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6\"/>
    </mc:Choice>
  </mc:AlternateContent>
  <xr:revisionPtr revIDLastSave="0" documentId="13_ncr:1_{7F66FF68-94D7-45CC-89E0-14EE514DEB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inSize" sheetId="1" r:id="rId1"/>
    <sheet name="BrainTh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2" i="3"/>
  <c r="I2" i="1"/>
  <c r="V31" i="1"/>
  <c r="V32" i="1"/>
  <c r="V25" i="1"/>
  <c r="V28" i="1"/>
  <c r="V30" i="1" a="1"/>
  <c r="V30" i="1" s="1"/>
  <c r="V33" i="1" s="1"/>
  <c r="V29" i="1"/>
  <c r="V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<sst xmlns="http://schemas.openxmlformats.org/spreadsheetml/2006/main" count="174" uniqueCount="47">
  <si>
    <t>Gender</t>
  </si>
  <si>
    <t>FSIQ</t>
  </si>
  <si>
    <t>VIQ</t>
  </si>
  <si>
    <t>PIQ</t>
  </si>
  <si>
    <t>MRI_Count</t>
  </si>
  <si>
    <t>Female</t>
  </si>
  <si>
    <t>Male</t>
  </si>
  <si>
    <t>Weight (Pounds)</t>
  </si>
  <si>
    <t>Height (Inch)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</si>
  <si>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</si>
  <si>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</si>
  <si>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</si>
  <si>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</si>
  <si>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</si>
  <si>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</si>
  <si>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</si>
  <si>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</si>
  <si>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</si>
  <si>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</si>
  <si>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</si>
  <si>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</si>
  <si>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</si>
  <si>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MRI_Count (Brain Size)</t>
  </si>
  <si>
    <t>MRI_Count (KPx)</t>
  </si>
  <si>
    <t>Gender Bin</t>
  </si>
  <si>
    <t>Correlation Coefficient of FSIQ</t>
  </si>
  <si>
    <t xml:space="preserve">Excel Function: </t>
  </si>
  <si>
    <t xml:space="preserve">My Own Formula: </t>
  </si>
  <si>
    <t>Mean A</t>
  </si>
  <si>
    <t>Mean B</t>
  </si>
  <si>
    <t>Covariance</t>
  </si>
  <si>
    <t>Standard Dev A</t>
  </si>
  <si>
    <t>Standard Dev B</t>
  </si>
  <si>
    <t>Correlation</t>
  </si>
  <si>
    <t>Interpret Correlation</t>
  </si>
  <si>
    <t>Is Intelligence associated with larger brain size?</t>
  </si>
  <si>
    <t>How strong is the relationship</t>
  </si>
  <si>
    <t>Does the relationship depend on gender, weight, height?</t>
  </si>
  <si>
    <t>Correlation Coefficient of Weight</t>
  </si>
  <si>
    <t>Column 1</t>
  </si>
  <si>
    <t>Column 2</t>
  </si>
  <si>
    <t>Correlation Coefficient of Height</t>
  </si>
  <si>
    <t>Weight</t>
  </si>
  <si>
    <t>Correlation Coefficient of Gender</t>
  </si>
  <si>
    <t>No, since there is no correlation between brain size, the correlation coefficient is 0.33 which means no correlation.</t>
  </si>
  <si>
    <t>There is a moderate relationship between the brain size and the IQ of a person since the correlation coefficient is 0.33, therefor it is moderate relationship</t>
  </si>
  <si>
    <t>The relationship strongly depend on Gender since the correlation coefficient is 0.649, then height which the correlation coefficient is 0.5884 and weight which the correlation coefficient is 0.5134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</si>
</sst>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i/>
      <sz val="11"/>
      <color theme="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FSIQ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BrainSize!$B$2:$B$39</c:f>
              <c:numCache>
                <c:formatCode>General</c:formatCode>
                <c:ptCount val="38"/>
                <c:pt idx="0">
                  <c:v>133</c:v>
                </c:pt>
                <c:pt idx="1">
                  <c:v>139</c:v>
                </c:pt>
                <c:pt idx="2">
                  <c:v>133</c:v>
                </c:pt>
                <c:pt idx="3">
                  <c:v>137</c:v>
                </c:pt>
                <c:pt idx="4">
                  <c:v>99</c:v>
                </c:pt>
                <c:pt idx="5">
                  <c:v>138</c:v>
                </c:pt>
                <c:pt idx="6">
                  <c:v>92</c:v>
                </c:pt>
                <c:pt idx="7">
                  <c:v>89</c:v>
                </c:pt>
                <c:pt idx="8">
                  <c:v>133</c:v>
                </c:pt>
                <c:pt idx="9">
                  <c:v>132</c:v>
                </c:pt>
                <c:pt idx="10">
                  <c:v>141</c:v>
                </c:pt>
                <c:pt idx="11">
                  <c:v>135</c:v>
                </c:pt>
                <c:pt idx="12">
                  <c:v>140</c:v>
                </c:pt>
                <c:pt idx="13">
                  <c:v>96</c:v>
                </c:pt>
                <c:pt idx="14">
                  <c:v>83</c:v>
                </c:pt>
                <c:pt idx="15">
                  <c:v>132</c:v>
                </c:pt>
                <c:pt idx="16">
                  <c:v>100</c:v>
                </c:pt>
                <c:pt idx="17">
                  <c:v>101</c:v>
                </c:pt>
                <c:pt idx="18">
                  <c:v>80</c:v>
                </c:pt>
                <c:pt idx="19">
                  <c:v>97</c:v>
                </c:pt>
                <c:pt idx="20">
                  <c:v>135</c:v>
                </c:pt>
                <c:pt idx="21">
                  <c:v>139</c:v>
                </c:pt>
                <c:pt idx="22">
                  <c:v>91</c:v>
                </c:pt>
                <c:pt idx="23">
                  <c:v>141</c:v>
                </c:pt>
                <c:pt idx="24">
                  <c:v>85</c:v>
                </c:pt>
                <c:pt idx="25">
                  <c:v>103</c:v>
                </c:pt>
                <c:pt idx="26">
                  <c:v>77</c:v>
                </c:pt>
                <c:pt idx="27">
                  <c:v>130</c:v>
                </c:pt>
                <c:pt idx="28">
                  <c:v>133</c:v>
                </c:pt>
                <c:pt idx="29">
                  <c:v>144</c:v>
                </c:pt>
                <c:pt idx="30">
                  <c:v>103</c:v>
                </c:pt>
                <c:pt idx="31">
                  <c:v>90</c:v>
                </c:pt>
                <c:pt idx="32">
                  <c:v>83</c:v>
                </c:pt>
                <c:pt idx="33">
                  <c:v>133</c:v>
                </c:pt>
                <c:pt idx="34">
                  <c:v>140</c:v>
                </c:pt>
                <c:pt idx="35">
                  <c:v>88</c:v>
                </c:pt>
                <c:pt idx="36">
                  <c:v>81</c:v>
                </c:pt>
                <c:pt idx="37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4-44CC-94DE-78EB3877B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Brain</a:t>
                </a:r>
                <a:r>
                  <a:rPr lang="en-US" baseline="0"/>
                  <a:t> Size (KPx)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FSIQ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VIQ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BrainSize!$C$2:$C$39</c:f>
              <c:numCache>
                <c:formatCode>General</c:formatCode>
                <c:ptCount val="38"/>
                <c:pt idx="0">
                  <c:v>132</c:v>
                </c:pt>
                <c:pt idx="1">
                  <c:v>123</c:v>
                </c:pt>
                <c:pt idx="2">
                  <c:v>129</c:v>
                </c:pt>
                <c:pt idx="3">
                  <c:v>132</c:v>
                </c:pt>
                <c:pt idx="4">
                  <c:v>90</c:v>
                </c:pt>
                <c:pt idx="5">
                  <c:v>136</c:v>
                </c:pt>
                <c:pt idx="6">
                  <c:v>90</c:v>
                </c:pt>
                <c:pt idx="7">
                  <c:v>93</c:v>
                </c:pt>
                <c:pt idx="8">
                  <c:v>114</c:v>
                </c:pt>
                <c:pt idx="9">
                  <c:v>129</c:v>
                </c:pt>
                <c:pt idx="10">
                  <c:v>150</c:v>
                </c:pt>
                <c:pt idx="11">
                  <c:v>129</c:v>
                </c:pt>
                <c:pt idx="12">
                  <c:v>120</c:v>
                </c:pt>
                <c:pt idx="13">
                  <c:v>100</c:v>
                </c:pt>
                <c:pt idx="14">
                  <c:v>71</c:v>
                </c:pt>
                <c:pt idx="15">
                  <c:v>132</c:v>
                </c:pt>
                <c:pt idx="16">
                  <c:v>96</c:v>
                </c:pt>
                <c:pt idx="17">
                  <c:v>112</c:v>
                </c:pt>
                <c:pt idx="18">
                  <c:v>77</c:v>
                </c:pt>
                <c:pt idx="19">
                  <c:v>107</c:v>
                </c:pt>
                <c:pt idx="20">
                  <c:v>129</c:v>
                </c:pt>
                <c:pt idx="21">
                  <c:v>145</c:v>
                </c:pt>
                <c:pt idx="22">
                  <c:v>86</c:v>
                </c:pt>
                <c:pt idx="23">
                  <c:v>145</c:v>
                </c:pt>
                <c:pt idx="24">
                  <c:v>90</c:v>
                </c:pt>
                <c:pt idx="25">
                  <c:v>96</c:v>
                </c:pt>
                <c:pt idx="26">
                  <c:v>83</c:v>
                </c:pt>
                <c:pt idx="27">
                  <c:v>126</c:v>
                </c:pt>
                <c:pt idx="28">
                  <c:v>126</c:v>
                </c:pt>
                <c:pt idx="29">
                  <c:v>145</c:v>
                </c:pt>
                <c:pt idx="30">
                  <c:v>96</c:v>
                </c:pt>
                <c:pt idx="31">
                  <c:v>96</c:v>
                </c:pt>
                <c:pt idx="32">
                  <c:v>90</c:v>
                </c:pt>
                <c:pt idx="33">
                  <c:v>129</c:v>
                </c:pt>
                <c:pt idx="34">
                  <c:v>150</c:v>
                </c:pt>
                <c:pt idx="35">
                  <c:v>86</c:v>
                </c:pt>
                <c:pt idx="36">
                  <c:v>90</c:v>
                </c:pt>
                <c:pt idx="37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F-4473-9551-49BCFEDD3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Brain Size (KPx)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PIQ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BrainSize!$D$2:$D$39</c:f>
              <c:numCache>
                <c:formatCode>General</c:formatCode>
                <c:ptCount val="38"/>
                <c:pt idx="0">
                  <c:v>124</c:v>
                </c:pt>
                <c:pt idx="1">
                  <c:v>150</c:v>
                </c:pt>
                <c:pt idx="2">
                  <c:v>128</c:v>
                </c:pt>
                <c:pt idx="3">
                  <c:v>134</c:v>
                </c:pt>
                <c:pt idx="4">
                  <c:v>110</c:v>
                </c:pt>
                <c:pt idx="5">
                  <c:v>131</c:v>
                </c:pt>
                <c:pt idx="6">
                  <c:v>98</c:v>
                </c:pt>
                <c:pt idx="7">
                  <c:v>84</c:v>
                </c:pt>
                <c:pt idx="8">
                  <c:v>147</c:v>
                </c:pt>
                <c:pt idx="9">
                  <c:v>124</c:v>
                </c:pt>
                <c:pt idx="10">
                  <c:v>128</c:v>
                </c:pt>
                <c:pt idx="11">
                  <c:v>124</c:v>
                </c:pt>
                <c:pt idx="12">
                  <c:v>147</c:v>
                </c:pt>
                <c:pt idx="13">
                  <c:v>90</c:v>
                </c:pt>
                <c:pt idx="14">
                  <c:v>96</c:v>
                </c:pt>
                <c:pt idx="15">
                  <c:v>120</c:v>
                </c:pt>
                <c:pt idx="16">
                  <c:v>102</c:v>
                </c:pt>
                <c:pt idx="17">
                  <c:v>84</c:v>
                </c:pt>
                <c:pt idx="18">
                  <c:v>86</c:v>
                </c:pt>
                <c:pt idx="19">
                  <c:v>84</c:v>
                </c:pt>
                <c:pt idx="20">
                  <c:v>134</c:v>
                </c:pt>
                <c:pt idx="21">
                  <c:v>128</c:v>
                </c:pt>
                <c:pt idx="22">
                  <c:v>102</c:v>
                </c:pt>
                <c:pt idx="23">
                  <c:v>131</c:v>
                </c:pt>
                <c:pt idx="24">
                  <c:v>84</c:v>
                </c:pt>
                <c:pt idx="25">
                  <c:v>110</c:v>
                </c:pt>
                <c:pt idx="26">
                  <c:v>72</c:v>
                </c:pt>
                <c:pt idx="27">
                  <c:v>124</c:v>
                </c:pt>
                <c:pt idx="28">
                  <c:v>132</c:v>
                </c:pt>
                <c:pt idx="29">
                  <c:v>137</c:v>
                </c:pt>
                <c:pt idx="30">
                  <c:v>110</c:v>
                </c:pt>
                <c:pt idx="31">
                  <c:v>86</c:v>
                </c:pt>
                <c:pt idx="32">
                  <c:v>81</c:v>
                </c:pt>
                <c:pt idx="33">
                  <c:v>128</c:v>
                </c:pt>
                <c:pt idx="34">
                  <c:v>124</c:v>
                </c:pt>
                <c:pt idx="35">
                  <c:v>94</c:v>
                </c:pt>
                <c:pt idx="36">
                  <c:v>74</c:v>
                </c:pt>
                <c:pt idx="37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9-4DE3-A3C1-406611944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Brain Size (KPx)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BrainSize!$E$2:$E$39</c:f>
              <c:numCache>
                <c:formatCode>General</c:formatCode>
                <c:ptCount val="38"/>
                <c:pt idx="0">
                  <c:v>118</c:v>
                </c:pt>
                <c:pt idx="1">
                  <c:v>143</c:v>
                </c:pt>
                <c:pt idx="2">
                  <c:v>172</c:v>
                </c:pt>
                <c:pt idx="3">
                  <c:v>147</c:v>
                </c:pt>
                <c:pt idx="4">
                  <c:v>146</c:v>
                </c:pt>
                <c:pt idx="5">
                  <c:v>138</c:v>
                </c:pt>
                <c:pt idx="6">
                  <c:v>175</c:v>
                </c:pt>
                <c:pt idx="7">
                  <c:v>134</c:v>
                </c:pt>
                <c:pt idx="8">
                  <c:v>172</c:v>
                </c:pt>
                <c:pt idx="9">
                  <c:v>118</c:v>
                </c:pt>
                <c:pt idx="10">
                  <c:v>151</c:v>
                </c:pt>
                <c:pt idx="11">
                  <c:v>155</c:v>
                </c:pt>
                <c:pt idx="12">
                  <c:v>155</c:v>
                </c:pt>
                <c:pt idx="13">
                  <c:v>146</c:v>
                </c:pt>
                <c:pt idx="14">
                  <c:v>135</c:v>
                </c:pt>
                <c:pt idx="15">
                  <c:v>127</c:v>
                </c:pt>
                <c:pt idx="16">
                  <c:v>178</c:v>
                </c:pt>
                <c:pt idx="17">
                  <c:v>136</c:v>
                </c:pt>
                <c:pt idx="18">
                  <c:v>180</c:v>
                </c:pt>
                <c:pt idx="19">
                  <c:v>186</c:v>
                </c:pt>
                <c:pt idx="20">
                  <c:v>122</c:v>
                </c:pt>
                <c:pt idx="21">
                  <c:v>132</c:v>
                </c:pt>
                <c:pt idx="22">
                  <c:v>114</c:v>
                </c:pt>
                <c:pt idx="23">
                  <c:v>171</c:v>
                </c:pt>
                <c:pt idx="24">
                  <c:v>140</c:v>
                </c:pt>
                <c:pt idx="25">
                  <c:v>187</c:v>
                </c:pt>
                <c:pt idx="26">
                  <c:v>106</c:v>
                </c:pt>
                <c:pt idx="27">
                  <c:v>159</c:v>
                </c:pt>
                <c:pt idx="28">
                  <c:v>127</c:v>
                </c:pt>
                <c:pt idx="29">
                  <c:v>191</c:v>
                </c:pt>
                <c:pt idx="30">
                  <c:v>192</c:v>
                </c:pt>
                <c:pt idx="31">
                  <c:v>181</c:v>
                </c:pt>
                <c:pt idx="32">
                  <c:v>143</c:v>
                </c:pt>
                <c:pt idx="33">
                  <c:v>153</c:v>
                </c:pt>
                <c:pt idx="34">
                  <c:v>144</c:v>
                </c:pt>
                <c:pt idx="35">
                  <c:v>139</c:v>
                </c:pt>
                <c:pt idx="36">
                  <c:v>148</c:v>
                </c:pt>
                <c:pt idx="37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F-4C38-9A7A-C61BA62BD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Brain Size (KPx)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ax val="215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(Pounds)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Height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BrainSize!$F$2:$F$39</c:f>
              <c:numCache>
                <c:formatCode>General</c:formatCode>
                <c:ptCount val="38"/>
                <c:pt idx="0">
                  <c:v>64.5</c:v>
                </c:pt>
                <c:pt idx="1">
                  <c:v>73.3</c:v>
                </c:pt>
                <c:pt idx="2">
                  <c:v>68.8</c:v>
                </c:pt>
                <c:pt idx="3">
                  <c:v>65</c:v>
                </c:pt>
                <c:pt idx="4">
                  <c:v>69</c:v>
                </c:pt>
                <c:pt idx="5">
                  <c:v>64.5</c:v>
                </c:pt>
                <c:pt idx="6">
                  <c:v>66</c:v>
                </c:pt>
                <c:pt idx="7">
                  <c:v>66.3</c:v>
                </c:pt>
                <c:pt idx="8">
                  <c:v>68.8</c:v>
                </c:pt>
                <c:pt idx="9">
                  <c:v>64.5</c:v>
                </c:pt>
                <c:pt idx="10">
                  <c:v>70</c:v>
                </c:pt>
                <c:pt idx="11">
                  <c:v>69</c:v>
                </c:pt>
                <c:pt idx="12">
                  <c:v>70.5</c:v>
                </c:pt>
                <c:pt idx="13">
                  <c:v>66</c:v>
                </c:pt>
                <c:pt idx="14">
                  <c:v>68</c:v>
                </c:pt>
                <c:pt idx="15">
                  <c:v>68.5</c:v>
                </c:pt>
                <c:pt idx="16">
                  <c:v>73.5</c:v>
                </c:pt>
                <c:pt idx="17">
                  <c:v>66.3</c:v>
                </c:pt>
                <c:pt idx="18">
                  <c:v>70</c:v>
                </c:pt>
                <c:pt idx="19">
                  <c:v>76.5</c:v>
                </c:pt>
                <c:pt idx="20">
                  <c:v>62</c:v>
                </c:pt>
                <c:pt idx="21">
                  <c:v>68</c:v>
                </c:pt>
                <c:pt idx="22">
                  <c:v>63</c:v>
                </c:pt>
                <c:pt idx="23">
                  <c:v>72</c:v>
                </c:pt>
                <c:pt idx="24">
                  <c:v>68</c:v>
                </c:pt>
                <c:pt idx="25">
                  <c:v>77</c:v>
                </c:pt>
                <c:pt idx="26">
                  <c:v>63</c:v>
                </c:pt>
                <c:pt idx="27">
                  <c:v>66.5</c:v>
                </c:pt>
                <c:pt idx="28">
                  <c:v>62.5</c:v>
                </c:pt>
                <c:pt idx="29">
                  <c:v>67</c:v>
                </c:pt>
                <c:pt idx="30">
                  <c:v>75.5</c:v>
                </c:pt>
                <c:pt idx="31">
                  <c:v>69</c:v>
                </c:pt>
                <c:pt idx="32">
                  <c:v>66.5</c:v>
                </c:pt>
                <c:pt idx="33">
                  <c:v>66.5</c:v>
                </c:pt>
                <c:pt idx="34">
                  <c:v>70.5</c:v>
                </c:pt>
                <c:pt idx="35">
                  <c:v>64.5</c:v>
                </c:pt>
                <c:pt idx="36">
                  <c:v>74</c:v>
                </c:pt>
                <c:pt idx="37">
                  <c:v>75.5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2-446A-B676-67E3CFFF4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Brain Size (KPx)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Brainsize</a:t>
            </a:r>
            <a:r>
              <a:rPr lang="en-US" baseline="0"/>
              <a:t> /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BrainSize!$G$1</c:f>
              <c:strCache>
                <c:ptCount val="1"/>
                <c:pt idx="0">
                  <c:v>MRI_Count (Brain Size)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BrainSize!$H$2:$H$39</c:f>
              <c:numCache>
                <c:formatCode>General</c:formatCode>
                <c:ptCount val="38"/>
                <c:pt idx="0">
                  <c:v>816.93200000000002</c:v>
                </c:pt>
                <c:pt idx="1">
                  <c:v>1038.4369999999999</c:v>
                </c:pt>
                <c:pt idx="2">
                  <c:v>965.35299999999995</c:v>
                </c:pt>
                <c:pt idx="3">
                  <c:v>951.54499999999996</c:v>
                </c:pt>
                <c:pt idx="4">
                  <c:v>928.79899999999998</c:v>
                </c:pt>
                <c:pt idx="5">
                  <c:v>991.30499999999995</c:v>
                </c:pt>
                <c:pt idx="6">
                  <c:v>854.25800000000004</c:v>
                </c:pt>
                <c:pt idx="7">
                  <c:v>904.85799999999995</c:v>
                </c:pt>
                <c:pt idx="8">
                  <c:v>955.46600000000001</c:v>
                </c:pt>
                <c:pt idx="9">
                  <c:v>833.86800000000005</c:v>
                </c:pt>
                <c:pt idx="10">
                  <c:v>1079.549</c:v>
                </c:pt>
                <c:pt idx="11">
                  <c:v>924.05899999999997</c:v>
                </c:pt>
                <c:pt idx="12">
                  <c:v>856.47199999999998</c:v>
                </c:pt>
                <c:pt idx="13">
                  <c:v>878.89700000000005</c:v>
                </c:pt>
                <c:pt idx="14">
                  <c:v>865.36300000000006</c:v>
                </c:pt>
                <c:pt idx="15">
                  <c:v>852.24400000000003</c:v>
                </c:pt>
                <c:pt idx="16">
                  <c:v>945.08799999999997</c:v>
                </c:pt>
                <c:pt idx="17">
                  <c:v>808.02</c:v>
                </c:pt>
                <c:pt idx="18">
                  <c:v>889.08299999999997</c:v>
                </c:pt>
                <c:pt idx="19">
                  <c:v>905.94</c:v>
                </c:pt>
                <c:pt idx="20">
                  <c:v>790.61900000000003</c:v>
                </c:pt>
                <c:pt idx="21">
                  <c:v>955.00300000000004</c:v>
                </c:pt>
                <c:pt idx="22">
                  <c:v>831.77200000000005</c:v>
                </c:pt>
                <c:pt idx="23">
                  <c:v>935.49400000000003</c:v>
                </c:pt>
                <c:pt idx="24">
                  <c:v>798.61199999999997</c:v>
                </c:pt>
                <c:pt idx="25">
                  <c:v>1062.462</c:v>
                </c:pt>
                <c:pt idx="26">
                  <c:v>793.54899999999998</c:v>
                </c:pt>
                <c:pt idx="27">
                  <c:v>866.66200000000003</c:v>
                </c:pt>
                <c:pt idx="28">
                  <c:v>857.78200000000004</c:v>
                </c:pt>
                <c:pt idx="29">
                  <c:v>949.58900000000006</c:v>
                </c:pt>
                <c:pt idx="30">
                  <c:v>997.92499999999995</c:v>
                </c:pt>
                <c:pt idx="31">
                  <c:v>879.98699999999997</c:v>
                </c:pt>
                <c:pt idx="32">
                  <c:v>834.34400000000005</c:v>
                </c:pt>
                <c:pt idx="33">
                  <c:v>948.06600000000003</c:v>
                </c:pt>
                <c:pt idx="34">
                  <c:v>949.39499999999998</c:v>
                </c:pt>
                <c:pt idx="35">
                  <c:v>893.98299999999995</c:v>
                </c:pt>
                <c:pt idx="36">
                  <c:v>930.01599999999996</c:v>
                </c:pt>
                <c:pt idx="37">
                  <c:v>935.86300000000006</c:v>
                </c:pt>
              </c:numCache>
            </c:numRef>
          </c:xVal>
          <c:yVal>
            <c:numRef>
              <c:f>BrainSize!$I$2:$I$39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7-4D40-80E0-DCB811CCD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55536"/>
        <c:axId val="1693770016"/>
      </c:scatterChart>
      <c:valAx>
        <c:axId val="1617555536"/>
        <c:scaling>
          <c:orientation val="minMax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Brain Size (KPx)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70016"/>
        <c:crosses val="autoZero"/>
        <c:crossBetween val="midCat"/>
      </c:valAx>
      <c:valAx>
        <c:axId val="1693770016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5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940594</xdr:colOff>
      <xdr:row>17</xdr:row>
      <xdr:rowOff>-1</xdr:rowOff>
    </xdr:from>
    <xdr:to>
      <xdr:col>18</xdr:col>
      <xdr:colOff>1226344</xdr:colOff>
      <xdr:row>65</xdr:row>
      <xdr:rowOff>-1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37AA30-D9C7-E086-6880-D85C0FC86483}"/>
            </a:ext>
          </a:extLst>
        </xdr:cNvPr>
        <xdr:cNvSpPr/>
      </xdr:nvSpPr>
      <xdr:spPr>
        <a:xfrm>
          <a:off x="9989344" y="3262312"/>
          <a:ext cx="9858375" cy="9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</xdr:colOff>
      <xdr:row>18</xdr:row>
      <xdr:rowOff>11906</xdr:rowOff>
    </xdr:from>
    <xdr:to>
      <xdr:col>14</xdr:col>
      <xdr:colOff>964407</xdr:colOff>
      <xdr:row>32</xdr:row>
      <xdr:rowOff>21431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639B83-75E5-1BC5-BC87-2BA4182B4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192883</xdr:colOff>
      <xdr:row>18</xdr:row>
      <xdr:rowOff>2382</xdr:rowOff>
    </xdr:from>
    <xdr:to>
      <xdr:col>18</xdr:col>
      <xdr:colOff>1045372</xdr:colOff>
      <xdr:row>32</xdr:row>
      <xdr:rowOff>11907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64D59A-8FCD-409F-AA44-8519EA0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</xdr:colOff>
      <xdr:row>34</xdr:row>
      <xdr:rowOff>11906</xdr:rowOff>
    </xdr:from>
    <xdr:to>
      <xdr:col>14</xdr:col>
      <xdr:colOff>971551</xdr:colOff>
      <xdr:row>48</xdr:row>
      <xdr:rowOff>21431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D2B236-8398-43E1-ADCB-24D3F9B65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190500</xdr:colOff>
      <xdr:row>34</xdr:row>
      <xdr:rowOff>0</xdr:rowOff>
    </xdr:from>
    <xdr:to>
      <xdr:col>18</xdr:col>
      <xdr:colOff>1042989</xdr:colOff>
      <xdr:row>48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4C25C5-75AB-4247-A0D9-3E7E19322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11906</xdr:colOff>
      <xdr:row>50</xdr:row>
      <xdr:rowOff>11906</xdr:rowOff>
    </xdr:from>
    <xdr:to>
      <xdr:col>14</xdr:col>
      <xdr:colOff>971551</xdr:colOff>
      <xdr:row>64</xdr:row>
      <xdr:rowOff>21431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178C0A-9F1B-4DAC-A479-FF3909B7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190499</xdr:colOff>
      <xdr:row>50</xdr:row>
      <xdr:rowOff>0</xdr:rowOff>
    </xdr:from>
    <xdr:to>
      <xdr:col>18</xdr:col>
      <xdr:colOff>1042988</xdr:colOff>
      <xdr:row>64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A20BC9-0486-4274-AAB3-94A5CA63A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="60" zoomScaleNormal="60" workbookViewId="0">
      <selection activeCell="I19" sqref="I19"/>
    </sheetView>
  </sheetViews>
  <sheetFormatPr defaultRowHeight="15"/>
  <cols>
    <col min="5" max="5" width="23.42578125" customWidth="1"/>
    <col min="6" max="6" width="14.140625" customWidth="1"/>
    <col min="7" max="7" width="21.42578125" customWidth="1"/>
    <col min="8" max="8" width="20.85546875" customWidth="1"/>
    <col min="9" max="9" width="11.85546875" customWidth="1"/>
    <col min="10" max="10" width="14.42578125" customWidth="1"/>
    <col min="11" max="11" width="17.5703125" customWidth="1"/>
    <col min="12" max="12" width="15.85546875" customWidth="1"/>
    <col min="13" max="13" width="20" customWidth="1"/>
    <col min="14" max="14" width="16.42578125" customWidth="1"/>
    <col min="15" max="15" width="19.85546875" customWidth="1"/>
    <col min="16" max="16" width="19.140625" customWidth="1"/>
    <col min="17" max="17" width="19" customWidth="1"/>
    <col min="18" max="18" width="15.85546875" customWidth="1"/>
    <col min="19" max="19" width="21.7109375" customWidth="1"/>
    <col min="20" max="20" width="12.140625" customWidth="1"/>
    <col min="21" max="21" width="18.7109375" customWidth="1"/>
    <col min="22" max="22" width="11.85546875" customWidth="1"/>
    <col min="23" max="23" width="12.42578125" customWidth="1"/>
  </cols>
  <sheetData>
    <row r="1" spans="1:23" ht="15.75" thickBot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22</v>
      </c>
      <c r="H1" t="s">
        <v>23</v>
      </c>
      <c r="I1" t="s">
        <v>24</v>
      </c>
    </row>
    <row r="2" spans="1:23">
      <c r="A2" t="s">
        <v>5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  <c r="H2">
        <f t="shared" ref="H2:H16" si="0">G2/1000</f>
        <v>816.93200000000002</v>
      </c>
      <c r="I2">
        <f>IF(BrainSize!A2="Female", 0, 1)</f>
        <v>0</v>
      </c>
      <c r="L2" s="2" t="s">
        <v>1</v>
      </c>
      <c r="M2" s="2"/>
      <c r="N2" s="2" t="s">
        <v>2</v>
      </c>
      <c r="O2" s="2"/>
      <c r="P2" s="2" t="s">
        <v>3</v>
      </c>
      <c r="Q2" s="2"/>
      <c r="R2" s="2" t="s">
        <v>7</v>
      </c>
      <c r="S2" s="2"/>
      <c r="T2" s="2" t="s">
        <v>8</v>
      </c>
      <c r="U2" s="2"/>
      <c r="V2" s="2" t="s">
        <v>22</v>
      </c>
      <c r="W2" s="2"/>
    </row>
    <row r="3" spans="1:23">
      <c r="A3" t="s">
        <v>6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  <c r="H3">
        <f t="shared" si="0"/>
        <v>1038.4369999999999</v>
      </c>
      <c r="I3">
        <f t="shared" ref="I3:I39" si="1">IF(A3="Female", 0, 1)</f>
        <v>1</v>
      </c>
    </row>
    <row r="4" spans="1:23">
      <c r="A4" t="s">
        <v>6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  <c r="H4">
        <f t="shared" si="0"/>
        <v>965.35299999999995</v>
      </c>
      <c r="I4">
        <f t="shared" si="1"/>
        <v>1</v>
      </c>
      <c r="L4" t="s">
        <v>9</v>
      </c>
      <c r="M4">
        <v>113.55263157894737</v>
      </c>
      <c r="N4" t="s">
        <v>9</v>
      </c>
      <c r="O4">
        <v>112.13157894736842</v>
      </c>
      <c r="P4" t="s">
        <v>9</v>
      </c>
      <c r="Q4">
        <v>111.34210526315789</v>
      </c>
      <c r="R4" t="s">
        <v>9</v>
      </c>
      <c r="S4">
        <v>151.05263157894737</v>
      </c>
      <c r="T4" t="s">
        <v>9</v>
      </c>
      <c r="U4">
        <v>68.421052631578945</v>
      </c>
      <c r="V4" t="s">
        <v>9</v>
      </c>
      <c r="W4">
        <v>906754.18421052629</v>
      </c>
    </row>
    <row r="5" spans="1:23">
      <c r="A5" t="s">
        <v>5</v>
      </c>
      <c r="B5">
        <v>137</v>
      </c>
      <c r="C5">
        <v>132</v>
      </c>
      <c r="D5">
        <v>134</v>
      </c>
      <c r="E5">
        <v>147</v>
      </c>
      <c r="F5">
        <v>65</v>
      </c>
      <c r="G5">
        <v>951545</v>
      </c>
      <c r="H5">
        <f t="shared" si="0"/>
        <v>951.54499999999996</v>
      </c>
      <c r="I5">
        <f t="shared" si="1"/>
        <v>0</v>
      </c>
      <c r="L5" t="s">
        <v>10</v>
      </c>
      <c r="M5">
        <v>3.863366512326365</v>
      </c>
      <c r="N5" t="s">
        <v>10</v>
      </c>
      <c r="O5">
        <v>3.7212952693511148</v>
      </c>
      <c r="P5" t="s">
        <v>10</v>
      </c>
      <c r="Q5">
        <v>3.665858069428122</v>
      </c>
      <c r="R5" t="s">
        <v>10</v>
      </c>
      <c r="S5">
        <v>3.8087171424075628</v>
      </c>
      <c r="T5" t="s">
        <v>10</v>
      </c>
      <c r="U5">
        <v>0.64787822968064213</v>
      </c>
      <c r="V5" t="s">
        <v>10</v>
      </c>
      <c r="W5">
        <v>11771.069457562407</v>
      </c>
    </row>
    <row r="6" spans="1:23">
      <c r="A6" t="s">
        <v>5</v>
      </c>
      <c r="B6">
        <v>99</v>
      </c>
      <c r="C6">
        <v>90</v>
      </c>
      <c r="D6">
        <v>110</v>
      </c>
      <c r="E6">
        <v>146</v>
      </c>
      <c r="F6">
        <v>69</v>
      </c>
      <c r="G6">
        <v>928799</v>
      </c>
      <c r="H6">
        <f t="shared" si="0"/>
        <v>928.79899999999998</v>
      </c>
      <c r="I6">
        <f t="shared" si="1"/>
        <v>0</v>
      </c>
      <c r="L6" t="s">
        <v>11</v>
      </c>
      <c r="M6">
        <v>116.5</v>
      </c>
      <c r="N6" t="s">
        <v>11</v>
      </c>
      <c r="O6">
        <v>113</v>
      </c>
      <c r="P6" t="s">
        <v>11</v>
      </c>
      <c r="Q6">
        <v>115</v>
      </c>
      <c r="R6" t="s">
        <v>11</v>
      </c>
      <c r="S6">
        <v>146.5</v>
      </c>
      <c r="T6" t="s">
        <v>11</v>
      </c>
      <c r="U6">
        <v>68</v>
      </c>
      <c r="V6" t="s">
        <v>11</v>
      </c>
      <c r="W6">
        <v>905399</v>
      </c>
    </row>
    <row r="7" spans="1:23">
      <c r="A7" t="s">
        <v>5</v>
      </c>
      <c r="B7">
        <v>138</v>
      </c>
      <c r="C7">
        <v>136</v>
      </c>
      <c r="D7">
        <v>131</v>
      </c>
      <c r="E7">
        <v>138</v>
      </c>
      <c r="F7">
        <v>64.5</v>
      </c>
      <c r="G7">
        <v>991305</v>
      </c>
      <c r="H7">
        <f t="shared" si="0"/>
        <v>991.30499999999995</v>
      </c>
      <c r="I7">
        <f t="shared" si="1"/>
        <v>0</v>
      </c>
      <c r="L7" t="s">
        <v>12</v>
      </c>
      <c r="M7">
        <v>133</v>
      </c>
      <c r="N7" t="s">
        <v>12</v>
      </c>
      <c r="O7">
        <v>129</v>
      </c>
      <c r="P7" t="s">
        <v>12</v>
      </c>
      <c r="Q7">
        <v>124</v>
      </c>
      <c r="R7" t="s">
        <v>12</v>
      </c>
      <c r="S7">
        <v>118</v>
      </c>
      <c r="T7" t="s">
        <v>12</v>
      </c>
      <c r="U7">
        <v>64.5</v>
      </c>
      <c r="V7" t="s">
        <v>12</v>
      </c>
      <c r="W7" t="e">
        <v>#N/A</v>
      </c>
    </row>
    <row r="8" spans="1:23">
      <c r="A8" t="s">
        <v>5</v>
      </c>
      <c r="B8">
        <v>92</v>
      </c>
      <c r="C8">
        <v>90</v>
      </c>
      <c r="D8">
        <v>98</v>
      </c>
      <c r="E8">
        <v>175</v>
      </c>
      <c r="F8">
        <v>66</v>
      </c>
      <c r="G8">
        <v>854258</v>
      </c>
      <c r="H8">
        <f t="shared" si="0"/>
        <v>854.25800000000004</v>
      </c>
      <c r="I8">
        <f t="shared" si="1"/>
        <v>0</v>
      </c>
      <c r="L8" t="s">
        <v>13</v>
      </c>
      <c r="M8">
        <v>23.815390627186058</v>
      </c>
      <c r="N8" t="s">
        <v>13</v>
      </c>
      <c r="O8">
        <v>22.939604667570219</v>
      </c>
      <c r="P8" t="s">
        <v>13</v>
      </c>
      <c r="Q8">
        <v>22.597866816079531</v>
      </c>
      <c r="R8" t="s">
        <v>13</v>
      </c>
      <c r="S8">
        <v>23.478509286005163</v>
      </c>
      <c r="T8" t="s">
        <v>13</v>
      </c>
      <c r="U8">
        <v>3.9937896312621008</v>
      </c>
      <c r="V8" t="s">
        <v>13</v>
      </c>
      <c r="W8">
        <v>72561.74539411813</v>
      </c>
    </row>
    <row r="9" spans="1:23">
      <c r="A9" t="s">
        <v>6</v>
      </c>
      <c r="B9">
        <v>89</v>
      </c>
      <c r="C9">
        <v>93</v>
      </c>
      <c r="D9">
        <v>84</v>
      </c>
      <c r="E9">
        <v>134</v>
      </c>
      <c r="F9">
        <v>66.3</v>
      </c>
      <c r="G9">
        <v>904858</v>
      </c>
      <c r="H9">
        <f t="shared" si="0"/>
        <v>904.85799999999995</v>
      </c>
      <c r="I9">
        <f t="shared" si="1"/>
        <v>1</v>
      </c>
      <c r="L9" t="s">
        <v>14</v>
      </c>
      <c r="M9">
        <v>567.17283072546161</v>
      </c>
      <c r="N9" t="s">
        <v>14</v>
      </c>
      <c r="O9">
        <v>526.22546230440935</v>
      </c>
      <c r="P9" t="s">
        <v>14</v>
      </c>
      <c r="Q9">
        <v>510.66358463726846</v>
      </c>
      <c r="R9" t="s">
        <v>14</v>
      </c>
      <c r="S9">
        <v>551.24039829303069</v>
      </c>
      <c r="T9" t="s">
        <v>14</v>
      </c>
      <c r="U9">
        <v>15.950355618776669</v>
      </c>
      <c r="V9" t="s">
        <v>14</v>
      </c>
      <c r="W9">
        <v>5265206894.6408234</v>
      </c>
    </row>
    <row r="10" spans="1:23">
      <c r="A10" t="s">
        <v>6</v>
      </c>
      <c r="B10">
        <v>133</v>
      </c>
      <c r="C10">
        <v>114</v>
      </c>
      <c r="D10">
        <v>147</v>
      </c>
      <c r="E10">
        <v>172</v>
      </c>
      <c r="F10">
        <v>68.8</v>
      </c>
      <c r="G10">
        <v>955466</v>
      </c>
      <c r="H10">
        <f t="shared" si="0"/>
        <v>955.46600000000001</v>
      </c>
      <c r="I10">
        <f t="shared" si="1"/>
        <v>1</v>
      </c>
      <c r="L10" t="s">
        <v>15</v>
      </c>
      <c r="M10">
        <v>-1.8038416024507573</v>
      </c>
      <c r="N10" t="s">
        <v>15</v>
      </c>
      <c r="O10">
        <v>-1.334679590744809</v>
      </c>
      <c r="P10" t="s">
        <v>15</v>
      </c>
      <c r="Q10">
        <v>-1.2789373711249983</v>
      </c>
      <c r="R10" t="s">
        <v>15</v>
      </c>
      <c r="S10">
        <v>-0.93444881076547359</v>
      </c>
      <c r="T10" t="s">
        <v>15</v>
      </c>
      <c r="U10">
        <v>-0.38478085688046137</v>
      </c>
      <c r="V10" t="s">
        <v>15</v>
      </c>
      <c r="W10">
        <v>-0.15599128723462119</v>
      </c>
    </row>
    <row r="11" spans="1:23">
      <c r="A11" t="s">
        <v>5</v>
      </c>
      <c r="B11">
        <v>132</v>
      </c>
      <c r="C11">
        <v>129</v>
      </c>
      <c r="D11">
        <v>124</v>
      </c>
      <c r="E11">
        <v>118</v>
      </c>
      <c r="F11">
        <v>64.5</v>
      </c>
      <c r="G11">
        <v>833868</v>
      </c>
      <c r="H11">
        <f t="shared" si="0"/>
        <v>833.86800000000005</v>
      </c>
      <c r="I11">
        <f t="shared" si="1"/>
        <v>0</v>
      </c>
      <c r="L11" t="s">
        <v>16</v>
      </c>
      <c r="M11">
        <v>-0.12999515519728605</v>
      </c>
      <c r="N11" t="s">
        <v>16</v>
      </c>
      <c r="O11">
        <v>4.8833770529625321E-2</v>
      </c>
      <c r="P11" t="s">
        <v>16</v>
      </c>
      <c r="Q11">
        <v>-0.11627643683389501</v>
      </c>
      <c r="R11" t="s">
        <v>16</v>
      </c>
      <c r="S11">
        <v>0.13524081989960934</v>
      </c>
      <c r="T11" t="s">
        <v>16</v>
      </c>
      <c r="U11">
        <v>0.54519898496363728</v>
      </c>
      <c r="V11" t="s">
        <v>16</v>
      </c>
      <c r="W11">
        <v>0.41566232976903239</v>
      </c>
    </row>
    <row r="12" spans="1:23">
      <c r="A12" t="s">
        <v>6</v>
      </c>
      <c r="B12">
        <v>141</v>
      </c>
      <c r="C12">
        <v>150</v>
      </c>
      <c r="D12">
        <v>128</v>
      </c>
      <c r="E12">
        <v>151</v>
      </c>
      <c r="F12">
        <v>70</v>
      </c>
      <c r="G12">
        <v>1079549</v>
      </c>
      <c r="H12">
        <f t="shared" si="0"/>
        <v>1079.549</v>
      </c>
      <c r="I12">
        <f t="shared" si="1"/>
        <v>1</v>
      </c>
      <c r="L12" t="s">
        <v>17</v>
      </c>
      <c r="M12">
        <v>67</v>
      </c>
      <c r="N12" t="s">
        <v>17</v>
      </c>
      <c r="O12">
        <v>79</v>
      </c>
      <c r="P12" t="s">
        <v>17</v>
      </c>
      <c r="Q12">
        <v>78</v>
      </c>
      <c r="R12" t="s">
        <v>17</v>
      </c>
      <c r="S12">
        <v>86</v>
      </c>
      <c r="T12" t="s">
        <v>17</v>
      </c>
      <c r="U12">
        <v>15</v>
      </c>
      <c r="V12" t="s">
        <v>17</v>
      </c>
      <c r="W12">
        <v>288930</v>
      </c>
    </row>
    <row r="13" spans="1:23">
      <c r="A13" t="s">
        <v>6</v>
      </c>
      <c r="B13">
        <v>135</v>
      </c>
      <c r="C13">
        <v>129</v>
      </c>
      <c r="D13">
        <v>124</v>
      </c>
      <c r="E13">
        <v>155</v>
      </c>
      <c r="F13">
        <v>69</v>
      </c>
      <c r="G13">
        <v>924059</v>
      </c>
      <c r="H13">
        <f t="shared" si="0"/>
        <v>924.05899999999997</v>
      </c>
      <c r="I13">
        <f t="shared" si="1"/>
        <v>1</v>
      </c>
      <c r="L13" t="s">
        <v>18</v>
      </c>
      <c r="M13">
        <v>77</v>
      </c>
      <c r="N13" t="s">
        <v>18</v>
      </c>
      <c r="O13">
        <v>71</v>
      </c>
      <c r="P13" t="s">
        <v>18</v>
      </c>
      <c r="Q13">
        <v>72</v>
      </c>
      <c r="R13" t="s">
        <v>18</v>
      </c>
      <c r="S13">
        <v>106</v>
      </c>
      <c r="T13" t="s">
        <v>18</v>
      </c>
      <c r="U13">
        <v>62</v>
      </c>
      <c r="V13" t="s">
        <v>18</v>
      </c>
      <c r="W13">
        <v>790619</v>
      </c>
    </row>
    <row r="14" spans="1:23">
      <c r="A14" t="s">
        <v>5</v>
      </c>
      <c r="B14">
        <v>140</v>
      </c>
      <c r="C14">
        <v>120</v>
      </c>
      <c r="D14">
        <v>147</v>
      </c>
      <c r="E14">
        <v>155</v>
      </c>
      <c r="F14">
        <v>70.5</v>
      </c>
      <c r="G14">
        <v>856472</v>
      </c>
      <c r="H14">
        <f t="shared" si="0"/>
        <v>856.47199999999998</v>
      </c>
      <c r="I14">
        <f t="shared" si="1"/>
        <v>0</v>
      </c>
      <c r="L14" t="s">
        <v>19</v>
      </c>
      <c r="M14">
        <v>144</v>
      </c>
      <c r="N14" t="s">
        <v>19</v>
      </c>
      <c r="O14">
        <v>150</v>
      </c>
      <c r="P14" t="s">
        <v>19</v>
      </c>
      <c r="Q14">
        <v>150</v>
      </c>
      <c r="R14" t="s">
        <v>19</v>
      </c>
      <c r="S14">
        <v>192</v>
      </c>
      <c r="T14" t="s">
        <v>19</v>
      </c>
      <c r="U14">
        <v>77</v>
      </c>
      <c r="V14" t="s">
        <v>19</v>
      </c>
      <c r="W14">
        <v>1079549</v>
      </c>
    </row>
    <row r="15" spans="1:23">
      <c r="A15" t="s">
        <v>5</v>
      </c>
      <c r="B15">
        <v>96</v>
      </c>
      <c r="C15">
        <v>100</v>
      </c>
      <c r="D15">
        <v>90</v>
      </c>
      <c r="E15">
        <v>146</v>
      </c>
      <c r="F15">
        <v>66</v>
      </c>
      <c r="G15">
        <v>878897</v>
      </c>
      <c r="H15">
        <f t="shared" si="0"/>
        <v>878.89700000000005</v>
      </c>
      <c r="I15">
        <f t="shared" si="1"/>
        <v>0</v>
      </c>
      <c r="L15" t="s">
        <v>20</v>
      </c>
      <c r="M15">
        <v>4315</v>
      </c>
      <c r="N15" t="s">
        <v>20</v>
      </c>
      <c r="O15">
        <v>4261</v>
      </c>
      <c r="P15" t="s">
        <v>20</v>
      </c>
      <c r="Q15">
        <v>4231</v>
      </c>
      <c r="R15" t="s">
        <v>20</v>
      </c>
      <c r="S15">
        <v>5740</v>
      </c>
      <c r="T15" t="s">
        <v>20</v>
      </c>
      <c r="U15">
        <v>2600</v>
      </c>
      <c r="V15" t="s">
        <v>20</v>
      </c>
      <c r="W15">
        <v>34456659</v>
      </c>
    </row>
    <row r="16" spans="1:23" ht="15.75" thickBot="1">
      <c r="A16" t="s">
        <v>5</v>
      </c>
      <c r="B16">
        <v>83</v>
      </c>
      <c r="C16">
        <v>71</v>
      </c>
      <c r="D16">
        <v>96</v>
      </c>
      <c r="E16">
        <v>135</v>
      </c>
      <c r="F16">
        <v>68</v>
      </c>
      <c r="G16">
        <v>865363</v>
      </c>
      <c r="H16">
        <f t="shared" si="0"/>
        <v>865.36300000000006</v>
      </c>
      <c r="I16">
        <f t="shared" si="1"/>
        <v>0</v>
      </c>
      <c r="L16" s="1" t="s">
        <v>21</v>
      </c>
      <c r="M16" s="1">
        <v>38</v>
      </c>
      <c r="N16" s="1" t="s">
        <v>21</v>
      </c>
      <c r="O16" s="1">
        <v>38</v>
      </c>
      <c r="P16" s="1" t="s">
        <v>21</v>
      </c>
      <c r="Q16" s="1">
        <v>38</v>
      </c>
      <c r="R16" s="1" t="s">
        <v>21</v>
      </c>
      <c r="S16" s="1">
        <v>38</v>
      </c>
      <c r="T16" s="1" t="s">
        <v>21</v>
      </c>
      <c r="U16" s="1">
        <v>38</v>
      </c>
      <c r="V16" s="1" t="s">
        <v>21</v>
      </c>
      <c r="W16" s="1">
        <v>38</v>
      </c>
    </row>
    <row r="17" spans="1:23">
      <c r="A17" t="s">
        <v>5</v>
      </c>
      <c r="B17">
        <v>132</v>
      </c>
      <c r="C17">
        <v>132</v>
      </c>
      <c r="D17">
        <v>120</v>
      </c>
      <c r="E17">
        <v>127</v>
      </c>
      <c r="F17">
        <v>68.5</v>
      </c>
      <c r="G17">
        <v>852244</v>
      </c>
      <c r="H17">
        <f t="shared" ref="H17:H39" si="2">G17/1000</f>
        <v>852.24400000000003</v>
      </c>
      <c r="I17">
        <f t="shared" si="1"/>
        <v>0</v>
      </c>
    </row>
    <row r="18" spans="1:23" ht="15.75" thickBot="1">
      <c r="A18" t="s">
        <v>6</v>
      </c>
      <c r="B18">
        <v>100</v>
      </c>
      <c r="C18">
        <v>96</v>
      </c>
      <c r="D18">
        <v>102</v>
      </c>
      <c r="E18">
        <v>178</v>
      </c>
      <c r="F18">
        <v>73.5</v>
      </c>
      <c r="G18">
        <v>945088</v>
      </c>
      <c r="H18">
        <f t="shared" si="2"/>
        <v>945.08799999999997</v>
      </c>
      <c r="I18">
        <f t="shared" si="1"/>
        <v>1</v>
      </c>
      <c r="U18" s="3" t="s">
        <v>25</v>
      </c>
      <c r="V18" s="3"/>
      <c r="W18" s="3"/>
    </row>
    <row r="19" spans="1:23">
      <c r="A19" t="s">
        <v>5</v>
      </c>
      <c r="B19">
        <v>101</v>
      </c>
      <c r="C19">
        <v>112</v>
      </c>
      <c r="D19">
        <v>84</v>
      </c>
      <c r="E19">
        <v>136</v>
      </c>
      <c r="F19">
        <v>66.3</v>
      </c>
      <c r="G19">
        <v>808020</v>
      </c>
      <c r="H19">
        <f t="shared" si="2"/>
        <v>808.02</v>
      </c>
      <c r="I19">
        <f t="shared" si="1"/>
        <v>0</v>
      </c>
      <c r="U19" s="2"/>
      <c r="V19" s="2" t="s">
        <v>1</v>
      </c>
      <c r="W19" s="2" t="s">
        <v>4</v>
      </c>
    </row>
    <row r="20" spans="1:23">
      <c r="A20" t="s">
        <v>6</v>
      </c>
      <c r="B20">
        <v>80</v>
      </c>
      <c r="C20">
        <v>77</v>
      </c>
      <c r="D20">
        <v>86</v>
      </c>
      <c r="E20">
        <v>180</v>
      </c>
      <c r="F20">
        <v>70</v>
      </c>
      <c r="G20">
        <v>889083</v>
      </c>
      <c r="H20">
        <f t="shared" si="2"/>
        <v>889.08299999999997</v>
      </c>
      <c r="I20">
        <f t="shared" si="1"/>
        <v>1</v>
      </c>
      <c r="U20" t="s">
        <v>1</v>
      </c>
      <c r="V20">
        <v>1</v>
      </c>
    </row>
    <row r="21" spans="1:23" ht="15.75" thickBot="1">
      <c r="A21" t="s">
        <v>6</v>
      </c>
      <c r="B21">
        <v>97</v>
      </c>
      <c r="C21">
        <v>107</v>
      </c>
      <c r="D21">
        <v>84</v>
      </c>
      <c r="E21">
        <v>186</v>
      </c>
      <c r="F21">
        <v>76.5</v>
      </c>
      <c r="G21">
        <v>905940</v>
      </c>
      <c r="H21">
        <f t="shared" si="2"/>
        <v>905.94</v>
      </c>
      <c r="I21">
        <f t="shared" si="1"/>
        <v>1</v>
      </c>
      <c r="U21" s="1" t="s">
        <v>4</v>
      </c>
      <c r="V21" s="1">
        <v>0.3337137045273218</v>
      </c>
      <c r="W21" s="1">
        <v>1</v>
      </c>
    </row>
    <row r="22" spans="1:23">
      <c r="A22" t="s">
        <v>5</v>
      </c>
      <c r="B22">
        <v>135</v>
      </c>
      <c r="C22">
        <v>129</v>
      </c>
      <c r="D22">
        <v>134</v>
      </c>
      <c r="E22">
        <v>122</v>
      </c>
      <c r="F22">
        <v>62</v>
      </c>
      <c r="G22">
        <v>790619</v>
      </c>
      <c r="H22">
        <f t="shared" si="2"/>
        <v>790.61900000000003</v>
      </c>
      <c r="I22">
        <f t="shared" si="1"/>
        <v>0</v>
      </c>
    </row>
    <row r="23" spans="1:23">
      <c r="A23" t="s">
        <v>6</v>
      </c>
      <c r="B23">
        <v>139</v>
      </c>
      <c r="C23">
        <v>145</v>
      </c>
      <c r="D23">
        <v>128</v>
      </c>
      <c r="E23">
        <v>132</v>
      </c>
      <c r="F23">
        <v>68</v>
      </c>
      <c r="G23">
        <v>955003</v>
      </c>
      <c r="H23">
        <f t="shared" si="2"/>
        <v>955.00300000000004</v>
      </c>
      <c r="I23">
        <f t="shared" si="1"/>
        <v>1</v>
      </c>
    </row>
    <row r="24" spans="1:23">
      <c r="A24" t="s">
        <v>5</v>
      </c>
      <c r="B24">
        <v>91</v>
      </c>
      <c r="C24">
        <v>86</v>
      </c>
      <c r="D24">
        <v>102</v>
      </c>
      <c r="E24">
        <v>114</v>
      </c>
      <c r="F24">
        <v>63</v>
      </c>
      <c r="G24">
        <v>831772</v>
      </c>
      <c r="H24">
        <f t="shared" si="2"/>
        <v>831.77200000000005</v>
      </c>
      <c r="I24">
        <f t="shared" si="1"/>
        <v>0</v>
      </c>
      <c r="U24" t="s">
        <v>26</v>
      </c>
      <c r="V24">
        <f>CORREL(G2:G39,B2:B39)</f>
        <v>0.3337137045273218</v>
      </c>
    </row>
    <row r="25" spans="1:23">
      <c r="A25" t="s">
        <v>6</v>
      </c>
      <c r="B25">
        <v>141</v>
      </c>
      <c r="C25">
        <v>145</v>
      </c>
      <c r="D25">
        <v>131</v>
      </c>
      <c r="E25">
        <v>171</v>
      </c>
      <c r="F25">
        <v>72</v>
      </c>
      <c r="G25">
        <v>935494</v>
      </c>
      <c r="H25">
        <f t="shared" si="2"/>
        <v>935.49400000000003</v>
      </c>
      <c r="I25">
        <f t="shared" si="1"/>
        <v>1</v>
      </c>
      <c r="U25" t="s">
        <v>27</v>
      </c>
      <c r="V25">
        <f>V33</f>
        <v>3.3371370452854474E-4</v>
      </c>
    </row>
    <row r="26" spans="1:23">
      <c r="A26" t="s">
        <v>5</v>
      </c>
      <c r="B26">
        <v>85</v>
      </c>
      <c r="C26">
        <v>90</v>
      </c>
      <c r="D26">
        <v>84</v>
      </c>
      <c r="E26">
        <v>140</v>
      </c>
      <c r="F26">
        <v>68</v>
      </c>
      <c r="G26">
        <v>798612</v>
      </c>
      <c r="H26">
        <f t="shared" si="2"/>
        <v>798.61199999999997</v>
      </c>
      <c r="I26">
        <f t="shared" si="1"/>
        <v>0</v>
      </c>
    </row>
    <row r="27" spans="1:23">
      <c r="A27" t="s">
        <v>6</v>
      </c>
      <c r="B27">
        <v>103</v>
      </c>
      <c r="C27">
        <v>96</v>
      </c>
      <c r="D27">
        <v>110</v>
      </c>
      <c r="E27">
        <v>187</v>
      </c>
      <c r="F27">
        <v>77</v>
      </c>
      <c r="G27">
        <v>1062462</v>
      </c>
      <c r="H27">
        <f t="shared" si="2"/>
        <v>1062.462</v>
      </c>
      <c r="I27">
        <f t="shared" si="1"/>
        <v>1</v>
      </c>
    </row>
    <row r="28" spans="1:23">
      <c r="A28" t="s">
        <v>5</v>
      </c>
      <c r="B28">
        <v>77</v>
      </c>
      <c r="C28">
        <v>83</v>
      </c>
      <c r="D28">
        <v>72</v>
      </c>
      <c r="E28">
        <v>106</v>
      </c>
      <c r="F28">
        <v>63</v>
      </c>
      <c r="G28">
        <v>793549</v>
      </c>
      <c r="H28">
        <f t="shared" si="2"/>
        <v>793.54899999999998</v>
      </c>
      <c r="I28">
        <f t="shared" si="1"/>
        <v>0</v>
      </c>
      <c r="U28" t="s">
        <v>28</v>
      </c>
      <c r="V28">
        <f>W4</f>
        <v>906754.18421052629</v>
      </c>
    </row>
    <row r="29" spans="1:23">
      <c r="A29" t="s">
        <v>5</v>
      </c>
      <c r="B29">
        <v>130</v>
      </c>
      <c r="C29">
        <v>126</v>
      </c>
      <c r="D29">
        <v>124</v>
      </c>
      <c r="E29">
        <v>159</v>
      </c>
      <c r="F29">
        <v>66.5</v>
      </c>
      <c r="G29">
        <v>866662</v>
      </c>
      <c r="H29">
        <f t="shared" si="2"/>
        <v>866.66200000000003</v>
      </c>
      <c r="I29">
        <f t="shared" si="1"/>
        <v>0</v>
      </c>
      <c r="U29" t="s">
        <v>29</v>
      </c>
      <c r="V29">
        <f>M4</f>
        <v>113.55263157894737</v>
      </c>
    </row>
    <row r="30" spans="1:23">
      <c r="A30" t="s">
        <v>5</v>
      </c>
      <c r="B30">
        <v>133</v>
      </c>
      <c r="C30">
        <v>126</v>
      </c>
      <c r="D30">
        <v>132</v>
      </c>
      <c r="E30">
        <v>127</v>
      </c>
      <c r="F30">
        <v>62.5</v>
      </c>
      <c r="G30">
        <v>857782</v>
      </c>
      <c r="H30">
        <f t="shared" si="2"/>
        <v>857.78200000000004</v>
      </c>
      <c r="I30">
        <f t="shared" si="1"/>
        <v>0</v>
      </c>
      <c r="U30" t="s">
        <v>30</v>
      </c>
      <c r="V30" cm="1">
        <f t="array" ref="V30">SUM((H2:H39-V28)*(B2:B39-V29))/(COUNT(H2:H39)-1)</f>
        <v>576.68608463938176</v>
      </c>
    </row>
    <row r="31" spans="1:23">
      <c r="A31" t="s">
        <v>6</v>
      </c>
      <c r="B31">
        <v>144</v>
      </c>
      <c r="C31">
        <v>145</v>
      </c>
      <c r="D31">
        <v>137</v>
      </c>
      <c r="E31">
        <v>191</v>
      </c>
      <c r="F31">
        <v>67</v>
      </c>
      <c r="G31">
        <v>949589</v>
      </c>
      <c r="H31">
        <f t="shared" si="2"/>
        <v>949.58900000000006</v>
      </c>
      <c r="I31">
        <f t="shared" si="1"/>
        <v>1</v>
      </c>
      <c r="U31" t="s">
        <v>31</v>
      </c>
      <c r="V31">
        <f>W8</f>
        <v>72561.74539411813</v>
      </c>
    </row>
    <row r="32" spans="1:23">
      <c r="A32" t="s">
        <v>6</v>
      </c>
      <c r="B32">
        <v>103</v>
      </c>
      <c r="C32">
        <v>96</v>
      </c>
      <c r="D32">
        <v>110</v>
      </c>
      <c r="E32">
        <v>192</v>
      </c>
      <c r="F32">
        <v>75.5</v>
      </c>
      <c r="G32">
        <v>997925</v>
      </c>
      <c r="H32">
        <f t="shared" si="2"/>
        <v>997.92499999999995</v>
      </c>
      <c r="I32">
        <f t="shared" si="1"/>
        <v>1</v>
      </c>
      <c r="U32" t="s">
        <v>32</v>
      </c>
      <c r="V32">
        <f>M8</f>
        <v>23.815390627186058</v>
      </c>
    </row>
    <row r="33" spans="1:23">
      <c r="A33" t="s">
        <v>6</v>
      </c>
      <c r="B33">
        <v>90</v>
      </c>
      <c r="C33">
        <v>96</v>
      </c>
      <c r="D33">
        <v>86</v>
      </c>
      <c r="E33">
        <v>181</v>
      </c>
      <c r="F33">
        <v>69</v>
      </c>
      <c r="G33">
        <v>879987</v>
      </c>
      <c r="H33">
        <f t="shared" si="2"/>
        <v>879.98699999999997</v>
      </c>
      <c r="I33">
        <f t="shared" si="1"/>
        <v>1</v>
      </c>
      <c r="U33" t="s">
        <v>33</v>
      </c>
      <c r="V33">
        <f>V30/(V31*V32)</f>
        <v>3.3371370452854474E-4</v>
      </c>
    </row>
    <row r="34" spans="1:23">
      <c r="A34" t="s">
        <v>5</v>
      </c>
      <c r="B34">
        <v>83</v>
      </c>
      <c r="C34">
        <v>90</v>
      </c>
      <c r="D34">
        <v>81</v>
      </c>
      <c r="E34">
        <v>143</v>
      </c>
      <c r="F34">
        <v>66.5</v>
      </c>
      <c r="G34">
        <v>834344</v>
      </c>
      <c r="H34">
        <f t="shared" si="2"/>
        <v>834.34400000000005</v>
      </c>
      <c r="I34">
        <f t="shared" si="1"/>
        <v>0</v>
      </c>
    </row>
    <row r="35" spans="1:23">
      <c r="A35" t="s">
        <v>5</v>
      </c>
      <c r="B35">
        <v>133</v>
      </c>
      <c r="C35">
        <v>129</v>
      </c>
      <c r="D35">
        <v>128</v>
      </c>
      <c r="E35">
        <v>153</v>
      </c>
      <c r="F35">
        <v>66.5</v>
      </c>
      <c r="G35">
        <v>948066</v>
      </c>
      <c r="H35">
        <f t="shared" si="2"/>
        <v>948.06600000000003</v>
      </c>
      <c r="I35">
        <f t="shared" si="1"/>
        <v>0</v>
      </c>
    </row>
    <row r="36" spans="1:23" ht="15.75" thickBot="1">
      <c r="A36" t="s">
        <v>6</v>
      </c>
      <c r="B36">
        <v>140</v>
      </c>
      <c r="C36">
        <v>150</v>
      </c>
      <c r="D36">
        <v>124</v>
      </c>
      <c r="E36">
        <v>144</v>
      </c>
      <c r="F36">
        <v>70.5</v>
      </c>
      <c r="G36">
        <v>949395</v>
      </c>
      <c r="H36">
        <f t="shared" si="2"/>
        <v>949.39499999999998</v>
      </c>
      <c r="I36">
        <f t="shared" si="1"/>
        <v>1</v>
      </c>
      <c r="U36" s="3" t="s">
        <v>38</v>
      </c>
      <c r="V36" s="3"/>
      <c r="W36" s="3"/>
    </row>
    <row r="37" spans="1:23">
      <c r="A37" t="s">
        <v>5</v>
      </c>
      <c r="B37">
        <v>88</v>
      </c>
      <c r="C37">
        <v>86</v>
      </c>
      <c r="D37">
        <v>94</v>
      </c>
      <c r="E37">
        <v>139</v>
      </c>
      <c r="F37">
        <v>64.5</v>
      </c>
      <c r="G37">
        <v>893983</v>
      </c>
      <c r="H37">
        <f t="shared" si="2"/>
        <v>893.98299999999995</v>
      </c>
      <c r="I37">
        <f t="shared" si="1"/>
        <v>0</v>
      </c>
      <c r="U37" s="2"/>
      <c r="V37" s="2" t="s">
        <v>42</v>
      </c>
      <c r="W37" s="2" t="s">
        <v>4</v>
      </c>
    </row>
    <row r="38" spans="1:23">
      <c r="A38" t="s">
        <v>6</v>
      </c>
      <c r="B38">
        <v>81</v>
      </c>
      <c r="C38">
        <v>90</v>
      </c>
      <c r="D38">
        <v>74</v>
      </c>
      <c r="E38">
        <v>148</v>
      </c>
      <c r="F38">
        <v>74</v>
      </c>
      <c r="G38">
        <v>930016</v>
      </c>
      <c r="H38">
        <f t="shared" si="2"/>
        <v>930.01599999999996</v>
      </c>
      <c r="I38">
        <f t="shared" si="1"/>
        <v>1</v>
      </c>
      <c r="U38" t="s">
        <v>42</v>
      </c>
      <c r="V38">
        <v>1</v>
      </c>
    </row>
    <row r="39" spans="1:23" ht="15.75" thickBot="1">
      <c r="A39" t="s">
        <v>6</v>
      </c>
      <c r="B39">
        <v>89</v>
      </c>
      <c r="C39">
        <v>91</v>
      </c>
      <c r="D39">
        <v>89</v>
      </c>
      <c r="E39">
        <v>179</v>
      </c>
      <c r="F39">
        <v>75.5</v>
      </c>
      <c r="G39">
        <v>935863</v>
      </c>
      <c r="H39">
        <f t="shared" si="2"/>
        <v>935.86300000000006</v>
      </c>
      <c r="I39">
        <f t="shared" si="1"/>
        <v>1</v>
      </c>
      <c r="U39" s="1" t="s">
        <v>4</v>
      </c>
      <c r="V39" s="1">
        <v>0.51337849247098633</v>
      </c>
      <c r="W39" s="1">
        <v>1</v>
      </c>
    </row>
    <row r="41" spans="1:23">
      <c r="A41" t="s">
        <v>34</v>
      </c>
    </row>
    <row r="42" spans="1:23" ht="15.75" thickBot="1">
      <c r="A42" t="s">
        <v>35</v>
      </c>
      <c r="F42" t="s">
        <v>44</v>
      </c>
      <c r="U42" s="3" t="s">
        <v>41</v>
      </c>
      <c r="V42" s="3"/>
      <c r="W42" s="3"/>
    </row>
    <row r="43" spans="1:23">
      <c r="A43" t="s">
        <v>36</v>
      </c>
      <c r="F43" t="s">
        <v>45</v>
      </c>
      <c r="U43" s="2"/>
      <c r="V43" s="2" t="s">
        <v>39</v>
      </c>
      <c r="W43" s="2" t="s">
        <v>40</v>
      </c>
    </row>
    <row r="44" spans="1:23">
      <c r="A44" t="s">
        <v>37</v>
      </c>
      <c r="F44" t="s">
        <v>46</v>
      </c>
      <c r="U44" t="s">
        <v>39</v>
      </c>
      <c r="V44">
        <v>1</v>
      </c>
    </row>
    <row r="45" spans="1:23" ht="15.75" thickBot="1">
      <c r="U45" s="1" t="s">
        <v>40</v>
      </c>
      <c r="V45" s="1">
        <v>0.58837723982584045</v>
      </c>
      <c r="W45" s="1">
        <v>1</v>
      </c>
    </row>
    <row r="48" spans="1:23" ht="15.75" thickBot="1">
      <c r="U48" s="3" t="s">
        <v>43</v>
      </c>
      <c r="V48" s="3"/>
      <c r="W48" s="3"/>
    </row>
    <row r="49" spans="21:23">
      <c r="U49" s="2"/>
      <c r="V49" s="2" t="s">
        <v>39</v>
      </c>
      <c r="W49" s="2" t="s">
        <v>40</v>
      </c>
    </row>
    <row r="50" spans="21:23">
      <c r="U50" t="s">
        <v>39</v>
      </c>
      <c r="V50">
        <v>1</v>
      </c>
    </row>
    <row r="51" spans="21:23" ht="15.75" thickBot="1">
      <c r="U51" s="1" t="s">
        <v>40</v>
      </c>
      <c r="V51" s="1">
        <v>0.64922682470308546</v>
      </c>
      <c r="W51" s="1">
        <v>1</v>
      </c>
    </row>
  </sheetData>
  <mergeCells count="4">
    <mergeCell ref="U18:W18"/>
    <mergeCell ref="U36:W36"/>
    <mergeCell ref="U42:W42"/>
    <mergeCell ref="U48:W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0035-35E0-4CAA-B1E9-19D31C20DB8F}">
  <dimension ref="A1:K39"/>
  <sheetViews>
    <sheetView workbookViewId="0">
      <selection activeCell="L14" sqref="L14"/>
    </sheetView>
  </sheetViews>
  <sheetFormatPr defaultRowHeight="15"/>
  <cols>
    <col min="1" max="1" width="22.28515625" customWidth="1"/>
    <col min="2" max="2" width="11" customWidth="1"/>
    <col min="3" max="3" width="11.7109375" customWidth="1"/>
    <col min="4" max="4" width="21.7109375" customWidth="1"/>
    <col min="5" max="5" width="17" customWidth="1"/>
    <col min="7" max="7" width="22" customWidth="1"/>
    <col min="8" max="8" width="14.140625" customWidth="1"/>
    <col min="9" max="9" width="16.7109375" customWidth="1"/>
    <col min="10" max="10" width="21.5703125" customWidth="1"/>
    <col min="11" max="11" width="14.140625" customWidth="1"/>
    <col min="12" max="12" width="14.7109375" customWidth="1"/>
  </cols>
  <sheetData>
    <row r="1" spans="1:11">
      <c r="A1" t="s">
        <v>22</v>
      </c>
      <c r="B1" t="s">
        <v>1</v>
      </c>
      <c r="D1" t="s">
        <v>22</v>
      </c>
      <c r="E1" t="s">
        <v>7</v>
      </c>
      <c r="G1" t="s">
        <v>22</v>
      </c>
      <c r="H1" t="s">
        <v>8</v>
      </c>
      <c r="J1" t="s">
        <v>22</v>
      </c>
      <c r="K1" t="s">
        <v>24</v>
      </c>
    </row>
    <row r="2" spans="1:11">
      <c r="A2">
        <v>816932</v>
      </c>
      <c r="B2">
        <v>133</v>
      </c>
      <c r="D2">
        <v>816932</v>
      </c>
      <c r="E2">
        <v>118</v>
      </c>
      <c r="G2">
        <v>816932</v>
      </c>
      <c r="H2">
        <v>64.5</v>
      </c>
      <c r="J2">
        <v>816932</v>
      </c>
      <c r="K2">
        <f>IF(BrainSize!A2="Female", 0, 1)</f>
        <v>0</v>
      </c>
    </row>
    <row r="3" spans="1:11">
      <c r="A3">
        <v>1038437</v>
      </c>
      <c r="B3">
        <v>139</v>
      </c>
      <c r="D3">
        <v>1038437</v>
      </c>
      <c r="E3">
        <v>143</v>
      </c>
      <c r="G3">
        <v>1038437</v>
      </c>
      <c r="H3">
        <v>73.3</v>
      </c>
      <c r="J3">
        <v>1038437</v>
      </c>
      <c r="K3">
        <f>IF(BrainSize!A3="Female", 0, 1)</f>
        <v>1</v>
      </c>
    </row>
    <row r="4" spans="1:11">
      <c r="A4">
        <v>965353</v>
      </c>
      <c r="B4">
        <v>133</v>
      </c>
      <c r="D4">
        <v>965353</v>
      </c>
      <c r="E4">
        <v>172</v>
      </c>
      <c r="G4">
        <v>965353</v>
      </c>
      <c r="H4">
        <v>68.8</v>
      </c>
      <c r="J4">
        <v>965353</v>
      </c>
      <c r="K4">
        <f>IF(BrainSize!A4="Female", 0, 1)</f>
        <v>1</v>
      </c>
    </row>
    <row r="5" spans="1:11">
      <c r="A5">
        <v>951545</v>
      </c>
      <c r="B5">
        <v>137</v>
      </c>
      <c r="D5">
        <v>951545</v>
      </c>
      <c r="E5">
        <v>147</v>
      </c>
      <c r="G5">
        <v>951545</v>
      </c>
      <c r="H5">
        <v>65</v>
      </c>
      <c r="J5">
        <v>951545</v>
      </c>
      <c r="K5">
        <f>IF(BrainSize!A5="Female", 0, 1)</f>
        <v>0</v>
      </c>
    </row>
    <row r="6" spans="1:11">
      <c r="A6">
        <v>928799</v>
      </c>
      <c r="B6">
        <v>99</v>
      </c>
      <c r="D6">
        <v>928799</v>
      </c>
      <c r="E6">
        <v>146</v>
      </c>
      <c r="G6">
        <v>928799</v>
      </c>
      <c r="H6">
        <v>69</v>
      </c>
      <c r="J6">
        <v>928799</v>
      </c>
      <c r="K6">
        <f>IF(BrainSize!A6="Female", 0, 1)</f>
        <v>0</v>
      </c>
    </row>
    <row r="7" spans="1:11">
      <c r="A7">
        <v>991305</v>
      </c>
      <c r="B7">
        <v>138</v>
      </c>
      <c r="D7">
        <v>991305</v>
      </c>
      <c r="E7">
        <v>138</v>
      </c>
      <c r="G7">
        <v>991305</v>
      </c>
      <c r="H7">
        <v>64.5</v>
      </c>
      <c r="J7">
        <v>991305</v>
      </c>
      <c r="K7">
        <f>IF(BrainSize!A7="Female", 0, 1)</f>
        <v>0</v>
      </c>
    </row>
    <row r="8" spans="1:11">
      <c r="A8">
        <v>854258</v>
      </c>
      <c r="B8">
        <v>92</v>
      </c>
      <c r="D8">
        <v>854258</v>
      </c>
      <c r="E8">
        <v>175</v>
      </c>
      <c r="G8">
        <v>854258</v>
      </c>
      <c r="H8">
        <v>66</v>
      </c>
      <c r="J8">
        <v>854258</v>
      </c>
      <c r="K8">
        <f>IF(BrainSize!A8="Female", 0, 1)</f>
        <v>0</v>
      </c>
    </row>
    <row r="9" spans="1:11">
      <c r="A9">
        <v>904858</v>
      </c>
      <c r="B9">
        <v>89</v>
      </c>
      <c r="D9">
        <v>904858</v>
      </c>
      <c r="E9">
        <v>134</v>
      </c>
      <c r="G9">
        <v>904858</v>
      </c>
      <c r="H9">
        <v>66.3</v>
      </c>
      <c r="J9">
        <v>904858</v>
      </c>
      <c r="K9">
        <f>IF(BrainSize!A9="Female", 0, 1)</f>
        <v>1</v>
      </c>
    </row>
    <row r="10" spans="1:11">
      <c r="A10">
        <v>955466</v>
      </c>
      <c r="B10">
        <v>133</v>
      </c>
      <c r="D10">
        <v>955466</v>
      </c>
      <c r="E10">
        <v>172</v>
      </c>
      <c r="G10">
        <v>955466</v>
      </c>
      <c r="H10">
        <v>68.8</v>
      </c>
      <c r="J10">
        <v>955466</v>
      </c>
      <c r="K10">
        <f>IF(BrainSize!A10="Female", 0, 1)</f>
        <v>1</v>
      </c>
    </row>
    <row r="11" spans="1:11">
      <c r="A11">
        <v>833868</v>
      </c>
      <c r="B11">
        <v>132</v>
      </c>
      <c r="D11">
        <v>833868</v>
      </c>
      <c r="E11">
        <v>118</v>
      </c>
      <c r="G11">
        <v>833868</v>
      </c>
      <c r="H11">
        <v>64.5</v>
      </c>
      <c r="J11">
        <v>833868</v>
      </c>
      <c r="K11">
        <f>IF(BrainSize!A11="Female", 0, 1)</f>
        <v>0</v>
      </c>
    </row>
    <row r="12" spans="1:11">
      <c r="A12">
        <v>1079549</v>
      </c>
      <c r="B12">
        <v>141</v>
      </c>
      <c r="D12">
        <v>1079549</v>
      </c>
      <c r="E12">
        <v>151</v>
      </c>
      <c r="G12">
        <v>1079549</v>
      </c>
      <c r="H12">
        <v>70</v>
      </c>
      <c r="J12">
        <v>1079549</v>
      </c>
      <c r="K12">
        <f>IF(BrainSize!A12="Female", 0, 1)</f>
        <v>1</v>
      </c>
    </row>
    <row r="13" spans="1:11">
      <c r="A13">
        <v>924059</v>
      </c>
      <c r="B13">
        <v>135</v>
      </c>
      <c r="D13">
        <v>924059</v>
      </c>
      <c r="E13">
        <v>155</v>
      </c>
      <c r="G13">
        <v>924059</v>
      </c>
      <c r="H13">
        <v>69</v>
      </c>
      <c r="J13">
        <v>924059</v>
      </c>
      <c r="K13">
        <f>IF(BrainSize!A13="Female", 0, 1)</f>
        <v>1</v>
      </c>
    </row>
    <row r="14" spans="1:11">
      <c r="A14">
        <v>856472</v>
      </c>
      <c r="B14">
        <v>140</v>
      </c>
      <c r="D14">
        <v>856472</v>
      </c>
      <c r="E14">
        <v>155</v>
      </c>
      <c r="G14">
        <v>856472</v>
      </c>
      <c r="H14">
        <v>70.5</v>
      </c>
      <c r="J14">
        <v>856472</v>
      </c>
      <c r="K14">
        <f>IF(BrainSize!A14="Female", 0, 1)</f>
        <v>0</v>
      </c>
    </row>
    <row r="15" spans="1:11">
      <c r="A15">
        <v>878897</v>
      </c>
      <c r="B15">
        <v>96</v>
      </c>
      <c r="D15">
        <v>878897</v>
      </c>
      <c r="E15">
        <v>146</v>
      </c>
      <c r="G15">
        <v>878897</v>
      </c>
      <c r="H15">
        <v>66</v>
      </c>
      <c r="J15">
        <v>878897</v>
      </c>
      <c r="K15">
        <f>IF(BrainSize!A15="Female", 0, 1)</f>
        <v>0</v>
      </c>
    </row>
    <row r="16" spans="1:11">
      <c r="A16">
        <v>865363</v>
      </c>
      <c r="B16">
        <v>83</v>
      </c>
      <c r="D16">
        <v>865363</v>
      </c>
      <c r="E16">
        <v>135</v>
      </c>
      <c r="G16">
        <v>865363</v>
      </c>
      <c r="H16">
        <v>68</v>
      </c>
      <c r="J16">
        <v>865363</v>
      </c>
      <c r="K16">
        <f>IF(BrainSize!A16="Female", 0, 1)</f>
        <v>0</v>
      </c>
    </row>
    <row r="17" spans="1:11">
      <c r="A17">
        <v>852244</v>
      </c>
      <c r="B17">
        <v>132</v>
      </c>
      <c r="D17">
        <v>852244</v>
      </c>
      <c r="E17">
        <v>127</v>
      </c>
      <c r="G17">
        <v>852244</v>
      </c>
      <c r="H17">
        <v>68.5</v>
      </c>
      <c r="J17">
        <v>852244</v>
      </c>
      <c r="K17">
        <f>IF(BrainSize!A17="Female", 0, 1)</f>
        <v>0</v>
      </c>
    </row>
    <row r="18" spans="1:11">
      <c r="A18">
        <v>945088</v>
      </c>
      <c r="B18">
        <v>100</v>
      </c>
      <c r="D18">
        <v>945088</v>
      </c>
      <c r="E18">
        <v>178</v>
      </c>
      <c r="G18">
        <v>945088</v>
      </c>
      <c r="H18">
        <v>73.5</v>
      </c>
      <c r="J18">
        <v>945088</v>
      </c>
      <c r="K18">
        <f>IF(BrainSize!A18="Female", 0, 1)</f>
        <v>1</v>
      </c>
    </row>
    <row r="19" spans="1:11">
      <c r="A19">
        <v>808020</v>
      </c>
      <c r="B19">
        <v>101</v>
      </c>
      <c r="D19">
        <v>808020</v>
      </c>
      <c r="E19">
        <v>136</v>
      </c>
      <c r="G19">
        <v>808020</v>
      </c>
      <c r="H19">
        <v>66.3</v>
      </c>
      <c r="J19">
        <v>808020</v>
      </c>
      <c r="K19">
        <f>IF(BrainSize!A19="Female", 0, 1)</f>
        <v>0</v>
      </c>
    </row>
    <row r="20" spans="1:11">
      <c r="A20">
        <v>889083</v>
      </c>
      <c r="B20">
        <v>80</v>
      </c>
      <c r="D20">
        <v>889083</v>
      </c>
      <c r="E20">
        <v>180</v>
      </c>
      <c r="G20">
        <v>889083</v>
      </c>
      <c r="H20">
        <v>70</v>
      </c>
      <c r="J20">
        <v>889083</v>
      </c>
      <c r="K20">
        <f>IF(BrainSize!A20="Female", 0, 1)</f>
        <v>1</v>
      </c>
    </row>
    <row r="21" spans="1:11">
      <c r="A21">
        <v>905940</v>
      </c>
      <c r="B21">
        <v>97</v>
      </c>
      <c r="D21">
        <v>905940</v>
      </c>
      <c r="E21">
        <v>186</v>
      </c>
      <c r="G21">
        <v>905940</v>
      </c>
      <c r="H21">
        <v>76.5</v>
      </c>
      <c r="J21">
        <v>905940</v>
      </c>
      <c r="K21">
        <f>IF(BrainSize!A21="Female", 0, 1)</f>
        <v>1</v>
      </c>
    </row>
    <row r="22" spans="1:11">
      <c r="A22">
        <v>790619</v>
      </c>
      <c r="B22">
        <v>135</v>
      </c>
      <c r="D22">
        <v>790619</v>
      </c>
      <c r="E22">
        <v>122</v>
      </c>
      <c r="G22">
        <v>790619</v>
      </c>
      <c r="H22">
        <v>62</v>
      </c>
      <c r="J22">
        <v>790619</v>
      </c>
      <c r="K22">
        <f>IF(BrainSize!A22="Female", 0, 1)</f>
        <v>0</v>
      </c>
    </row>
    <row r="23" spans="1:11">
      <c r="A23">
        <v>955003</v>
      </c>
      <c r="B23">
        <v>139</v>
      </c>
      <c r="D23">
        <v>955003</v>
      </c>
      <c r="E23">
        <v>132</v>
      </c>
      <c r="G23">
        <v>955003</v>
      </c>
      <c r="H23">
        <v>68</v>
      </c>
      <c r="J23">
        <v>955003</v>
      </c>
      <c r="K23">
        <f>IF(BrainSize!A23="Female", 0, 1)</f>
        <v>1</v>
      </c>
    </row>
    <row r="24" spans="1:11">
      <c r="A24">
        <v>831772</v>
      </c>
      <c r="B24">
        <v>91</v>
      </c>
      <c r="D24">
        <v>831772</v>
      </c>
      <c r="E24">
        <v>114</v>
      </c>
      <c r="G24">
        <v>831772</v>
      </c>
      <c r="H24">
        <v>63</v>
      </c>
      <c r="J24">
        <v>831772</v>
      </c>
      <c r="K24">
        <f>IF(BrainSize!A24="Female", 0, 1)</f>
        <v>0</v>
      </c>
    </row>
    <row r="25" spans="1:11">
      <c r="A25">
        <v>935494</v>
      </c>
      <c r="B25">
        <v>141</v>
      </c>
      <c r="D25">
        <v>935494</v>
      </c>
      <c r="E25">
        <v>171</v>
      </c>
      <c r="G25">
        <v>935494</v>
      </c>
      <c r="H25">
        <v>72</v>
      </c>
      <c r="J25">
        <v>935494</v>
      </c>
      <c r="K25">
        <f>IF(BrainSize!A25="Female", 0, 1)</f>
        <v>1</v>
      </c>
    </row>
    <row r="26" spans="1:11">
      <c r="A26">
        <v>798612</v>
      </c>
      <c r="B26">
        <v>85</v>
      </c>
      <c r="D26">
        <v>798612</v>
      </c>
      <c r="E26">
        <v>140</v>
      </c>
      <c r="G26">
        <v>798612</v>
      </c>
      <c r="H26">
        <v>68</v>
      </c>
      <c r="J26">
        <v>798612</v>
      </c>
      <c r="K26">
        <f>IF(BrainSize!A26="Female", 0, 1)</f>
        <v>0</v>
      </c>
    </row>
    <row r="27" spans="1:11">
      <c r="A27">
        <v>1062462</v>
      </c>
      <c r="B27">
        <v>103</v>
      </c>
      <c r="D27">
        <v>1062462</v>
      </c>
      <c r="E27">
        <v>187</v>
      </c>
      <c r="G27">
        <v>1062462</v>
      </c>
      <c r="H27">
        <v>77</v>
      </c>
      <c r="J27">
        <v>1062462</v>
      </c>
      <c r="K27">
        <f>IF(BrainSize!A27="Female", 0, 1)</f>
        <v>1</v>
      </c>
    </row>
    <row r="28" spans="1:11">
      <c r="A28">
        <v>793549</v>
      </c>
      <c r="B28">
        <v>77</v>
      </c>
      <c r="D28">
        <v>793549</v>
      </c>
      <c r="E28">
        <v>106</v>
      </c>
      <c r="G28">
        <v>793549</v>
      </c>
      <c r="H28">
        <v>63</v>
      </c>
      <c r="J28">
        <v>793549</v>
      </c>
      <c r="K28">
        <f>IF(BrainSize!A28="Female", 0, 1)</f>
        <v>0</v>
      </c>
    </row>
    <row r="29" spans="1:11">
      <c r="A29">
        <v>866662</v>
      </c>
      <c r="B29">
        <v>130</v>
      </c>
      <c r="D29">
        <v>866662</v>
      </c>
      <c r="E29">
        <v>159</v>
      </c>
      <c r="G29">
        <v>866662</v>
      </c>
      <c r="H29">
        <v>66.5</v>
      </c>
      <c r="J29">
        <v>866662</v>
      </c>
      <c r="K29">
        <f>IF(BrainSize!A29="Female", 0, 1)</f>
        <v>0</v>
      </c>
    </row>
    <row r="30" spans="1:11">
      <c r="A30">
        <v>857782</v>
      </c>
      <c r="B30">
        <v>133</v>
      </c>
      <c r="D30">
        <v>857782</v>
      </c>
      <c r="E30">
        <v>127</v>
      </c>
      <c r="G30">
        <v>857782</v>
      </c>
      <c r="H30">
        <v>62.5</v>
      </c>
      <c r="J30">
        <v>857782</v>
      </c>
      <c r="K30">
        <f>IF(BrainSize!A30="Female", 0, 1)</f>
        <v>0</v>
      </c>
    </row>
    <row r="31" spans="1:11">
      <c r="A31">
        <v>949589</v>
      </c>
      <c r="B31">
        <v>144</v>
      </c>
      <c r="D31">
        <v>949589</v>
      </c>
      <c r="E31">
        <v>191</v>
      </c>
      <c r="G31">
        <v>949589</v>
      </c>
      <c r="H31">
        <v>67</v>
      </c>
      <c r="J31">
        <v>949589</v>
      </c>
      <c r="K31">
        <f>IF(BrainSize!A31="Female", 0, 1)</f>
        <v>1</v>
      </c>
    </row>
    <row r="32" spans="1:11">
      <c r="A32">
        <v>997925</v>
      </c>
      <c r="B32">
        <v>103</v>
      </c>
      <c r="D32">
        <v>997925</v>
      </c>
      <c r="E32">
        <v>192</v>
      </c>
      <c r="G32">
        <v>997925</v>
      </c>
      <c r="H32">
        <v>75.5</v>
      </c>
      <c r="J32">
        <v>997925</v>
      </c>
      <c r="K32">
        <f>IF(BrainSize!A32="Female", 0, 1)</f>
        <v>1</v>
      </c>
    </row>
    <row r="33" spans="1:11">
      <c r="A33">
        <v>879987</v>
      </c>
      <c r="B33">
        <v>90</v>
      </c>
      <c r="D33">
        <v>879987</v>
      </c>
      <c r="E33">
        <v>181</v>
      </c>
      <c r="G33">
        <v>879987</v>
      </c>
      <c r="H33">
        <v>69</v>
      </c>
      <c r="J33">
        <v>879987</v>
      </c>
      <c r="K33">
        <f>IF(BrainSize!A33="Female", 0, 1)</f>
        <v>1</v>
      </c>
    </row>
    <row r="34" spans="1:11">
      <c r="A34">
        <v>834344</v>
      </c>
      <c r="B34">
        <v>83</v>
      </c>
      <c r="D34">
        <v>834344</v>
      </c>
      <c r="E34">
        <v>143</v>
      </c>
      <c r="G34">
        <v>834344</v>
      </c>
      <c r="H34">
        <v>66.5</v>
      </c>
      <c r="J34">
        <v>834344</v>
      </c>
      <c r="K34">
        <f>IF(BrainSize!A34="Female", 0, 1)</f>
        <v>0</v>
      </c>
    </row>
    <row r="35" spans="1:11">
      <c r="A35">
        <v>948066</v>
      </c>
      <c r="B35">
        <v>133</v>
      </c>
      <c r="D35">
        <v>948066</v>
      </c>
      <c r="E35">
        <v>153</v>
      </c>
      <c r="G35">
        <v>948066</v>
      </c>
      <c r="H35">
        <v>66.5</v>
      </c>
      <c r="J35">
        <v>948066</v>
      </c>
      <c r="K35">
        <f>IF(BrainSize!A35="Female", 0, 1)</f>
        <v>0</v>
      </c>
    </row>
    <row r="36" spans="1:11">
      <c r="A36">
        <v>949395</v>
      </c>
      <c r="B36">
        <v>140</v>
      </c>
      <c r="D36">
        <v>949395</v>
      </c>
      <c r="E36">
        <v>144</v>
      </c>
      <c r="G36">
        <v>949395</v>
      </c>
      <c r="H36">
        <v>70.5</v>
      </c>
      <c r="J36">
        <v>949395</v>
      </c>
      <c r="K36">
        <f>IF(BrainSize!A36="Female", 0, 1)</f>
        <v>1</v>
      </c>
    </row>
    <row r="37" spans="1:11">
      <c r="A37">
        <v>893983</v>
      </c>
      <c r="B37">
        <v>88</v>
      </c>
      <c r="D37">
        <v>893983</v>
      </c>
      <c r="E37">
        <v>139</v>
      </c>
      <c r="G37">
        <v>893983</v>
      </c>
      <c r="H37">
        <v>64.5</v>
      </c>
      <c r="J37">
        <v>893983</v>
      </c>
      <c r="K37">
        <f>IF(BrainSize!A37="Female", 0, 1)</f>
        <v>0</v>
      </c>
    </row>
    <row r="38" spans="1:11">
      <c r="A38">
        <v>930016</v>
      </c>
      <c r="B38">
        <v>81</v>
      </c>
      <c r="D38">
        <v>930016</v>
      </c>
      <c r="E38">
        <v>148</v>
      </c>
      <c r="G38">
        <v>930016</v>
      </c>
      <c r="H38">
        <v>74</v>
      </c>
      <c r="J38">
        <v>930016</v>
      </c>
      <c r="K38">
        <f>IF(BrainSize!A38="Female", 0, 1)</f>
        <v>1</v>
      </c>
    </row>
    <row r="39" spans="1:11">
      <c r="A39">
        <v>935863</v>
      </c>
      <c r="B39">
        <v>89</v>
      </c>
      <c r="D39">
        <v>935863</v>
      </c>
      <c r="E39">
        <v>179</v>
      </c>
      <c r="G39">
        <v>935863</v>
      </c>
      <c r="H39">
        <v>75.5</v>
      </c>
      <c r="J39">
        <v>935863</v>
      </c>
      <c r="K39">
        <f>IF(BrainSize!A39="Female", 0, 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BrainSize</vt:lpstr>
      <vt:lpstr>BrainThing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Chutimet Srinilta</dc:creator>
  <cp:lastModifiedBy>Tonkhaow Mukdaphetcharat</cp:lastModifiedBy>
  <dcterms:created xsi:type="dcterms:W3CDTF">2024-01-07T19:39:14Z</dcterms:created>
  <dcterms:modified xsi:type="dcterms:W3CDTF">2024-01-14T17:50:57Z</dcterms:modified>
</cp:coreProperties>
</file>