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onkhaow\Desktop\Data-Analysis\Lab 5\"/>
    </mc:Choice>
  </mc:AlternateContent>
  <xr:revisionPtr revIDLastSave="0" documentId="13_ncr:1_{04A3ECB9-177F-4AFE-B886-61D29DCCC08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z-tes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4fvB4GNY/f2TirR3Z8rDpq1MiykHTnuYXi1tyqRi0Y="/>
    </ext>
  </extLst>
</workbook>
</file>

<file path=xl/calcChain.xml><?xml version="1.0" encoding="utf-8"?>
<calcChain xmlns="http://schemas.openxmlformats.org/spreadsheetml/2006/main">
  <c r="D23" i="4" l="1"/>
  <c r="C14" i="4" l="1"/>
  <c r="C16" i="4" s="1"/>
  <c r="C15" i="4"/>
  <c r="C17" i="4" s="1"/>
  <c r="C19" i="4"/>
  <c r="E28" i="4" s="1"/>
  <c r="F28" i="4" s="1"/>
  <c r="C12" i="4"/>
  <c r="C20" i="4" s="1"/>
  <c r="E29" i="4" s="1"/>
  <c r="F29" i="4" s="1"/>
  <c r="B24" i="4" l="1"/>
  <c r="B23" i="4"/>
  <c r="F5" i="4" l="1"/>
</calcChain>
</file>

<file path=xl/sharedStrings.xml><?xml version="1.0" encoding="utf-8"?>
<sst xmlns="http://schemas.openxmlformats.org/spreadsheetml/2006/main" count="54" uniqueCount="45">
  <si>
    <t>Input</t>
  </si>
  <si>
    <t>Results</t>
  </si>
  <si>
    <r>
      <rPr>
        <sz val="11"/>
        <color theme="1"/>
        <rFont val="Calibri"/>
        <family val="2"/>
      </rPr>
      <t>Test Statistic</t>
    </r>
    <r>
      <rPr>
        <b/>
        <sz val="11"/>
        <color theme="1"/>
        <rFont val="Calibri"/>
        <family val="2"/>
      </rPr>
      <t xml:space="preserve"> z stat</t>
    </r>
  </si>
  <si>
    <r>
      <rPr>
        <sz val="11"/>
        <color theme="1"/>
        <rFont val="Calibri"/>
        <family val="2"/>
      </rPr>
      <t xml:space="preserve">Critical </t>
    </r>
    <r>
      <rPr>
        <b/>
        <sz val="11"/>
        <color theme="1"/>
        <rFont val="Calibri"/>
        <family val="2"/>
      </rPr>
      <t>z left-tail</t>
    </r>
  </si>
  <si>
    <r>
      <rPr>
        <sz val="11"/>
        <color theme="1"/>
        <rFont val="Calibri"/>
        <family val="2"/>
      </rPr>
      <t xml:space="preserve">Critical </t>
    </r>
    <r>
      <rPr>
        <b/>
        <sz val="11"/>
        <color theme="1"/>
        <rFont val="Calibri"/>
        <family val="2"/>
      </rPr>
      <t>z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right-tail</t>
    </r>
  </si>
  <si>
    <r>
      <rPr>
        <sz val="11"/>
        <color theme="1"/>
        <rFont val="Calibri"/>
        <family val="2"/>
      </rPr>
      <t xml:space="preserve">p-value </t>
    </r>
    <r>
      <rPr>
        <b/>
        <sz val="11"/>
        <color theme="1"/>
        <rFont val="Calibri"/>
        <family val="2"/>
      </rPr>
      <t>left-tail</t>
    </r>
  </si>
  <si>
    <r>
      <rPr>
        <sz val="11"/>
        <color theme="1"/>
        <rFont val="Calibri"/>
        <family val="2"/>
      </rPr>
      <t xml:space="preserve">p-value </t>
    </r>
    <r>
      <rPr>
        <b/>
        <sz val="11"/>
        <color theme="1"/>
        <rFont val="Calibri"/>
        <family val="2"/>
      </rPr>
      <t>right-tail</t>
    </r>
  </si>
  <si>
    <r>
      <rPr>
        <sz val="11"/>
        <color theme="1"/>
        <rFont val="Calibri"/>
        <family val="2"/>
      </rPr>
      <t xml:space="preserve">Critical </t>
    </r>
    <r>
      <rPr>
        <b/>
        <sz val="11"/>
        <color theme="1"/>
        <rFont val="Calibri"/>
        <family val="2"/>
      </rPr>
      <t>z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two-tails</t>
    </r>
  </si>
  <si>
    <r>
      <rPr>
        <sz val="11"/>
        <color theme="1"/>
        <rFont val="Calibri"/>
        <family val="2"/>
      </rPr>
      <t xml:space="preserve">p-value </t>
    </r>
    <r>
      <rPr>
        <b/>
        <sz val="11"/>
        <color theme="1"/>
        <rFont val="Calibri"/>
        <family val="2"/>
      </rPr>
      <t>two-tails</t>
    </r>
  </si>
  <si>
    <t>H0</t>
  </si>
  <si>
    <r>
      <t>Std Dev (</t>
    </r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</rPr>
      <t xml:space="preserve"> or </t>
    </r>
    <r>
      <rPr>
        <b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>)</t>
    </r>
  </si>
  <si>
    <t>z-statistic for population mean (μ)</t>
  </si>
  <si>
    <t>One Sample (n &gt;= 30), Population variance (σ) is known</t>
  </si>
  <si>
    <t>Conclusion</t>
  </si>
  <si>
    <r>
      <t xml:space="preserve">Sample Mean </t>
    </r>
    <r>
      <rPr>
        <b/>
        <sz val="11"/>
        <color theme="1"/>
        <rFont val="Calibri"/>
        <family val="2"/>
      </rPr>
      <t>x̄</t>
    </r>
  </si>
  <si>
    <r>
      <t xml:space="preserve">Hypothesized </t>
    </r>
    <r>
      <rPr>
        <b/>
        <sz val="11"/>
        <color theme="1"/>
        <rFont val="Calibri"/>
        <family val="2"/>
      </rPr>
      <t>μ</t>
    </r>
  </si>
  <si>
    <t>(x̄ - μ) / (σ / SQRT(n))</t>
  </si>
  <si>
    <t>Formulas</t>
  </si>
  <si>
    <r>
      <t>Significance Level (</t>
    </r>
    <r>
      <rPr>
        <b/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</rPr>
      <t>)</t>
    </r>
  </si>
  <si>
    <t>NORM.INV(α, 0, 1)</t>
  </si>
  <si>
    <t>NORM.INV((1 - α), 0, 1)</t>
  </si>
  <si>
    <t>NORM.DIST(zLeft, 0, 1, True)</t>
  </si>
  <si>
    <t>NORM.DIST(zRight, 0, 1, True)</t>
  </si>
  <si>
    <t>ABS(NORM.INV(α/2, 0, 1))</t>
  </si>
  <si>
    <t>2 * (1 - NORM.DIST(ABS(z), 0, 1, True))</t>
  </si>
  <si>
    <t>Logs</t>
  </si>
  <si>
    <t>Approaches</t>
  </si>
  <si>
    <t>Selected Value</t>
  </si>
  <si>
    <t>Critical Value</t>
  </si>
  <si>
    <t>P-Value</t>
  </si>
  <si>
    <t>Critical value</t>
  </si>
  <si>
    <t>P Value</t>
  </si>
  <si>
    <t>μ</t>
  </si>
  <si>
    <t>x̄</t>
  </si>
  <si>
    <t>(σ or s)</t>
  </si>
  <si>
    <r>
      <t xml:space="preserve">Sample Size </t>
    </r>
    <r>
      <rPr>
        <b/>
        <sz val="11"/>
        <color theme="1"/>
        <rFont val="Calibri"/>
        <family val="2"/>
      </rPr>
      <t>n</t>
    </r>
  </si>
  <si>
    <t>n</t>
  </si>
  <si>
    <t>α</t>
  </si>
  <si>
    <t>Value</t>
  </si>
  <si>
    <t>2T</t>
  </si>
  <si>
    <t>LT</t>
  </si>
  <si>
    <t>&lt;=</t>
  </si>
  <si>
    <t>If abs zstat &gt; critical z tail, reject, else no reject</t>
  </si>
  <si>
    <t>Explain notes</t>
  </si>
  <si>
    <t>If significant level &gt; pvalue , reject else no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</si>
</sst>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2" tint="-0.34998626667073579"/>
      <name val="Calibri"/>
      <family val="2"/>
      <scheme val="minor"/>
    </font>
    <font>
      <sz val="11"/>
      <color theme="2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4" fillId="3" borderId="4" xfId="0" applyFont="1" applyFill="1" applyBorder="1"/>
    <xf numFmtId="164" fontId="5" fillId="4" borderId="3" xfId="0" applyNumberFormat="1" applyFont="1" applyFill="1" applyBorder="1"/>
    <xf numFmtId="164" fontId="5" fillId="0" borderId="0" xfId="0" applyNumberFormat="1" applyFont="1"/>
    <xf numFmtId="0" fontId="5" fillId="3" borderId="6" xfId="0" applyFont="1" applyFill="1" applyBorder="1"/>
    <xf numFmtId="164" fontId="5" fillId="3" borderId="7" xfId="0" applyNumberFormat="1" applyFont="1" applyFill="1" applyBorder="1"/>
    <xf numFmtId="0" fontId="5" fillId="3" borderId="5" xfId="0" applyFont="1" applyFill="1" applyBorder="1"/>
    <xf numFmtId="164" fontId="5" fillId="3" borderId="5" xfId="0" applyNumberFormat="1" applyFont="1" applyFill="1" applyBorder="1"/>
    <xf numFmtId="0" fontId="5" fillId="3" borderId="2" xfId="0" applyFont="1" applyFill="1" applyBorder="1"/>
    <xf numFmtId="165" fontId="5" fillId="3" borderId="2" xfId="0" applyNumberFormat="1" applyFont="1" applyFill="1" applyBorder="1"/>
    <xf numFmtId="0" fontId="5" fillId="3" borderId="1" xfId="0" applyFont="1" applyFill="1" applyBorder="1"/>
    <xf numFmtId="165" fontId="5" fillId="3" borderId="1" xfId="0" applyNumberFormat="1" applyFont="1" applyFill="1" applyBorder="1"/>
    <xf numFmtId="164" fontId="5" fillId="3" borderId="1" xfId="0" applyNumberFormat="1" applyFont="1" applyFill="1" applyBorder="1"/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7" fillId="6" borderId="3" xfId="0" applyFont="1" applyFill="1" applyBorder="1"/>
    <xf numFmtId="0" fontId="7" fillId="6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7" borderId="0" xfId="0" applyFont="1" applyFill="1"/>
    <xf numFmtId="0" fontId="10" fillId="0" borderId="0" xfId="0" applyFont="1"/>
    <xf numFmtId="0" fontId="2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11</xdr:row>
      <xdr:rowOff>142875</xdr:rowOff>
    </xdr:from>
    <xdr:ext cx="28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4E0F2267-22D2-4C9E-BE4C-413A6B7574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5225" y="2421255"/>
          <a:ext cx="28575" cy="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15</xdr:row>
      <xdr:rowOff>133350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35C07B-BB17-D59C-8472-CA576B554269}"/>
            </a:ext>
          </a:extLst>
        </xdr:cNvPr>
        <xdr:cNvSpPr txBox="1"/>
      </xdr:nvSpPr>
      <xdr:spPr>
        <a:xfrm>
          <a:off x="8458200" y="328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10585</xdr:colOff>
      <xdr:row>31</xdr:row>
      <xdr:rowOff>148169</xdr:rowOff>
    </xdr:from>
    <xdr:to>
      <xdr:col>3</xdr:col>
      <xdr:colOff>719668</xdr:colOff>
      <xdr:row>39</xdr:row>
      <xdr:rowOff>205695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D8BED-8201-47E5-4E70-8816B9553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252" y="6720419"/>
          <a:ext cx="3958166" cy="1750859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105832</xdr:colOff>
      <xdr:row>40</xdr:row>
      <xdr:rowOff>74083</xdr:rowOff>
    </xdr:from>
    <xdr:to>
      <xdr:col>3</xdr:col>
      <xdr:colOff>309940</xdr:colOff>
      <xdr:row>52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1EB792-0A26-5235-868B-EC669EE68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499" y="8551333"/>
          <a:ext cx="3453191" cy="262466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55</xdr:row>
      <xdr:rowOff>10584</xdr:rowOff>
    </xdr:from>
    <xdr:to>
      <xdr:col>3</xdr:col>
      <xdr:colOff>846667</xdr:colOff>
      <xdr:row>61</xdr:row>
      <xdr:rowOff>69603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63ABF4-0E57-B4B1-32D0-797907ED0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0417" y="11662834"/>
          <a:ext cx="4064000" cy="1329019"/>
        </a:xfrm>
        <a:prstGeom prst="rect">
          <a:avLst/>
        </a:prstGeom>
      </xdr:spPr>
    </xdr:pic>
    <xdr:clientData/>
  </xdr:twoCellAnchor>
  <xdr:twoCellAnchor editAs="oneCell">
    <xdr:from>
      <xdr:col>1</xdr:col>
      <xdr:colOff>74083</xdr:colOff>
      <xdr:row>61</xdr:row>
      <xdr:rowOff>201083</xdr:rowOff>
    </xdr:from>
    <xdr:to>
      <xdr:col>3</xdr:col>
      <xdr:colOff>612413</xdr:colOff>
      <xdr:row>76</xdr:row>
      <xdr:rowOff>106419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C434F5-F37F-0F63-01BF-7F3C2D38C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750" y="13123333"/>
          <a:ext cx="3787413" cy="3080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1561-83BF-4A6D-B24E-A9114CEEB31A}">
  <dimension ref="B1:G1002"/>
  <sheetViews>
    <sheetView tabSelected="1" zoomScale="90" zoomScaleNormal="90" workbookViewId="0">
      <selection activeCell="E10" sqref="E10"/>
    </sheetView>
  </sheetViews>
  <sheetFormatPr defaultColWidth="14.42578125" defaultRowHeight="15" customHeight="1" x14ac:dyDescent="0.25"/>
  <cols>
    <col min="1" max="1" width="5" customWidth="1"/>
    <col min="2" max="2" width="24.7109375" customWidth="1"/>
    <col min="3" max="3" width="24" customWidth="1"/>
    <col min="4" max="4" width="37.5703125" customWidth="1"/>
    <col min="5" max="5" width="18.42578125" customWidth="1"/>
    <col min="6" max="6" width="33.5703125" customWidth="1"/>
    <col min="7" max="7" width="48.28515625" customWidth="1"/>
    <col min="8" max="9" width="8.7109375" customWidth="1"/>
    <col min="10" max="10" width="13.28515625" bestFit="1" customWidth="1"/>
    <col min="11" max="23" width="8.7109375" customWidth="1"/>
  </cols>
  <sheetData>
    <row r="1" spans="2:6" ht="16.5" customHeight="1" x14ac:dyDescent="0.25">
      <c r="B1" s="1" t="s">
        <v>11</v>
      </c>
      <c r="C1" s="2"/>
      <c r="D1" s="2"/>
      <c r="E1" s="2"/>
    </row>
    <row r="2" spans="2:6" ht="17.45" customHeight="1" x14ac:dyDescent="0.25">
      <c r="B2" s="3" t="s">
        <v>12</v>
      </c>
      <c r="C2" s="2"/>
      <c r="D2" s="2"/>
      <c r="E2" s="2"/>
    </row>
    <row r="3" spans="2:6" ht="16.5" customHeight="1" x14ac:dyDescent="0.25"/>
    <row r="4" spans="2:6" ht="16.5" customHeight="1" x14ac:dyDescent="0.25">
      <c r="B4" s="2" t="s">
        <v>0</v>
      </c>
      <c r="D4" s="4"/>
    </row>
    <row r="5" spans="2:6" ht="16.5" customHeight="1" x14ac:dyDescent="0.25">
      <c r="B5" s="5" t="s">
        <v>15</v>
      </c>
      <c r="C5">
        <v>80000</v>
      </c>
      <c r="D5" s="18" t="s">
        <v>9</v>
      </c>
      <c r="E5" s="33" t="s">
        <v>41</v>
      </c>
      <c r="F5" s="19">
        <f>C5</f>
        <v>80000</v>
      </c>
    </row>
    <row r="6" spans="2:6" ht="16.5" customHeight="1" x14ac:dyDescent="0.25">
      <c r="B6" s="5" t="s">
        <v>14</v>
      </c>
      <c r="C6">
        <v>79200</v>
      </c>
    </row>
    <row r="7" spans="2:6" ht="16.5" customHeight="1" x14ac:dyDescent="0.25">
      <c r="B7" s="5" t="s">
        <v>10</v>
      </c>
      <c r="C7">
        <v>8000</v>
      </c>
    </row>
    <row r="8" spans="2:6" ht="16.5" customHeight="1" x14ac:dyDescent="0.25">
      <c r="B8" s="5" t="s">
        <v>35</v>
      </c>
      <c r="C8">
        <v>48</v>
      </c>
    </row>
    <row r="9" spans="2:6" ht="16.5" customHeight="1" x14ac:dyDescent="0.25">
      <c r="B9" s="5" t="s">
        <v>18</v>
      </c>
      <c r="C9">
        <v>0.05</v>
      </c>
    </row>
    <row r="10" spans="2:6" ht="16.5" customHeight="1" x14ac:dyDescent="0.25"/>
    <row r="11" spans="2:6" ht="16.5" customHeight="1" x14ac:dyDescent="0.25">
      <c r="B11" s="2" t="s">
        <v>1</v>
      </c>
      <c r="D11" s="25" t="s">
        <v>17</v>
      </c>
      <c r="E11" s="4"/>
    </row>
    <row r="12" spans="2:6" ht="16.5" customHeight="1" x14ac:dyDescent="0.25">
      <c r="B12" s="6" t="s">
        <v>2</v>
      </c>
      <c r="C12" s="7">
        <f xml:space="preserve"> ($C$6 - $C$5) / ($C$7/SQRT($C$8))</f>
        <v>-0.69282032302755092</v>
      </c>
      <c r="D12" s="26" t="s">
        <v>16</v>
      </c>
      <c r="E12" s="4"/>
    </row>
    <row r="13" spans="2:6" ht="16.5" customHeight="1" x14ac:dyDescent="0.25">
      <c r="B13" s="2"/>
      <c r="C13" s="8"/>
      <c r="D13" s="26"/>
      <c r="E13" s="4"/>
    </row>
    <row r="14" spans="2:6" ht="16.5" customHeight="1" x14ac:dyDescent="0.25">
      <c r="B14" s="9" t="s">
        <v>3</v>
      </c>
      <c r="C14" s="10">
        <f>_xlfn.NORM.INV($C$9, 0, 1)</f>
        <v>-1.6448536269514726</v>
      </c>
      <c r="D14" s="26" t="s">
        <v>19</v>
      </c>
    </row>
    <row r="15" spans="2:6" ht="16.5" customHeight="1" thickBot="1" x14ac:dyDescent="0.3">
      <c r="B15" s="11" t="s">
        <v>4</v>
      </c>
      <c r="C15" s="12">
        <f>_xlfn.NORM.INV((1-$C$9), 0, 1)</f>
        <v>1.6448536269514715</v>
      </c>
      <c r="D15" s="26" t="s">
        <v>20</v>
      </c>
      <c r="E15" s="4"/>
    </row>
    <row r="16" spans="2:6" ht="16.5" customHeight="1" x14ac:dyDescent="0.25">
      <c r="B16" s="13" t="s">
        <v>5</v>
      </c>
      <c r="C16" s="14">
        <f>_xlfn.NORM.DIST(C14, 0, 1, TRUE)</f>
        <v>5.000000000000001E-2</v>
      </c>
      <c r="D16" s="26" t="s">
        <v>21</v>
      </c>
    </row>
    <row r="17" spans="2:7" ht="16.5" customHeight="1" x14ac:dyDescent="0.25">
      <c r="B17" s="15" t="s">
        <v>6</v>
      </c>
      <c r="C17" s="16">
        <f>_xlfn.NORM.DIST(C15, 0, 1, TRUE)</f>
        <v>0.94999999999999984</v>
      </c>
      <c r="D17" s="26" t="s">
        <v>22</v>
      </c>
      <c r="E17" s="4"/>
    </row>
    <row r="18" spans="2:7" ht="16.5" customHeight="1" x14ac:dyDescent="0.25">
      <c r="D18" s="26"/>
    </row>
    <row r="19" spans="2:7" ht="16.5" customHeight="1" x14ac:dyDescent="0.25">
      <c r="B19" s="15" t="s">
        <v>7</v>
      </c>
      <c r="C19" s="17">
        <f>ABS(_xlfn.NORM.INV($C$9/2, 0, 1))</f>
        <v>1.9599639845400538</v>
      </c>
      <c r="D19" s="26" t="s">
        <v>23</v>
      </c>
      <c r="E19" s="4"/>
    </row>
    <row r="20" spans="2:7" ht="16.5" customHeight="1" x14ac:dyDescent="0.25">
      <c r="B20" s="15" t="s">
        <v>8</v>
      </c>
      <c r="C20" s="16">
        <f>2 * (1 - _xlfn.NORM.DIST(ABS($C$12), 0, 1, TRUE))</f>
        <v>0.48842231662259339</v>
      </c>
      <c r="D20" s="26" t="s">
        <v>24</v>
      </c>
      <c r="E20" s="4"/>
    </row>
    <row r="21" spans="2:7" ht="16.5" customHeight="1" x14ac:dyDescent="0.25"/>
    <row r="22" spans="2:7" ht="16.5" customHeight="1" x14ac:dyDescent="0.25">
      <c r="B22" s="20" t="s">
        <v>13</v>
      </c>
    </row>
    <row r="23" spans="2:7" ht="16.5" customHeight="1" x14ac:dyDescent="0.25">
      <c r="B23" s="21" t="str">
        <f>F28</f>
        <v>fail to reject H0 at α = 0.05</v>
      </c>
      <c r="C23" s="23" t="s">
        <v>30</v>
      </c>
      <c r="D23" s="32" t="str">
        <f>IF(E5 = "&gt;=", "Right Tailed", IF(E5 = "&lt;=", "Left Tailed", "2 Tails"))</f>
        <v>Left Tailed</v>
      </c>
    </row>
    <row r="24" spans="2:7" ht="16.5" customHeight="1" x14ac:dyDescent="0.25">
      <c r="B24" s="22" t="str">
        <f>F29</f>
        <v>fail to reject H0 at α = 0.05</v>
      </c>
      <c r="C24" s="23" t="s">
        <v>31</v>
      </c>
    </row>
    <row r="25" spans="2:7" ht="16.5" customHeight="1" x14ac:dyDescent="0.25"/>
    <row r="26" spans="2:7" ht="16.5" customHeight="1" x14ac:dyDescent="0.25">
      <c r="D26" s="31" t="s">
        <v>25</v>
      </c>
      <c r="E26" s="31"/>
      <c r="F26" s="31"/>
    </row>
    <row r="27" spans="2:7" ht="16.5" customHeight="1" x14ac:dyDescent="0.25">
      <c r="D27" s="29" t="s">
        <v>26</v>
      </c>
      <c r="E27" s="29" t="s">
        <v>27</v>
      </c>
      <c r="F27" s="29" t="s">
        <v>1</v>
      </c>
      <c r="G27" s="26" t="s">
        <v>43</v>
      </c>
    </row>
    <row r="28" spans="2:7" ht="16.5" customHeight="1" x14ac:dyDescent="0.25">
      <c r="D28" s="29" t="s">
        <v>28</v>
      </c>
      <c r="E28" s="30">
        <f>IF(E5="&gt;=",C14,IF(E5="&lt;=",C15,C19))</f>
        <v>1.6448536269514715</v>
      </c>
      <c r="F28" s="30" t="str">
        <f>IF(ABS($C$12) &gt; $E$28, "reject H0 at α = "&amp;TEXT($C$9,"0.00"), "fail to reject H0 at α = "&amp;TEXT($C$9,"0.00"))</f>
        <v>fail to reject H0 at α = 0.05</v>
      </c>
      <c r="G28" s="28" t="s">
        <v>42</v>
      </c>
    </row>
    <row r="29" spans="2:7" ht="16.5" customHeight="1" x14ac:dyDescent="0.25">
      <c r="D29" s="29" t="s">
        <v>29</v>
      </c>
      <c r="E29" s="30">
        <f>IF(E5="&gt;=",C16,IF(E5="&lt;=",C17,C20))</f>
        <v>0.94999999999999984</v>
      </c>
      <c r="F29" s="30" t="str">
        <f>IF($C$9 &gt; ABS($E$29), "reject H0 at α = "&amp;TEXT($C$9,"0.00"), "fail to reject H0 at α = "&amp;TEXT($C$9,"0.00"))</f>
        <v>fail to reject H0 at α = 0.05</v>
      </c>
      <c r="G29" s="28" t="s">
        <v>44</v>
      </c>
    </row>
    <row r="30" spans="2:7" ht="16.5" customHeight="1" x14ac:dyDescent="0.25"/>
    <row r="31" spans="2:7" ht="16.5" customHeight="1" x14ac:dyDescent="0.25"/>
    <row r="32" spans="2:7" ht="16.5" customHeight="1" x14ac:dyDescent="0.25"/>
    <row r="33" spans="5:6" ht="16.5" customHeight="1" x14ac:dyDescent="0.25"/>
    <row r="34" spans="5:6" ht="16.5" customHeight="1" x14ac:dyDescent="0.25"/>
    <row r="35" spans="5:6" ht="16.5" customHeight="1" x14ac:dyDescent="0.25"/>
    <row r="36" spans="5:6" ht="16.5" customHeight="1" x14ac:dyDescent="0.25"/>
    <row r="37" spans="5:6" ht="16.5" customHeight="1" x14ac:dyDescent="0.25"/>
    <row r="38" spans="5:6" ht="16.5" customHeight="1" x14ac:dyDescent="0.25"/>
    <row r="39" spans="5:6" ht="16.5" customHeight="1" x14ac:dyDescent="0.25">
      <c r="E39" s="27" t="s">
        <v>0</v>
      </c>
      <c r="F39" s="27" t="s">
        <v>38</v>
      </c>
    </row>
    <row r="40" spans="5:6" ht="16.5" customHeight="1" x14ac:dyDescent="0.25">
      <c r="E40" s="24" t="s">
        <v>32</v>
      </c>
      <c r="F40">
        <v>6</v>
      </c>
    </row>
    <row r="41" spans="5:6" ht="16.5" customHeight="1" x14ac:dyDescent="0.25">
      <c r="E41" t="s">
        <v>33</v>
      </c>
      <c r="F41">
        <v>5.84</v>
      </c>
    </row>
    <row r="42" spans="5:6" ht="16.5" customHeight="1" x14ac:dyDescent="0.25">
      <c r="E42" t="s">
        <v>34</v>
      </c>
      <c r="F42">
        <v>0.5</v>
      </c>
    </row>
    <row r="43" spans="5:6" ht="16.5" customHeight="1" x14ac:dyDescent="0.25">
      <c r="E43" t="s">
        <v>36</v>
      </c>
      <c r="F43">
        <v>64</v>
      </c>
    </row>
    <row r="44" spans="5:6" ht="16.5" customHeight="1" x14ac:dyDescent="0.25">
      <c r="E44" t="s">
        <v>37</v>
      </c>
      <c r="F44">
        <v>0.05</v>
      </c>
    </row>
    <row r="45" spans="5:6" ht="16.5" customHeight="1" x14ac:dyDescent="0.25"/>
    <row r="46" spans="5:6" ht="16.5" customHeight="1" x14ac:dyDescent="0.25">
      <c r="E46" s="24" t="s">
        <v>39</v>
      </c>
    </row>
    <row r="47" spans="5:6" ht="16.5" customHeight="1" x14ac:dyDescent="0.25"/>
    <row r="48" spans="5:6" ht="16.5" customHeight="1" x14ac:dyDescent="0.25"/>
    <row r="49" spans="5:6" ht="16.5" customHeight="1" x14ac:dyDescent="0.25"/>
    <row r="50" spans="5:6" ht="16.5" customHeight="1" x14ac:dyDescent="0.25"/>
    <row r="51" spans="5:6" ht="16.5" customHeight="1" x14ac:dyDescent="0.25"/>
    <row r="52" spans="5:6" ht="16.5" customHeight="1" x14ac:dyDescent="0.25"/>
    <row r="53" spans="5:6" ht="16.5" customHeight="1" x14ac:dyDescent="0.25"/>
    <row r="54" spans="5:6" ht="16.5" customHeight="1" x14ac:dyDescent="0.25"/>
    <row r="55" spans="5:6" ht="16.5" customHeight="1" x14ac:dyDescent="0.25"/>
    <row r="56" spans="5:6" ht="16.5" customHeight="1" x14ac:dyDescent="0.25">
      <c r="E56" s="27" t="s">
        <v>0</v>
      </c>
      <c r="F56" s="27" t="s">
        <v>38</v>
      </c>
    </row>
    <row r="57" spans="5:6" ht="16.5" customHeight="1" x14ac:dyDescent="0.25">
      <c r="E57" s="24" t="s">
        <v>32</v>
      </c>
      <c r="F57">
        <v>80000</v>
      </c>
    </row>
    <row r="58" spans="5:6" ht="16.5" customHeight="1" x14ac:dyDescent="0.25">
      <c r="E58" t="s">
        <v>33</v>
      </c>
      <c r="F58">
        <v>79200</v>
      </c>
    </row>
    <row r="59" spans="5:6" ht="16.5" customHeight="1" x14ac:dyDescent="0.25">
      <c r="E59" t="s">
        <v>34</v>
      </c>
      <c r="F59">
        <v>8000</v>
      </c>
    </row>
    <row r="60" spans="5:6" ht="16.5" customHeight="1" x14ac:dyDescent="0.25">
      <c r="E60" t="s">
        <v>36</v>
      </c>
      <c r="F60">
        <v>48</v>
      </c>
    </row>
    <row r="61" spans="5:6" ht="16.5" customHeight="1" x14ac:dyDescent="0.25">
      <c r="E61" t="s">
        <v>37</v>
      </c>
      <c r="F61">
        <v>0.05</v>
      </c>
    </row>
    <row r="62" spans="5:6" ht="16.5" customHeight="1" x14ac:dyDescent="0.25"/>
    <row r="63" spans="5:6" ht="16.5" customHeight="1" x14ac:dyDescent="0.25">
      <c r="E63" s="24" t="s">
        <v>40</v>
      </c>
    </row>
    <row r="64" spans="5:6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  <row r="1001" ht="16.5" customHeight="1" x14ac:dyDescent="0.25"/>
    <row r="1002" ht="16.5" customHeight="1" x14ac:dyDescent="0.25"/>
  </sheetData>
  <mergeCells count="1">
    <mergeCell ref="D26:F26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Emmanuel</dc:creator>
  <cp:lastModifiedBy>Tonkhaow Mukdaphetcharat</cp:lastModifiedBy>
  <dcterms:created xsi:type="dcterms:W3CDTF">2023-11-22T16:28:14Z</dcterms:created>
  <dcterms:modified xsi:type="dcterms:W3CDTF">2024-01-01T14:14:29Z</dcterms:modified>
</cp:coreProperties>
</file>