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filterPrivacy="1" autoCompressPictures="0"/>
  <bookViews>
    <workbookView xWindow="3840" yWindow="60" windowWidth="25600" windowHeight="16060" tabRatio="526" firstSheet="1" activeTab="1"/>
  </bookViews>
  <sheets>
    <sheet name="Category" sheetId="7" r:id="rId1"/>
    <sheet name="National DB" sheetId="1" r:id="rId2"/>
    <sheet name="Clim'Foot DB" sheetId="2" r:id="rId3"/>
    <sheet name="CHF " sheetId="3" r:id="rId4"/>
    <sheet name="PFC" sheetId="4" r:id="rId5"/>
    <sheet name="GHG " sheetId="5" r:id="rId6"/>
    <sheet name="Foglio1" sheetId="6" r:id="rId7"/>
  </sheets>
  <externalReferences>
    <externalReference r:id="rId8"/>
    <externalReference r:id="rId9"/>
  </externalReferences>
  <definedNames>
    <definedName name="_ftn1" localSheetId="5">'GHG '!$A$11</definedName>
    <definedName name="_ftn2" localSheetId="5">'GHG '!$A$12</definedName>
    <definedName name="_ftnref1" localSheetId="5">'GHG '!#REF!</definedName>
    <definedName name="_ftnref2" localSheetId="5">'GHG '!#REF!</definedName>
    <definedName name="_xlnm.Print_Area" localSheetId="0">Category!$B$1:$G$95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U221" i="1" l="1"/>
  <c r="BU222" i="1"/>
  <c r="AY222" i="1"/>
  <c r="AZ222" i="1"/>
  <c r="BA222" i="1"/>
  <c r="BB222" i="1"/>
  <c r="BC222" i="1"/>
  <c r="BR222" i="1"/>
  <c r="AY221" i="1"/>
  <c r="AZ221" i="1"/>
  <c r="BA221" i="1"/>
  <c r="BB221" i="1"/>
  <c r="BC221" i="1"/>
  <c r="BR221"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206" i="1"/>
  <c r="BU197" i="1"/>
  <c r="BU198" i="1"/>
  <c r="BU199" i="1"/>
  <c r="BU200" i="1"/>
  <c r="BU201" i="1"/>
  <c r="BU202" i="1"/>
  <c r="BU203" i="1"/>
  <c r="BU204" i="1"/>
  <c r="BU205" i="1"/>
  <c r="BU223" i="1"/>
  <c r="BU224" i="1"/>
  <c r="BU225" i="1"/>
  <c r="BU226" i="1"/>
  <c r="BU227" i="1"/>
  <c r="BU228" i="1"/>
  <c r="BU229" i="1"/>
  <c r="BU230" i="1"/>
  <c r="BU231" i="1"/>
  <c r="BD230" i="1"/>
  <c r="BE230" i="1"/>
  <c r="BF230" i="1"/>
  <c r="BG230" i="1"/>
  <c r="BH230" i="1"/>
  <c r="BI230" i="1"/>
  <c r="BJ230" i="1"/>
  <c r="BK230" i="1"/>
  <c r="AY230" i="1"/>
  <c r="AZ230" i="1"/>
  <c r="BA230" i="1"/>
  <c r="BB230" i="1"/>
  <c r="BC230" i="1"/>
  <c r="BR230" i="1"/>
  <c r="BN230" i="1"/>
  <c r="BU232" i="1"/>
  <c r="BU233" i="1"/>
  <c r="BU234" i="1"/>
  <c r="BU235" i="1"/>
  <c r="BU236" i="1"/>
  <c r="BU237" i="1"/>
  <c r="BU239" i="1"/>
  <c r="BD229" i="1"/>
  <c r="BE229" i="1"/>
  <c r="BF229" i="1"/>
  <c r="BG229" i="1"/>
  <c r="BI229" i="1"/>
  <c r="BK229" i="1"/>
  <c r="BN229" i="1"/>
  <c r="BN228" i="1"/>
  <c r="BK228" i="1"/>
  <c r="BI228" i="1"/>
  <c r="BO228" i="1"/>
  <c r="BF228" i="1"/>
  <c r="BD228" i="1"/>
  <c r="BE228" i="1"/>
  <c r="BG228" i="1"/>
  <c r="BR228" i="1"/>
  <c r="AI227"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U303" i="1"/>
  <c r="BU304" i="1"/>
  <c r="BU305" i="1"/>
  <c r="BU306" i="1"/>
  <c r="BU307" i="1"/>
  <c r="BU308" i="1"/>
  <c r="BU309" i="1"/>
  <c r="BU310" i="1"/>
  <c r="BU311" i="1"/>
  <c r="BU312" i="1"/>
  <c r="BU313" i="1"/>
  <c r="BU314" i="1"/>
  <c r="BU315" i="1"/>
  <c r="BU316" i="1"/>
  <c r="BU317" i="1"/>
  <c r="BU318" i="1"/>
  <c r="BU319" i="1"/>
  <c r="BU320" i="1"/>
  <c r="BU321" i="1"/>
  <c r="BU322" i="1"/>
  <c r="BU323" i="1"/>
  <c r="BU324" i="1"/>
  <c r="BU325" i="1"/>
  <c r="BU326" i="1"/>
  <c r="BU327" i="1"/>
  <c r="BU328" i="1"/>
  <c r="BU329" i="1"/>
  <c r="BU330" i="1"/>
  <c r="BU331" i="1"/>
  <c r="BU332" i="1"/>
  <c r="BU333" i="1"/>
  <c r="BU334" i="1"/>
  <c r="BU335" i="1"/>
  <c r="BU336" i="1"/>
  <c r="BU337" i="1"/>
  <c r="BU338" i="1"/>
  <c r="BU339" i="1"/>
  <c r="BU340" i="1"/>
  <c r="BU341" i="1"/>
  <c r="BU342" i="1"/>
  <c r="BU343" i="1"/>
  <c r="BU344" i="1"/>
  <c r="BU345" i="1"/>
  <c r="BU346" i="1"/>
  <c r="BU347" i="1"/>
  <c r="BU348" i="1"/>
  <c r="BU349" i="1"/>
  <c r="BU350" i="1"/>
  <c r="BU351" i="1"/>
  <c r="BU352" i="1"/>
  <c r="BU353" i="1"/>
  <c r="BU354" i="1"/>
  <c r="BU355" i="1"/>
  <c r="BU356" i="1"/>
  <c r="BU357" i="1"/>
  <c r="BU358" i="1"/>
  <c r="BU359" i="1"/>
  <c r="BU360" i="1"/>
  <c r="BU361" i="1"/>
  <c r="AI226" i="1"/>
  <c r="AY226" i="1"/>
  <c r="AZ226" i="1"/>
  <c r="BA226" i="1"/>
  <c r="BB226" i="1"/>
  <c r="BC226" i="1"/>
  <c r="BE226" i="1"/>
  <c r="BG226" i="1"/>
  <c r="BR226" i="1"/>
  <c r="AY227" i="1"/>
  <c r="BE227" i="1"/>
  <c r="BA227" i="1"/>
  <c r="AZ227" i="1"/>
  <c r="BG227" i="1"/>
  <c r="BB227" i="1"/>
  <c r="BC227" i="1"/>
  <c r="BR227" i="1"/>
  <c r="AY229" i="1"/>
  <c r="AZ229" i="1"/>
  <c r="BA229" i="1"/>
  <c r="BB229" i="1"/>
  <c r="BC229" i="1"/>
  <c r="BR229" i="1"/>
  <c r="AI225" i="1"/>
  <c r="AY225" i="1"/>
  <c r="AZ225" i="1"/>
  <c r="BA225" i="1"/>
  <c r="BB225" i="1"/>
  <c r="BC225" i="1"/>
  <c r="BE225" i="1"/>
  <c r="BG225" i="1"/>
  <c r="BR225" i="1"/>
  <c r="BE224" i="1"/>
  <c r="BG224" i="1"/>
  <c r="AI224" i="1"/>
  <c r="AY224" i="1"/>
  <c r="BA224" i="1"/>
  <c r="BC224" i="1"/>
  <c r="BB224" i="1"/>
  <c r="AZ224" i="1"/>
  <c r="BR224" i="1"/>
  <c r="AY223" i="1"/>
  <c r="AZ223" i="1"/>
  <c r="BA223" i="1"/>
  <c r="BB223" i="1"/>
  <c r="BC223" i="1"/>
  <c r="BE223" i="1"/>
  <c r="BG223" i="1"/>
  <c r="BR223" i="1"/>
  <c r="AY204" i="1"/>
  <c r="AZ204" i="1"/>
  <c r="BA204" i="1"/>
  <c r="BB204" i="1"/>
  <c r="BC204" i="1"/>
  <c r="BR204" i="1"/>
  <c r="AL34" i="1"/>
  <c r="K335" i="2"/>
  <c r="L335" i="2"/>
  <c r="M335" i="2"/>
  <c r="N335" i="2"/>
  <c r="O335" i="2"/>
  <c r="P335" i="2"/>
  <c r="Q335" i="2"/>
  <c r="R335" i="2"/>
  <c r="S335" i="2"/>
  <c r="T335" i="2"/>
  <c r="U335" i="2"/>
  <c r="V335" i="2"/>
  <c r="W335" i="2"/>
  <c r="X335" i="2"/>
  <c r="BR360" i="1"/>
  <c r="AA335" i="2"/>
  <c r="AB335" i="2"/>
  <c r="AC335" i="2"/>
  <c r="K336" i="2"/>
  <c r="L336" i="2"/>
  <c r="M336" i="2"/>
  <c r="N336" i="2"/>
  <c r="O336" i="2"/>
  <c r="P336" i="2"/>
  <c r="Q336" i="2"/>
  <c r="R336" i="2"/>
  <c r="S336" i="2"/>
  <c r="T336" i="2"/>
  <c r="U336" i="2"/>
  <c r="V336" i="2"/>
  <c r="W336" i="2"/>
  <c r="X336" i="2"/>
  <c r="BR361" i="1"/>
  <c r="AA336" i="2"/>
  <c r="AB336" i="2"/>
  <c r="AC336" i="2"/>
  <c r="K337" i="2"/>
  <c r="L337" i="2"/>
  <c r="M337" i="2"/>
  <c r="N337" i="2"/>
  <c r="O337" i="2"/>
  <c r="P337" i="2"/>
  <c r="Q337" i="2"/>
  <c r="R337" i="2"/>
  <c r="S337" i="2"/>
  <c r="T337" i="2"/>
  <c r="U337" i="2"/>
  <c r="V337" i="2"/>
  <c r="W337" i="2"/>
  <c r="X337" i="2"/>
  <c r="AA337" i="2"/>
  <c r="AB337" i="2"/>
  <c r="AC337" i="2"/>
  <c r="K338" i="2"/>
  <c r="L338" i="2"/>
  <c r="M338" i="2"/>
  <c r="N338" i="2"/>
  <c r="O338" i="2"/>
  <c r="P338" i="2"/>
  <c r="Q338" i="2"/>
  <c r="R338" i="2"/>
  <c r="S338" i="2"/>
  <c r="T338" i="2"/>
  <c r="U338" i="2"/>
  <c r="V338" i="2"/>
  <c r="W338" i="2"/>
  <c r="X338" i="2"/>
  <c r="AA338" i="2"/>
  <c r="AB338" i="2"/>
  <c r="AC338" i="2"/>
  <c r="K333" i="2"/>
  <c r="L333" i="2"/>
  <c r="M333" i="2"/>
  <c r="N333" i="2"/>
  <c r="O333" i="2"/>
  <c r="P333" i="2"/>
  <c r="Q333" i="2"/>
  <c r="R333" i="2"/>
  <c r="S333" i="2"/>
  <c r="T333" i="2"/>
  <c r="U333" i="2"/>
  <c r="V333" i="2"/>
  <c r="W333" i="2"/>
  <c r="X333" i="2"/>
  <c r="AA333" i="2"/>
  <c r="AB333" i="2"/>
  <c r="AC333" i="2"/>
  <c r="K334" i="2"/>
  <c r="L334" i="2"/>
  <c r="M334" i="2"/>
  <c r="N334" i="2"/>
  <c r="O334" i="2"/>
  <c r="P334" i="2"/>
  <c r="Q334" i="2"/>
  <c r="R334" i="2"/>
  <c r="S334" i="2"/>
  <c r="T334" i="2"/>
  <c r="U334" i="2"/>
  <c r="V334" i="2"/>
  <c r="W334" i="2"/>
  <c r="X334" i="2"/>
  <c r="BR359" i="1"/>
  <c r="AA334" i="2"/>
  <c r="AB334" i="2"/>
  <c r="AC334" i="2"/>
  <c r="K329" i="2"/>
  <c r="L329" i="2"/>
  <c r="M329" i="2"/>
  <c r="N329" i="2"/>
  <c r="O329" i="2"/>
  <c r="P329" i="2"/>
  <c r="Q329" i="2"/>
  <c r="R329" i="2"/>
  <c r="S329" i="2"/>
  <c r="T329" i="2"/>
  <c r="U329" i="2"/>
  <c r="V329" i="2"/>
  <c r="W329" i="2"/>
  <c r="X329" i="2"/>
  <c r="BR354" i="1"/>
  <c r="AA329" i="2"/>
  <c r="AB329" i="2"/>
  <c r="AC329" i="2"/>
  <c r="K330" i="2"/>
  <c r="L330" i="2"/>
  <c r="M330" i="2"/>
  <c r="N330" i="2"/>
  <c r="O330" i="2"/>
  <c r="P330" i="2"/>
  <c r="Q330" i="2"/>
  <c r="R330" i="2"/>
  <c r="S330" i="2"/>
  <c r="T330" i="2"/>
  <c r="U330" i="2"/>
  <c r="V330" i="2"/>
  <c r="W330" i="2"/>
  <c r="X330" i="2"/>
  <c r="BR355" i="1"/>
  <c r="AA330" i="2"/>
  <c r="AB330" i="2"/>
  <c r="AC330" i="2"/>
  <c r="K331" i="2"/>
  <c r="L331" i="2"/>
  <c r="M331" i="2"/>
  <c r="N331" i="2"/>
  <c r="O331" i="2"/>
  <c r="P331" i="2"/>
  <c r="Q331" i="2"/>
  <c r="R331" i="2"/>
  <c r="S331" i="2"/>
  <c r="T331" i="2"/>
  <c r="U331" i="2"/>
  <c r="V331" i="2"/>
  <c r="W331" i="2"/>
  <c r="X331" i="2"/>
  <c r="BR356" i="1"/>
  <c r="AA331" i="2"/>
  <c r="AB331" i="2"/>
  <c r="AC331" i="2"/>
  <c r="K332" i="2"/>
  <c r="L332" i="2"/>
  <c r="M332" i="2"/>
  <c r="N332" i="2"/>
  <c r="O332" i="2"/>
  <c r="P332" i="2"/>
  <c r="Q332" i="2"/>
  <c r="R332" i="2"/>
  <c r="S332" i="2"/>
  <c r="T332" i="2"/>
  <c r="U332" i="2"/>
  <c r="V332" i="2"/>
  <c r="W332" i="2"/>
  <c r="X332" i="2"/>
  <c r="BR357" i="1"/>
  <c r="AA332" i="2"/>
  <c r="AB332" i="2"/>
  <c r="AC332" i="2"/>
  <c r="K314" i="2"/>
  <c r="L314" i="2"/>
  <c r="M314" i="2"/>
  <c r="N314" i="2"/>
  <c r="O314" i="2"/>
  <c r="P314" i="2"/>
  <c r="Q314" i="2"/>
  <c r="R314" i="2"/>
  <c r="S314" i="2"/>
  <c r="T314" i="2"/>
  <c r="U314" i="2"/>
  <c r="V314" i="2"/>
  <c r="W314" i="2"/>
  <c r="X314" i="2"/>
  <c r="AA314" i="2"/>
  <c r="AB314" i="2"/>
  <c r="AC314" i="2"/>
  <c r="K315" i="2"/>
  <c r="L315" i="2"/>
  <c r="M315" i="2"/>
  <c r="N315" i="2"/>
  <c r="O315" i="2"/>
  <c r="P315" i="2"/>
  <c r="Q315" i="2"/>
  <c r="R315" i="2"/>
  <c r="S315" i="2"/>
  <c r="T315" i="2"/>
  <c r="U315" i="2"/>
  <c r="V315" i="2"/>
  <c r="W315" i="2"/>
  <c r="X315" i="2"/>
  <c r="AA315" i="2"/>
  <c r="AB315" i="2"/>
  <c r="AC315" i="2"/>
  <c r="K316" i="2"/>
  <c r="L316" i="2"/>
  <c r="M316" i="2"/>
  <c r="N316" i="2"/>
  <c r="O316" i="2"/>
  <c r="P316" i="2"/>
  <c r="Q316" i="2"/>
  <c r="R316" i="2"/>
  <c r="S316" i="2"/>
  <c r="T316" i="2"/>
  <c r="U316" i="2"/>
  <c r="V316" i="2"/>
  <c r="W316" i="2"/>
  <c r="X316" i="2"/>
  <c r="AA316" i="2"/>
  <c r="AB316" i="2"/>
  <c r="AC316" i="2"/>
  <c r="K317" i="2"/>
  <c r="L317" i="2"/>
  <c r="M317" i="2"/>
  <c r="N317" i="2"/>
  <c r="O317" i="2"/>
  <c r="P317" i="2"/>
  <c r="Q317" i="2"/>
  <c r="R317" i="2"/>
  <c r="S317" i="2"/>
  <c r="T317" i="2"/>
  <c r="U317" i="2"/>
  <c r="V317" i="2"/>
  <c r="W317" i="2"/>
  <c r="X317" i="2"/>
  <c r="AA317" i="2"/>
  <c r="AB317" i="2"/>
  <c r="AC317" i="2"/>
  <c r="K318" i="2"/>
  <c r="L318" i="2"/>
  <c r="M318" i="2"/>
  <c r="N318" i="2"/>
  <c r="O318" i="2"/>
  <c r="P318" i="2"/>
  <c r="Q318" i="2"/>
  <c r="R318" i="2"/>
  <c r="S318" i="2"/>
  <c r="T318" i="2"/>
  <c r="U318" i="2"/>
  <c r="V318" i="2"/>
  <c r="W318" i="2"/>
  <c r="X318" i="2"/>
  <c r="AA318" i="2"/>
  <c r="AB318" i="2"/>
  <c r="AC318" i="2"/>
  <c r="K319" i="2"/>
  <c r="L319" i="2"/>
  <c r="M319" i="2"/>
  <c r="N319" i="2"/>
  <c r="O319" i="2"/>
  <c r="P319" i="2"/>
  <c r="Q319" i="2"/>
  <c r="R319" i="2"/>
  <c r="S319" i="2"/>
  <c r="T319" i="2"/>
  <c r="U319" i="2"/>
  <c r="V319" i="2"/>
  <c r="W319" i="2"/>
  <c r="X319" i="2"/>
  <c r="AA319" i="2"/>
  <c r="AB319" i="2"/>
  <c r="AC319" i="2"/>
  <c r="K320" i="2"/>
  <c r="L320" i="2"/>
  <c r="M320" i="2"/>
  <c r="N320" i="2"/>
  <c r="O320" i="2"/>
  <c r="P320" i="2"/>
  <c r="Q320" i="2"/>
  <c r="R320" i="2"/>
  <c r="S320" i="2"/>
  <c r="T320" i="2"/>
  <c r="U320" i="2"/>
  <c r="V320" i="2"/>
  <c r="W320" i="2"/>
  <c r="X320" i="2"/>
  <c r="AA320" i="2"/>
  <c r="AB320" i="2"/>
  <c r="AC320" i="2"/>
  <c r="K321" i="2"/>
  <c r="L321" i="2"/>
  <c r="M321" i="2"/>
  <c r="N321" i="2"/>
  <c r="O321" i="2"/>
  <c r="P321" i="2"/>
  <c r="Q321" i="2"/>
  <c r="R321" i="2"/>
  <c r="S321" i="2"/>
  <c r="T321" i="2"/>
  <c r="U321" i="2"/>
  <c r="V321" i="2"/>
  <c r="W321" i="2"/>
  <c r="X321" i="2"/>
  <c r="BR346" i="1"/>
  <c r="AA321" i="2"/>
  <c r="AB321" i="2"/>
  <c r="AC321" i="2"/>
  <c r="K322" i="2"/>
  <c r="L322" i="2"/>
  <c r="M322" i="2"/>
  <c r="N322" i="2"/>
  <c r="O322" i="2"/>
  <c r="P322" i="2"/>
  <c r="Q322" i="2"/>
  <c r="R322" i="2"/>
  <c r="S322" i="2"/>
  <c r="T322" i="2"/>
  <c r="U322" i="2"/>
  <c r="V322" i="2"/>
  <c r="W322" i="2"/>
  <c r="X322" i="2"/>
  <c r="BR347" i="1"/>
  <c r="AA322" i="2"/>
  <c r="AB322" i="2"/>
  <c r="AC322" i="2"/>
  <c r="K323" i="2"/>
  <c r="L323" i="2"/>
  <c r="M323" i="2"/>
  <c r="N323" i="2"/>
  <c r="O323" i="2"/>
  <c r="P323" i="2"/>
  <c r="Q323" i="2"/>
  <c r="R323" i="2"/>
  <c r="S323" i="2"/>
  <c r="T323" i="2"/>
  <c r="U323" i="2"/>
  <c r="V323" i="2"/>
  <c r="W323" i="2"/>
  <c r="X323" i="2"/>
  <c r="BR348" i="1"/>
  <c r="AA323" i="2"/>
  <c r="AB323" i="2"/>
  <c r="AC323" i="2"/>
  <c r="K324" i="2"/>
  <c r="L324" i="2"/>
  <c r="M324" i="2"/>
  <c r="N324" i="2"/>
  <c r="O324" i="2"/>
  <c r="P324" i="2"/>
  <c r="Q324" i="2"/>
  <c r="R324" i="2"/>
  <c r="S324" i="2"/>
  <c r="T324" i="2"/>
  <c r="U324" i="2"/>
  <c r="V324" i="2"/>
  <c r="W324" i="2"/>
  <c r="X324" i="2"/>
  <c r="BR349" i="1"/>
  <c r="AA324" i="2"/>
  <c r="AB324" i="2"/>
  <c r="AC324" i="2"/>
  <c r="K325" i="2"/>
  <c r="L325" i="2"/>
  <c r="M325" i="2"/>
  <c r="N325" i="2"/>
  <c r="O325" i="2"/>
  <c r="P325" i="2"/>
  <c r="Q325" i="2"/>
  <c r="R325" i="2"/>
  <c r="S325" i="2"/>
  <c r="T325" i="2"/>
  <c r="U325" i="2"/>
  <c r="V325" i="2"/>
  <c r="W325" i="2"/>
  <c r="X325" i="2"/>
  <c r="BR350" i="1"/>
  <c r="AA325" i="2"/>
  <c r="AB325" i="2"/>
  <c r="AC325" i="2"/>
  <c r="K326" i="2"/>
  <c r="L326" i="2"/>
  <c r="M326" i="2"/>
  <c r="N326" i="2"/>
  <c r="O326" i="2"/>
  <c r="P326" i="2"/>
  <c r="Q326" i="2"/>
  <c r="R326" i="2"/>
  <c r="S326" i="2"/>
  <c r="T326" i="2"/>
  <c r="U326" i="2"/>
  <c r="V326" i="2"/>
  <c r="W326" i="2"/>
  <c r="X326" i="2"/>
  <c r="AA326" i="2"/>
  <c r="AB326" i="2"/>
  <c r="AC326" i="2"/>
  <c r="K327" i="2"/>
  <c r="L327" i="2"/>
  <c r="M327" i="2"/>
  <c r="N327" i="2"/>
  <c r="O327" i="2"/>
  <c r="P327" i="2"/>
  <c r="Q327" i="2"/>
  <c r="R327" i="2"/>
  <c r="S327" i="2"/>
  <c r="T327" i="2"/>
  <c r="U327" i="2"/>
  <c r="V327" i="2"/>
  <c r="W327" i="2"/>
  <c r="X327" i="2"/>
  <c r="BR352" i="1"/>
  <c r="AA327" i="2"/>
  <c r="AB327" i="2"/>
  <c r="AC327" i="2"/>
  <c r="K328" i="2"/>
  <c r="L328" i="2"/>
  <c r="M328" i="2"/>
  <c r="N328" i="2"/>
  <c r="O328" i="2"/>
  <c r="P328" i="2"/>
  <c r="Q328" i="2"/>
  <c r="R328" i="2"/>
  <c r="S328" i="2"/>
  <c r="T328" i="2"/>
  <c r="U328" i="2"/>
  <c r="V328" i="2"/>
  <c r="W328" i="2"/>
  <c r="X328" i="2"/>
  <c r="BR353" i="1"/>
  <c r="AA328" i="2"/>
  <c r="AB328" i="2"/>
  <c r="AC328" i="2"/>
  <c r="K285" i="2"/>
  <c r="L285" i="2"/>
  <c r="M285" i="2"/>
  <c r="N285" i="2"/>
  <c r="O285" i="2"/>
  <c r="P285" i="2"/>
  <c r="Q285" i="2"/>
  <c r="R285" i="2"/>
  <c r="S285" i="2"/>
  <c r="T285" i="2"/>
  <c r="U285" i="2"/>
  <c r="V285" i="2"/>
  <c r="W285" i="2"/>
  <c r="X285" i="2"/>
  <c r="AY310" i="1"/>
  <c r="AZ310" i="1"/>
  <c r="BA310" i="1"/>
  <c r="BB310" i="1"/>
  <c r="BC310" i="1"/>
  <c r="BD310" i="1"/>
  <c r="BE310" i="1"/>
  <c r="BF310" i="1"/>
  <c r="BG310" i="1"/>
  <c r="BH310" i="1"/>
  <c r="BI310" i="1"/>
  <c r="BJ310" i="1"/>
  <c r="BK310" i="1"/>
  <c r="BL310" i="1"/>
  <c r="BM310" i="1"/>
  <c r="BR310" i="1"/>
  <c r="AA285" i="2"/>
  <c r="AB285" i="2"/>
  <c r="AC285" i="2"/>
  <c r="K286" i="2"/>
  <c r="L286" i="2"/>
  <c r="M286" i="2"/>
  <c r="N286" i="2"/>
  <c r="O286" i="2"/>
  <c r="P286" i="2"/>
  <c r="Q286" i="2"/>
  <c r="R286" i="2"/>
  <c r="S286" i="2"/>
  <c r="T286" i="2"/>
  <c r="U286" i="2"/>
  <c r="V286" i="2"/>
  <c r="W286" i="2"/>
  <c r="X286" i="2"/>
  <c r="AY311" i="1"/>
  <c r="AZ311" i="1"/>
  <c r="BA311" i="1"/>
  <c r="BB311" i="1"/>
  <c r="BC311" i="1"/>
  <c r="BD311" i="1"/>
  <c r="BE311" i="1"/>
  <c r="BF311" i="1"/>
  <c r="BG311" i="1"/>
  <c r="BH311" i="1"/>
  <c r="BI311" i="1"/>
  <c r="BJ311" i="1"/>
  <c r="BK311" i="1"/>
  <c r="BL311" i="1"/>
  <c r="BM311" i="1"/>
  <c r="BR311" i="1"/>
  <c r="AA286" i="2"/>
  <c r="AB286" i="2"/>
  <c r="AC286" i="2"/>
  <c r="K287" i="2"/>
  <c r="L287" i="2"/>
  <c r="M287" i="2"/>
  <c r="N287" i="2"/>
  <c r="O287" i="2"/>
  <c r="P287" i="2"/>
  <c r="Q287" i="2"/>
  <c r="R287" i="2"/>
  <c r="S287" i="2"/>
  <c r="T287" i="2"/>
  <c r="U287" i="2"/>
  <c r="V287" i="2"/>
  <c r="W287" i="2"/>
  <c r="X287" i="2"/>
  <c r="AY312" i="1"/>
  <c r="AZ312" i="1"/>
  <c r="BA312" i="1"/>
  <c r="BB312" i="1"/>
  <c r="BC312" i="1"/>
  <c r="BD312" i="1"/>
  <c r="BE312" i="1"/>
  <c r="BF312" i="1"/>
  <c r="BG312" i="1"/>
  <c r="BH312" i="1"/>
  <c r="BI312" i="1"/>
  <c r="BJ312" i="1"/>
  <c r="BK312" i="1"/>
  <c r="BL312" i="1"/>
  <c r="BM312" i="1"/>
  <c r="BR312" i="1"/>
  <c r="AA287" i="2"/>
  <c r="AB287" i="2"/>
  <c r="AC287" i="2"/>
  <c r="K288" i="2"/>
  <c r="L288" i="2"/>
  <c r="M288" i="2"/>
  <c r="N288" i="2"/>
  <c r="O288" i="2"/>
  <c r="P288" i="2"/>
  <c r="Q288" i="2"/>
  <c r="R288" i="2"/>
  <c r="S288" i="2"/>
  <c r="T288" i="2"/>
  <c r="U288" i="2"/>
  <c r="V288" i="2"/>
  <c r="W288" i="2"/>
  <c r="X288" i="2"/>
  <c r="AY313" i="1"/>
  <c r="AZ313" i="1"/>
  <c r="BA313" i="1"/>
  <c r="BB313" i="1"/>
  <c r="BC313" i="1"/>
  <c r="BD313" i="1"/>
  <c r="BE313" i="1"/>
  <c r="BF313" i="1"/>
  <c r="BG313" i="1"/>
  <c r="BH313" i="1"/>
  <c r="BI313" i="1"/>
  <c r="BJ313" i="1"/>
  <c r="BK313" i="1"/>
  <c r="BL313" i="1"/>
  <c r="BM313" i="1"/>
  <c r="BR313" i="1"/>
  <c r="AA288" i="2"/>
  <c r="AB288" i="2"/>
  <c r="AC288" i="2"/>
  <c r="K289" i="2"/>
  <c r="L289" i="2"/>
  <c r="M289" i="2"/>
  <c r="N289" i="2"/>
  <c r="O289" i="2"/>
  <c r="P289" i="2"/>
  <c r="Q289" i="2"/>
  <c r="R289" i="2"/>
  <c r="S289" i="2"/>
  <c r="T289" i="2"/>
  <c r="U289" i="2"/>
  <c r="V289" i="2"/>
  <c r="W289" i="2"/>
  <c r="X289" i="2"/>
  <c r="AY314" i="1"/>
  <c r="AZ314" i="1"/>
  <c r="BA314" i="1"/>
  <c r="BB314" i="1"/>
  <c r="BC314" i="1"/>
  <c r="BD314" i="1"/>
  <c r="BE314" i="1"/>
  <c r="BF314" i="1"/>
  <c r="BG314" i="1"/>
  <c r="BH314" i="1"/>
  <c r="BI314" i="1"/>
  <c r="BJ314" i="1"/>
  <c r="BK314" i="1"/>
  <c r="BL314" i="1"/>
  <c r="BM314" i="1"/>
  <c r="BR314" i="1"/>
  <c r="AA289" i="2"/>
  <c r="AB289" i="2"/>
  <c r="AC289" i="2"/>
  <c r="K290" i="2"/>
  <c r="L290" i="2"/>
  <c r="M290" i="2"/>
  <c r="N290" i="2"/>
  <c r="O290" i="2"/>
  <c r="P290" i="2"/>
  <c r="Q290" i="2"/>
  <c r="R290" i="2"/>
  <c r="S290" i="2"/>
  <c r="T290" i="2"/>
  <c r="U290" i="2"/>
  <c r="V290" i="2"/>
  <c r="W290" i="2"/>
  <c r="X290" i="2"/>
  <c r="AY315" i="1"/>
  <c r="AZ315" i="1"/>
  <c r="BA315" i="1"/>
  <c r="BB315" i="1"/>
  <c r="BC315" i="1"/>
  <c r="BD315" i="1"/>
  <c r="BE315" i="1"/>
  <c r="BF315" i="1"/>
  <c r="BG315" i="1"/>
  <c r="BH315" i="1"/>
  <c r="BI315" i="1"/>
  <c r="BJ315" i="1"/>
  <c r="BK315" i="1"/>
  <c r="BL315" i="1"/>
  <c r="BM315" i="1"/>
  <c r="BR315" i="1"/>
  <c r="AA290" i="2"/>
  <c r="AB290" i="2"/>
  <c r="AC290" i="2"/>
  <c r="K291" i="2"/>
  <c r="L291" i="2"/>
  <c r="M291" i="2"/>
  <c r="N291" i="2"/>
  <c r="O291" i="2"/>
  <c r="P291" i="2"/>
  <c r="Q291" i="2"/>
  <c r="R291" i="2"/>
  <c r="S291" i="2"/>
  <c r="T291" i="2"/>
  <c r="U291" i="2"/>
  <c r="V291" i="2"/>
  <c r="W291" i="2"/>
  <c r="X291" i="2"/>
  <c r="AY316" i="1"/>
  <c r="AZ316" i="1"/>
  <c r="BA316" i="1"/>
  <c r="BB316" i="1"/>
  <c r="BC316" i="1"/>
  <c r="BD316" i="1"/>
  <c r="BE316" i="1"/>
  <c r="BF316" i="1"/>
  <c r="BG316" i="1"/>
  <c r="BH316" i="1"/>
  <c r="BI316" i="1"/>
  <c r="BJ316" i="1"/>
  <c r="BK316" i="1"/>
  <c r="BL316" i="1"/>
  <c r="BM316" i="1"/>
  <c r="BR316" i="1"/>
  <c r="AA291" i="2"/>
  <c r="AB291" i="2"/>
  <c r="AC291" i="2"/>
  <c r="K292" i="2"/>
  <c r="L292" i="2"/>
  <c r="M292" i="2"/>
  <c r="N292" i="2"/>
  <c r="O292" i="2"/>
  <c r="P292" i="2"/>
  <c r="Q292" i="2"/>
  <c r="R292" i="2"/>
  <c r="S292" i="2"/>
  <c r="T292" i="2"/>
  <c r="U292" i="2"/>
  <c r="V292" i="2"/>
  <c r="W292" i="2"/>
  <c r="X292" i="2"/>
  <c r="AY317" i="1"/>
  <c r="AZ317" i="1"/>
  <c r="BA317" i="1"/>
  <c r="BB317" i="1"/>
  <c r="BC317" i="1"/>
  <c r="BD317" i="1"/>
  <c r="BE317" i="1"/>
  <c r="BF317" i="1"/>
  <c r="BG317" i="1"/>
  <c r="BH317" i="1"/>
  <c r="BI317" i="1"/>
  <c r="BJ317" i="1"/>
  <c r="BK317" i="1"/>
  <c r="BL317" i="1"/>
  <c r="BM317" i="1"/>
  <c r="BR317" i="1"/>
  <c r="AA292" i="2"/>
  <c r="AB292" i="2"/>
  <c r="AC292" i="2"/>
  <c r="K293" i="2"/>
  <c r="L293" i="2"/>
  <c r="M293" i="2"/>
  <c r="N293" i="2"/>
  <c r="O293" i="2"/>
  <c r="P293" i="2"/>
  <c r="Q293" i="2"/>
  <c r="R293" i="2"/>
  <c r="S293" i="2"/>
  <c r="T293" i="2"/>
  <c r="U293" i="2"/>
  <c r="V293" i="2"/>
  <c r="W293" i="2"/>
  <c r="X293" i="2"/>
  <c r="AY318" i="1"/>
  <c r="AZ318" i="1"/>
  <c r="BA318" i="1"/>
  <c r="BB318" i="1"/>
  <c r="BC318" i="1"/>
  <c r="BD318" i="1"/>
  <c r="BE318" i="1"/>
  <c r="BF318" i="1"/>
  <c r="BG318" i="1"/>
  <c r="BH318" i="1"/>
  <c r="BI318" i="1"/>
  <c r="BJ318" i="1"/>
  <c r="BK318" i="1"/>
  <c r="BL318" i="1"/>
  <c r="BM318" i="1"/>
  <c r="BR318" i="1"/>
  <c r="AA293" i="2"/>
  <c r="AB293" i="2"/>
  <c r="AC293" i="2"/>
  <c r="K294" i="2"/>
  <c r="L294" i="2"/>
  <c r="M294" i="2"/>
  <c r="N294" i="2"/>
  <c r="O294" i="2"/>
  <c r="P294" i="2"/>
  <c r="Q294" i="2"/>
  <c r="R294" i="2"/>
  <c r="S294" i="2"/>
  <c r="T294" i="2"/>
  <c r="U294" i="2"/>
  <c r="V294" i="2"/>
  <c r="W294" i="2"/>
  <c r="X294" i="2"/>
  <c r="AY319" i="1"/>
  <c r="AZ319" i="1"/>
  <c r="BA319" i="1"/>
  <c r="BB319" i="1"/>
  <c r="BC319" i="1"/>
  <c r="BD319" i="1"/>
  <c r="BE319" i="1"/>
  <c r="BF319" i="1"/>
  <c r="BG319" i="1"/>
  <c r="BH319" i="1"/>
  <c r="BI319" i="1"/>
  <c r="BJ319" i="1"/>
  <c r="BK319" i="1"/>
  <c r="BL319" i="1"/>
  <c r="BM319" i="1"/>
  <c r="BR319" i="1"/>
  <c r="AA294" i="2"/>
  <c r="AB294" i="2"/>
  <c r="AC294" i="2"/>
  <c r="K295" i="2"/>
  <c r="L295" i="2"/>
  <c r="M295" i="2"/>
  <c r="N295" i="2"/>
  <c r="O295" i="2"/>
  <c r="P295" i="2"/>
  <c r="Q295" i="2"/>
  <c r="R295" i="2"/>
  <c r="S295" i="2"/>
  <c r="T295" i="2"/>
  <c r="U295" i="2"/>
  <c r="V295" i="2"/>
  <c r="W295" i="2"/>
  <c r="X295" i="2"/>
  <c r="AY320" i="1"/>
  <c r="AZ320" i="1"/>
  <c r="BA320" i="1"/>
  <c r="BB320" i="1"/>
  <c r="BC320" i="1"/>
  <c r="BD320" i="1"/>
  <c r="BE320" i="1"/>
  <c r="BF320" i="1"/>
  <c r="BG320" i="1"/>
  <c r="BH320" i="1"/>
  <c r="BI320" i="1"/>
  <c r="BJ320" i="1"/>
  <c r="BK320" i="1"/>
  <c r="BL320" i="1"/>
  <c r="BM320" i="1"/>
  <c r="BR320" i="1"/>
  <c r="AA295" i="2"/>
  <c r="AB295" i="2"/>
  <c r="AC295" i="2"/>
  <c r="K296" i="2"/>
  <c r="L296" i="2"/>
  <c r="M296" i="2"/>
  <c r="N296" i="2"/>
  <c r="O296" i="2"/>
  <c r="P296" i="2"/>
  <c r="Q296" i="2"/>
  <c r="R296" i="2"/>
  <c r="S296" i="2"/>
  <c r="T296" i="2"/>
  <c r="U296" i="2"/>
  <c r="V296" i="2"/>
  <c r="W296" i="2"/>
  <c r="X296" i="2"/>
  <c r="AY321" i="1"/>
  <c r="AZ321" i="1"/>
  <c r="BA321" i="1"/>
  <c r="BB321" i="1"/>
  <c r="BC321" i="1"/>
  <c r="BD321" i="1"/>
  <c r="BE321" i="1"/>
  <c r="BF321" i="1"/>
  <c r="BG321" i="1"/>
  <c r="BH321" i="1"/>
  <c r="BI321" i="1"/>
  <c r="BJ321" i="1"/>
  <c r="BK321" i="1"/>
  <c r="BL321" i="1"/>
  <c r="BM321" i="1"/>
  <c r="BR321" i="1"/>
  <c r="AA296" i="2"/>
  <c r="AB296" i="2"/>
  <c r="AC296" i="2"/>
  <c r="K297" i="2"/>
  <c r="L297" i="2"/>
  <c r="M297" i="2"/>
  <c r="N297" i="2"/>
  <c r="O297" i="2"/>
  <c r="P297" i="2"/>
  <c r="Q297" i="2"/>
  <c r="R297" i="2"/>
  <c r="S297" i="2"/>
  <c r="T297" i="2"/>
  <c r="U297" i="2"/>
  <c r="V297" i="2"/>
  <c r="W297" i="2"/>
  <c r="X297" i="2"/>
  <c r="AY322" i="1"/>
  <c r="AZ322" i="1"/>
  <c r="BA322" i="1"/>
  <c r="BB322" i="1"/>
  <c r="BC322" i="1"/>
  <c r="BD322" i="1"/>
  <c r="BE322" i="1"/>
  <c r="BF322" i="1"/>
  <c r="BG322" i="1"/>
  <c r="BH322" i="1"/>
  <c r="BI322" i="1"/>
  <c r="BJ322" i="1"/>
  <c r="BK322" i="1"/>
  <c r="BL322" i="1"/>
  <c r="BM322" i="1"/>
  <c r="BR322" i="1"/>
  <c r="AA297" i="2"/>
  <c r="AB297" i="2"/>
  <c r="AC297" i="2"/>
  <c r="K298" i="2"/>
  <c r="L298" i="2"/>
  <c r="M298" i="2"/>
  <c r="N298" i="2"/>
  <c r="O298" i="2"/>
  <c r="P298" i="2"/>
  <c r="Q298" i="2"/>
  <c r="R298" i="2"/>
  <c r="S298" i="2"/>
  <c r="T298" i="2"/>
  <c r="U298" i="2"/>
  <c r="V298" i="2"/>
  <c r="W298" i="2"/>
  <c r="X298" i="2"/>
  <c r="AY323" i="1"/>
  <c r="AZ323" i="1"/>
  <c r="BA323" i="1"/>
  <c r="BB323" i="1"/>
  <c r="BC323" i="1"/>
  <c r="BD323" i="1"/>
  <c r="BE323" i="1"/>
  <c r="BF323" i="1"/>
  <c r="BG323" i="1"/>
  <c r="BH323" i="1"/>
  <c r="BI323" i="1"/>
  <c r="BJ323" i="1"/>
  <c r="BK323" i="1"/>
  <c r="BL323" i="1"/>
  <c r="BM323" i="1"/>
  <c r="BR323" i="1"/>
  <c r="AA298" i="2"/>
  <c r="AB298" i="2"/>
  <c r="AC298" i="2"/>
  <c r="K299" i="2"/>
  <c r="L299" i="2"/>
  <c r="M299" i="2"/>
  <c r="N299" i="2"/>
  <c r="O299" i="2"/>
  <c r="P299" i="2"/>
  <c r="Q299" i="2"/>
  <c r="R299" i="2"/>
  <c r="S299" i="2"/>
  <c r="T299" i="2"/>
  <c r="U299" i="2"/>
  <c r="V299" i="2"/>
  <c r="W299" i="2"/>
  <c r="X299" i="2"/>
  <c r="AY324" i="1"/>
  <c r="AZ324" i="1"/>
  <c r="BA324" i="1"/>
  <c r="BB324" i="1"/>
  <c r="BC324" i="1"/>
  <c r="BD324" i="1"/>
  <c r="BE324" i="1"/>
  <c r="BF324" i="1"/>
  <c r="BG324" i="1"/>
  <c r="BH324" i="1"/>
  <c r="BI324" i="1"/>
  <c r="BJ324" i="1"/>
  <c r="BK324" i="1"/>
  <c r="BL324" i="1"/>
  <c r="BM324" i="1"/>
  <c r="BR324" i="1"/>
  <c r="AA299" i="2"/>
  <c r="AB299" i="2"/>
  <c r="AC299" i="2"/>
  <c r="K300" i="2"/>
  <c r="L300" i="2"/>
  <c r="M300" i="2"/>
  <c r="N300" i="2"/>
  <c r="O300" i="2"/>
  <c r="P300" i="2"/>
  <c r="Q300" i="2"/>
  <c r="R300" i="2"/>
  <c r="S300" i="2"/>
  <c r="T300" i="2"/>
  <c r="U300" i="2"/>
  <c r="V300" i="2"/>
  <c r="W300" i="2"/>
  <c r="X300" i="2"/>
  <c r="AY325" i="1"/>
  <c r="AZ325" i="1"/>
  <c r="BA325" i="1"/>
  <c r="BB325" i="1"/>
  <c r="BC325" i="1"/>
  <c r="BD325" i="1"/>
  <c r="BE325" i="1"/>
  <c r="BF325" i="1"/>
  <c r="BG325" i="1"/>
  <c r="BH325" i="1"/>
  <c r="BI325" i="1"/>
  <c r="BJ325" i="1"/>
  <c r="BK325" i="1"/>
  <c r="BL325" i="1"/>
  <c r="BM325" i="1"/>
  <c r="BR325" i="1"/>
  <c r="AA300" i="2"/>
  <c r="AB300" i="2"/>
  <c r="AC300" i="2"/>
  <c r="K301" i="2"/>
  <c r="L301" i="2"/>
  <c r="M301" i="2"/>
  <c r="N301" i="2"/>
  <c r="O301" i="2"/>
  <c r="P301" i="2"/>
  <c r="Q301" i="2"/>
  <c r="R301" i="2"/>
  <c r="S301" i="2"/>
  <c r="T301" i="2"/>
  <c r="U301" i="2"/>
  <c r="V301" i="2"/>
  <c r="W301" i="2"/>
  <c r="X301" i="2"/>
  <c r="AY326" i="1"/>
  <c r="AZ326" i="1"/>
  <c r="BA326" i="1"/>
  <c r="BB326" i="1"/>
  <c r="BC326" i="1"/>
  <c r="BD326" i="1"/>
  <c r="BE326" i="1"/>
  <c r="BF326" i="1"/>
  <c r="BG326" i="1"/>
  <c r="BH326" i="1"/>
  <c r="BI326" i="1"/>
  <c r="BJ326" i="1"/>
  <c r="BK326" i="1"/>
  <c r="BL326" i="1"/>
  <c r="BM326" i="1"/>
  <c r="BR326" i="1"/>
  <c r="AA301" i="2"/>
  <c r="AB301" i="2"/>
  <c r="AC301" i="2"/>
  <c r="K302" i="2"/>
  <c r="L302" i="2"/>
  <c r="M302" i="2"/>
  <c r="N302" i="2"/>
  <c r="O302" i="2"/>
  <c r="P302" i="2"/>
  <c r="Q302" i="2"/>
  <c r="R302" i="2"/>
  <c r="S302" i="2"/>
  <c r="T302" i="2"/>
  <c r="U302" i="2"/>
  <c r="V302" i="2"/>
  <c r="W302" i="2"/>
  <c r="X302" i="2"/>
  <c r="AY327" i="1"/>
  <c r="AZ327" i="1"/>
  <c r="BA327" i="1"/>
  <c r="BB327" i="1"/>
  <c r="BC327" i="1"/>
  <c r="BD327" i="1"/>
  <c r="BE327" i="1"/>
  <c r="BF327" i="1"/>
  <c r="BG327" i="1"/>
  <c r="BH327" i="1"/>
  <c r="BI327" i="1"/>
  <c r="BJ327" i="1"/>
  <c r="BK327" i="1"/>
  <c r="BL327" i="1"/>
  <c r="BM327" i="1"/>
  <c r="BR327" i="1"/>
  <c r="AA302" i="2"/>
  <c r="AB302" i="2"/>
  <c r="AC302" i="2"/>
  <c r="K303" i="2"/>
  <c r="L303" i="2"/>
  <c r="M303" i="2"/>
  <c r="N303" i="2"/>
  <c r="O303" i="2"/>
  <c r="P303" i="2"/>
  <c r="Q303" i="2"/>
  <c r="R303" i="2"/>
  <c r="S303" i="2"/>
  <c r="T303" i="2"/>
  <c r="U303" i="2"/>
  <c r="V303" i="2"/>
  <c r="W303" i="2"/>
  <c r="X303" i="2"/>
  <c r="AY328" i="1"/>
  <c r="AZ328" i="1"/>
  <c r="BA328" i="1"/>
  <c r="BB328" i="1"/>
  <c r="BC328" i="1"/>
  <c r="BD328" i="1"/>
  <c r="BE328" i="1"/>
  <c r="BF328" i="1"/>
  <c r="BG328" i="1"/>
  <c r="BH328" i="1"/>
  <c r="BI328" i="1"/>
  <c r="BJ328" i="1"/>
  <c r="BK328" i="1"/>
  <c r="BL328" i="1"/>
  <c r="BM328" i="1"/>
  <c r="BR328" i="1"/>
  <c r="AA303" i="2"/>
  <c r="AB303" i="2"/>
  <c r="AC303" i="2"/>
  <c r="K304" i="2"/>
  <c r="L304" i="2"/>
  <c r="M304" i="2"/>
  <c r="N304" i="2"/>
  <c r="O304" i="2"/>
  <c r="P304" i="2"/>
  <c r="Q304" i="2"/>
  <c r="R304" i="2"/>
  <c r="S304" i="2"/>
  <c r="T304" i="2"/>
  <c r="U304" i="2"/>
  <c r="V304" i="2"/>
  <c r="W304" i="2"/>
  <c r="X304" i="2"/>
  <c r="AY329" i="1"/>
  <c r="AZ329" i="1"/>
  <c r="BA329" i="1"/>
  <c r="BB329" i="1"/>
  <c r="BC329" i="1"/>
  <c r="BD329" i="1"/>
  <c r="BE329" i="1"/>
  <c r="BF329" i="1"/>
  <c r="BG329" i="1"/>
  <c r="BH329" i="1"/>
  <c r="BI329" i="1"/>
  <c r="BJ329" i="1"/>
  <c r="BK329" i="1"/>
  <c r="BL329" i="1"/>
  <c r="BM329" i="1"/>
  <c r="BR329" i="1"/>
  <c r="AA304" i="2"/>
  <c r="AB304" i="2"/>
  <c r="AC304" i="2"/>
  <c r="K305" i="2"/>
  <c r="L305" i="2"/>
  <c r="M305" i="2"/>
  <c r="N305" i="2"/>
  <c r="O305" i="2"/>
  <c r="P305" i="2"/>
  <c r="Q305" i="2"/>
  <c r="R305" i="2"/>
  <c r="S305" i="2"/>
  <c r="T305" i="2"/>
  <c r="U305" i="2"/>
  <c r="V305" i="2"/>
  <c r="W305" i="2"/>
  <c r="X305" i="2"/>
  <c r="AY330" i="1"/>
  <c r="AZ330" i="1"/>
  <c r="BA330" i="1"/>
  <c r="BB330" i="1"/>
  <c r="BC330" i="1"/>
  <c r="BD330" i="1"/>
  <c r="BE330" i="1"/>
  <c r="BF330" i="1"/>
  <c r="BG330" i="1"/>
  <c r="BH330" i="1"/>
  <c r="BI330" i="1"/>
  <c r="BJ330" i="1"/>
  <c r="BK330" i="1"/>
  <c r="BL330" i="1"/>
  <c r="BM330" i="1"/>
  <c r="BR330" i="1"/>
  <c r="AA305" i="2"/>
  <c r="AB305" i="2"/>
  <c r="AC305" i="2"/>
  <c r="K306" i="2"/>
  <c r="L306" i="2"/>
  <c r="M306" i="2"/>
  <c r="N306" i="2"/>
  <c r="O306" i="2"/>
  <c r="P306" i="2"/>
  <c r="Q306" i="2"/>
  <c r="R306" i="2"/>
  <c r="S306" i="2"/>
  <c r="T306" i="2"/>
  <c r="U306" i="2"/>
  <c r="V306" i="2"/>
  <c r="W306" i="2"/>
  <c r="X306" i="2"/>
  <c r="AY331" i="1"/>
  <c r="AZ331" i="1"/>
  <c r="BA331" i="1"/>
  <c r="BB331" i="1"/>
  <c r="BC331" i="1"/>
  <c r="BD331" i="1"/>
  <c r="BE331" i="1"/>
  <c r="BF331" i="1"/>
  <c r="BG331" i="1"/>
  <c r="BH331" i="1"/>
  <c r="BI331" i="1"/>
  <c r="BJ331" i="1"/>
  <c r="BK331" i="1"/>
  <c r="BL331" i="1"/>
  <c r="BM331" i="1"/>
  <c r="BR331" i="1"/>
  <c r="AA306" i="2"/>
  <c r="AB306" i="2"/>
  <c r="AC306" i="2"/>
  <c r="K307" i="2"/>
  <c r="L307" i="2"/>
  <c r="M307" i="2"/>
  <c r="N307" i="2"/>
  <c r="O307" i="2"/>
  <c r="P307" i="2"/>
  <c r="Q307" i="2"/>
  <c r="R307" i="2"/>
  <c r="S307" i="2"/>
  <c r="T307" i="2"/>
  <c r="U307" i="2"/>
  <c r="V307" i="2"/>
  <c r="W307" i="2"/>
  <c r="X307" i="2"/>
  <c r="AY332" i="1"/>
  <c r="AZ332" i="1"/>
  <c r="BA332" i="1"/>
  <c r="BB332" i="1"/>
  <c r="BC332" i="1"/>
  <c r="BD332" i="1"/>
  <c r="BE332" i="1"/>
  <c r="BF332" i="1"/>
  <c r="BG332" i="1"/>
  <c r="BH332" i="1"/>
  <c r="BI332" i="1"/>
  <c r="BJ332" i="1"/>
  <c r="BK332" i="1"/>
  <c r="BL332" i="1"/>
  <c r="BM332" i="1"/>
  <c r="BR332" i="1"/>
  <c r="AA307" i="2"/>
  <c r="AB307" i="2"/>
  <c r="AC307" i="2"/>
  <c r="K308" i="2"/>
  <c r="L308" i="2"/>
  <c r="M308" i="2"/>
  <c r="N308" i="2"/>
  <c r="O308" i="2"/>
  <c r="P308" i="2"/>
  <c r="Q308" i="2"/>
  <c r="R308" i="2"/>
  <c r="S308" i="2"/>
  <c r="T308" i="2"/>
  <c r="U308" i="2"/>
  <c r="V308" i="2"/>
  <c r="W308" i="2"/>
  <c r="X308" i="2"/>
  <c r="AA308" i="2"/>
  <c r="AB308" i="2"/>
  <c r="AC308" i="2"/>
  <c r="K309" i="2"/>
  <c r="L309" i="2"/>
  <c r="M309" i="2"/>
  <c r="N309" i="2"/>
  <c r="O309" i="2"/>
  <c r="P309" i="2"/>
  <c r="Q309" i="2"/>
  <c r="R309" i="2"/>
  <c r="S309" i="2"/>
  <c r="T309" i="2"/>
  <c r="U309" i="2"/>
  <c r="V309" i="2"/>
  <c r="W309" i="2"/>
  <c r="X309" i="2"/>
  <c r="BR334" i="1"/>
  <c r="AA309" i="2"/>
  <c r="AB309" i="2"/>
  <c r="AC309" i="2"/>
  <c r="K310" i="2"/>
  <c r="L310" i="2"/>
  <c r="M310" i="2"/>
  <c r="N310" i="2"/>
  <c r="O310" i="2"/>
  <c r="P310" i="2"/>
  <c r="Q310" i="2"/>
  <c r="R310" i="2"/>
  <c r="S310" i="2"/>
  <c r="T310" i="2"/>
  <c r="U310" i="2"/>
  <c r="V310" i="2"/>
  <c r="W310" i="2"/>
  <c r="X310" i="2"/>
  <c r="BR335" i="1"/>
  <c r="AA310" i="2"/>
  <c r="AB310" i="2"/>
  <c r="AC310" i="2"/>
  <c r="K311" i="2"/>
  <c r="L311" i="2"/>
  <c r="M311" i="2"/>
  <c r="N311" i="2"/>
  <c r="O311" i="2"/>
  <c r="P311" i="2"/>
  <c r="Q311" i="2"/>
  <c r="R311" i="2"/>
  <c r="S311" i="2"/>
  <c r="T311" i="2"/>
  <c r="U311" i="2"/>
  <c r="V311" i="2"/>
  <c r="W311" i="2"/>
  <c r="X311" i="2"/>
  <c r="BR336" i="1"/>
  <c r="AA311" i="2"/>
  <c r="AB311" i="2"/>
  <c r="AC311" i="2"/>
  <c r="K312" i="2"/>
  <c r="L312" i="2"/>
  <c r="M312" i="2"/>
  <c r="N312" i="2"/>
  <c r="O312" i="2"/>
  <c r="P312" i="2"/>
  <c r="Q312" i="2"/>
  <c r="R312" i="2"/>
  <c r="S312" i="2"/>
  <c r="T312" i="2"/>
  <c r="U312" i="2"/>
  <c r="V312" i="2"/>
  <c r="W312" i="2"/>
  <c r="X312" i="2"/>
  <c r="AA312" i="2"/>
  <c r="AB312" i="2"/>
  <c r="AC312" i="2"/>
  <c r="K313" i="2"/>
  <c r="L313" i="2"/>
  <c r="M313" i="2"/>
  <c r="N313" i="2"/>
  <c r="O313" i="2"/>
  <c r="P313" i="2"/>
  <c r="Q313" i="2"/>
  <c r="R313" i="2"/>
  <c r="S313" i="2"/>
  <c r="T313" i="2"/>
  <c r="U313" i="2"/>
  <c r="V313" i="2"/>
  <c r="W313" i="2"/>
  <c r="X313" i="2"/>
  <c r="AA313" i="2"/>
  <c r="AB313" i="2"/>
  <c r="AC313" i="2"/>
  <c r="K271" i="2"/>
  <c r="L271" i="2"/>
  <c r="M271" i="2"/>
  <c r="N271" i="2"/>
  <c r="O271" i="2"/>
  <c r="P271" i="2"/>
  <c r="Q271" i="2"/>
  <c r="R271" i="2"/>
  <c r="S271" i="2"/>
  <c r="T271" i="2"/>
  <c r="U271" i="2"/>
  <c r="V271" i="2"/>
  <c r="W271" i="2"/>
  <c r="X271" i="2"/>
  <c r="AY296" i="1"/>
  <c r="AZ296" i="1"/>
  <c r="BA296" i="1"/>
  <c r="BB296" i="1"/>
  <c r="BC296" i="1"/>
  <c r="BR296" i="1"/>
  <c r="AA271" i="2"/>
  <c r="AB271" i="2"/>
  <c r="AC271" i="2"/>
  <c r="K272" i="2"/>
  <c r="L272" i="2"/>
  <c r="M272" i="2"/>
  <c r="N272" i="2"/>
  <c r="O272" i="2"/>
  <c r="P272" i="2"/>
  <c r="Q272" i="2"/>
  <c r="R272" i="2"/>
  <c r="S272" i="2"/>
  <c r="T272" i="2"/>
  <c r="U272" i="2"/>
  <c r="V272" i="2"/>
  <c r="W272" i="2"/>
  <c r="X272" i="2"/>
  <c r="AY297" i="1"/>
  <c r="AZ297" i="1"/>
  <c r="BA297" i="1"/>
  <c r="BB297" i="1"/>
  <c r="BC297" i="1"/>
  <c r="BR297" i="1"/>
  <c r="AA272" i="2"/>
  <c r="AB272" i="2"/>
  <c r="AC272" i="2"/>
  <c r="K273" i="2"/>
  <c r="L273" i="2"/>
  <c r="M273" i="2"/>
  <c r="N273" i="2"/>
  <c r="O273" i="2"/>
  <c r="P273" i="2"/>
  <c r="Q273" i="2"/>
  <c r="R273" i="2"/>
  <c r="S273" i="2"/>
  <c r="T273" i="2"/>
  <c r="U273" i="2"/>
  <c r="V273" i="2"/>
  <c r="W273" i="2"/>
  <c r="X273" i="2"/>
  <c r="AY298" i="1"/>
  <c r="AZ298" i="1"/>
  <c r="BA298" i="1"/>
  <c r="BB298" i="1"/>
  <c r="BC298" i="1"/>
  <c r="BR298" i="1"/>
  <c r="AA273" i="2"/>
  <c r="AB273" i="2"/>
  <c r="AC273" i="2"/>
  <c r="K274" i="2"/>
  <c r="L274" i="2"/>
  <c r="M274" i="2"/>
  <c r="N274" i="2"/>
  <c r="O274" i="2"/>
  <c r="P274" i="2"/>
  <c r="Q274" i="2"/>
  <c r="R274" i="2"/>
  <c r="S274" i="2"/>
  <c r="T274" i="2"/>
  <c r="U274" i="2"/>
  <c r="V274" i="2"/>
  <c r="W274" i="2"/>
  <c r="X274" i="2"/>
  <c r="AY299" i="1"/>
  <c r="AZ299" i="1"/>
  <c r="BA299" i="1"/>
  <c r="BB299" i="1"/>
  <c r="BC299" i="1"/>
  <c r="BR299" i="1"/>
  <c r="AA274" i="2"/>
  <c r="AB274" i="2"/>
  <c r="AC274" i="2"/>
  <c r="K275" i="2"/>
  <c r="L275" i="2"/>
  <c r="M275" i="2"/>
  <c r="N275" i="2"/>
  <c r="O275" i="2"/>
  <c r="P275" i="2"/>
  <c r="Q275" i="2"/>
  <c r="R275" i="2"/>
  <c r="S275" i="2"/>
  <c r="T275" i="2"/>
  <c r="U275" i="2"/>
  <c r="V275" i="2"/>
  <c r="W275" i="2"/>
  <c r="X275" i="2"/>
  <c r="AY300" i="1"/>
  <c r="AZ300" i="1"/>
  <c r="BA300" i="1"/>
  <c r="BB300" i="1"/>
  <c r="BC300" i="1"/>
  <c r="BR300" i="1"/>
  <c r="AA275" i="2"/>
  <c r="AB275" i="2"/>
  <c r="AC275" i="2"/>
  <c r="K276" i="2"/>
  <c r="L276" i="2"/>
  <c r="M276" i="2"/>
  <c r="N276" i="2"/>
  <c r="O276" i="2"/>
  <c r="P276" i="2"/>
  <c r="Q276" i="2"/>
  <c r="R276" i="2"/>
  <c r="S276" i="2"/>
  <c r="T276" i="2"/>
  <c r="U276" i="2"/>
  <c r="V276" i="2"/>
  <c r="W276" i="2"/>
  <c r="X276" i="2"/>
  <c r="AY301" i="1"/>
  <c r="AZ301" i="1"/>
  <c r="BA301" i="1"/>
  <c r="BB301" i="1"/>
  <c r="BC301" i="1"/>
  <c r="BR301" i="1"/>
  <c r="AA276" i="2"/>
  <c r="AB276" i="2"/>
  <c r="AC276" i="2"/>
  <c r="K277" i="2"/>
  <c r="L277" i="2"/>
  <c r="M277" i="2"/>
  <c r="N277" i="2"/>
  <c r="O277" i="2"/>
  <c r="P277" i="2"/>
  <c r="Q277" i="2"/>
  <c r="R277" i="2"/>
  <c r="S277" i="2"/>
  <c r="T277" i="2"/>
  <c r="U277" i="2"/>
  <c r="V277" i="2"/>
  <c r="W277" i="2"/>
  <c r="X277" i="2"/>
  <c r="AY302" i="1"/>
  <c r="AZ302" i="1"/>
  <c r="BA302" i="1"/>
  <c r="BB302" i="1"/>
  <c r="BC302" i="1"/>
  <c r="BR302" i="1"/>
  <c r="AA277" i="2"/>
  <c r="AB277" i="2"/>
  <c r="AC277" i="2"/>
  <c r="K278" i="2"/>
  <c r="L278" i="2"/>
  <c r="M278" i="2"/>
  <c r="N278" i="2"/>
  <c r="O278" i="2"/>
  <c r="P278" i="2"/>
  <c r="Q278" i="2"/>
  <c r="R278" i="2"/>
  <c r="S278" i="2"/>
  <c r="T278" i="2"/>
  <c r="U278" i="2"/>
  <c r="V278" i="2"/>
  <c r="W278" i="2"/>
  <c r="X278" i="2"/>
  <c r="AY303" i="1"/>
  <c r="AZ303" i="1"/>
  <c r="BA303" i="1"/>
  <c r="BB303" i="1"/>
  <c r="BC303" i="1"/>
  <c r="BR303" i="1"/>
  <c r="AA278" i="2"/>
  <c r="AB278" i="2"/>
  <c r="AC278" i="2"/>
  <c r="K279" i="2"/>
  <c r="L279" i="2"/>
  <c r="M279" i="2"/>
  <c r="N279" i="2"/>
  <c r="O279" i="2"/>
  <c r="P279" i="2"/>
  <c r="Q279" i="2"/>
  <c r="R279" i="2"/>
  <c r="S279" i="2"/>
  <c r="T279" i="2"/>
  <c r="U279" i="2"/>
  <c r="V279" i="2"/>
  <c r="W279" i="2"/>
  <c r="X279" i="2"/>
  <c r="AY304" i="1"/>
  <c r="AZ304" i="1"/>
  <c r="BA304" i="1"/>
  <c r="BB304" i="1"/>
  <c r="BC304" i="1"/>
  <c r="BR304" i="1"/>
  <c r="AA279" i="2"/>
  <c r="AB279" i="2"/>
  <c r="AC279" i="2"/>
  <c r="K280" i="2"/>
  <c r="L280" i="2"/>
  <c r="M280" i="2"/>
  <c r="N280" i="2"/>
  <c r="O280" i="2"/>
  <c r="P280" i="2"/>
  <c r="Q280" i="2"/>
  <c r="R280" i="2"/>
  <c r="S280" i="2"/>
  <c r="T280" i="2"/>
  <c r="U280" i="2"/>
  <c r="V280" i="2"/>
  <c r="W280" i="2"/>
  <c r="X280" i="2"/>
  <c r="AY305" i="1"/>
  <c r="AZ305" i="1"/>
  <c r="BA305" i="1"/>
  <c r="BB305" i="1"/>
  <c r="BC305" i="1"/>
  <c r="BR305" i="1"/>
  <c r="AA280" i="2"/>
  <c r="AB280" i="2"/>
  <c r="AC280" i="2"/>
  <c r="K281" i="2"/>
  <c r="L281" i="2"/>
  <c r="M281" i="2"/>
  <c r="N281" i="2"/>
  <c r="O281" i="2"/>
  <c r="P281" i="2"/>
  <c r="Q281" i="2"/>
  <c r="R281" i="2"/>
  <c r="S281" i="2"/>
  <c r="T281" i="2"/>
  <c r="U281" i="2"/>
  <c r="V281" i="2"/>
  <c r="W281" i="2"/>
  <c r="X281" i="2"/>
  <c r="AY306" i="1"/>
  <c r="AZ306" i="1"/>
  <c r="BA306" i="1"/>
  <c r="BB306" i="1"/>
  <c r="BC306" i="1"/>
  <c r="BR306" i="1"/>
  <c r="AA281" i="2"/>
  <c r="AB281" i="2"/>
  <c r="AC281" i="2"/>
  <c r="K282" i="2"/>
  <c r="L282" i="2"/>
  <c r="M282" i="2"/>
  <c r="N282" i="2"/>
  <c r="O282" i="2"/>
  <c r="P282" i="2"/>
  <c r="Q282" i="2"/>
  <c r="R282" i="2"/>
  <c r="S282" i="2"/>
  <c r="T282" i="2"/>
  <c r="U282" i="2"/>
  <c r="V282" i="2"/>
  <c r="W282" i="2"/>
  <c r="X282" i="2"/>
  <c r="AY307" i="1"/>
  <c r="AZ307" i="1"/>
  <c r="BA307" i="1"/>
  <c r="BB307" i="1"/>
  <c r="BC307" i="1"/>
  <c r="BR307" i="1"/>
  <c r="AA282" i="2"/>
  <c r="AB282" i="2"/>
  <c r="AC282" i="2"/>
  <c r="K283" i="2"/>
  <c r="L283" i="2"/>
  <c r="M283" i="2"/>
  <c r="N283" i="2"/>
  <c r="O283" i="2"/>
  <c r="P283" i="2"/>
  <c r="Q283" i="2"/>
  <c r="R283" i="2"/>
  <c r="S283" i="2"/>
  <c r="T283" i="2"/>
  <c r="U283" i="2"/>
  <c r="V283" i="2"/>
  <c r="W283" i="2"/>
  <c r="X283" i="2"/>
  <c r="AY308" i="1"/>
  <c r="AZ308" i="1"/>
  <c r="BA308" i="1"/>
  <c r="BB308" i="1"/>
  <c r="BC308" i="1"/>
  <c r="BD308" i="1"/>
  <c r="BE308" i="1"/>
  <c r="BF308" i="1"/>
  <c r="BG308" i="1"/>
  <c r="BH308" i="1"/>
  <c r="BI308" i="1"/>
  <c r="BJ308" i="1"/>
  <c r="BK308" i="1"/>
  <c r="BL308" i="1"/>
  <c r="BM308" i="1"/>
  <c r="BR308" i="1"/>
  <c r="AA283" i="2"/>
  <c r="AB283" i="2"/>
  <c r="AC283" i="2"/>
  <c r="K284" i="2"/>
  <c r="L284" i="2"/>
  <c r="M284" i="2"/>
  <c r="N284" i="2"/>
  <c r="O284" i="2"/>
  <c r="P284" i="2"/>
  <c r="Q284" i="2"/>
  <c r="R284" i="2"/>
  <c r="S284" i="2"/>
  <c r="T284" i="2"/>
  <c r="U284" i="2"/>
  <c r="V284" i="2"/>
  <c r="W284" i="2"/>
  <c r="X284" i="2"/>
  <c r="AY309" i="1"/>
  <c r="AZ309" i="1"/>
  <c r="BA309" i="1"/>
  <c r="BB309" i="1"/>
  <c r="BC309" i="1"/>
  <c r="BD309" i="1"/>
  <c r="BE309" i="1"/>
  <c r="BF309" i="1"/>
  <c r="BG309" i="1"/>
  <c r="BH309" i="1"/>
  <c r="BI309" i="1"/>
  <c r="BJ309" i="1"/>
  <c r="BK309" i="1"/>
  <c r="BL309" i="1"/>
  <c r="BM309" i="1"/>
  <c r="BR309" i="1"/>
  <c r="AA284" i="2"/>
  <c r="AB284" i="2"/>
  <c r="AC284" i="2"/>
  <c r="K258" i="2"/>
  <c r="L258" i="2"/>
  <c r="M258" i="2"/>
  <c r="N258" i="2"/>
  <c r="O258" i="2"/>
  <c r="P258" i="2"/>
  <c r="Q258" i="2"/>
  <c r="R258" i="2"/>
  <c r="S258" i="2"/>
  <c r="T258" i="2"/>
  <c r="U258" i="2"/>
  <c r="V258" i="2"/>
  <c r="W258" i="2"/>
  <c r="X258" i="2"/>
  <c r="AY283" i="1"/>
  <c r="AZ283" i="1"/>
  <c r="BA283" i="1"/>
  <c r="BB283" i="1"/>
  <c r="BC283" i="1"/>
  <c r="BR283" i="1"/>
  <c r="AA258" i="2"/>
  <c r="AB258" i="2"/>
  <c r="AC258" i="2"/>
  <c r="K259" i="2"/>
  <c r="L259" i="2"/>
  <c r="M259" i="2"/>
  <c r="N259" i="2"/>
  <c r="O259" i="2"/>
  <c r="P259" i="2"/>
  <c r="Q259" i="2"/>
  <c r="R259" i="2"/>
  <c r="S259" i="2"/>
  <c r="T259" i="2"/>
  <c r="U259" i="2"/>
  <c r="V259" i="2"/>
  <c r="W259" i="2"/>
  <c r="X259" i="2"/>
  <c r="AY284" i="1"/>
  <c r="AZ284" i="1"/>
  <c r="BA284" i="1"/>
  <c r="BB284" i="1"/>
  <c r="BC284" i="1"/>
  <c r="BR284" i="1"/>
  <c r="AA259" i="2"/>
  <c r="AB259" i="2"/>
  <c r="AC259" i="2"/>
  <c r="K260" i="2"/>
  <c r="L260" i="2"/>
  <c r="M260" i="2"/>
  <c r="N260" i="2"/>
  <c r="O260" i="2"/>
  <c r="P260" i="2"/>
  <c r="Q260" i="2"/>
  <c r="R260" i="2"/>
  <c r="S260" i="2"/>
  <c r="T260" i="2"/>
  <c r="U260" i="2"/>
  <c r="V260" i="2"/>
  <c r="W260" i="2"/>
  <c r="X260" i="2"/>
  <c r="AY285" i="1"/>
  <c r="AZ285" i="1"/>
  <c r="BA285" i="1"/>
  <c r="BB285" i="1"/>
  <c r="BC285" i="1"/>
  <c r="BR285" i="1"/>
  <c r="AA260" i="2"/>
  <c r="AB260" i="2"/>
  <c r="AC260" i="2"/>
  <c r="K261" i="2"/>
  <c r="L261" i="2"/>
  <c r="M261" i="2"/>
  <c r="N261" i="2"/>
  <c r="O261" i="2"/>
  <c r="P261" i="2"/>
  <c r="Q261" i="2"/>
  <c r="R261" i="2"/>
  <c r="S261" i="2"/>
  <c r="T261" i="2"/>
  <c r="U261" i="2"/>
  <c r="V261" i="2"/>
  <c r="W261" i="2"/>
  <c r="X261" i="2"/>
  <c r="AY286" i="1"/>
  <c r="AZ286" i="1"/>
  <c r="BA286" i="1"/>
  <c r="BB286" i="1"/>
  <c r="BC286" i="1"/>
  <c r="BR286" i="1"/>
  <c r="AA261" i="2"/>
  <c r="AB261" i="2"/>
  <c r="AC261" i="2"/>
  <c r="K262" i="2"/>
  <c r="L262" i="2"/>
  <c r="M262" i="2"/>
  <c r="N262" i="2"/>
  <c r="O262" i="2"/>
  <c r="P262" i="2"/>
  <c r="Q262" i="2"/>
  <c r="R262" i="2"/>
  <c r="S262" i="2"/>
  <c r="T262" i="2"/>
  <c r="U262" i="2"/>
  <c r="V262" i="2"/>
  <c r="W262" i="2"/>
  <c r="X262" i="2"/>
  <c r="AY287" i="1"/>
  <c r="AZ287" i="1"/>
  <c r="BA287" i="1"/>
  <c r="BB287" i="1"/>
  <c r="BC287" i="1"/>
  <c r="BR287" i="1"/>
  <c r="AA262" i="2"/>
  <c r="AB262" i="2"/>
  <c r="AC262" i="2"/>
  <c r="K263" i="2"/>
  <c r="L263" i="2"/>
  <c r="M263" i="2"/>
  <c r="N263" i="2"/>
  <c r="O263" i="2"/>
  <c r="P263" i="2"/>
  <c r="Q263" i="2"/>
  <c r="R263" i="2"/>
  <c r="S263" i="2"/>
  <c r="T263" i="2"/>
  <c r="U263" i="2"/>
  <c r="V263" i="2"/>
  <c r="W263" i="2"/>
  <c r="X263" i="2"/>
  <c r="AY288" i="1"/>
  <c r="AZ288" i="1"/>
  <c r="BA288" i="1"/>
  <c r="BB288" i="1"/>
  <c r="BC288" i="1"/>
  <c r="BR288" i="1"/>
  <c r="AA263" i="2"/>
  <c r="AB263" i="2"/>
  <c r="AC263" i="2"/>
  <c r="K264" i="2"/>
  <c r="L264" i="2"/>
  <c r="M264" i="2"/>
  <c r="N264" i="2"/>
  <c r="O264" i="2"/>
  <c r="P264" i="2"/>
  <c r="Q264" i="2"/>
  <c r="R264" i="2"/>
  <c r="S264" i="2"/>
  <c r="T264" i="2"/>
  <c r="U264" i="2"/>
  <c r="V264" i="2"/>
  <c r="W264" i="2"/>
  <c r="X264" i="2"/>
  <c r="AY289" i="1"/>
  <c r="AZ289" i="1"/>
  <c r="BA289" i="1"/>
  <c r="BB289" i="1"/>
  <c r="BC289" i="1"/>
  <c r="BR289" i="1"/>
  <c r="AA264" i="2"/>
  <c r="AB264" i="2"/>
  <c r="AC264" i="2"/>
  <c r="K265" i="2"/>
  <c r="L265" i="2"/>
  <c r="M265" i="2"/>
  <c r="N265" i="2"/>
  <c r="O265" i="2"/>
  <c r="P265" i="2"/>
  <c r="Q265" i="2"/>
  <c r="R265" i="2"/>
  <c r="S265" i="2"/>
  <c r="T265" i="2"/>
  <c r="U265" i="2"/>
  <c r="V265" i="2"/>
  <c r="W265" i="2"/>
  <c r="X265" i="2"/>
  <c r="AY290" i="1"/>
  <c r="AZ290" i="1"/>
  <c r="BA290" i="1"/>
  <c r="BB290" i="1"/>
  <c r="BC290" i="1"/>
  <c r="BR290" i="1"/>
  <c r="AA265" i="2"/>
  <c r="AB265" i="2"/>
  <c r="AC265" i="2"/>
  <c r="K266" i="2"/>
  <c r="L266" i="2"/>
  <c r="M266" i="2"/>
  <c r="N266" i="2"/>
  <c r="O266" i="2"/>
  <c r="P266" i="2"/>
  <c r="Q266" i="2"/>
  <c r="R266" i="2"/>
  <c r="S266" i="2"/>
  <c r="T266" i="2"/>
  <c r="U266" i="2"/>
  <c r="V266" i="2"/>
  <c r="W266" i="2"/>
  <c r="X266" i="2"/>
  <c r="AY291" i="1"/>
  <c r="AZ291" i="1"/>
  <c r="BA291" i="1"/>
  <c r="BB291" i="1"/>
  <c r="BC291" i="1"/>
  <c r="BR291" i="1"/>
  <c r="AA266" i="2"/>
  <c r="AB266" i="2"/>
  <c r="AC266" i="2"/>
  <c r="K267" i="2"/>
  <c r="L267" i="2"/>
  <c r="M267" i="2"/>
  <c r="N267" i="2"/>
  <c r="O267" i="2"/>
  <c r="P267" i="2"/>
  <c r="Q267" i="2"/>
  <c r="R267" i="2"/>
  <c r="S267" i="2"/>
  <c r="T267" i="2"/>
  <c r="U267" i="2"/>
  <c r="V267" i="2"/>
  <c r="W267" i="2"/>
  <c r="X267" i="2"/>
  <c r="AY292" i="1"/>
  <c r="AZ292" i="1"/>
  <c r="BA292" i="1"/>
  <c r="BB292" i="1"/>
  <c r="BC292" i="1"/>
  <c r="BR292" i="1"/>
  <c r="AA267" i="2"/>
  <c r="AB267" i="2"/>
  <c r="AC267" i="2"/>
  <c r="K268" i="2"/>
  <c r="L268" i="2"/>
  <c r="M268" i="2"/>
  <c r="N268" i="2"/>
  <c r="O268" i="2"/>
  <c r="P268" i="2"/>
  <c r="Q268" i="2"/>
  <c r="R268" i="2"/>
  <c r="S268" i="2"/>
  <c r="T268" i="2"/>
  <c r="U268" i="2"/>
  <c r="V268" i="2"/>
  <c r="W268" i="2"/>
  <c r="X268" i="2"/>
  <c r="AY293" i="1"/>
  <c r="AZ293" i="1"/>
  <c r="BA293" i="1"/>
  <c r="BB293" i="1"/>
  <c r="BC293" i="1"/>
  <c r="BR293" i="1"/>
  <c r="AA268" i="2"/>
  <c r="AB268" i="2"/>
  <c r="AC268" i="2"/>
  <c r="K269" i="2"/>
  <c r="L269" i="2"/>
  <c r="M269" i="2"/>
  <c r="N269" i="2"/>
  <c r="O269" i="2"/>
  <c r="P269" i="2"/>
  <c r="Q269" i="2"/>
  <c r="R269" i="2"/>
  <c r="S269" i="2"/>
  <c r="T269" i="2"/>
  <c r="U269" i="2"/>
  <c r="V269" i="2"/>
  <c r="W269" i="2"/>
  <c r="X269" i="2"/>
  <c r="AY294" i="1"/>
  <c r="AZ294" i="1"/>
  <c r="BA294" i="1"/>
  <c r="BB294" i="1"/>
  <c r="BC294" i="1"/>
  <c r="BR294" i="1"/>
  <c r="AA269" i="2"/>
  <c r="AB269" i="2"/>
  <c r="AC269" i="2"/>
  <c r="K270" i="2"/>
  <c r="L270" i="2"/>
  <c r="M270" i="2"/>
  <c r="N270" i="2"/>
  <c r="O270" i="2"/>
  <c r="P270" i="2"/>
  <c r="Q270" i="2"/>
  <c r="R270" i="2"/>
  <c r="S270" i="2"/>
  <c r="T270" i="2"/>
  <c r="U270" i="2"/>
  <c r="V270" i="2"/>
  <c r="W270" i="2"/>
  <c r="X270" i="2"/>
  <c r="AY295" i="1"/>
  <c r="AZ295" i="1"/>
  <c r="BA295" i="1"/>
  <c r="BB295" i="1"/>
  <c r="BC295" i="1"/>
  <c r="BR295" i="1"/>
  <c r="AA270" i="2"/>
  <c r="AB270" i="2"/>
  <c r="AC270" i="2"/>
  <c r="K241" i="2"/>
  <c r="L241" i="2"/>
  <c r="M241" i="2"/>
  <c r="N241" i="2"/>
  <c r="O241" i="2"/>
  <c r="P241" i="2"/>
  <c r="Q241" i="2"/>
  <c r="R241" i="2"/>
  <c r="S241" i="2"/>
  <c r="T241" i="2"/>
  <c r="U241" i="2"/>
  <c r="V241" i="2"/>
  <c r="W241" i="2"/>
  <c r="X241" i="2"/>
  <c r="AY266" i="1"/>
  <c r="AZ266" i="1"/>
  <c r="BA266" i="1"/>
  <c r="BB266" i="1"/>
  <c r="BC266" i="1"/>
  <c r="BR266" i="1"/>
  <c r="AA241" i="2"/>
  <c r="AB241" i="2"/>
  <c r="AC241" i="2"/>
  <c r="K242" i="2"/>
  <c r="L242" i="2"/>
  <c r="M242" i="2"/>
  <c r="N242" i="2"/>
  <c r="O242" i="2"/>
  <c r="P242" i="2"/>
  <c r="Q242" i="2"/>
  <c r="R242" i="2"/>
  <c r="S242" i="2"/>
  <c r="T242" i="2"/>
  <c r="U242" i="2"/>
  <c r="V242" i="2"/>
  <c r="W242" i="2"/>
  <c r="X242" i="2"/>
  <c r="AY267" i="1"/>
  <c r="AZ267" i="1"/>
  <c r="BA267" i="1"/>
  <c r="BB267" i="1"/>
  <c r="BC267" i="1"/>
  <c r="BR267" i="1"/>
  <c r="AA242" i="2"/>
  <c r="AB242" i="2"/>
  <c r="AC242" i="2"/>
  <c r="K243" i="2"/>
  <c r="L243" i="2"/>
  <c r="M243" i="2"/>
  <c r="N243" i="2"/>
  <c r="O243" i="2"/>
  <c r="P243" i="2"/>
  <c r="Q243" i="2"/>
  <c r="R243" i="2"/>
  <c r="S243" i="2"/>
  <c r="T243" i="2"/>
  <c r="U243" i="2"/>
  <c r="V243" i="2"/>
  <c r="W243" i="2"/>
  <c r="X243" i="2"/>
  <c r="AY268" i="1"/>
  <c r="AZ268" i="1"/>
  <c r="BA268" i="1"/>
  <c r="BB268" i="1"/>
  <c r="BC268" i="1"/>
  <c r="BR268" i="1"/>
  <c r="AA243" i="2"/>
  <c r="AB243" i="2"/>
  <c r="AC243" i="2"/>
  <c r="K244" i="2"/>
  <c r="L244" i="2"/>
  <c r="M244" i="2"/>
  <c r="N244" i="2"/>
  <c r="O244" i="2"/>
  <c r="P244" i="2"/>
  <c r="Q244" i="2"/>
  <c r="R244" i="2"/>
  <c r="S244" i="2"/>
  <c r="T244" i="2"/>
  <c r="U244" i="2"/>
  <c r="V244" i="2"/>
  <c r="W244" i="2"/>
  <c r="X244" i="2"/>
  <c r="AY269" i="1"/>
  <c r="AZ269" i="1"/>
  <c r="BA269" i="1"/>
  <c r="BB269" i="1"/>
  <c r="BC269" i="1"/>
  <c r="BR269" i="1"/>
  <c r="AA244" i="2"/>
  <c r="AB244" i="2"/>
  <c r="AC244" i="2"/>
  <c r="K245" i="2"/>
  <c r="L245" i="2"/>
  <c r="M245" i="2"/>
  <c r="N245" i="2"/>
  <c r="O245" i="2"/>
  <c r="P245" i="2"/>
  <c r="Q245" i="2"/>
  <c r="R245" i="2"/>
  <c r="S245" i="2"/>
  <c r="T245" i="2"/>
  <c r="U245" i="2"/>
  <c r="V245" i="2"/>
  <c r="W245" i="2"/>
  <c r="X245" i="2"/>
  <c r="AY270" i="1"/>
  <c r="AZ270" i="1"/>
  <c r="BA270" i="1"/>
  <c r="BB270" i="1"/>
  <c r="BC270" i="1"/>
  <c r="BR270" i="1"/>
  <c r="AA245" i="2"/>
  <c r="AB245" i="2"/>
  <c r="AC245" i="2"/>
  <c r="K246" i="2"/>
  <c r="L246" i="2"/>
  <c r="M246" i="2"/>
  <c r="N246" i="2"/>
  <c r="O246" i="2"/>
  <c r="P246" i="2"/>
  <c r="Q246" i="2"/>
  <c r="R246" i="2"/>
  <c r="S246" i="2"/>
  <c r="T246" i="2"/>
  <c r="U246" i="2"/>
  <c r="V246" i="2"/>
  <c r="W246" i="2"/>
  <c r="X246" i="2"/>
  <c r="AY271" i="1"/>
  <c r="AZ271" i="1"/>
  <c r="BA271" i="1"/>
  <c r="BB271" i="1"/>
  <c r="BC271" i="1"/>
  <c r="BR271" i="1"/>
  <c r="AA246" i="2"/>
  <c r="AB246" i="2"/>
  <c r="AC246" i="2"/>
  <c r="K247" i="2"/>
  <c r="L247" i="2"/>
  <c r="M247" i="2"/>
  <c r="N247" i="2"/>
  <c r="O247" i="2"/>
  <c r="P247" i="2"/>
  <c r="Q247" i="2"/>
  <c r="R247" i="2"/>
  <c r="S247" i="2"/>
  <c r="T247" i="2"/>
  <c r="U247" i="2"/>
  <c r="V247" i="2"/>
  <c r="W247" i="2"/>
  <c r="X247" i="2"/>
  <c r="AY272" i="1"/>
  <c r="AZ272" i="1"/>
  <c r="BA272" i="1"/>
  <c r="BB272" i="1"/>
  <c r="BC272" i="1"/>
  <c r="BR272" i="1"/>
  <c r="AA247" i="2"/>
  <c r="AB247" i="2"/>
  <c r="AC247" i="2"/>
  <c r="K248" i="2"/>
  <c r="L248" i="2"/>
  <c r="M248" i="2"/>
  <c r="N248" i="2"/>
  <c r="O248" i="2"/>
  <c r="P248" i="2"/>
  <c r="Q248" i="2"/>
  <c r="R248" i="2"/>
  <c r="S248" i="2"/>
  <c r="T248" i="2"/>
  <c r="U248" i="2"/>
  <c r="V248" i="2"/>
  <c r="W248" i="2"/>
  <c r="X248" i="2"/>
  <c r="AY273" i="1"/>
  <c r="AZ273" i="1"/>
  <c r="BA273" i="1"/>
  <c r="BB273" i="1"/>
  <c r="BC273" i="1"/>
  <c r="BR273" i="1"/>
  <c r="AA248" i="2"/>
  <c r="AB248" i="2"/>
  <c r="AC248" i="2"/>
  <c r="K249" i="2"/>
  <c r="L249" i="2"/>
  <c r="M249" i="2"/>
  <c r="N249" i="2"/>
  <c r="O249" i="2"/>
  <c r="P249" i="2"/>
  <c r="Q249" i="2"/>
  <c r="R249" i="2"/>
  <c r="S249" i="2"/>
  <c r="T249" i="2"/>
  <c r="U249" i="2"/>
  <c r="V249" i="2"/>
  <c r="W249" i="2"/>
  <c r="X249" i="2"/>
  <c r="AY274" i="1"/>
  <c r="AZ274" i="1"/>
  <c r="BA274" i="1"/>
  <c r="BB274" i="1"/>
  <c r="BC274" i="1"/>
  <c r="BR274" i="1"/>
  <c r="AA249" i="2"/>
  <c r="AB249" i="2"/>
  <c r="AC249" i="2"/>
  <c r="K250" i="2"/>
  <c r="L250" i="2"/>
  <c r="M250" i="2"/>
  <c r="N250" i="2"/>
  <c r="O250" i="2"/>
  <c r="P250" i="2"/>
  <c r="Q250" i="2"/>
  <c r="R250" i="2"/>
  <c r="S250" i="2"/>
  <c r="T250" i="2"/>
  <c r="U250" i="2"/>
  <c r="V250" i="2"/>
  <c r="W250" i="2"/>
  <c r="X250" i="2"/>
  <c r="AY275" i="1"/>
  <c r="AZ275" i="1"/>
  <c r="BA275" i="1"/>
  <c r="BB275" i="1"/>
  <c r="BC275" i="1"/>
  <c r="BR275" i="1"/>
  <c r="AA250" i="2"/>
  <c r="AB250" i="2"/>
  <c r="AC250" i="2"/>
  <c r="K251" i="2"/>
  <c r="L251" i="2"/>
  <c r="M251" i="2"/>
  <c r="N251" i="2"/>
  <c r="O251" i="2"/>
  <c r="P251" i="2"/>
  <c r="Q251" i="2"/>
  <c r="R251" i="2"/>
  <c r="S251" i="2"/>
  <c r="T251" i="2"/>
  <c r="U251" i="2"/>
  <c r="V251" i="2"/>
  <c r="W251" i="2"/>
  <c r="X251" i="2"/>
  <c r="AY276" i="1"/>
  <c r="AZ276" i="1"/>
  <c r="BA276" i="1"/>
  <c r="BB276" i="1"/>
  <c r="BC276" i="1"/>
  <c r="BR276" i="1"/>
  <c r="AA251" i="2"/>
  <c r="AB251" i="2"/>
  <c r="AC251" i="2"/>
  <c r="K252" i="2"/>
  <c r="L252" i="2"/>
  <c r="M252" i="2"/>
  <c r="N252" i="2"/>
  <c r="O252" i="2"/>
  <c r="P252" i="2"/>
  <c r="Q252" i="2"/>
  <c r="R252" i="2"/>
  <c r="S252" i="2"/>
  <c r="T252" i="2"/>
  <c r="U252" i="2"/>
  <c r="V252" i="2"/>
  <c r="W252" i="2"/>
  <c r="X252" i="2"/>
  <c r="AY277" i="1"/>
  <c r="AZ277" i="1"/>
  <c r="BA277" i="1"/>
  <c r="BB277" i="1"/>
  <c r="BC277" i="1"/>
  <c r="BR277" i="1"/>
  <c r="AA252" i="2"/>
  <c r="AB252" i="2"/>
  <c r="AC252" i="2"/>
  <c r="K253" i="2"/>
  <c r="L253" i="2"/>
  <c r="M253" i="2"/>
  <c r="N253" i="2"/>
  <c r="O253" i="2"/>
  <c r="P253" i="2"/>
  <c r="Q253" i="2"/>
  <c r="R253" i="2"/>
  <c r="S253" i="2"/>
  <c r="T253" i="2"/>
  <c r="U253" i="2"/>
  <c r="V253" i="2"/>
  <c r="W253" i="2"/>
  <c r="X253" i="2"/>
  <c r="AY278" i="1"/>
  <c r="AZ278" i="1"/>
  <c r="BA278" i="1"/>
  <c r="BB278" i="1"/>
  <c r="BC278" i="1"/>
  <c r="BR278" i="1"/>
  <c r="AA253" i="2"/>
  <c r="AB253" i="2"/>
  <c r="AC253" i="2"/>
  <c r="K254" i="2"/>
  <c r="L254" i="2"/>
  <c r="M254" i="2"/>
  <c r="N254" i="2"/>
  <c r="O254" i="2"/>
  <c r="P254" i="2"/>
  <c r="Q254" i="2"/>
  <c r="R254" i="2"/>
  <c r="S254" i="2"/>
  <c r="T254" i="2"/>
  <c r="U254" i="2"/>
  <c r="V254" i="2"/>
  <c r="W254" i="2"/>
  <c r="X254" i="2"/>
  <c r="AY279" i="1"/>
  <c r="AZ279" i="1"/>
  <c r="BA279" i="1"/>
  <c r="BB279" i="1"/>
  <c r="BC279" i="1"/>
  <c r="BR279" i="1"/>
  <c r="AA254" i="2"/>
  <c r="AB254" i="2"/>
  <c r="AC254" i="2"/>
  <c r="K255" i="2"/>
  <c r="L255" i="2"/>
  <c r="M255" i="2"/>
  <c r="N255" i="2"/>
  <c r="O255" i="2"/>
  <c r="P255" i="2"/>
  <c r="Q255" i="2"/>
  <c r="R255" i="2"/>
  <c r="S255" i="2"/>
  <c r="T255" i="2"/>
  <c r="U255" i="2"/>
  <c r="V255" i="2"/>
  <c r="W255" i="2"/>
  <c r="X255" i="2"/>
  <c r="AY280" i="1"/>
  <c r="AZ280" i="1"/>
  <c r="BA280" i="1"/>
  <c r="BB280" i="1"/>
  <c r="BC280" i="1"/>
  <c r="BR280" i="1"/>
  <c r="AA255" i="2"/>
  <c r="AB255" i="2"/>
  <c r="AC255" i="2"/>
  <c r="K256" i="2"/>
  <c r="L256" i="2"/>
  <c r="M256" i="2"/>
  <c r="N256" i="2"/>
  <c r="O256" i="2"/>
  <c r="P256" i="2"/>
  <c r="Q256" i="2"/>
  <c r="R256" i="2"/>
  <c r="S256" i="2"/>
  <c r="T256" i="2"/>
  <c r="U256" i="2"/>
  <c r="V256" i="2"/>
  <c r="W256" i="2"/>
  <c r="X256" i="2"/>
  <c r="AY281" i="1"/>
  <c r="AZ281" i="1"/>
  <c r="BA281" i="1"/>
  <c r="BB281" i="1"/>
  <c r="BC281" i="1"/>
  <c r="BR281" i="1"/>
  <c r="AA256" i="2"/>
  <c r="AB256" i="2"/>
  <c r="AC256" i="2"/>
  <c r="K257" i="2"/>
  <c r="L257" i="2"/>
  <c r="M257" i="2"/>
  <c r="N257" i="2"/>
  <c r="O257" i="2"/>
  <c r="P257" i="2"/>
  <c r="Q257" i="2"/>
  <c r="R257" i="2"/>
  <c r="S257" i="2"/>
  <c r="T257" i="2"/>
  <c r="U257" i="2"/>
  <c r="V257" i="2"/>
  <c r="W257" i="2"/>
  <c r="X257" i="2"/>
  <c r="AY282" i="1"/>
  <c r="AZ282" i="1"/>
  <c r="BA282" i="1"/>
  <c r="BB282" i="1"/>
  <c r="BC282" i="1"/>
  <c r="BR282" i="1"/>
  <c r="AA257" i="2"/>
  <c r="AB257" i="2"/>
  <c r="AC257" i="2"/>
  <c r="K206" i="2"/>
  <c r="L206" i="2"/>
  <c r="M206" i="2"/>
  <c r="N206" i="2"/>
  <c r="O206" i="2"/>
  <c r="P206" i="2"/>
  <c r="Q206" i="2"/>
  <c r="R206" i="2"/>
  <c r="S206" i="2"/>
  <c r="T206" i="2"/>
  <c r="U206" i="2"/>
  <c r="V206" i="2"/>
  <c r="W206" i="2"/>
  <c r="X206" i="2"/>
  <c r="AY231" i="1"/>
  <c r="AZ231" i="1"/>
  <c r="BA231" i="1"/>
  <c r="BB231" i="1"/>
  <c r="BC231" i="1"/>
  <c r="BR231" i="1"/>
  <c r="AA206" i="2"/>
  <c r="AB206" i="2"/>
  <c r="AC206" i="2"/>
  <c r="K207" i="2"/>
  <c r="L207" i="2"/>
  <c r="M207" i="2"/>
  <c r="N207" i="2"/>
  <c r="O207" i="2"/>
  <c r="P207" i="2"/>
  <c r="Q207" i="2"/>
  <c r="R207" i="2"/>
  <c r="S207" i="2"/>
  <c r="T207" i="2"/>
  <c r="U207" i="2"/>
  <c r="V207" i="2"/>
  <c r="W207" i="2"/>
  <c r="X207" i="2"/>
  <c r="AY232" i="1"/>
  <c r="AZ232" i="1"/>
  <c r="BA232" i="1"/>
  <c r="BB232" i="1"/>
  <c r="BC232" i="1"/>
  <c r="BR232" i="1"/>
  <c r="AA207" i="2"/>
  <c r="AB207" i="2"/>
  <c r="AC207" i="2"/>
  <c r="K208" i="2"/>
  <c r="L208" i="2"/>
  <c r="M208" i="2"/>
  <c r="N208" i="2"/>
  <c r="O208" i="2"/>
  <c r="P208" i="2"/>
  <c r="Q208" i="2"/>
  <c r="R208" i="2"/>
  <c r="S208" i="2"/>
  <c r="T208" i="2"/>
  <c r="U208" i="2"/>
  <c r="V208" i="2"/>
  <c r="W208" i="2"/>
  <c r="X208" i="2"/>
  <c r="AY233" i="1"/>
  <c r="AZ233" i="1"/>
  <c r="BA233" i="1"/>
  <c r="BB233" i="1"/>
  <c r="BC233" i="1"/>
  <c r="BR233" i="1"/>
  <c r="AA208" i="2"/>
  <c r="AB208" i="2"/>
  <c r="AC208" i="2"/>
  <c r="K209" i="2"/>
  <c r="L209" i="2"/>
  <c r="M209" i="2"/>
  <c r="N209" i="2"/>
  <c r="O209" i="2"/>
  <c r="P209" i="2"/>
  <c r="Q209" i="2"/>
  <c r="R209" i="2"/>
  <c r="S209" i="2"/>
  <c r="T209" i="2"/>
  <c r="U209" i="2"/>
  <c r="V209" i="2"/>
  <c r="W209" i="2"/>
  <c r="X209" i="2"/>
  <c r="AY234" i="1"/>
  <c r="AZ234" i="1"/>
  <c r="BA234" i="1"/>
  <c r="BB234" i="1"/>
  <c r="BC234" i="1"/>
  <c r="BR234" i="1"/>
  <c r="AA209" i="2"/>
  <c r="AB209" i="2"/>
  <c r="AC209" i="2"/>
  <c r="K210" i="2"/>
  <c r="L210" i="2"/>
  <c r="M210" i="2"/>
  <c r="N210" i="2"/>
  <c r="O210" i="2"/>
  <c r="P210" i="2"/>
  <c r="Q210" i="2"/>
  <c r="R210" i="2"/>
  <c r="S210" i="2"/>
  <c r="T210" i="2"/>
  <c r="U210" i="2"/>
  <c r="V210" i="2"/>
  <c r="W210" i="2"/>
  <c r="X210" i="2"/>
  <c r="AY235" i="1"/>
  <c r="AZ235" i="1"/>
  <c r="BA235" i="1"/>
  <c r="BB235" i="1"/>
  <c r="BC235" i="1"/>
  <c r="BR235" i="1"/>
  <c r="AA210" i="2"/>
  <c r="AB210" i="2"/>
  <c r="AC210" i="2"/>
  <c r="K211" i="2"/>
  <c r="L211" i="2"/>
  <c r="M211" i="2"/>
  <c r="N211" i="2"/>
  <c r="O211" i="2"/>
  <c r="P211" i="2"/>
  <c r="Q211" i="2"/>
  <c r="R211" i="2"/>
  <c r="S211" i="2"/>
  <c r="T211" i="2"/>
  <c r="U211" i="2"/>
  <c r="V211" i="2"/>
  <c r="W211" i="2"/>
  <c r="X211" i="2"/>
  <c r="AY236" i="1"/>
  <c r="AZ236" i="1"/>
  <c r="BA236" i="1"/>
  <c r="BB236" i="1"/>
  <c r="BC236" i="1"/>
  <c r="BR236" i="1"/>
  <c r="AA211" i="2"/>
  <c r="AB211" i="2"/>
  <c r="AC211" i="2"/>
  <c r="K212" i="2"/>
  <c r="L212" i="2"/>
  <c r="M212" i="2"/>
  <c r="N212" i="2"/>
  <c r="O212" i="2"/>
  <c r="P212" i="2"/>
  <c r="Q212" i="2"/>
  <c r="R212" i="2"/>
  <c r="S212" i="2"/>
  <c r="T212" i="2"/>
  <c r="U212" i="2"/>
  <c r="V212" i="2"/>
  <c r="W212" i="2"/>
  <c r="X212" i="2"/>
  <c r="AY237" i="1"/>
  <c r="AZ237" i="1"/>
  <c r="BA237" i="1"/>
  <c r="BB237" i="1"/>
  <c r="BC237" i="1"/>
  <c r="BR237" i="1"/>
  <c r="AA212" i="2"/>
  <c r="AB212" i="2"/>
  <c r="AC212" i="2"/>
  <c r="K213" i="2"/>
  <c r="L213" i="2"/>
  <c r="M213" i="2"/>
  <c r="N213" i="2"/>
  <c r="O213" i="2"/>
  <c r="P213" i="2"/>
  <c r="Q213" i="2"/>
  <c r="R213" i="2"/>
  <c r="S213" i="2"/>
  <c r="T213" i="2"/>
  <c r="U213" i="2"/>
  <c r="V213" i="2"/>
  <c r="W213" i="2"/>
  <c r="X213" i="2"/>
  <c r="AA213" i="2"/>
  <c r="AB213" i="2"/>
  <c r="AC213" i="2"/>
  <c r="K214" i="2"/>
  <c r="L214" i="2"/>
  <c r="M214" i="2"/>
  <c r="N214" i="2"/>
  <c r="O214" i="2"/>
  <c r="P214" i="2"/>
  <c r="Q214" i="2"/>
  <c r="R214" i="2"/>
  <c r="S214" i="2"/>
  <c r="T214" i="2"/>
  <c r="U214" i="2"/>
  <c r="V214" i="2"/>
  <c r="W214" i="2"/>
  <c r="X214" i="2"/>
  <c r="AY239" i="1"/>
  <c r="AZ239" i="1"/>
  <c r="BA239" i="1"/>
  <c r="BB239" i="1"/>
  <c r="BC239" i="1"/>
  <c r="BR239" i="1"/>
  <c r="AA214" i="2"/>
  <c r="AB214" i="2"/>
  <c r="AC214" i="2"/>
  <c r="K215" i="2"/>
  <c r="L215" i="2"/>
  <c r="M215" i="2"/>
  <c r="N215" i="2"/>
  <c r="O215" i="2"/>
  <c r="P215" i="2"/>
  <c r="Q215" i="2"/>
  <c r="R215" i="2"/>
  <c r="S215" i="2"/>
  <c r="T215" i="2"/>
  <c r="U215" i="2"/>
  <c r="V215" i="2"/>
  <c r="W215" i="2"/>
  <c r="X215" i="2"/>
  <c r="AY240" i="1"/>
  <c r="AZ240" i="1"/>
  <c r="BA240" i="1"/>
  <c r="BB240" i="1"/>
  <c r="BC240" i="1"/>
  <c r="BR240" i="1"/>
  <c r="AA215" i="2"/>
  <c r="AB215" i="2"/>
  <c r="AC215" i="2"/>
  <c r="K216" i="2"/>
  <c r="L216" i="2"/>
  <c r="M216" i="2"/>
  <c r="N216" i="2"/>
  <c r="O216" i="2"/>
  <c r="P216" i="2"/>
  <c r="Q216" i="2"/>
  <c r="R216" i="2"/>
  <c r="S216" i="2"/>
  <c r="T216" i="2"/>
  <c r="U216" i="2"/>
  <c r="V216" i="2"/>
  <c r="W216" i="2"/>
  <c r="X216" i="2"/>
  <c r="AY241" i="1"/>
  <c r="AZ241" i="1"/>
  <c r="BA241" i="1"/>
  <c r="BB241" i="1"/>
  <c r="BC241" i="1"/>
  <c r="BD241" i="1"/>
  <c r="BE241" i="1"/>
  <c r="BF241" i="1"/>
  <c r="BG241" i="1"/>
  <c r="BH241" i="1"/>
  <c r="BI241" i="1"/>
  <c r="BJ241" i="1"/>
  <c r="BR241" i="1"/>
  <c r="AA216" i="2"/>
  <c r="AB216" i="2"/>
  <c r="AC216" i="2"/>
  <c r="K217" i="2"/>
  <c r="L217" i="2"/>
  <c r="M217" i="2"/>
  <c r="N217" i="2"/>
  <c r="O217" i="2"/>
  <c r="P217" i="2"/>
  <c r="Q217" i="2"/>
  <c r="R217" i="2"/>
  <c r="S217" i="2"/>
  <c r="T217" i="2"/>
  <c r="U217" i="2"/>
  <c r="V217" i="2"/>
  <c r="W217" i="2"/>
  <c r="X217" i="2"/>
  <c r="AY242" i="1"/>
  <c r="AZ242" i="1"/>
  <c r="BA242" i="1"/>
  <c r="BB242" i="1"/>
  <c r="BC242" i="1"/>
  <c r="BD242" i="1"/>
  <c r="BE242" i="1"/>
  <c r="BF242" i="1"/>
  <c r="BG242" i="1"/>
  <c r="BH242" i="1"/>
  <c r="BI242" i="1"/>
  <c r="BJ242" i="1"/>
  <c r="BR242" i="1"/>
  <c r="AA217" i="2"/>
  <c r="AB217" i="2"/>
  <c r="AC217" i="2"/>
  <c r="K218" i="2"/>
  <c r="L218" i="2"/>
  <c r="M218" i="2"/>
  <c r="N218" i="2"/>
  <c r="O218" i="2"/>
  <c r="P218" i="2"/>
  <c r="Q218" i="2"/>
  <c r="R218" i="2"/>
  <c r="S218" i="2"/>
  <c r="T218" i="2"/>
  <c r="U218" i="2"/>
  <c r="V218" i="2"/>
  <c r="W218" i="2"/>
  <c r="X218" i="2"/>
  <c r="AY243" i="1"/>
  <c r="AZ243" i="1"/>
  <c r="BA243" i="1"/>
  <c r="BB243" i="1"/>
  <c r="BC243" i="1"/>
  <c r="BR243" i="1"/>
  <c r="AA218" i="2"/>
  <c r="AB218" i="2"/>
  <c r="AC218" i="2"/>
  <c r="K219" i="2"/>
  <c r="L219" i="2"/>
  <c r="M219" i="2"/>
  <c r="N219" i="2"/>
  <c r="O219" i="2"/>
  <c r="P219" i="2"/>
  <c r="Q219" i="2"/>
  <c r="R219" i="2"/>
  <c r="S219" i="2"/>
  <c r="T219" i="2"/>
  <c r="U219" i="2"/>
  <c r="V219" i="2"/>
  <c r="W219" i="2"/>
  <c r="X219" i="2"/>
  <c r="AY244" i="1"/>
  <c r="AZ244" i="1"/>
  <c r="BA244" i="1"/>
  <c r="BB244" i="1"/>
  <c r="BC244" i="1"/>
  <c r="BR244" i="1"/>
  <c r="AA219" i="2"/>
  <c r="AB219" i="2"/>
  <c r="AC219" i="2"/>
  <c r="K220" i="2"/>
  <c r="L220" i="2"/>
  <c r="M220" i="2"/>
  <c r="N220" i="2"/>
  <c r="O220" i="2"/>
  <c r="P220" i="2"/>
  <c r="Q220" i="2"/>
  <c r="R220" i="2"/>
  <c r="S220" i="2"/>
  <c r="T220" i="2"/>
  <c r="U220" i="2"/>
  <c r="V220" i="2"/>
  <c r="W220" i="2"/>
  <c r="X220" i="2"/>
  <c r="AY245" i="1"/>
  <c r="AZ245" i="1"/>
  <c r="BA245" i="1"/>
  <c r="BB245" i="1"/>
  <c r="BC245" i="1"/>
  <c r="BR245" i="1"/>
  <c r="AA220" i="2"/>
  <c r="AB220" i="2"/>
  <c r="AC220" i="2"/>
  <c r="K221" i="2"/>
  <c r="L221" i="2"/>
  <c r="M221" i="2"/>
  <c r="N221" i="2"/>
  <c r="O221" i="2"/>
  <c r="P221" i="2"/>
  <c r="Q221" i="2"/>
  <c r="R221" i="2"/>
  <c r="S221" i="2"/>
  <c r="T221" i="2"/>
  <c r="U221" i="2"/>
  <c r="V221" i="2"/>
  <c r="W221" i="2"/>
  <c r="X221" i="2"/>
  <c r="AY246" i="1"/>
  <c r="AZ246" i="1"/>
  <c r="BA246" i="1"/>
  <c r="BB246" i="1"/>
  <c r="BC246" i="1"/>
  <c r="BR246" i="1"/>
  <c r="AA221" i="2"/>
  <c r="AB221" i="2"/>
  <c r="AC221" i="2"/>
  <c r="K222" i="2"/>
  <c r="L222" i="2"/>
  <c r="M222" i="2"/>
  <c r="N222" i="2"/>
  <c r="O222" i="2"/>
  <c r="P222" i="2"/>
  <c r="Q222" i="2"/>
  <c r="R222" i="2"/>
  <c r="S222" i="2"/>
  <c r="T222" i="2"/>
  <c r="U222" i="2"/>
  <c r="V222" i="2"/>
  <c r="W222" i="2"/>
  <c r="X222" i="2"/>
  <c r="AY247" i="1"/>
  <c r="AZ247" i="1"/>
  <c r="BA247" i="1"/>
  <c r="BB247" i="1"/>
  <c r="BC247" i="1"/>
  <c r="BR247" i="1"/>
  <c r="AA222" i="2"/>
  <c r="AB222" i="2"/>
  <c r="AC222" i="2"/>
  <c r="K223" i="2"/>
  <c r="L223" i="2"/>
  <c r="M223" i="2"/>
  <c r="N223" i="2"/>
  <c r="O223" i="2"/>
  <c r="P223" i="2"/>
  <c r="Q223" i="2"/>
  <c r="R223" i="2"/>
  <c r="S223" i="2"/>
  <c r="T223" i="2"/>
  <c r="U223" i="2"/>
  <c r="V223" i="2"/>
  <c r="W223" i="2"/>
  <c r="X223" i="2"/>
  <c r="BR248" i="1"/>
  <c r="AA223" i="2"/>
  <c r="AB223" i="2"/>
  <c r="AC223" i="2"/>
  <c r="K224" i="2"/>
  <c r="L224" i="2"/>
  <c r="M224" i="2"/>
  <c r="N224" i="2"/>
  <c r="O224" i="2"/>
  <c r="P224" i="2"/>
  <c r="Q224" i="2"/>
  <c r="R224" i="2"/>
  <c r="S224" i="2"/>
  <c r="T224" i="2"/>
  <c r="U224" i="2"/>
  <c r="V224" i="2"/>
  <c r="W224" i="2"/>
  <c r="X224" i="2"/>
  <c r="BR249" i="1"/>
  <c r="AA224" i="2"/>
  <c r="AB224" i="2"/>
  <c r="AC224" i="2"/>
  <c r="K225" i="2"/>
  <c r="L225" i="2"/>
  <c r="M225" i="2"/>
  <c r="N225" i="2"/>
  <c r="O225" i="2"/>
  <c r="P225" i="2"/>
  <c r="Q225" i="2"/>
  <c r="R225" i="2"/>
  <c r="S225" i="2"/>
  <c r="T225" i="2"/>
  <c r="U225" i="2"/>
  <c r="V225" i="2"/>
  <c r="W225" i="2"/>
  <c r="X225" i="2"/>
  <c r="BR250" i="1"/>
  <c r="AA225" i="2"/>
  <c r="AB225" i="2"/>
  <c r="AC225" i="2"/>
  <c r="K226" i="2"/>
  <c r="L226" i="2"/>
  <c r="M226" i="2"/>
  <c r="N226" i="2"/>
  <c r="O226" i="2"/>
  <c r="P226" i="2"/>
  <c r="Q226" i="2"/>
  <c r="R226" i="2"/>
  <c r="S226" i="2"/>
  <c r="T226" i="2"/>
  <c r="U226" i="2"/>
  <c r="V226" i="2"/>
  <c r="W226" i="2"/>
  <c r="X226" i="2"/>
  <c r="BR251" i="1"/>
  <c r="AA226" i="2"/>
  <c r="AB226" i="2"/>
  <c r="AC226" i="2"/>
  <c r="K227" i="2"/>
  <c r="L227" i="2"/>
  <c r="M227" i="2"/>
  <c r="N227" i="2"/>
  <c r="O227" i="2"/>
  <c r="P227" i="2"/>
  <c r="Q227" i="2"/>
  <c r="R227" i="2"/>
  <c r="S227" i="2"/>
  <c r="T227" i="2"/>
  <c r="U227" i="2"/>
  <c r="V227" i="2"/>
  <c r="W227" i="2"/>
  <c r="X227" i="2"/>
  <c r="BR252" i="1"/>
  <c r="AA227" i="2"/>
  <c r="AB227" i="2"/>
  <c r="AC227" i="2"/>
  <c r="K228" i="2"/>
  <c r="L228" i="2"/>
  <c r="M228" i="2"/>
  <c r="N228" i="2"/>
  <c r="O228" i="2"/>
  <c r="P228" i="2"/>
  <c r="Q228" i="2"/>
  <c r="R228" i="2"/>
  <c r="S228" i="2"/>
  <c r="T228" i="2"/>
  <c r="U228" i="2"/>
  <c r="V228" i="2"/>
  <c r="W228" i="2"/>
  <c r="X228" i="2"/>
  <c r="BR253" i="1"/>
  <c r="AA228" i="2"/>
  <c r="AB228" i="2"/>
  <c r="AC228" i="2"/>
  <c r="K229" i="2"/>
  <c r="L229" i="2"/>
  <c r="M229" i="2"/>
  <c r="N229" i="2"/>
  <c r="O229" i="2"/>
  <c r="P229" i="2"/>
  <c r="Q229" i="2"/>
  <c r="R229" i="2"/>
  <c r="S229" i="2"/>
  <c r="T229" i="2"/>
  <c r="U229" i="2"/>
  <c r="V229" i="2"/>
  <c r="W229" i="2"/>
  <c r="X229" i="2"/>
  <c r="AY254" i="1"/>
  <c r="AZ254" i="1"/>
  <c r="BA254" i="1"/>
  <c r="BB254" i="1"/>
  <c r="BC254" i="1"/>
  <c r="BR254" i="1"/>
  <c r="AA229" i="2"/>
  <c r="AB229" i="2"/>
  <c r="AC229" i="2"/>
  <c r="K230" i="2"/>
  <c r="L230" i="2"/>
  <c r="M230" i="2"/>
  <c r="N230" i="2"/>
  <c r="O230" i="2"/>
  <c r="P230" i="2"/>
  <c r="Q230" i="2"/>
  <c r="R230" i="2"/>
  <c r="S230" i="2"/>
  <c r="T230" i="2"/>
  <c r="U230" i="2"/>
  <c r="V230" i="2"/>
  <c r="W230" i="2"/>
  <c r="X230" i="2"/>
  <c r="BR255" i="1"/>
  <c r="AA230" i="2"/>
  <c r="AB230" i="2"/>
  <c r="AC230" i="2"/>
  <c r="K231" i="2"/>
  <c r="L231" i="2"/>
  <c r="M231" i="2"/>
  <c r="N231" i="2"/>
  <c r="O231" i="2"/>
  <c r="P231" i="2"/>
  <c r="Q231" i="2"/>
  <c r="R231" i="2"/>
  <c r="S231" i="2"/>
  <c r="T231" i="2"/>
  <c r="U231" i="2"/>
  <c r="V231" i="2"/>
  <c r="W231" i="2"/>
  <c r="X231" i="2"/>
  <c r="BR256" i="1"/>
  <c r="AA231" i="2"/>
  <c r="AB231" i="2"/>
  <c r="AC231" i="2"/>
  <c r="K232" i="2"/>
  <c r="L232" i="2"/>
  <c r="M232" i="2"/>
  <c r="N232" i="2"/>
  <c r="O232" i="2"/>
  <c r="P232" i="2"/>
  <c r="Q232" i="2"/>
  <c r="R232" i="2"/>
  <c r="S232" i="2"/>
  <c r="T232" i="2"/>
  <c r="U232" i="2"/>
  <c r="V232" i="2"/>
  <c r="W232" i="2"/>
  <c r="X232" i="2"/>
  <c r="AY257" i="1"/>
  <c r="AZ257" i="1"/>
  <c r="BA257" i="1"/>
  <c r="BB257" i="1"/>
  <c r="BC257" i="1"/>
  <c r="BR257" i="1"/>
  <c r="AA232" i="2"/>
  <c r="AB232" i="2"/>
  <c r="AC232" i="2"/>
  <c r="K233" i="2"/>
  <c r="L233" i="2"/>
  <c r="M233" i="2"/>
  <c r="N233" i="2"/>
  <c r="O233" i="2"/>
  <c r="P233" i="2"/>
  <c r="Q233" i="2"/>
  <c r="R233" i="2"/>
  <c r="S233" i="2"/>
  <c r="T233" i="2"/>
  <c r="U233" i="2"/>
  <c r="V233" i="2"/>
  <c r="W233" i="2"/>
  <c r="X233" i="2"/>
  <c r="AY258" i="1"/>
  <c r="AZ258" i="1"/>
  <c r="BA258" i="1"/>
  <c r="BB258" i="1"/>
  <c r="BC258" i="1"/>
  <c r="BR258" i="1"/>
  <c r="AA233" i="2"/>
  <c r="AB233" i="2"/>
  <c r="AC233" i="2"/>
  <c r="K234" i="2"/>
  <c r="L234" i="2"/>
  <c r="M234" i="2"/>
  <c r="N234" i="2"/>
  <c r="O234" i="2"/>
  <c r="P234" i="2"/>
  <c r="Q234" i="2"/>
  <c r="R234" i="2"/>
  <c r="S234" i="2"/>
  <c r="T234" i="2"/>
  <c r="U234" i="2"/>
  <c r="V234" i="2"/>
  <c r="W234" i="2"/>
  <c r="X234" i="2"/>
  <c r="BR259" i="1"/>
  <c r="AA234" i="2"/>
  <c r="AB234" i="2"/>
  <c r="AC234" i="2"/>
  <c r="K235" i="2"/>
  <c r="L235" i="2"/>
  <c r="M235" i="2"/>
  <c r="N235" i="2"/>
  <c r="O235" i="2"/>
  <c r="P235" i="2"/>
  <c r="Q235" i="2"/>
  <c r="R235" i="2"/>
  <c r="S235" i="2"/>
  <c r="T235" i="2"/>
  <c r="U235" i="2"/>
  <c r="V235" i="2"/>
  <c r="W235" i="2"/>
  <c r="X235" i="2"/>
  <c r="AY260" i="1"/>
  <c r="AZ260" i="1"/>
  <c r="BA260" i="1"/>
  <c r="BB260" i="1"/>
  <c r="BC260" i="1"/>
  <c r="BR260" i="1"/>
  <c r="AA235" i="2"/>
  <c r="AB235" i="2"/>
  <c r="AC235" i="2"/>
  <c r="K236" i="2"/>
  <c r="L236" i="2"/>
  <c r="M236" i="2"/>
  <c r="N236" i="2"/>
  <c r="O236" i="2"/>
  <c r="P236" i="2"/>
  <c r="Q236" i="2"/>
  <c r="R236" i="2"/>
  <c r="S236" i="2"/>
  <c r="T236" i="2"/>
  <c r="U236" i="2"/>
  <c r="V236" i="2"/>
  <c r="W236" i="2"/>
  <c r="X236" i="2"/>
  <c r="AY261" i="1"/>
  <c r="AZ261" i="1"/>
  <c r="BA261" i="1"/>
  <c r="BB261" i="1"/>
  <c r="BC261" i="1"/>
  <c r="BR261" i="1"/>
  <c r="AA236" i="2"/>
  <c r="AB236" i="2"/>
  <c r="AC236" i="2"/>
  <c r="K237" i="2"/>
  <c r="L237" i="2"/>
  <c r="M237" i="2"/>
  <c r="N237" i="2"/>
  <c r="O237" i="2"/>
  <c r="P237" i="2"/>
  <c r="Q237" i="2"/>
  <c r="R237" i="2"/>
  <c r="S237" i="2"/>
  <c r="T237" i="2"/>
  <c r="U237" i="2"/>
  <c r="V237" i="2"/>
  <c r="W237" i="2"/>
  <c r="X237" i="2"/>
  <c r="AY262" i="1"/>
  <c r="AZ262" i="1"/>
  <c r="BA262" i="1"/>
  <c r="BB262" i="1"/>
  <c r="BC262" i="1"/>
  <c r="BR262" i="1"/>
  <c r="AA237" i="2"/>
  <c r="AB237" i="2"/>
  <c r="AC237" i="2"/>
  <c r="K238" i="2"/>
  <c r="L238" i="2"/>
  <c r="M238" i="2"/>
  <c r="N238" i="2"/>
  <c r="O238" i="2"/>
  <c r="P238" i="2"/>
  <c r="Q238" i="2"/>
  <c r="R238" i="2"/>
  <c r="S238" i="2"/>
  <c r="T238" i="2"/>
  <c r="U238" i="2"/>
  <c r="V238" i="2"/>
  <c r="W238" i="2"/>
  <c r="X238" i="2"/>
  <c r="AY263" i="1"/>
  <c r="AZ263" i="1"/>
  <c r="BA263" i="1"/>
  <c r="BB263" i="1"/>
  <c r="BC263" i="1"/>
  <c r="BR263" i="1"/>
  <c r="AA238" i="2"/>
  <c r="AB238" i="2"/>
  <c r="AC238" i="2"/>
  <c r="K239" i="2"/>
  <c r="L239" i="2"/>
  <c r="M239" i="2"/>
  <c r="N239" i="2"/>
  <c r="O239" i="2"/>
  <c r="P239" i="2"/>
  <c r="Q239" i="2"/>
  <c r="R239" i="2"/>
  <c r="S239" i="2"/>
  <c r="T239" i="2"/>
  <c r="U239" i="2"/>
  <c r="V239" i="2"/>
  <c r="W239" i="2"/>
  <c r="X239" i="2"/>
  <c r="AY264" i="1"/>
  <c r="AZ264" i="1"/>
  <c r="BA264" i="1"/>
  <c r="BB264" i="1"/>
  <c r="BC264" i="1"/>
  <c r="BR264" i="1"/>
  <c r="AA239" i="2"/>
  <c r="AB239" i="2"/>
  <c r="AC239" i="2"/>
  <c r="K240" i="2"/>
  <c r="L240" i="2"/>
  <c r="M240" i="2"/>
  <c r="N240" i="2"/>
  <c r="O240" i="2"/>
  <c r="P240" i="2"/>
  <c r="Q240" i="2"/>
  <c r="R240" i="2"/>
  <c r="S240" i="2"/>
  <c r="T240" i="2"/>
  <c r="U240" i="2"/>
  <c r="V240" i="2"/>
  <c r="W240" i="2"/>
  <c r="X240" i="2"/>
  <c r="AY265" i="1"/>
  <c r="AZ265" i="1"/>
  <c r="BA265" i="1"/>
  <c r="BB265" i="1"/>
  <c r="BC265" i="1"/>
  <c r="BR265" i="1"/>
  <c r="AA240" i="2"/>
  <c r="AB240" i="2"/>
  <c r="AC240" i="2"/>
  <c r="B193" i="2"/>
  <c r="C193" i="2"/>
  <c r="D193" i="2"/>
  <c r="E193" i="2"/>
  <c r="F193" i="2"/>
  <c r="G193" i="2"/>
  <c r="H193" i="2"/>
  <c r="I193" i="2"/>
  <c r="J193" i="2"/>
  <c r="K193" i="2"/>
  <c r="L193" i="2"/>
  <c r="M193" i="2"/>
  <c r="N193" i="2"/>
  <c r="O193" i="2"/>
  <c r="P193" i="2"/>
  <c r="Q193" i="2"/>
  <c r="R193" i="2"/>
  <c r="S193" i="2"/>
  <c r="T193" i="2"/>
  <c r="U193" i="2"/>
  <c r="V193" i="2"/>
  <c r="W193" i="2"/>
  <c r="X193" i="2"/>
  <c r="AY192" i="1"/>
  <c r="AZ192" i="1"/>
  <c r="BA192" i="1"/>
  <c r="BB192" i="1"/>
  <c r="BC192" i="1"/>
  <c r="BR192" i="1"/>
  <c r="AA193" i="2"/>
  <c r="AB193" i="2"/>
  <c r="AC193" i="2"/>
  <c r="B194" i="2"/>
  <c r="C194" i="2"/>
  <c r="D194" i="2"/>
  <c r="E194" i="2"/>
  <c r="F194" i="2"/>
  <c r="G194" i="2"/>
  <c r="H194" i="2"/>
  <c r="I194" i="2"/>
  <c r="J194" i="2"/>
  <c r="K194" i="2"/>
  <c r="L194" i="2"/>
  <c r="M194" i="2"/>
  <c r="N194" i="2"/>
  <c r="O194" i="2"/>
  <c r="P194" i="2"/>
  <c r="Q194" i="2"/>
  <c r="R194" i="2"/>
  <c r="S194" i="2"/>
  <c r="T194" i="2"/>
  <c r="U194" i="2"/>
  <c r="V194" i="2"/>
  <c r="W194" i="2"/>
  <c r="X194" i="2"/>
  <c r="AY193" i="1"/>
  <c r="AZ193" i="1"/>
  <c r="BA193" i="1"/>
  <c r="BB193" i="1"/>
  <c r="BC193" i="1"/>
  <c r="BR193" i="1"/>
  <c r="AA194" i="2"/>
  <c r="AB194" i="2"/>
  <c r="AC194" i="2"/>
  <c r="B195" i="2"/>
  <c r="C195" i="2"/>
  <c r="D195" i="2"/>
  <c r="E195" i="2"/>
  <c r="F195" i="2"/>
  <c r="G195" i="2"/>
  <c r="H195" i="2"/>
  <c r="I195" i="2"/>
  <c r="J195" i="2"/>
  <c r="K195" i="2"/>
  <c r="L195" i="2"/>
  <c r="M195" i="2"/>
  <c r="N195" i="2"/>
  <c r="O195" i="2"/>
  <c r="P195" i="2"/>
  <c r="Q195" i="2"/>
  <c r="R195" i="2"/>
  <c r="S195" i="2"/>
  <c r="T195" i="2"/>
  <c r="U195" i="2"/>
  <c r="V195" i="2"/>
  <c r="W195" i="2"/>
  <c r="X195" i="2"/>
  <c r="AY194" i="1"/>
  <c r="AZ194" i="1"/>
  <c r="BA194" i="1"/>
  <c r="BB194" i="1"/>
  <c r="BC194" i="1"/>
  <c r="BR194" i="1"/>
  <c r="AA195" i="2"/>
  <c r="AB195" i="2"/>
  <c r="AC195" i="2"/>
  <c r="B196" i="2"/>
  <c r="C196" i="2"/>
  <c r="D196" i="2"/>
  <c r="E196" i="2"/>
  <c r="F196" i="2"/>
  <c r="G196" i="2"/>
  <c r="H196" i="2"/>
  <c r="I196" i="2"/>
  <c r="J196" i="2"/>
  <c r="K196" i="2"/>
  <c r="L196" i="2"/>
  <c r="M196" i="2"/>
  <c r="N196" i="2"/>
  <c r="O196" i="2"/>
  <c r="P196" i="2"/>
  <c r="Q196" i="2"/>
  <c r="R196" i="2"/>
  <c r="S196" i="2"/>
  <c r="T196" i="2"/>
  <c r="U196" i="2"/>
  <c r="V196" i="2"/>
  <c r="W196" i="2"/>
  <c r="X196" i="2"/>
  <c r="AY195" i="1"/>
  <c r="AZ195" i="1"/>
  <c r="BA195" i="1"/>
  <c r="BB195" i="1"/>
  <c r="BC195" i="1"/>
  <c r="BR195" i="1"/>
  <c r="AA196" i="2"/>
  <c r="AB196" i="2"/>
  <c r="AC196" i="2"/>
  <c r="B197" i="2"/>
  <c r="C197" i="2"/>
  <c r="D197" i="2"/>
  <c r="E197" i="2"/>
  <c r="F197" i="2"/>
  <c r="G197" i="2"/>
  <c r="H197" i="2"/>
  <c r="I197" i="2"/>
  <c r="J197" i="2"/>
  <c r="K197" i="2"/>
  <c r="L197" i="2"/>
  <c r="M197" i="2"/>
  <c r="N197" i="2"/>
  <c r="O197" i="2"/>
  <c r="P197" i="2"/>
  <c r="Q197" i="2"/>
  <c r="R197" i="2"/>
  <c r="S197" i="2"/>
  <c r="T197" i="2"/>
  <c r="U197" i="2"/>
  <c r="V197" i="2"/>
  <c r="W197" i="2"/>
  <c r="X197" i="2"/>
  <c r="AY196" i="1"/>
  <c r="AZ196" i="1"/>
  <c r="BA196" i="1"/>
  <c r="BB196" i="1"/>
  <c r="BC196" i="1"/>
  <c r="BR196" i="1"/>
  <c r="AA197" i="2"/>
  <c r="AB197" i="2"/>
  <c r="AC197" i="2"/>
  <c r="B198" i="2"/>
  <c r="C198" i="2"/>
  <c r="D198" i="2"/>
  <c r="E198" i="2"/>
  <c r="F198" i="2"/>
  <c r="G198" i="2"/>
  <c r="H198" i="2"/>
  <c r="I198" i="2"/>
  <c r="J198" i="2"/>
  <c r="K198" i="2"/>
  <c r="L198" i="2"/>
  <c r="M198" i="2"/>
  <c r="N198" i="2"/>
  <c r="O198" i="2"/>
  <c r="P198" i="2"/>
  <c r="Q198" i="2"/>
  <c r="R198" i="2"/>
  <c r="S198" i="2"/>
  <c r="T198" i="2"/>
  <c r="U198" i="2"/>
  <c r="V198" i="2"/>
  <c r="W198" i="2"/>
  <c r="X198" i="2"/>
  <c r="AY197" i="1"/>
  <c r="AZ197" i="1"/>
  <c r="BA197" i="1"/>
  <c r="BB197" i="1"/>
  <c r="BC197" i="1"/>
  <c r="BR197" i="1"/>
  <c r="AA198" i="2"/>
  <c r="AB198" i="2"/>
  <c r="AC198" i="2"/>
  <c r="B199" i="2"/>
  <c r="C199" i="2"/>
  <c r="D199" i="2"/>
  <c r="E199" i="2"/>
  <c r="F199" i="2"/>
  <c r="G199" i="2"/>
  <c r="H199" i="2"/>
  <c r="I199" i="2"/>
  <c r="J199" i="2"/>
  <c r="K199" i="2"/>
  <c r="L199" i="2"/>
  <c r="M199" i="2"/>
  <c r="N199" i="2"/>
  <c r="O199" i="2"/>
  <c r="P199" i="2"/>
  <c r="Q199" i="2"/>
  <c r="R199" i="2"/>
  <c r="S199" i="2"/>
  <c r="T199" i="2"/>
  <c r="U199" i="2"/>
  <c r="V199" i="2"/>
  <c r="W199" i="2"/>
  <c r="X199" i="2"/>
  <c r="AY198" i="1"/>
  <c r="AZ198" i="1"/>
  <c r="BA198" i="1"/>
  <c r="BB198" i="1"/>
  <c r="BC198" i="1"/>
  <c r="BR198" i="1"/>
  <c r="AA199" i="2"/>
  <c r="AB199" i="2"/>
  <c r="AC199" i="2"/>
  <c r="B200" i="2"/>
  <c r="C200" i="2"/>
  <c r="D200" i="2"/>
  <c r="E200" i="2"/>
  <c r="F200" i="2"/>
  <c r="G200" i="2"/>
  <c r="H200" i="2"/>
  <c r="I200" i="2"/>
  <c r="J200" i="2"/>
  <c r="K200" i="2"/>
  <c r="L200" i="2"/>
  <c r="M200" i="2"/>
  <c r="N200" i="2"/>
  <c r="O200" i="2"/>
  <c r="P200" i="2"/>
  <c r="Q200" i="2"/>
  <c r="R200" i="2"/>
  <c r="S200" i="2"/>
  <c r="T200" i="2"/>
  <c r="U200" i="2"/>
  <c r="V200" i="2"/>
  <c r="W200" i="2"/>
  <c r="X200" i="2"/>
  <c r="AY199" i="1"/>
  <c r="AZ199" i="1"/>
  <c r="BA199" i="1"/>
  <c r="BB199" i="1"/>
  <c r="BC199" i="1"/>
  <c r="BR199" i="1"/>
  <c r="AA200" i="2"/>
  <c r="AB200" i="2"/>
  <c r="AC200" i="2"/>
  <c r="B201" i="2"/>
  <c r="C201" i="2"/>
  <c r="D201" i="2"/>
  <c r="E201" i="2"/>
  <c r="F201" i="2"/>
  <c r="G201" i="2"/>
  <c r="H201" i="2"/>
  <c r="I201" i="2"/>
  <c r="J201" i="2"/>
  <c r="K201" i="2"/>
  <c r="L201" i="2"/>
  <c r="M201" i="2"/>
  <c r="N201" i="2"/>
  <c r="O201" i="2"/>
  <c r="P201" i="2"/>
  <c r="Q201" i="2"/>
  <c r="R201" i="2"/>
  <c r="S201" i="2"/>
  <c r="T201" i="2"/>
  <c r="U201" i="2"/>
  <c r="V201" i="2"/>
  <c r="W201" i="2"/>
  <c r="X201" i="2"/>
  <c r="AY200" i="1"/>
  <c r="AZ200" i="1"/>
  <c r="BA200" i="1"/>
  <c r="BB200" i="1"/>
  <c r="BC200" i="1"/>
  <c r="BR200" i="1"/>
  <c r="AA201" i="2"/>
  <c r="AB201" i="2"/>
  <c r="AC201" i="2"/>
  <c r="B202" i="2"/>
  <c r="C202" i="2"/>
  <c r="D202" i="2"/>
  <c r="E202" i="2"/>
  <c r="F202" i="2"/>
  <c r="G202" i="2"/>
  <c r="H202" i="2"/>
  <c r="I202" i="2"/>
  <c r="J202" i="2"/>
  <c r="K202" i="2"/>
  <c r="L202" i="2"/>
  <c r="M202" i="2"/>
  <c r="N202" i="2"/>
  <c r="O202" i="2"/>
  <c r="P202" i="2"/>
  <c r="Q202" i="2"/>
  <c r="R202" i="2"/>
  <c r="S202" i="2"/>
  <c r="T202" i="2"/>
  <c r="U202" i="2"/>
  <c r="V202" i="2"/>
  <c r="W202" i="2"/>
  <c r="X202" i="2"/>
  <c r="AY201" i="1"/>
  <c r="AZ201" i="1"/>
  <c r="BA201" i="1"/>
  <c r="BB201" i="1"/>
  <c r="BC201" i="1"/>
  <c r="BR201" i="1"/>
  <c r="AA202" i="2"/>
  <c r="AB202" i="2"/>
  <c r="AC202" i="2"/>
  <c r="B203" i="2"/>
  <c r="C203" i="2"/>
  <c r="D203" i="2"/>
  <c r="E203" i="2"/>
  <c r="F203" i="2"/>
  <c r="G203" i="2"/>
  <c r="H203" i="2"/>
  <c r="I203" i="2"/>
  <c r="J203" i="2"/>
  <c r="K203" i="2"/>
  <c r="L203" i="2"/>
  <c r="M203" i="2"/>
  <c r="N203" i="2"/>
  <c r="O203" i="2"/>
  <c r="P203" i="2"/>
  <c r="Q203" i="2"/>
  <c r="R203" i="2"/>
  <c r="S203" i="2"/>
  <c r="T203" i="2"/>
  <c r="U203" i="2"/>
  <c r="V203" i="2"/>
  <c r="W203" i="2"/>
  <c r="X203" i="2"/>
  <c r="AY202" i="1"/>
  <c r="AZ202" i="1"/>
  <c r="BA202" i="1"/>
  <c r="BB202" i="1"/>
  <c r="BC202" i="1"/>
  <c r="BR202" i="1"/>
  <c r="AA203" i="2"/>
  <c r="AB203" i="2"/>
  <c r="AC203" i="2"/>
  <c r="B204" i="2"/>
  <c r="C204" i="2"/>
  <c r="D204" i="2"/>
  <c r="E204" i="2"/>
  <c r="F204" i="2"/>
  <c r="G204" i="2"/>
  <c r="H204" i="2"/>
  <c r="I204" i="2"/>
  <c r="J204" i="2"/>
  <c r="K204" i="2"/>
  <c r="L204" i="2"/>
  <c r="M204" i="2"/>
  <c r="N204" i="2"/>
  <c r="O204" i="2"/>
  <c r="P204" i="2"/>
  <c r="Q204" i="2"/>
  <c r="R204" i="2"/>
  <c r="S204" i="2"/>
  <c r="T204" i="2"/>
  <c r="U204" i="2"/>
  <c r="V204" i="2"/>
  <c r="W204" i="2"/>
  <c r="X204" i="2"/>
  <c r="AY203" i="1"/>
  <c r="AZ203" i="1"/>
  <c r="BA203" i="1"/>
  <c r="BB203" i="1"/>
  <c r="BC203" i="1"/>
  <c r="BR203" i="1"/>
  <c r="AA204" i="2"/>
  <c r="AB204" i="2"/>
  <c r="AC204" i="2"/>
  <c r="B205" i="2"/>
  <c r="C205" i="2"/>
  <c r="D205" i="2"/>
  <c r="E205" i="2"/>
  <c r="F205" i="2"/>
  <c r="G205" i="2"/>
  <c r="H205" i="2"/>
  <c r="I205" i="2"/>
  <c r="J205" i="2"/>
  <c r="K205" i="2"/>
  <c r="L205" i="2"/>
  <c r="M205" i="2"/>
  <c r="N205" i="2"/>
  <c r="O205" i="2"/>
  <c r="P205" i="2"/>
  <c r="Q205" i="2"/>
  <c r="R205" i="2"/>
  <c r="S205" i="2"/>
  <c r="T205" i="2"/>
  <c r="U205" i="2"/>
  <c r="V205" i="2"/>
  <c r="W205" i="2"/>
  <c r="X205" i="2"/>
  <c r="AA205" i="2"/>
  <c r="AB205" i="2"/>
  <c r="AC205" i="2"/>
  <c r="B186" i="2"/>
  <c r="C186" i="2"/>
  <c r="D186" i="2"/>
  <c r="E186" i="2"/>
  <c r="F186" i="2"/>
  <c r="G186" i="2"/>
  <c r="H186" i="2"/>
  <c r="I186" i="2"/>
  <c r="J186" i="2"/>
  <c r="K186" i="2"/>
  <c r="L186" i="2"/>
  <c r="M186" i="2"/>
  <c r="N186" i="2"/>
  <c r="O186" i="2"/>
  <c r="P186" i="2"/>
  <c r="Q186" i="2"/>
  <c r="R186" i="2"/>
  <c r="S186" i="2"/>
  <c r="T186" i="2"/>
  <c r="U186" i="2"/>
  <c r="V186" i="2"/>
  <c r="W186" i="2"/>
  <c r="X186" i="2"/>
  <c r="AY185" i="1"/>
  <c r="AZ185" i="1"/>
  <c r="BA185" i="1"/>
  <c r="BB185" i="1"/>
  <c r="BC185" i="1"/>
  <c r="BR185" i="1"/>
  <c r="AA186" i="2"/>
  <c r="AB186" i="2"/>
  <c r="AC186" i="2"/>
  <c r="B187" i="2"/>
  <c r="C187" i="2"/>
  <c r="D187" i="2"/>
  <c r="E187" i="2"/>
  <c r="F187" i="2"/>
  <c r="G187" i="2"/>
  <c r="H187" i="2"/>
  <c r="I187" i="2"/>
  <c r="J187" i="2"/>
  <c r="K187" i="2"/>
  <c r="L187" i="2"/>
  <c r="M187" i="2"/>
  <c r="N187" i="2"/>
  <c r="O187" i="2"/>
  <c r="P187" i="2"/>
  <c r="Q187" i="2"/>
  <c r="R187" i="2"/>
  <c r="S187" i="2"/>
  <c r="T187" i="2"/>
  <c r="U187" i="2"/>
  <c r="V187" i="2"/>
  <c r="W187" i="2"/>
  <c r="X187" i="2"/>
  <c r="AY186" i="1"/>
  <c r="AZ186" i="1"/>
  <c r="BA186" i="1"/>
  <c r="BB186" i="1"/>
  <c r="BC186" i="1"/>
  <c r="BR186" i="1"/>
  <c r="AA187" i="2"/>
  <c r="AB187" i="2"/>
  <c r="AC187" i="2"/>
  <c r="B188" i="2"/>
  <c r="C188" i="2"/>
  <c r="D188" i="2"/>
  <c r="E188" i="2"/>
  <c r="F188" i="2"/>
  <c r="G188" i="2"/>
  <c r="H188" i="2"/>
  <c r="I188" i="2"/>
  <c r="J188" i="2"/>
  <c r="K188" i="2"/>
  <c r="L188" i="2"/>
  <c r="M188" i="2"/>
  <c r="N188" i="2"/>
  <c r="O188" i="2"/>
  <c r="P188" i="2"/>
  <c r="Q188" i="2"/>
  <c r="R188" i="2"/>
  <c r="S188" i="2"/>
  <c r="T188" i="2"/>
  <c r="U188" i="2"/>
  <c r="V188" i="2"/>
  <c r="W188" i="2"/>
  <c r="X188" i="2"/>
  <c r="AY187" i="1"/>
  <c r="AZ187" i="1"/>
  <c r="BA187" i="1"/>
  <c r="BB187" i="1"/>
  <c r="BC187" i="1"/>
  <c r="BR187" i="1"/>
  <c r="AA188" i="2"/>
  <c r="AB188" i="2"/>
  <c r="AC188" i="2"/>
  <c r="B189" i="2"/>
  <c r="C189" i="2"/>
  <c r="D189" i="2"/>
  <c r="E189" i="2"/>
  <c r="F189" i="2"/>
  <c r="G189" i="2"/>
  <c r="H189" i="2"/>
  <c r="I189" i="2"/>
  <c r="J189" i="2"/>
  <c r="K189" i="2"/>
  <c r="L189" i="2"/>
  <c r="M189" i="2"/>
  <c r="N189" i="2"/>
  <c r="O189" i="2"/>
  <c r="P189" i="2"/>
  <c r="Q189" i="2"/>
  <c r="R189" i="2"/>
  <c r="S189" i="2"/>
  <c r="T189" i="2"/>
  <c r="U189" i="2"/>
  <c r="V189" i="2"/>
  <c r="W189" i="2"/>
  <c r="X189" i="2"/>
  <c r="AY188" i="1"/>
  <c r="AZ188" i="1"/>
  <c r="BA188" i="1"/>
  <c r="BB188" i="1"/>
  <c r="BC188" i="1"/>
  <c r="BR188" i="1"/>
  <c r="AA189" i="2"/>
  <c r="AB189" i="2"/>
  <c r="AC189" i="2"/>
  <c r="B190" i="2"/>
  <c r="C190" i="2"/>
  <c r="D190" i="2"/>
  <c r="E190" i="2"/>
  <c r="F190" i="2"/>
  <c r="G190" i="2"/>
  <c r="H190" i="2"/>
  <c r="I190" i="2"/>
  <c r="J190" i="2"/>
  <c r="K190" i="2"/>
  <c r="L190" i="2"/>
  <c r="M190" i="2"/>
  <c r="N190" i="2"/>
  <c r="O190" i="2"/>
  <c r="P190" i="2"/>
  <c r="Q190" i="2"/>
  <c r="R190" i="2"/>
  <c r="S190" i="2"/>
  <c r="T190" i="2"/>
  <c r="U190" i="2"/>
  <c r="V190" i="2"/>
  <c r="W190" i="2"/>
  <c r="X190" i="2"/>
  <c r="AY189" i="1"/>
  <c r="AZ189" i="1"/>
  <c r="BA189" i="1"/>
  <c r="BB189" i="1"/>
  <c r="BC189" i="1"/>
  <c r="BR189" i="1"/>
  <c r="AA190" i="2"/>
  <c r="AB190" i="2"/>
  <c r="AC190" i="2"/>
  <c r="B191" i="2"/>
  <c r="C191" i="2"/>
  <c r="D191" i="2"/>
  <c r="E191" i="2"/>
  <c r="F191" i="2"/>
  <c r="G191" i="2"/>
  <c r="H191" i="2"/>
  <c r="I191" i="2"/>
  <c r="J191" i="2"/>
  <c r="K191" i="2"/>
  <c r="L191" i="2"/>
  <c r="M191" i="2"/>
  <c r="N191" i="2"/>
  <c r="O191" i="2"/>
  <c r="P191" i="2"/>
  <c r="Q191" i="2"/>
  <c r="R191" i="2"/>
  <c r="S191" i="2"/>
  <c r="T191" i="2"/>
  <c r="U191" i="2"/>
  <c r="V191" i="2"/>
  <c r="W191" i="2"/>
  <c r="X191" i="2"/>
  <c r="AY190" i="1"/>
  <c r="AZ190" i="1"/>
  <c r="BA190" i="1"/>
  <c r="BB190" i="1"/>
  <c r="BC190" i="1"/>
  <c r="BR190" i="1"/>
  <c r="AA191" i="2"/>
  <c r="AB191" i="2"/>
  <c r="AC191" i="2"/>
  <c r="B192" i="2"/>
  <c r="C192" i="2"/>
  <c r="D192" i="2"/>
  <c r="E192" i="2"/>
  <c r="F192" i="2"/>
  <c r="G192" i="2"/>
  <c r="H192" i="2"/>
  <c r="I192" i="2"/>
  <c r="J192" i="2"/>
  <c r="K192" i="2"/>
  <c r="L192" i="2"/>
  <c r="M192" i="2"/>
  <c r="N192" i="2"/>
  <c r="O192" i="2"/>
  <c r="P192" i="2"/>
  <c r="Q192" i="2"/>
  <c r="R192" i="2"/>
  <c r="S192" i="2"/>
  <c r="T192" i="2"/>
  <c r="U192" i="2"/>
  <c r="V192" i="2"/>
  <c r="W192" i="2"/>
  <c r="X192" i="2"/>
  <c r="AY191" i="1"/>
  <c r="AZ191" i="1"/>
  <c r="BA191" i="1"/>
  <c r="BB191" i="1"/>
  <c r="BC191" i="1"/>
  <c r="BR191" i="1"/>
  <c r="AA192" i="2"/>
  <c r="AB192" i="2"/>
  <c r="AC192" i="2"/>
  <c r="B178" i="2"/>
  <c r="C178" i="2"/>
  <c r="D178" i="2"/>
  <c r="E178" i="2"/>
  <c r="F178" i="2"/>
  <c r="G178" i="2"/>
  <c r="H178" i="2"/>
  <c r="I178" i="2"/>
  <c r="J178" i="2"/>
  <c r="K178" i="2"/>
  <c r="L178" i="2"/>
  <c r="M178" i="2"/>
  <c r="N178" i="2"/>
  <c r="O178" i="2"/>
  <c r="P178" i="2"/>
  <c r="Q178" i="2"/>
  <c r="R178" i="2"/>
  <c r="S178" i="2"/>
  <c r="T178" i="2"/>
  <c r="U178" i="2"/>
  <c r="V178" i="2"/>
  <c r="W178" i="2"/>
  <c r="X178" i="2"/>
  <c r="AY177" i="1"/>
  <c r="AZ177" i="1"/>
  <c r="BA177" i="1"/>
  <c r="BB177" i="1"/>
  <c r="BC177" i="1"/>
  <c r="BR177" i="1"/>
  <c r="AA178" i="2"/>
  <c r="AB178" i="2"/>
  <c r="AC178" i="2"/>
  <c r="B179" i="2"/>
  <c r="C179" i="2"/>
  <c r="D179" i="2"/>
  <c r="E179" i="2"/>
  <c r="F179" i="2"/>
  <c r="G179" i="2"/>
  <c r="H179" i="2"/>
  <c r="I179" i="2"/>
  <c r="J179" i="2"/>
  <c r="K179" i="2"/>
  <c r="L179" i="2"/>
  <c r="M179" i="2"/>
  <c r="N179" i="2"/>
  <c r="O179" i="2"/>
  <c r="P179" i="2"/>
  <c r="Q179" i="2"/>
  <c r="R179" i="2"/>
  <c r="S179" i="2"/>
  <c r="T179" i="2"/>
  <c r="U179" i="2"/>
  <c r="V179" i="2"/>
  <c r="W179" i="2"/>
  <c r="X179" i="2"/>
  <c r="AY178" i="1"/>
  <c r="AZ178" i="1"/>
  <c r="BA178" i="1"/>
  <c r="BB178" i="1"/>
  <c r="BC178" i="1"/>
  <c r="BR178" i="1"/>
  <c r="AA179" i="2"/>
  <c r="AB179" i="2"/>
  <c r="AC179" i="2"/>
  <c r="B180" i="2"/>
  <c r="C180" i="2"/>
  <c r="D180" i="2"/>
  <c r="E180" i="2"/>
  <c r="F180" i="2"/>
  <c r="G180" i="2"/>
  <c r="H180" i="2"/>
  <c r="I180" i="2"/>
  <c r="J180" i="2"/>
  <c r="K180" i="2"/>
  <c r="L180" i="2"/>
  <c r="M180" i="2"/>
  <c r="N180" i="2"/>
  <c r="O180" i="2"/>
  <c r="P180" i="2"/>
  <c r="Q180" i="2"/>
  <c r="R180" i="2"/>
  <c r="S180" i="2"/>
  <c r="T180" i="2"/>
  <c r="U180" i="2"/>
  <c r="V180" i="2"/>
  <c r="W180" i="2"/>
  <c r="X180" i="2"/>
  <c r="AY179" i="1"/>
  <c r="AZ179" i="1"/>
  <c r="BA179" i="1"/>
  <c r="BB179" i="1"/>
  <c r="BC179" i="1"/>
  <c r="BR179" i="1"/>
  <c r="AA180" i="2"/>
  <c r="AB180" i="2"/>
  <c r="AC180" i="2"/>
  <c r="B181" i="2"/>
  <c r="C181" i="2"/>
  <c r="D181" i="2"/>
  <c r="E181" i="2"/>
  <c r="F181" i="2"/>
  <c r="G181" i="2"/>
  <c r="H181" i="2"/>
  <c r="I181" i="2"/>
  <c r="J181" i="2"/>
  <c r="K181" i="2"/>
  <c r="L181" i="2"/>
  <c r="M181" i="2"/>
  <c r="N181" i="2"/>
  <c r="O181" i="2"/>
  <c r="P181" i="2"/>
  <c r="Q181" i="2"/>
  <c r="R181" i="2"/>
  <c r="S181" i="2"/>
  <c r="T181" i="2"/>
  <c r="U181" i="2"/>
  <c r="V181" i="2"/>
  <c r="W181" i="2"/>
  <c r="X181" i="2"/>
  <c r="AY180" i="1"/>
  <c r="AZ180" i="1"/>
  <c r="BA180" i="1"/>
  <c r="BB180" i="1"/>
  <c r="BC180" i="1"/>
  <c r="BR180" i="1"/>
  <c r="AA181" i="2"/>
  <c r="AB181" i="2"/>
  <c r="AC181" i="2"/>
  <c r="B182" i="2"/>
  <c r="C182" i="2"/>
  <c r="D182" i="2"/>
  <c r="E182" i="2"/>
  <c r="F182" i="2"/>
  <c r="G182" i="2"/>
  <c r="H182" i="2"/>
  <c r="I182" i="2"/>
  <c r="J182" i="2"/>
  <c r="K182" i="2"/>
  <c r="L182" i="2"/>
  <c r="M182" i="2"/>
  <c r="N182" i="2"/>
  <c r="O182" i="2"/>
  <c r="P182" i="2"/>
  <c r="Q182" i="2"/>
  <c r="R182" i="2"/>
  <c r="S182" i="2"/>
  <c r="T182" i="2"/>
  <c r="U182" i="2"/>
  <c r="V182" i="2"/>
  <c r="W182" i="2"/>
  <c r="X182" i="2"/>
  <c r="AY181" i="1"/>
  <c r="AZ181" i="1"/>
  <c r="BA181" i="1"/>
  <c r="BB181" i="1"/>
  <c r="BC181" i="1"/>
  <c r="BR181" i="1"/>
  <c r="AA182" i="2"/>
  <c r="AB182" i="2"/>
  <c r="AC182" i="2"/>
  <c r="B183" i="2"/>
  <c r="C183" i="2"/>
  <c r="D183" i="2"/>
  <c r="E183" i="2"/>
  <c r="F183" i="2"/>
  <c r="G183" i="2"/>
  <c r="H183" i="2"/>
  <c r="I183" i="2"/>
  <c r="J183" i="2"/>
  <c r="K183" i="2"/>
  <c r="L183" i="2"/>
  <c r="M183" i="2"/>
  <c r="N183" i="2"/>
  <c r="O183" i="2"/>
  <c r="P183" i="2"/>
  <c r="Q183" i="2"/>
  <c r="R183" i="2"/>
  <c r="S183" i="2"/>
  <c r="T183" i="2"/>
  <c r="U183" i="2"/>
  <c r="V183" i="2"/>
  <c r="W183" i="2"/>
  <c r="X183" i="2"/>
  <c r="AY182" i="1"/>
  <c r="AZ182" i="1"/>
  <c r="BA182" i="1"/>
  <c r="BB182" i="1"/>
  <c r="BC182" i="1"/>
  <c r="BR182" i="1"/>
  <c r="AA183" i="2"/>
  <c r="AB183" i="2"/>
  <c r="AC183" i="2"/>
  <c r="B184" i="2"/>
  <c r="C184" i="2"/>
  <c r="D184" i="2"/>
  <c r="E184" i="2"/>
  <c r="F184" i="2"/>
  <c r="G184" i="2"/>
  <c r="H184" i="2"/>
  <c r="I184" i="2"/>
  <c r="J184" i="2"/>
  <c r="K184" i="2"/>
  <c r="L184" i="2"/>
  <c r="M184" i="2"/>
  <c r="N184" i="2"/>
  <c r="O184" i="2"/>
  <c r="P184" i="2"/>
  <c r="Q184" i="2"/>
  <c r="R184" i="2"/>
  <c r="S184" i="2"/>
  <c r="T184" i="2"/>
  <c r="U184" i="2"/>
  <c r="V184" i="2"/>
  <c r="W184" i="2"/>
  <c r="X184" i="2"/>
  <c r="AY183" i="1"/>
  <c r="AZ183" i="1"/>
  <c r="BA183" i="1"/>
  <c r="BB183" i="1"/>
  <c r="BC183" i="1"/>
  <c r="BR183" i="1"/>
  <c r="AA184" i="2"/>
  <c r="AB184" i="2"/>
  <c r="AC184" i="2"/>
  <c r="B185" i="2"/>
  <c r="C185" i="2"/>
  <c r="D185" i="2"/>
  <c r="E185" i="2"/>
  <c r="F185" i="2"/>
  <c r="G185" i="2"/>
  <c r="H185" i="2"/>
  <c r="I185" i="2"/>
  <c r="J185" i="2"/>
  <c r="K185" i="2"/>
  <c r="L185" i="2"/>
  <c r="M185" i="2"/>
  <c r="N185" i="2"/>
  <c r="O185" i="2"/>
  <c r="P185" i="2"/>
  <c r="Q185" i="2"/>
  <c r="R185" i="2"/>
  <c r="S185" i="2"/>
  <c r="T185" i="2"/>
  <c r="U185" i="2"/>
  <c r="V185" i="2"/>
  <c r="W185" i="2"/>
  <c r="X185" i="2"/>
  <c r="AY184" i="1"/>
  <c r="AZ184" i="1"/>
  <c r="BA184" i="1"/>
  <c r="BB184" i="1"/>
  <c r="BC184" i="1"/>
  <c r="BR184" i="1"/>
  <c r="AA185" i="2"/>
  <c r="AB185" i="2"/>
  <c r="AC185" i="2"/>
  <c r="B131" i="2"/>
  <c r="C131" i="2"/>
  <c r="D131" i="2"/>
  <c r="E131" i="2"/>
  <c r="F131" i="2"/>
  <c r="G131" i="2"/>
  <c r="H131" i="2"/>
  <c r="I131" i="2"/>
  <c r="J131" i="2"/>
  <c r="K131" i="2"/>
  <c r="L131" i="2"/>
  <c r="M131" i="2"/>
  <c r="N131" i="2"/>
  <c r="O131" i="2"/>
  <c r="P131" i="2"/>
  <c r="Q131" i="2"/>
  <c r="R131" i="2"/>
  <c r="S131" i="2"/>
  <c r="T131" i="2"/>
  <c r="U131" i="2"/>
  <c r="V131" i="2"/>
  <c r="W131" i="2"/>
  <c r="X131" i="2"/>
  <c r="AY130" i="1"/>
  <c r="AZ130" i="1"/>
  <c r="BA130" i="1"/>
  <c r="BB130" i="1"/>
  <c r="BC130" i="1"/>
  <c r="BR130" i="1"/>
  <c r="AA131" i="2"/>
  <c r="AB131" i="2"/>
  <c r="AC131" i="2"/>
  <c r="B132" i="2"/>
  <c r="C132" i="2"/>
  <c r="D132" i="2"/>
  <c r="E132" i="2"/>
  <c r="F132" i="2"/>
  <c r="G132" i="2"/>
  <c r="H132" i="2"/>
  <c r="I132" i="2"/>
  <c r="J132" i="2"/>
  <c r="K132" i="2"/>
  <c r="L132" i="2"/>
  <c r="M132" i="2"/>
  <c r="N132" i="2"/>
  <c r="O132" i="2"/>
  <c r="P132" i="2"/>
  <c r="Q132" i="2"/>
  <c r="R132" i="2"/>
  <c r="S132" i="2"/>
  <c r="T132" i="2"/>
  <c r="U132" i="2"/>
  <c r="V132" i="2"/>
  <c r="W132" i="2"/>
  <c r="X132" i="2"/>
  <c r="AY131" i="1"/>
  <c r="AZ131" i="1"/>
  <c r="BA131" i="1"/>
  <c r="BB131" i="1"/>
  <c r="BC131" i="1"/>
  <c r="BR131" i="1"/>
  <c r="AA132" i="2"/>
  <c r="AB132" i="2"/>
  <c r="AC132" i="2"/>
  <c r="B133" i="2"/>
  <c r="C133" i="2"/>
  <c r="D133" i="2"/>
  <c r="E133" i="2"/>
  <c r="F133" i="2"/>
  <c r="G133" i="2"/>
  <c r="H133" i="2"/>
  <c r="I133" i="2"/>
  <c r="J133" i="2"/>
  <c r="K133" i="2"/>
  <c r="L133" i="2"/>
  <c r="M133" i="2"/>
  <c r="N133" i="2"/>
  <c r="O133" i="2"/>
  <c r="P133" i="2"/>
  <c r="Q133" i="2"/>
  <c r="R133" i="2"/>
  <c r="S133" i="2"/>
  <c r="T133" i="2"/>
  <c r="U133" i="2"/>
  <c r="V133" i="2"/>
  <c r="W133" i="2"/>
  <c r="X133" i="2"/>
  <c r="AY132" i="1"/>
  <c r="AZ132" i="1"/>
  <c r="BA132" i="1"/>
  <c r="BB132" i="1"/>
  <c r="BC132" i="1"/>
  <c r="BR132" i="1"/>
  <c r="AA133" i="2"/>
  <c r="AB133" i="2"/>
  <c r="AC133" i="2"/>
  <c r="B134" i="2"/>
  <c r="C134" i="2"/>
  <c r="D134" i="2"/>
  <c r="E134" i="2"/>
  <c r="F134" i="2"/>
  <c r="G134" i="2"/>
  <c r="H134" i="2"/>
  <c r="I134" i="2"/>
  <c r="J134" i="2"/>
  <c r="K134" i="2"/>
  <c r="L134" i="2"/>
  <c r="M134" i="2"/>
  <c r="N134" i="2"/>
  <c r="O134" i="2"/>
  <c r="P134" i="2"/>
  <c r="Q134" i="2"/>
  <c r="R134" i="2"/>
  <c r="S134" i="2"/>
  <c r="T134" i="2"/>
  <c r="U134" i="2"/>
  <c r="V134" i="2"/>
  <c r="W134" i="2"/>
  <c r="X134" i="2"/>
  <c r="AY133" i="1"/>
  <c r="AZ133" i="1"/>
  <c r="BA133" i="1"/>
  <c r="BB133" i="1"/>
  <c r="BC133" i="1"/>
  <c r="BR133" i="1"/>
  <c r="AA134" i="2"/>
  <c r="AB134" i="2"/>
  <c r="AC134" i="2"/>
  <c r="B135" i="2"/>
  <c r="C135" i="2"/>
  <c r="D135" i="2"/>
  <c r="E135" i="2"/>
  <c r="F135" i="2"/>
  <c r="G135" i="2"/>
  <c r="H135" i="2"/>
  <c r="I135" i="2"/>
  <c r="J135" i="2"/>
  <c r="K135" i="2"/>
  <c r="L135" i="2"/>
  <c r="M135" i="2"/>
  <c r="N135" i="2"/>
  <c r="O135" i="2"/>
  <c r="P135" i="2"/>
  <c r="Q135" i="2"/>
  <c r="R135" i="2"/>
  <c r="S135" i="2"/>
  <c r="T135" i="2"/>
  <c r="U135" i="2"/>
  <c r="V135" i="2"/>
  <c r="W135" i="2"/>
  <c r="X135" i="2"/>
  <c r="AY134" i="1"/>
  <c r="AZ134" i="1"/>
  <c r="BA134" i="1"/>
  <c r="BB134" i="1"/>
  <c r="BC134" i="1"/>
  <c r="BR134" i="1"/>
  <c r="AA135" i="2"/>
  <c r="AB135" i="2"/>
  <c r="AC135" i="2"/>
  <c r="B136" i="2"/>
  <c r="C136" i="2"/>
  <c r="D136" i="2"/>
  <c r="E136" i="2"/>
  <c r="F136" i="2"/>
  <c r="G136" i="2"/>
  <c r="H136" i="2"/>
  <c r="I136" i="2"/>
  <c r="J136" i="2"/>
  <c r="K136" i="2"/>
  <c r="L136" i="2"/>
  <c r="M136" i="2"/>
  <c r="N136" i="2"/>
  <c r="O136" i="2"/>
  <c r="P136" i="2"/>
  <c r="Q136" i="2"/>
  <c r="R136" i="2"/>
  <c r="S136" i="2"/>
  <c r="T136" i="2"/>
  <c r="U136" i="2"/>
  <c r="V136" i="2"/>
  <c r="W136" i="2"/>
  <c r="X136" i="2"/>
  <c r="AY135" i="1"/>
  <c r="AZ135" i="1"/>
  <c r="BA135" i="1"/>
  <c r="BB135" i="1"/>
  <c r="BC135" i="1"/>
  <c r="BR135" i="1"/>
  <c r="AA136" i="2"/>
  <c r="AB136" i="2"/>
  <c r="AC136" i="2"/>
  <c r="B137" i="2"/>
  <c r="C137" i="2"/>
  <c r="D137" i="2"/>
  <c r="E137" i="2"/>
  <c r="F137" i="2"/>
  <c r="G137" i="2"/>
  <c r="H137" i="2"/>
  <c r="I137" i="2"/>
  <c r="J137" i="2"/>
  <c r="K137" i="2"/>
  <c r="L137" i="2"/>
  <c r="M137" i="2"/>
  <c r="N137" i="2"/>
  <c r="O137" i="2"/>
  <c r="P137" i="2"/>
  <c r="Q137" i="2"/>
  <c r="R137" i="2"/>
  <c r="S137" i="2"/>
  <c r="T137" i="2"/>
  <c r="U137" i="2"/>
  <c r="V137" i="2"/>
  <c r="W137" i="2"/>
  <c r="X137" i="2"/>
  <c r="AY136" i="1"/>
  <c r="AZ136" i="1"/>
  <c r="BA136" i="1"/>
  <c r="BB136" i="1"/>
  <c r="BC136" i="1"/>
  <c r="BR136" i="1"/>
  <c r="AA137" i="2"/>
  <c r="AB137" i="2"/>
  <c r="AC137" i="2"/>
  <c r="B138" i="2"/>
  <c r="C138" i="2"/>
  <c r="D138" i="2"/>
  <c r="E138" i="2"/>
  <c r="F138" i="2"/>
  <c r="G138" i="2"/>
  <c r="H138" i="2"/>
  <c r="I138" i="2"/>
  <c r="J138" i="2"/>
  <c r="K138" i="2"/>
  <c r="L138" i="2"/>
  <c r="M138" i="2"/>
  <c r="N138" i="2"/>
  <c r="O138" i="2"/>
  <c r="P138" i="2"/>
  <c r="Q138" i="2"/>
  <c r="R138" i="2"/>
  <c r="S138" i="2"/>
  <c r="T138" i="2"/>
  <c r="U138" i="2"/>
  <c r="V138" i="2"/>
  <c r="W138" i="2"/>
  <c r="X138" i="2"/>
  <c r="AY137" i="1"/>
  <c r="AZ137" i="1"/>
  <c r="BA137" i="1"/>
  <c r="BB137" i="1"/>
  <c r="BC137" i="1"/>
  <c r="BR137" i="1"/>
  <c r="AA138" i="2"/>
  <c r="AB138" i="2"/>
  <c r="AC138" i="2"/>
  <c r="B139" i="2"/>
  <c r="C139" i="2"/>
  <c r="D139" i="2"/>
  <c r="E139" i="2"/>
  <c r="F139" i="2"/>
  <c r="G139" i="2"/>
  <c r="H139" i="2"/>
  <c r="I139" i="2"/>
  <c r="J139" i="2"/>
  <c r="K139" i="2"/>
  <c r="L139" i="2"/>
  <c r="M139" i="2"/>
  <c r="N139" i="2"/>
  <c r="O139" i="2"/>
  <c r="P139" i="2"/>
  <c r="Q139" i="2"/>
  <c r="R139" i="2"/>
  <c r="S139" i="2"/>
  <c r="T139" i="2"/>
  <c r="U139" i="2"/>
  <c r="V139" i="2"/>
  <c r="W139" i="2"/>
  <c r="X139" i="2"/>
  <c r="AY138" i="1"/>
  <c r="AZ138" i="1"/>
  <c r="BA138" i="1"/>
  <c r="BB138" i="1"/>
  <c r="BC138" i="1"/>
  <c r="BR138" i="1"/>
  <c r="AA139" i="2"/>
  <c r="AB139" i="2"/>
  <c r="AC139" i="2"/>
  <c r="B140" i="2"/>
  <c r="C140" i="2"/>
  <c r="D140" i="2"/>
  <c r="E140" i="2"/>
  <c r="F140" i="2"/>
  <c r="G140" i="2"/>
  <c r="H140" i="2"/>
  <c r="I140" i="2"/>
  <c r="J140" i="2"/>
  <c r="K140" i="2"/>
  <c r="L140" i="2"/>
  <c r="M140" i="2"/>
  <c r="N140" i="2"/>
  <c r="O140" i="2"/>
  <c r="P140" i="2"/>
  <c r="Q140" i="2"/>
  <c r="R140" i="2"/>
  <c r="S140" i="2"/>
  <c r="T140" i="2"/>
  <c r="U140" i="2"/>
  <c r="V140" i="2"/>
  <c r="W140" i="2"/>
  <c r="X140" i="2"/>
  <c r="AY139" i="1"/>
  <c r="AZ139" i="1"/>
  <c r="BA139" i="1"/>
  <c r="BB139" i="1"/>
  <c r="BC139" i="1"/>
  <c r="BR139" i="1"/>
  <c r="AA140" i="2"/>
  <c r="AB140" i="2"/>
  <c r="AC140" i="2"/>
  <c r="B141" i="2"/>
  <c r="C141" i="2"/>
  <c r="D141" i="2"/>
  <c r="E141" i="2"/>
  <c r="F141" i="2"/>
  <c r="G141" i="2"/>
  <c r="H141" i="2"/>
  <c r="I141" i="2"/>
  <c r="J141" i="2"/>
  <c r="K141" i="2"/>
  <c r="L141" i="2"/>
  <c r="M141" i="2"/>
  <c r="N141" i="2"/>
  <c r="O141" i="2"/>
  <c r="P141" i="2"/>
  <c r="Q141" i="2"/>
  <c r="R141" i="2"/>
  <c r="S141" i="2"/>
  <c r="T141" i="2"/>
  <c r="U141" i="2"/>
  <c r="V141" i="2"/>
  <c r="W141" i="2"/>
  <c r="X141" i="2"/>
  <c r="AY140" i="1"/>
  <c r="AZ140" i="1"/>
  <c r="BA140" i="1"/>
  <c r="BB140" i="1"/>
  <c r="BC140" i="1"/>
  <c r="BR140" i="1"/>
  <c r="AA141" i="2"/>
  <c r="AB141" i="2"/>
  <c r="AC141" i="2"/>
  <c r="B142" i="2"/>
  <c r="C142" i="2"/>
  <c r="D142" i="2"/>
  <c r="E142" i="2"/>
  <c r="F142" i="2"/>
  <c r="G142" i="2"/>
  <c r="H142" i="2"/>
  <c r="I142" i="2"/>
  <c r="J142" i="2"/>
  <c r="K142" i="2"/>
  <c r="L142" i="2"/>
  <c r="M142" i="2"/>
  <c r="N142" i="2"/>
  <c r="O142" i="2"/>
  <c r="P142" i="2"/>
  <c r="Q142" i="2"/>
  <c r="R142" i="2"/>
  <c r="S142" i="2"/>
  <c r="T142" i="2"/>
  <c r="U142" i="2"/>
  <c r="V142" i="2"/>
  <c r="W142" i="2"/>
  <c r="X142" i="2"/>
  <c r="AY141" i="1"/>
  <c r="AZ141" i="1"/>
  <c r="BA141" i="1"/>
  <c r="BB141" i="1"/>
  <c r="BC141" i="1"/>
  <c r="BR141" i="1"/>
  <c r="AA142" i="2"/>
  <c r="AB142" i="2"/>
  <c r="AC142" i="2"/>
  <c r="B143" i="2"/>
  <c r="C143" i="2"/>
  <c r="D143" i="2"/>
  <c r="E143" i="2"/>
  <c r="F143" i="2"/>
  <c r="G143" i="2"/>
  <c r="H143" i="2"/>
  <c r="I143" i="2"/>
  <c r="J143" i="2"/>
  <c r="K143" i="2"/>
  <c r="L143" i="2"/>
  <c r="M143" i="2"/>
  <c r="N143" i="2"/>
  <c r="O143" i="2"/>
  <c r="P143" i="2"/>
  <c r="Q143" i="2"/>
  <c r="R143" i="2"/>
  <c r="S143" i="2"/>
  <c r="T143" i="2"/>
  <c r="U143" i="2"/>
  <c r="V143" i="2"/>
  <c r="W143" i="2"/>
  <c r="X143" i="2"/>
  <c r="AY142" i="1"/>
  <c r="AZ142" i="1"/>
  <c r="BA142" i="1"/>
  <c r="BB142" i="1"/>
  <c r="BC142" i="1"/>
  <c r="BR142" i="1"/>
  <c r="AA143" i="2"/>
  <c r="AB143" i="2"/>
  <c r="AC143" i="2"/>
  <c r="B144" i="2"/>
  <c r="C144" i="2"/>
  <c r="D144" i="2"/>
  <c r="E144" i="2"/>
  <c r="F144" i="2"/>
  <c r="G144" i="2"/>
  <c r="H144" i="2"/>
  <c r="I144" i="2"/>
  <c r="J144" i="2"/>
  <c r="K144" i="2"/>
  <c r="L144" i="2"/>
  <c r="M144" i="2"/>
  <c r="N144" i="2"/>
  <c r="O144" i="2"/>
  <c r="P144" i="2"/>
  <c r="Q144" i="2"/>
  <c r="R144" i="2"/>
  <c r="S144" i="2"/>
  <c r="T144" i="2"/>
  <c r="U144" i="2"/>
  <c r="V144" i="2"/>
  <c r="W144" i="2"/>
  <c r="X144" i="2"/>
  <c r="AY143" i="1"/>
  <c r="AZ143" i="1"/>
  <c r="BA143" i="1"/>
  <c r="BB143" i="1"/>
  <c r="BC143" i="1"/>
  <c r="BR143" i="1"/>
  <c r="AA144" i="2"/>
  <c r="AB144" i="2"/>
  <c r="AC144" i="2"/>
  <c r="B145" i="2"/>
  <c r="C145" i="2"/>
  <c r="D145" i="2"/>
  <c r="E145" i="2"/>
  <c r="F145" i="2"/>
  <c r="G145" i="2"/>
  <c r="H145" i="2"/>
  <c r="I145" i="2"/>
  <c r="J145" i="2"/>
  <c r="K145" i="2"/>
  <c r="L145" i="2"/>
  <c r="M145" i="2"/>
  <c r="N145" i="2"/>
  <c r="O145" i="2"/>
  <c r="P145" i="2"/>
  <c r="Q145" i="2"/>
  <c r="R145" i="2"/>
  <c r="S145" i="2"/>
  <c r="T145" i="2"/>
  <c r="U145" i="2"/>
  <c r="V145" i="2"/>
  <c r="W145" i="2"/>
  <c r="X145" i="2"/>
  <c r="AY144" i="1"/>
  <c r="AZ144" i="1"/>
  <c r="BA144" i="1"/>
  <c r="BB144" i="1"/>
  <c r="BC144" i="1"/>
  <c r="BR144" i="1"/>
  <c r="AA145" i="2"/>
  <c r="AB145" i="2"/>
  <c r="AC145" i="2"/>
  <c r="B146" i="2"/>
  <c r="C146" i="2"/>
  <c r="D146" i="2"/>
  <c r="E146" i="2"/>
  <c r="F146" i="2"/>
  <c r="G146" i="2"/>
  <c r="H146" i="2"/>
  <c r="I146" i="2"/>
  <c r="J146" i="2"/>
  <c r="K146" i="2"/>
  <c r="L146" i="2"/>
  <c r="M146" i="2"/>
  <c r="N146" i="2"/>
  <c r="O146" i="2"/>
  <c r="P146" i="2"/>
  <c r="Q146" i="2"/>
  <c r="R146" i="2"/>
  <c r="S146" i="2"/>
  <c r="T146" i="2"/>
  <c r="U146" i="2"/>
  <c r="V146" i="2"/>
  <c r="W146" i="2"/>
  <c r="X146" i="2"/>
  <c r="AY145" i="1"/>
  <c r="AZ145" i="1"/>
  <c r="BA145" i="1"/>
  <c r="BB145" i="1"/>
  <c r="BC145" i="1"/>
  <c r="BR145" i="1"/>
  <c r="AA146" i="2"/>
  <c r="AB146" i="2"/>
  <c r="AC146" i="2"/>
  <c r="B147" i="2"/>
  <c r="C147" i="2"/>
  <c r="D147" i="2"/>
  <c r="E147" i="2"/>
  <c r="F147" i="2"/>
  <c r="G147" i="2"/>
  <c r="H147" i="2"/>
  <c r="I147" i="2"/>
  <c r="J147" i="2"/>
  <c r="K147" i="2"/>
  <c r="L147" i="2"/>
  <c r="M147" i="2"/>
  <c r="N147" i="2"/>
  <c r="O147" i="2"/>
  <c r="P147" i="2"/>
  <c r="Q147" i="2"/>
  <c r="R147" i="2"/>
  <c r="S147" i="2"/>
  <c r="T147" i="2"/>
  <c r="U147" i="2"/>
  <c r="V147" i="2"/>
  <c r="W147" i="2"/>
  <c r="X147" i="2"/>
  <c r="AY146" i="1"/>
  <c r="AZ146" i="1"/>
  <c r="BA146" i="1"/>
  <c r="BB146" i="1"/>
  <c r="BC146" i="1"/>
  <c r="BR146" i="1"/>
  <c r="AA147" i="2"/>
  <c r="AB147" i="2"/>
  <c r="AC147" i="2"/>
  <c r="B148" i="2"/>
  <c r="C148" i="2"/>
  <c r="D148" i="2"/>
  <c r="E148" i="2"/>
  <c r="F148" i="2"/>
  <c r="G148" i="2"/>
  <c r="H148" i="2"/>
  <c r="I148" i="2"/>
  <c r="J148" i="2"/>
  <c r="K148" i="2"/>
  <c r="L148" i="2"/>
  <c r="M148" i="2"/>
  <c r="N148" i="2"/>
  <c r="O148" i="2"/>
  <c r="P148" i="2"/>
  <c r="Q148" i="2"/>
  <c r="R148" i="2"/>
  <c r="S148" i="2"/>
  <c r="T148" i="2"/>
  <c r="U148" i="2"/>
  <c r="V148" i="2"/>
  <c r="W148" i="2"/>
  <c r="X148" i="2"/>
  <c r="AY147" i="1"/>
  <c r="AZ147" i="1"/>
  <c r="BA147" i="1"/>
  <c r="BB147" i="1"/>
  <c r="BC147" i="1"/>
  <c r="BR147" i="1"/>
  <c r="AA148" i="2"/>
  <c r="AB148" i="2"/>
  <c r="AC148" i="2"/>
  <c r="B149" i="2"/>
  <c r="C149" i="2"/>
  <c r="D149" i="2"/>
  <c r="E149" i="2"/>
  <c r="F149" i="2"/>
  <c r="G149" i="2"/>
  <c r="H149" i="2"/>
  <c r="I149" i="2"/>
  <c r="J149" i="2"/>
  <c r="K149" i="2"/>
  <c r="L149" i="2"/>
  <c r="M149" i="2"/>
  <c r="N149" i="2"/>
  <c r="O149" i="2"/>
  <c r="P149" i="2"/>
  <c r="Q149" i="2"/>
  <c r="R149" i="2"/>
  <c r="S149" i="2"/>
  <c r="T149" i="2"/>
  <c r="U149" i="2"/>
  <c r="V149" i="2"/>
  <c r="W149" i="2"/>
  <c r="X149" i="2"/>
  <c r="AY148" i="1"/>
  <c r="AZ148" i="1"/>
  <c r="BA148" i="1"/>
  <c r="BB148" i="1"/>
  <c r="BC148" i="1"/>
  <c r="BR148" i="1"/>
  <c r="AA149" i="2"/>
  <c r="AB149" i="2"/>
  <c r="AC149" i="2"/>
  <c r="B150" i="2"/>
  <c r="C150" i="2"/>
  <c r="D150" i="2"/>
  <c r="E150" i="2"/>
  <c r="F150" i="2"/>
  <c r="G150" i="2"/>
  <c r="H150" i="2"/>
  <c r="I150" i="2"/>
  <c r="J150" i="2"/>
  <c r="K150" i="2"/>
  <c r="L150" i="2"/>
  <c r="M150" i="2"/>
  <c r="N150" i="2"/>
  <c r="O150" i="2"/>
  <c r="P150" i="2"/>
  <c r="Q150" i="2"/>
  <c r="R150" i="2"/>
  <c r="S150" i="2"/>
  <c r="T150" i="2"/>
  <c r="U150" i="2"/>
  <c r="V150" i="2"/>
  <c r="W150" i="2"/>
  <c r="X150" i="2"/>
  <c r="AY149" i="1"/>
  <c r="AZ149" i="1"/>
  <c r="BA149" i="1"/>
  <c r="BB149" i="1"/>
  <c r="BC149" i="1"/>
  <c r="BR149" i="1"/>
  <c r="AA150" i="2"/>
  <c r="AB150" i="2"/>
  <c r="AC150" i="2"/>
  <c r="B151" i="2"/>
  <c r="C151" i="2"/>
  <c r="D151" i="2"/>
  <c r="E151" i="2"/>
  <c r="F151" i="2"/>
  <c r="G151" i="2"/>
  <c r="H151" i="2"/>
  <c r="I151" i="2"/>
  <c r="J151" i="2"/>
  <c r="K151" i="2"/>
  <c r="L151" i="2"/>
  <c r="M151" i="2"/>
  <c r="N151" i="2"/>
  <c r="O151" i="2"/>
  <c r="P151" i="2"/>
  <c r="Q151" i="2"/>
  <c r="R151" i="2"/>
  <c r="S151" i="2"/>
  <c r="T151" i="2"/>
  <c r="U151" i="2"/>
  <c r="V151" i="2"/>
  <c r="W151" i="2"/>
  <c r="X151" i="2"/>
  <c r="AY150" i="1"/>
  <c r="AZ150" i="1"/>
  <c r="BA150" i="1"/>
  <c r="BB150" i="1"/>
  <c r="BC150" i="1"/>
  <c r="BR150" i="1"/>
  <c r="AA151" i="2"/>
  <c r="AB151" i="2"/>
  <c r="AC151" i="2"/>
  <c r="B152" i="2"/>
  <c r="C152" i="2"/>
  <c r="D152" i="2"/>
  <c r="E152" i="2"/>
  <c r="F152" i="2"/>
  <c r="G152" i="2"/>
  <c r="H152" i="2"/>
  <c r="I152" i="2"/>
  <c r="J152" i="2"/>
  <c r="K152" i="2"/>
  <c r="L152" i="2"/>
  <c r="M152" i="2"/>
  <c r="N152" i="2"/>
  <c r="O152" i="2"/>
  <c r="P152" i="2"/>
  <c r="Q152" i="2"/>
  <c r="R152" i="2"/>
  <c r="S152" i="2"/>
  <c r="T152" i="2"/>
  <c r="U152" i="2"/>
  <c r="V152" i="2"/>
  <c r="W152" i="2"/>
  <c r="X152" i="2"/>
  <c r="AY151" i="1"/>
  <c r="AZ151" i="1"/>
  <c r="BA151" i="1"/>
  <c r="BB151" i="1"/>
  <c r="BC151" i="1"/>
  <c r="BR151" i="1"/>
  <c r="AA152" i="2"/>
  <c r="AB152" i="2"/>
  <c r="AC152" i="2"/>
  <c r="B153" i="2"/>
  <c r="C153" i="2"/>
  <c r="D153" i="2"/>
  <c r="E153" i="2"/>
  <c r="F153" i="2"/>
  <c r="G153" i="2"/>
  <c r="H153" i="2"/>
  <c r="I153" i="2"/>
  <c r="J153" i="2"/>
  <c r="K153" i="2"/>
  <c r="L153" i="2"/>
  <c r="M153" i="2"/>
  <c r="N153" i="2"/>
  <c r="O153" i="2"/>
  <c r="P153" i="2"/>
  <c r="Q153" i="2"/>
  <c r="R153" i="2"/>
  <c r="S153" i="2"/>
  <c r="T153" i="2"/>
  <c r="U153" i="2"/>
  <c r="V153" i="2"/>
  <c r="W153" i="2"/>
  <c r="X153" i="2"/>
  <c r="AY152" i="1"/>
  <c r="AZ152" i="1"/>
  <c r="BA152" i="1"/>
  <c r="BB152" i="1"/>
  <c r="BC152" i="1"/>
  <c r="BR152" i="1"/>
  <c r="AA153" i="2"/>
  <c r="AB153" i="2"/>
  <c r="AC153" i="2"/>
  <c r="B154" i="2"/>
  <c r="C154" i="2"/>
  <c r="D154" i="2"/>
  <c r="E154" i="2"/>
  <c r="F154" i="2"/>
  <c r="G154" i="2"/>
  <c r="H154" i="2"/>
  <c r="I154" i="2"/>
  <c r="J154" i="2"/>
  <c r="K154" i="2"/>
  <c r="L154" i="2"/>
  <c r="M154" i="2"/>
  <c r="N154" i="2"/>
  <c r="O154" i="2"/>
  <c r="P154" i="2"/>
  <c r="Q154" i="2"/>
  <c r="R154" i="2"/>
  <c r="S154" i="2"/>
  <c r="T154" i="2"/>
  <c r="U154" i="2"/>
  <c r="V154" i="2"/>
  <c r="W154" i="2"/>
  <c r="X154" i="2"/>
  <c r="AY153" i="1"/>
  <c r="AZ153" i="1"/>
  <c r="BA153" i="1"/>
  <c r="BB153" i="1"/>
  <c r="BC153" i="1"/>
  <c r="BR153" i="1"/>
  <c r="AA154" i="2"/>
  <c r="AB154" i="2"/>
  <c r="AC154" i="2"/>
  <c r="B155" i="2"/>
  <c r="C155" i="2"/>
  <c r="D155" i="2"/>
  <c r="E155" i="2"/>
  <c r="F155" i="2"/>
  <c r="G155" i="2"/>
  <c r="H155" i="2"/>
  <c r="I155" i="2"/>
  <c r="J155" i="2"/>
  <c r="K155" i="2"/>
  <c r="L155" i="2"/>
  <c r="M155" i="2"/>
  <c r="N155" i="2"/>
  <c r="O155" i="2"/>
  <c r="P155" i="2"/>
  <c r="Q155" i="2"/>
  <c r="R155" i="2"/>
  <c r="S155" i="2"/>
  <c r="T155" i="2"/>
  <c r="U155" i="2"/>
  <c r="V155" i="2"/>
  <c r="W155" i="2"/>
  <c r="X155" i="2"/>
  <c r="AY154" i="1"/>
  <c r="AZ154" i="1"/>
  <c r="BA154" i="1"/>
  <c r="BB154" i="1"/>
  <c r="BC154" i="1"/>
  <c r="BR154" i="1"/>
  <c r="AA155" i="2"/>
  <c r="AB155" i="2"/>
  <c r="AC155" i="2"/>
  <c r="B156" i="2"/>
  <c r="C156" i="2"/>
  <c r="D156" i="2"/>
  <c r="E156" i="2"/>
  <c r="F156" i="2"/>
  <c r="G156" i="2"/>
  <c r="H156" i="2"/>
  <c r="I156" i="2"/>
  <c r="J156" i="2"/>
  <c r="K156" i="2"/>
  <c r="L156" i="2"/>
  <c r="M156" i="2"/>
  <c r="N156" i="2"/>
  <c r="O156" i="2"/>
  <c r="P156" i="2"/>
  <c r="Q156" i="2"/>
  <c r="R156" i="2"/>
  <c r="S156" i="2"/>
  <c r="T156" i="2"/>
  <c r="U156" i="2"/>
  <c r="V156" i="2"/>
  <c r="W156" i="2"/>
  <c r="X156" i="2"/>
  <c r="AY155" i="1"/>
  <c r="AZ155" i="1"/>
  <c r="BA155" i="1"/>
  <c r="BB155" i="1"/>
  <c r="BC155" i="1"/>
  <c r="BR155" i="1"/>
  <c r="AA156" i="2"/>
  <c r="AB156" i="2"/>
  <c r="AC156" i="2"/>
  <c r="B157" i="2"/>
  <c r="C157" i="2"/>
  <c r="D157" i="2"/>
  <c r="E157" i="2"/>
  <c r="F157" i="2"/>
  <c r="G157" i="2"/>
  <c r="H157" i="2"/>
  <c r="I157" i="2"/>
  <c r="J157" i="2"/>
  <c r="K157" i="2"/>
  <c r="L157" i="2"/>
  <c r="M157" i="2"/>
  <c r="N157" i="2"/>
  <c r="O157" i="2"/>
  <c r="P157" i="2"/>
  <c r="Q157" i="2"/>
  <c r="R157" i="2"/>
  <c r="S157" i="2"/>
  <c r="T157" i="2"/>
  <c r="U157" i="2"/>
  <c r="V157" i="2"/>
  <c r="W157" i="2"/>
  <c r="X157" i="2"/>
  <c r="AY156" i="1"/>
  <c r="AZ156" i="1"/>
  <c r="BA156" i="1"/>
  <c r="BB156" i="1"/>
  <c r="BC156" i="1"/>
  <c r="BR156" i="1"/>
  <c r="AA157" i="2"/>
  <c r="AB157" i="2"/>
  <c r="AC157" i="2"/>
  <c r="B158" i="2"/>
  <c r="C158" i="2"/>
  <c r="D158" i="2"/>
  <c r="E158" i="2"/>
  <c r="F158" i="2"/>
  <c r="G158" i="2"/>
  <c r="H158" i="2"/>
  <c r="I158" i="2"/>
  <c r="J158" i="2"/>
  <c r="K158" i="2"/>
  <c r="L158" i="2"/>
  <c r="M158" i="2"/>
  <c r="N158" i="2"/>
  <c r="O158" i="2"/>
  <c r="P158" i="2"/>
  <c r="Q158" i="2"/>
  <c r="R158" i="2"/>
  <c r="S158" i="2"/>
  <c r="T158" i="2"/>
  <c r="U158" i="2"/>
  <c r="V158" i="2"/>
  <c r="W158" i="2"/>
  <c r="X158" i="2"/>
  <c r="AY157" i="1"/>
  <c r="AZ157" i="1"/>
  <c r="BA157" i="1"/>
  <c r="BB157" i="1"/>
  <c r="BC157" i="1"/>
  <c r="BR157" i="1"/>
  <c r="AA158" i="2"/>
  <c r="AB158" i="2"/>
  <c r="AC158" i="2"/>
  <c r="B159" i="2"/>
  <c r="C159" i="2"/>
  <c r="D159" i="2"/>
  <c r="E159" i="2"/>
  <c r="F159" i="2"/>
  <c r="G159" i="2"/>
  <c r="H159" i="2"/>
  <c r="I159" i="2"/>
  <c r="J159" i="2"/>
  <c r="K159" i="2"/>
  <c r="L159" i="2"/>
  <c r="M159" i="2"/>
  <c r="N159" i="2"/>
  <c r="O159" i="2"/>
  <c r="P159" i="2"/>
  <c r="Q159" i="2"/>
  <c r="R159" i="2"/>
  <c r="S159" i="2"/>
  <c r="T159" i="2"/>
  <c r="U159" i="2"/>
  <c r="V159" i="2"/>
  <c r="W159" i="2"/>
  <c r="X159" i="2"/>
  <c r="AY158" i="1"/>
  <c r="AZ158" i="1"/>
  <c r="BA158" i="1"/>
  <c r="BB158" i="1"/>
  <c r="BC158" i="1"/>
  <c r="BR158" i="1"/>
  <c r="AA159" i="2"/>
  <c r="AB159" i="2"/>
  <c r="AC159" i="2"/>
  <c r="B160" i="2"/>
  <c r="C160" i="2"/>
  <c r="D160" i="2"/>
  <c r="E160" i="2"/>
  <c r="F160" i="2"/>
  <c r="G160" i="2"/>
  <c r="H160" i="2"/>
  <c r="I160" i="2"/>
  <c r="J160" i="2"/>
  <c r="K160" i="2"/>
  <c r="L160" i="2"/>
  <c r="M160" i="2"/>
  <c r="N160" i="2"/>
  <c r="O160" i="2"/>
  <c r="P160" i="2"/>
  <c r="Q160" i="2"/>
  <c r="R160" i="2"/>
  <c r="S160" i="2"/>
  <c r="T160" i="2"/>
  <c r="U160" i="2"/>
  <c r="V160" i="2"/>
  <c r="W160" i="2"/>
  <c r="X160" i="2"/>
  <c r="AY159" i="1"/>
  <c r="AZ159" i="1"/>
  <c r="BA159" i="1"/>
  <c r="BB159" i="1"/>
  <c r="BC159" i="1"/>
  <c r="BR159" i="1"/>
  <c r="AA160" i="2"/>
  <c r="AB160" i="2"/>
  <c r="AC160" i="2"/>
  <c r="B161" i="2"/>
  <c r="C161" i="2"/>
  <c r="D161" i="2"/>
  <c r="E161" i="2"/>
  <c r="F161" i="2"/>
  <c r="G161" i="2"/>
  <c r="H161" i="2"/>
  <c r="I161" i="2"/>
  <c r="J161" i="2"/>
  <c r="K161" i="2"/>
  <c r="L161" i="2"/>
  <c r="M161" i="2"/>
  <c r="N161" i="2"/>
  <c r="O161" i="2"/>
  <c r="P161" i="2"/>
  <c r="Q161" i="2"/>
  <c r="R161" i="2"/>
  <c r="S161" i="2"/>
  <c r="T161" i="2"/>
  <c r="U161" i="2"/>
  <c r="V161" i="2"/>
  <c r="W161" i="2"/>
  <c r="X161" i="2"/>
  <c r="AA161" i="2"/>
  <c r="AB161" i="2"/>
  <c r="AC161" i="2"/>
  <c r="B162" i="2"/>
  <c r="C162" i="2"/>
  <c r="D162" i="2"/>
  <c r="E162" i="2"/>
  <c r="F162" i="2"/>
  <c r="G162" i="2"/>
  <c r="H162" i="2"/>
  <c r="I162" i="2"/>
  <c r="J162" i="2"/>
  <c r="K162" i="2"/>
  <c r="L162" i="2"/>
  <c r="M162" i="2"/>
  <c r="N162" i="2"/>
  <c r="O162" i="2"/>
  <c r="P162" i="2"/>
  <c r="Q162" i="2"/>
  <c r="R162" i="2"/>
  <c r="S162" i="2"/>
  <c r="T162" i="2"/>
  <c r="U162" i="2"/>
  <c r="V162" i="2"/>
  <c r="W162" i="2"/>
  <c r="X162" i="2"/>
  <c r="AA162" i="2"/>
  <c r="AB162" i="2"/>
  <c r="AC162" i="2"/>
  <c r="B163" i="2"/>
  <c r="C163" i="2"/>
  <c r="D163" i="2"/>
  <c r="E163" i="2"/>
  <c r="F163" i="2"/>
  <c r="G163" i="2"/>
  <c r="H163" i="2"/>
  <c r="I163" i="2"/>
  <c r="J163" i="2"/>
  <c r="K163" i="2"/>
  <c r="L163" i="2"/>
  <c r="M163" i="2"/>
  <c r="N163" i="2"/>
  <c r="O163" i="2"/>
  <c r="P163" i="2"/>
  <c r="Q163" i="2"/>
  <c r="R163" i="2"/>
  <c r="S163" i="2"/>
  <c r="T163" i="2"/>
  <c r="U163" i="2"/>
  <c r="V163" i="2"/>
  <c r="W163" i="2"/>
  <c r="X163" i="2"/>
  <c r="AA163" i="2"/>
  <c r="AB163" i="2"/>
  <c r="AC163" i="2"/>
  <c r="B164" i="2"/>
  <c r="C164" i="2"/>
  <c r="D164" i="2"/>
  <c r="E164" i="2"/>
  <c r="F164" i="2"/>
  <c r="G164" i="2"/>
  <c r="H164" i="2"/>
  <c r="I164" i="2"/>
  <c r="J164" i="2"/>
  <c r="K164" i="2"/>
  <c r="L164" i="2"/>
  <c r="M164" i="2"/>
  <c r="N164" i="2"/>
  <c r="O164" i="2"/>
  <c r="P164" i="2"/>
  <c r="Q164" i="2"/>
  <c r="R164" i="2"/>
  <c r="S164" i="2"/>
  <c r="T164" i="2"/>
  <c r="U164" i="2"/>
  <c r="V164" i="2"/>
  <c r="W164" i="2"/>
  <c r="X164" i="2"/>
  <c r="AA164" i="2"/>
  <c r="AB164" i="2"/>
  <c r="AC164" i="2"/>
  <c r="B165" i="2"/>
  <c r="C165" i="2"/>
  <c r="D165" i="2"/>
  <c r="E165" i="2"/>
  <c r="F165" i="2"/>
  <c r="G165" i="2"/>
  <c r="H165" i="2"/>
  <c r="I165" i="2"/>
  <c r="J165" i="2"/>
  <c r="K165" i="2"/>
  <c r="L165" i="2"/>
  <c r="M165" i="2"/>
  <c r="N165" i="2"/>
  <c r="O165" i="2"/>
  <c r="P165" i="2"/>
  <c r="Q165" i="2"/>
  <c r="R165" i="2"/>
  <c r="S165" i="2"/>
  <c r="T165" i="2"/>
  <c r="U165" i="2"/>
  <c r="V165" i="2"/>
  <c r="W165" i="2"/>
  <c r="X165" i="2"/>
  <c r="AA165" i="2"/>
  <c r="AB165" i="2"/>
  <c r="AC165" i="2"/>
  <c r="B166" i="2"/>
  <c r="C166" i="2"/>
  <c r="D166" i="2"/>
  <c r="E166" i="2"/>
  <c r="F166" i="2"/>
  <c r="G166" i="2"/>
  <c r="H166" i="2"/>
  <c r="I166" i="2"/>
  <c r="J166" i="2"/>
  <c r="K166" i="2"/>
  <c r="L166" i="2"/>
  <c r="M166" i="2"/>
  <c r="N166" i="2"/>
  <c r="O166" i="2"/>
  <c r="P166" i="2"/>
  <c r="Q166" i="2"/>
  <c r="R166" i="2"/>
  <c r="S166" i="2"/>
  <c r="T166" i="2"/>
  <c r="U166" i="2"/>
  <c r="V166" i="2"/>
  <c r="W166" i="2"/>
  <c r="X166" i="2"/>
  <c r="AA166" i="2"/>
  <c r="AB166" i="2"/>
  <c r="AC166" i="2"/>
  <c r="B167" i="2"/>
  <c r="C167" i="2"/>
  <c r="D167" i="2"/>
  <c r="E167" i="2"/>
  <c r="F167" i="2"/>
  <c r="G167" i="2"/>
  <c r="H167" i="2"/>
  <c r="I167" i="2"/>
  <c r="J167" i="2"/>
  <c r="K167" i="2"/>
  <c r="L167" i="2"/>
  <c r="M167" i="2"/>
  <c r="N167" i="2"/>
  <c r="O167" i="2"/>
  <c r="P167" i="2"/>
  <c r="Q167" i="2"/>
  <c r="R167" i="2"/>
  <c r="S167" i="2"/>
  <c r="T167" i="2"/>
  <c r="U167" i="2"/>
  <c r="V167" i="2"/>
  <c r="W167" i="2"/>
  <c r="X167" i="2"/>
  <c r="AA167" i="2"/>
  <c r="AB167" i="2"/>
  <c r="AC167" i="2"/>
  <c r="B168" i="2"/>
  <c r="C168" i="2"/>
  <c r="D168" i="2"/>
  <c r="E168" i="2"/>
  <c r="F168" i="2"/>
  <c r="G168" i="2"/>
  <c r="H168" i="2"/>
  <c r="I168" i="2"/>
  <c r="J168" i="2"/>
  <c r="K168" i="2"/>
  <c r="L168" i="2"/>
  <c r="M168" i="2"/>
  <c r="N168" i="2"/>
  <c r="O168" i="2"/>
  <c r="P168" i="2"/>
  <c r="Q168" i="2"/>
  <c r="R168" i="2"/>
  <c r="S168" i="2"/>
  <c r="T168" i="2"/>
  <c r="U168" i="2"/>
  <c r="V168" i="2"/>
  <c r="W168" i="2"/>
  <c r="X168" i="2"/>
  <c r="AA168" i="2"/>
  <c r="AB168" i="2"/>
  <c r="AC168" i="2"/>
  <c r="B169" i="2"/>
  <c r="C169" i="2"/>
  <c r="D169" i="2"/>
  <c r="E169" i="2"/>
  <c r="F169" i="2"/>
  <c r="G169" i="2"/>
  <c r="H169" i="2"/>
  <c r="I169" i="2"/>
  <c r="J169" i="2"/>
  <c r="K169" i="2"/>
  <c r="L169" i="2"/>
  <c r="M169" i="2"/>
  <c r="N169" i="2"/>
  <c r="O169" i="2"/>
  <c r="P169" i="2"/>
  <c r="Q169" i="2"/>
  <c r="R169" i="2"/>
  <c r="S169" i="2"/>
  <c r="T169" i="2"/>
  <c r="U169" i="2"/>
  <c r="V169" i="2"/>
  <c r="W169" i="2"/>
  <c r="X169" i="2"/>
  <c r="AA169" i="2"/>
  <c r="AB169" i="2"/>
  <c r="AC169" i="2"/>
  <c r="B170" i="2"/>
  <c r="C170" i="2"/>
  <c r="D170" i="2"/>
  <c r="E170" i="2"/>
  <c r="F170" i="2"/>
  <c r="G170" i="2"/>
  <c r="H170" i="2"/>
  <c r="I170" i="2"/>
  <c r="J170" i="2"/>
  <c r="K170" i="2"/>
  <c r="L170" i="2"/>
  <c r="M170" i="2"/>
  <c r="N170" i="2"/>
  <c r="O170" i="2"/>
  <c r="P170" i="2"/>
  <c r="Q170" i="2"/>
  <c r="R170" i="2"/>
  <c r="S170" i="2"/>
  <c r="T170" i="2"/>
  <c r="U170" i="2"/>
  <c r="V170" i="2"/>
  <c r="W170" i="2"/>
  <c r="X170" i="2"/>
  <c r="AA170" i="2"/>
  <c r="AB170" i="2"/>
  <c r="AC170" i="2"/>
  <c r="B171" i="2"/>
  <c r="C171" i="2"/>
  <c r="D171" i="2"/>
  <c r="E171" i="2"/>
  <c r="F171" i="2"/>
  <c r="G171" i="2"/>
  <c r="H171" i="2"/>
  <c r="I171" i="2"/>
  <c r="J171" i="2"/>
  <c r="K171" i="2"/>
  <c r="L171" i="2"/>
  <c r="M171" i="2"/>
  <c r="N171" i="2"/>
  <c r="O171" i="2"/>
  <c r="P171" i="2"/>
  <c r="Q171" i="2"/>
  <c r="R171" i="2"/>
  <c r="S171" i="2"/>
  <c r="T171" i="2"/>
  <c r="U171" i="2"/>
  <c r="V171" i="2"/>
  <c r="W171" i="2"/>
  <c r="X171" i="2"/>
  <c r="AA171" i="2"/>
  <c r="AB171" i="2"/>
  <c r="AC171" i="2"/>
  <c r="B172" i="2"/>
  <c r="C172" i="2"/>
  <c r="D172" i="2"/>
  <c r="E172" i="2"/>
  <c r="F172" i="2"/>
  <c r="G172" i="2"/>
  <c r="H172" i="2"/>
  <c r="I172" i="2"/>
  <c r="J172" i="2"/>
  <c r="K172" i="2"/>
  <c r="L172" i="2"/>
  <c r="M172" i="2"/>
  <c r="N172" i="2"/>
  <c r="O172" i="2"/>
  <c r="P172" i="2"/>
  <c r="Q172" i="2"/>
  <c r="R172" i="2"/>
  <c r="S172" i="2"/>
  <c r="T172" i="2"/>
  <c r="U172" i="2"/>
  <c r="V172" i="2"/>
  <c r="W172" i="2"/>
  <c r="X172" i="2"/>
  <c r="AA172" i="2"/>
  <c r="AB172" i="2"/>
  <c r="AC172" i="2"/>
  <c r="B173" i="2"/>
  <c r="C173" i="2"/>
  <c r="D173" i="2"/>
  <c r="E173" i="2"/>
  <c r="F173" i="2"/>
  <c r="G173" i="2"/>
  <c r="H173" i="2"/>
  <c r="I173" i="2"/>
  <c r="J173" i="2"/>
  <c r="K173" i="2"/>
  <c r="L173" i="2"/>
  <c r="M173" i="2"/>
  <c r="N173" i="2"/>
  <c r="O173" i="2"/>
  <c r="P173" i="2"/>
  <c r="Q173" i="2"/>
  <c r="R173" i="2"/>
  <c r="S173" i="2"/>
  <c r="T173" i="2"/>
  <c r="U173" i="2"/>
  <c r="V173" i="2"/>
  <c r="W173" i="2"/>
  <c r="X173" i="2"/>
  <c r="AA173" i="2"/>
  <c r="AB173" i="2"/>
  <c r="AC173" i="2"/>
  <c r="B174" i="2"/>
  <c r="C174" i="2"/>
  <c r="D174" i="2"/>
  <c r="E174" i="2"/>
  <c r="F174" i="2"/>
  <c r="G174" i="2"/>
  <c r="H174" i="2"/>
  <c r="I174" i="2"/>
  <c r="J174" i="2"/>
  <c r="K174" i="2"/>
  <c r="L174" i="2"/>
  <c r="M174" i="2"/>
  <c r="N174" i="2"/>
  <c r="O174" i="2"/>
  <c r="P174" i="2"/>
  <c r="Q174" i="2"/>
  <c r="R174" i="2"/>
  <c r="S174" i="2"/>
  <c r="T174" i="2"/>
  <c r="U174" i="2"/>
  <c r="V174" i="2"/>
  <c r="W174" i="2"/>
  <c r="X174" i="2"/>
  <c r="AA174" i="2"/>
  <c r="AB174" i="2"/>
  <c r="AC174" i="2"/>
  <c r="B175" i="2"/>
  <c r="C175" i="2"/>
  <c r="D175" i="2"/>
  <c r="E175" i="2"/>
  <c r="F175" i="2"/>
  <c r="G175" i="2"/>
  <c r="H175" i="2"/>
  <c r="I175" i="2"/>
  <c r="J175" i="2"/>
  <c r="K175" i="2"/>
  <c r="L175" i="2"/>
  <c r="M175" i="2"/>
  <c r="N175" i="2"/>
  <c r="O175" i="2"/>
  <c r="P175" i="2"/>
  <c r="Q175" i="2"/>
  <c r="R175" i="2"/>
  <c r="S175" i="2"/>
  <c r="T175" i="2"/>
  <c r="U175" i="2"/>
  <c r="V175" i="2"/>
  <c r="W175" i="2"/>
  <c r="X175" i="2"/>
  <c r="AY174" i="1"/>
  <c r="AZ174" i="1"/>
  <c r="BA174" i="1"/>
  <c r="BB174" i="1"/>
  <c r="BC174" i="1"/>
  <c r="BR174" i="1"/>
  <c r="AA175" i="2"/>
  <c r="AB175" i="2"/>
  <c r="AC175" i="2"/>
  <c r="B176" i="2"/>
  <c r="C176" i="2"/>
  <c r="D176" i="2"/>
  <c r="E176" i="2"/>
  <c r="F176" i="2"/>
  <c r="G176" i="2"/>
  <c r="H176" i="2"/>
  <c r="I176" i="2"/>
  <c r="J176" i="2"/>
  <c r="K176" i="2"/>
  <c r="L176" i="2"/>
  <c r="M176" i="2"/>
  <c r="N176" i="2"/>
  <c r="O176" i="2"/>
  <c r="P176" i="2"/>
  <c r="Q176" i="2"/>
  <c r="R176" i="2"/>
  <c r="S176" i="2"/>
  <c r="T176" i="2"/>
  <c r="U176" i="2"/>
  <c r="V176" i="2"/>
  <c r="W176" i="2"/>
  <c r="X176" i="2"/>
  <c r="AY175" i="1"/>
  <c r="AZ175" i="1"/>
  <c r="BA175" i="1"/>
  <c r="BB175" i="1"/>
  <c r="BC175" i="1"/>
  <c r="BR175" i="1"/>
  <c r="AA176" i="2"/>
  <c r="AB176" i="2"/>
  <c r="AC176" i="2"/>
  <c r="B177" i="2"/>
  <c r="C177" i="2"/>
  <c r="D177" i="2"/>
  <c r="E177" i="2"/>
  <c r="F177" i="2"/>
  <c r="G177" i="2"/>
  <c r="H177" i="2"/>
  <c r="I177" i="2"/>
  <c r="J177" i="2"/>
  <c r="K177" i="2"/>
  <c r="L177" i="2"/>
  <c r="M177" i="2"/>
  <c r="N177" i="2"/>
  <c r="O177" i="2"/>
  <c r="P177" i="2"/>
  <c r="Q177" i="2"/>
  <c r="R177" i="2"/>
  <c r="S177" i="2"/>
  <c r="T177" i="2"/>
  <c r="U177" i="2"/>
  <c r="V177" i="2"/>
  <c r="W177" i="2"/>
  <c r="X177" i="2"/>
  <c r="AY176" i="1"/>
  <c r="AZ176" i="1"/>
  <c r="BA176" i="1"/>
  <c r="BB176" i="1"/>
  <c r="BC176" i="1"/>
  <c r="BR176" i="1"/>
  <c r="AA177" i="2"/>
  <c r="AB177" i="2"/>
  <c r="AC177" i="2"/>
  <c r="B102" i="2"/>
  <c r="C102" i="2"/>
  <c r="D102" i="2"/>
  <c r="E102" i="2"/>
  <c r="F102" i="2"/>
  <c r="G102" i="2"/>
  <c r="H102" i="2"/>
  <c r="I102" i="2"/>
  <c r="J102" i="2"/>
  <c r="K102" i="2"/>
  <c r="L102" i="2"/>
  <c r="M102" i="2"/>
  <c r="N102" i="2"/>
  <c r="O102" i="2"/>
  <c r="P102" i="2"/>
  <c r="Q102" i="2"/>
  <c r="R102" i="2"/>
  <c r="S102" i="2"/>
  <c r="T102" i="2"/>
  <c r="U102" i="2"/>
  <c r="V102" i="2"/>
  <c r="W102" i="2"/>
  <c r="X102" i="2"/>
  <c r="AY101" i="1"/>
  <c r="AZ101" i="1"/>
  <c r="BA101" i="1"/>
  <c r="BB101" i="1"/>
  <c r="BC101" i="1"/>
  <c r="BR101" i="1"/>
  <c r="AA102" i="2"/>
  <c r="AB102" i="2"/>
  <c r="AC102" i="2"/>
  <c r="B103" i="2"/>
  <c r="C103" i="2"/>
  <c r="D103" i="2"/>
  <c r="E103" i="2"/>
  <c r="F103" i="2"/>
  <c r="G103" i="2"/>
  <c r="H103" i="2"/>
  <c r="I103" i="2"/>
  <c r="J103" i="2"/>
  <c r="K103" i="2"/>
  <c r="L103" i="2"/>
  <c r="M103" i="2"/>
  <c r="N103" i="2"/>
  <c r="O103" i="2"/>
  <c r="P103" i="2"/>
  <c r="Q103" i="2"/>
  <c r="R103" i="2"/>
  <c r="S103" i="2"/>
  <c r="T103" i="2"/>
  <c r="U103" i="2"/>
  <c r="V103" i="2"/>
  <c r="W103" i="2"/>
  <c r="X103" i="2"/>
  <c r="AY102" i="1"/>
  <c r="AZ102" i="1"/>
  <c r="BA102" i="1"/>
  <c r="BB102" i="1"/>
  <c r="BC102" i="1"/>
  <c r="BR102" i="1"/>
  <c r="AA103" i="2"/>
  <c r="AB103" i="2"/>
  <c r="AC103" i="2"/>
  <c r="B104" i="2"/>
  <c r="C104" i="2"/>
  <c r="D104" i="2"/>
  <c r="E104" i="2"/>
  <c r="F104" i="2"/>
  <c r="G104" i="2"/>
  <c r="H104" i="2"/>
  <c r="I104" i="2"/>
  <c r="J104" i="2"/>
  <c r="K104" i="2"/>
  <c r="L104" i="2"/>
  <c r="M104" i="2"/>
  <c r="N104" i="2"/>
  <c r="O104" i="2"/>
  <c r="P104" i="2"/>
  <c r="Q104" i="2"/>
  <c r="R104" i="2"/>
  <c r="S104" i="2"/>
  <c r="T104" i="2"/>
  <c r="U104" i="2"/>
  <c r="V104" i="2"/>
  <c r="W104" i="2"/>
  <c r="X104" i="2"/>
  <c r="AY103" i="1"/>
  <c r="AZ103" i="1"/>
  <c r="BA103" i="1"/>
  <c r="BB103" i="1"/>
  <c r="BC103" i="1"/>
  <c r="BR103" i="1"/>
  <c r="AA104" i="2"/>
  <c r="AB104" i="2"/>
  <c r="AC104" i="2"/>
  <c r="B105" i="2"/>
  <c r="C105" i="2"/>
  <c r="D105" i="2"/>
  <c r="E105" i="2"/>
  <c r="F105" i="2"/>
  <c r="G105" i="2"/>
  <c r="H105" i="2"/>
  <c r="I105" i="2"/>
  <c r="J105" i="2"/>
  <c r="K105" i="2"/>
  <c r="L105" i="2"/>
  <c r="M105" i="2"/>
  <c r="N105" i="2"/>
  <c r="O105" i="2"/>
  <c r="P105" i="2"/>
  <c r="Q105" i="2"/>
  <c r="R105" i="2"/>
  <c r="S105" i="2"/>
  <c r="T105" i="2"/>
  <c r="U105" i="2"/>
  <c r="V105" i="2"/>
  <c r="W105" i="2"/>
  <c r="X105" i="2"/>
  <c r="AY104" i="1"/>
  <c r="AZ104" i="1"/>
  <c r="BA104" i="1"/>
  <c r="BB104" i="1"/>
  <c r="BC104" i="1"/>
  <c r="BR104" i="1"/>
  <c r="AA105" i="2"/>
  <c r="AB105" i="2"/>
  <c r="AC105" i="2"/>
  <c r="B106" i="2"/>
  <c r="C106" i="2"/>
  <c r="D106" i="2"/>
  <c r="E106" i="2"/>
  <c r="F106" i="2"/>
  <c r="G106" i="2"/>
  <c r="H106" i="2"/>
  <c r="I106" i="2"/>
  <c r="J106" i="2"/>
  <c r="K106" i="2"/>
  <c r="L106" i="2"/>
  <c r="M106" i="2"/>
  <c r="N106" i="2"/>
  <c r="O106" i="2"/>
  <c r="P106" i="2"/>
  <c r="Q106" i="2"/>
  <c r="R106" i="2"/>
  <c r="S106" i="2"/>
  <c r="T106" i="2"/>
  <c r="U106" i="2"/>
  <c r="V106" i="2"/>
  <c r="W106" i="2"/>
  <c r="X106" i="2"/>
  <c r="AY105" i="1"/>
  <c r="AZ105" i="1"/>
  <c r="BA105" i="1"/>
  <c r="BB105" i="1"/>
  <c r="BC105" i="1"/>
  <c r="BR105" i="1"/>
  <c r="AA106" i="2"/>
  <c r="AB106" i="2"/>
  <c r="AC106" i="2"/>
  <c r="B107" i="2"/>
  <c r="C107" i="2"/>
  <c r="D107" i="2"/>
  <c r="E107" i="2"/>
  <c r="F107" i="2"/>
  <c r="G107" i="2"/>
  <c r="H107" i="2"/>
  <c r="I107" i="2"/>
  <c r="J107" i="2"/>
  <c r="K107" i="2"/>
  <c r="L107" i="2"/>
  <c r="M107" i="2"/>
  <c r="N107" i="2"/>
  <c r="O107" i="2"/>
  <c r="P107" i="2"/>
  <c r="Q107" i="2"/>
  <c r="R107" i="2"/>
  <c r="S107" i="2"/>
  <c r="T107" i="2"/>
  <c r="U107" i="2"/>
  <c r="V107" i="2"/>
  <c r="W107" i="2"/>
  <c r="X107" i="2"/>
  <c r="AY106" i="1"/>
  <c r="AZ106" i="1"/>
  <c r="BA106" i="1"/>
  <c r="BB106" i="1"/>
  <c r="BC106" i="1"/>
  <c r="BR106" i="1"/>
  <c r="AA107" i="2"/>
  <c r="AB107" i="2"/>
  <c r="AC107" i="2"/>
  <c r="B108" i="2"/>
  <c r="C108" i="2"/>
  <c r="D108" i="2"/>
  <c r="E108" i="2"/>
  <c r="F108" i="2"/>
  <c r="G108" i="2"/>
  <c r="H108" i="2"/>
  <c r="I108" i="2"/>
  <c r="J108" i="2"/>
  <c r="K108" i="2"/>
  <c r="L108" i="2"/>
  <c r="M108" i="2"/>
  <c r="N108" i="2"/>
  <c r="O108" i="2"/>
  <c r="P108" i="2"/>
  <c r="Q108" i="2"/>
  <c r="R108" i="2"/>
  <c r="S108" i="2"/>
  <c r="T108" i="2"/>
  <c r="U108" i="2"/>
  <c r="V108" i="2"/>
  <c r="W108" i="2"/>
  <c r="X108" i="2"/>
  <c r="AY107" i="1"/>
  <c r="AZ107" i="1"/>
  <c r="BA107" i="1"/>
  <c r="BB107" i="1"/>
  <c r="BC107" i="1"/>
  <c r="BR107" i="1"/>
  <c r="AA108" i="2"/>
  <c r="AB108" i="2"/>
  <c r="AC108" i="2"/>
  <c r="B109" i="2"/>
  <c r="C109" i="2"/>
  <c r="D109" i="2"/>
  <c r="E109" i="2"/>
  <c r="F109" i="2"/>
  <c r="G109" i="2"/>
  <c r="H109" i="2"/>
  <c r="I109" i="2"/>
  <c r="J109" i="2"/>
  <c r="K109" i="2"/>
  <c r="L109" i="2"/>
  <c r="M109" i="2"/>
  <c r="N109" i="2"/>
  <c r="O109" i="2"/>
  <c r="P109" i="2"/>
  <c r="Q109" i="2"/>
  <c r="R109" i="2"/>
  <c r="S109" i="2"/>
  <c r="T109" i="2"/>
  <c r="U109" i="2"/>
  <c r="V109" i="2"/>
  <c r="W109" i="2"/>
  <c r="X109" i="2"/>
  <c r="AY108" i="1"/>
  <c r="AZ108" i="1"/>
  <c r="BA108" i="1"/>
  <c r="BB108" i="1"/>
  <c r="BC108" i="1"/>
  <c r="BR108" i="1"/>
  <c r="AA109" i="2"/>
  <c r="AB109" i="2"/>
  <c r="AC109" i="2"/>
  <c r="B110" i="2"/>
  <c r="C110" i="2"/>
  <c r="D110" i="2"/>
  <c r="E110" i="2"/>
  <c r="F110" i="2"/>
  <c r="G110" i="2"/>
  <c r="H110" i="2"/>
  <c r="I110" i="2"/>
  <c r="J110" i="2"/>
  <c r="K110" i="2"/>
  <c r="L110" i="2"/>
  <c r="M110" i="2"/>
  <c r="N110" i="2"/>
  <c r="O110" i="2"/>
  <c r="P110" i="2"/>
  <c r="Q110" i="2"/>
  <c r="R110" i="2"/>
  <c r="S110" i="2"/>
  <c r="T110" i="2"/>
  <c r="U110" i="2"/>
  <c r="V110" i="2"/>
  <c r="W110" i="2"/>
  <c r="X110" i="2"/>
  <c r="AY109" i="1"/>
  <c r="AZ109" i="1"/>
  <c r="BA109" i="1"/>
  <c r="BB109" i="1"/>
  <c r="BC109" i="1"/>
  <c r="BR109" i="1"/>
  <c r="AA110" i="2"/>
  <c r="AB110" i="2"/>
  <c r="AC110" i="2"/>
  <c r="B111" i="2"/>
  <c r="C111" i="2"/>
  <c r="D111" i="2"/>
  <c r="E111" i="2"/>
  <c r="F111" i="2"/>
  <c r="G111" i="2"/>
  <c r="H111" i="2"/>
  <c r="I111" i="2"/>
  <c r="J111" i="2"/>
  <c r="K111" i="2"/>
  <c r="L111" i="2"/>
  <c r="M111" i="2"/>
  <c r="N111" i="2"/>
  <c r="O111" i="2"/>
  <c r="P111" i="2"/>
  <c r="Q111" i="2"/>
  <c r="R111" i="2"/>
  <c r="S111" i="2"/>
  <c r="T111" i="2"/>
  <c r="U111" i="2"/>
  <c r="V111" i="2"/>
  <c r="W111" i="2"/>
  <c r="X111" i="2"/>
  <c r="AY110" i="1"/>
  <c r="AZ110" i="1"/>
  <c r="BA110" i="1"/>
  <c r="BB110" i="1"/>
  <c r="BC110" i="1"/>
  <c r="BR110" i="1"/>
  <c r="AA111" i="2"/>
  <c r="AB111" i="2"/>
  <c r="AC111" i="2"/>
  <c r="B112" i="2"/>
  <c r="C112" i="2"/>
  <c r="D112" i="2"/>
  <c r="E112" i="2"/>
  <c r="F112" i="2"/>
  <c r="G112" i="2"/>
  <c r="H112" i="2"/>
  <c r="I112" i="2"/>
  <c r="J112" i="2"/>
  <c r="K112" i="2"/>
  <c r="L112" i="2"/>
  <c r="M112" i="2"/>
  <c r="N112" i="2"/>
  <c r="O112" i="2"/>
  <c r="P112" i="2"/>
  <c r="Q112" i="2"/>
  <c r="R112" i="2"/>
  <c r="S112" i="2"/>
  <c r="T112" i="2"/>
  <c r="U112" i="2"/>
  <c r="V112" i="2"/>
  <c r="W112" i="2"/>
  <c r="X112" i="2"/>
  <c r="AY111" i="1"/>
  <c r="AZ111" i="1"/>
  <c r="BA111" i="1"/>
  <c r="BB111" i="1"/>
  <c r="BC111" i="1"/>
  <c r="BR111" i="1"/>
  <c r="AA112" i="2"/>
  <c r="AB112" i="2"/>
  <c r="AC112" i="2"/>
  <c r="B113" i="2"/>
  <c r="C113" i="2"/>
  <c r="D113" i="2"/>
  <c r="E113" i="2"/>
  <c r="F113" i="2"/>
  <c r="G113" i="2"/>
  <c r="H113" i="2"/>
  <c r="I113" i="2"/>
  <c r="J113" i="2"/>
  <c r="K113" i="2"/>
  <c r="L113" i="2"/>
  <c r="M113" i="2"/>
  <c r="N113" i="2"/>
  <c r="O113" i="2"/>
  <c r="P113" i="2"/>
  <c r="Q113" i="2"/>
  <c r="R113" i="2"/>
  <c r="S113" i="2"/>
  <c r="T113" i="2"/>
  <c r="U113" i="2"/>
  <c r="V113" i="2"/>
  <c r="W113" i="2"/>
  <c r="X113" i="2"/>
  <c r="AY112" i="1"/>
  <c r="AZ112" i="1"/>
  <c r="BA112" i="1"/>
  <c r="BB112" i="1"/>
  <c r="BC112" i="1"/>
  <c r="BR112" i="1"/>
  <c r="AA113" i="2"/>
  <c r="AB113" i="2"/>
  <c r="AC113" i="2"/>
  <c r="B114" i="2"/>
  <c r="C114" i="2"/>
  <c r="D114" i="2"/>
  <c r="E114" i="2"/>
  <c r="F114" i="2"/>
  <c r="G114" i="2"/>
  <c r="H114" i="2"/>
  <c r="I114" i="2"/>
  <c r="J114" i="2"/>
  <c r="K114" i="2"/>
  <c r="L114" i="2"/>
  <c r="M114" i="2"/>
  <c r="N114" i="2"/>
  <c r="O114" i="2"/>
  <c r="P114" i="2"/>
  <c r="Q114" i="2"/>
  <c r="R114" i="2"/>
  <c r="S114" i="2"/>
  <c r="T114" i="2"/>
  <c r="U114" i="2"/>
  <c r="V114" i="2"/>
  <c r="W114" i="2"/>
  <c r="X114" i="2"/>
  <c r="AY113" i="1"/>
  <c r="AZ113" i="1"/>
  <c r="BA113" i="1"/>
  <c r="BB113" i="1"/>
  <c r="BC113" i="1"/>
  <c r="BR113" i="1"/>
  <c r="AA114" i="2"/>
  <c r="AB114" i="2"/>
  <c r="AC114" i="2"/>
  <c r="B115" i="2"/>
  <c r="C115" i="2"/>
  <c r="D115" i="2"/>
  <c r="E115" i="2"/>
  <c r="F115" i="2"/>
  <c r="G115" i="2"/>
  <c r="H115" i="2"/>
  <c r="I115" i="2"/>
  <c r="J115" i="2"/>
  <c r="K115" i="2"/>
  <c r="L115" i="2"/>
  <c r="M115" i="2"/>
  <c r="N115" i="2"/>
  <c r="O115" i="2"/>
  <c r="P115" i="2"/>
  <c r="Q115" i="2"/>
  <c r="R115" i="2"/>
  <c r="S115" i="2"/>
  <c r="T115" i="2"/>
  <c r="U115" i="2"/>
  <c r="V115" i="2"/>
  <c r="W115" i="2"/>
  <c r="X115" i="2"/>
  <c r="AY114" i="1"/>
  <c r="AZ114" i="1"/>
  <c r="BA114" i="1"/>
  <c r="BB114" i="1"/>
  <c r="BC114" i="1"/>
  <c r="BR114" i="1"/>
  <c r="AA115" i="2"/>
  <c r="AB115" i="2"/>
  <c r="AC115" i="2"/>
  <c r="B116" i="2"/>
  <c r="C116" i="2"/>
  <c r="D116" i="2"/>
  <c r="E116" i="2"/>
  <c r="F116" i="2"/>
  <c r="G116" i="2"/>
  <c r="H116" i="2"/>
  <c r="I116" i="2"/>
  <c r="J116" i="2"/>
  <c r="K116" i="2"/>
  <c r="L116" i="2"/>
  <c r="M116" i="2"/>
  <c r="N116" i="2"/>
  <c r="O116" i="2"/>
  <c r="P116" i="2"/>
  <c r="Q116" i="2"/>
  <c r="R116" i="2"/>
  <c r="S116" i="2"/>
  <c r="T116" i="2"/>
  <c r="U116" i="2"/>
  <c r="V116" i="2"/>
  <c r="W116" i="2"/>
  <c r="X116" i="2"/>
  <c r="AY115" i="1"/>
  <c r="AZ115" i="1"/>
  <c r="BA115" i="1"/>
  <c r="BB115" i="1"/>
  <c r="BC115" i="1"/>
  <c r="BR115" i="1"/>
  <c r="AA116" i="2"/>
  <c r="AB116" i="2"/>
  <c r="AC116" i="2"/>
  <c r="B117" i="2"/>
  <c r="C117" i="2"/>
  <c r="D117" i="2"/>
  <c r="E117" i="2"/>
  <c r="F117" i="2"/>
  <c r="G117" i="2"/>
  <c r="H117" i="2"/>
  <c r="I117" i="2"/>
  <c r="J117" i="2"/>
  <c r="K117" i="2"/>
  <c r="L117" i="2"/>
  <c r="M117" i="2"/>
  <c r="N117" i="2"/>
  <c r="O117" i="2"/>
  <c r="P117" i="2"/>
  <c r="Q117" i="2"/>
  <c r="R117" i="2"/>
  <c r="S117" i="2"/>
  <c r="T117" i="2"/>
  <c r="U117" i="2"/>
  <c r="V117" i="2"/>
  <c r="W117" i="2"/>
  <c r="X117" i="2"/>
  <c r="AY116" i="1"/>
  <c r="AZ116" i="1"/>
  <c r="BA116" i="1"/>
  <c r="BB116" i="1"/>
  <c r="BC116" i="1"/>
  <c r="BR116" i="1"/>
  <c r="AA117" i="2"/>
  <c r="AB117" i="2"/>
  <c r="AC117" i="2"/>
  <c r="B118" i="2"/>
  <c r="C118" i="2"/>
  <c r="D118" i="2"/>
  <c r="E118" i="2"/>
  <c r="F118" i="2"/>
  <c r="G118" i="2"/>
  <c r="H118" i="2"/>
  <c r="I118" i="2"/>
  <c r="J118" i="2"/>
  <c r="K118" i="2"/>
  <c r="L118" i="2"/>
  <c r="M118" i="2"/>
  <c r="N118" i="2"/>
  <c r="O118" i="2"/>
  <c r="P118" i="2"/>
  <c r="Q118" i="2"/>
  <c r="R118" i="2"/>
  <c r="S118" i="2"/>
  <c r="T118" i="2"/>
  <c r="U118" i="2"/>
  <c r="V118" i="2"/>
  <c r="W118" i="2"/>
  <c r="X118" i="2"/>
  <c r="AY117" i="1"/>
  <c r="AZ117" i="1"/>
  <c r="BA117" i="1"/>
  <c r="BB117" i="1"/>
  <c r="BC117" i="1"/>
  <c r="BR117" i="1"/>
  <c r="AA118" i="2"/>
  <c r="AB118" i="2"/>
  <c r="AC118" i="2"/>
  <c r="B119" i="2"/>
  <c r="C119" i="2"/>
  <c r="D119" i="2"/>
  <c r="E119" i="2"/>
  <c r="F119" i="2"/>
  <c r="G119" i="2"/>
  <c r="H119" i="2"/>
  <c r="I119" i="2"/>
  <c r="J119" i="2"/>
  <c r="K119" i="2"/>
  <c r="L119" i="2"/>
  <c r="M119" i="2"/>
  <c r="N119" i="2"/>
  <c r="O119" i="2"/>
  <c r="P119" i="2"/>
  <c r="Q119" i="2"/>
  <c r="R119" i="2"/>
  <c r="S119" i="2"/>
  <c r="T119" i="2"/>
  <c r="U119" i="2"/>
  <c r="V119" i="2"/>
  <c r="W119" i="2"/>
  <c r="X119" i="2"/>
  <c r="AY118" i="1"/>
  <c r="AZ118" i="1"/>
  <c r="BA118" i="1"/>
  <c r="BB118" i="1"/>
  <c r="BC118" i="1"/>
  <c r="BR118" i="1"/>
  <c r="AA119" i="2"/>
  <c r="AB119" i="2"/>
  <c r="AC119" i="2"/>
  <c r="B120" i="2"/>
  <c r="C120" i="2"/>
  <c r="D120" i="2"/>
  <c r="E120" i="2"/>
  <c r="F120" i="2"/>
  <c r="G120" i="2"/>
  <c r="H120" i="2"/>
  <c r="I120" i="2"/>
  <c r="J120" i="2"/>
  <c r="K120" i="2"/>
  <c r="L120" i="2"/>
  <c r="M120" i="2"/>
  <c r="N120" i="2"/>
  <c r="O120" i="2"/>
  <c r="P120" i="2"/>
  <c r="Q120" i="2"/>
  <c r="R120" i="2"/>
  <c r="S120" i="2"/>
  <c r="T120" i="2"/>
  <c r="U120" i="2"/>
  <c r="V120" i="2"/>
  <c r="W120" i="2"/>
  <c r="X120" i="2"/>
  <c r="AY119" i="1"/>
  <c r="AZ119" i="1"/>
  <c r="BA119" i="1"/>
  <c r="BB119" i="1"/>
  <c r="BC119" i="1"/>
  <c r="BR119" i="1"/>
  <c r="AA120" i="2"/>
  <c r="AB120" i="2"/>
  <c r="AC120" i="2"/>
  <c r="B121" i="2"/>
  <c r="C121" i="2"/>
  <c r="D121" i="2"/>
  <c r="E121" i="2"/>
  <c r="F121" i="2"/>
  <c r="G121" i="2"/>
  <c r="H121" i="2"/>
  <c r="I121" i="2"/>
  <c r="J121" i="2"/>
  <c r="K121" i="2"/>
  <c r="L121" i="2"/>
  <c r="M121" i="2"/>
  <c r="N121" i="2"/>
  <c r="O121" i="2"/>
  <c r="P121" i="2"/>
  <c r="Q121" i="2"/>
  <c r="R121" i="2"/>
  <c r="S121" i="2"/>
  <c r="T121" i="2"/>
  <c r="U121" i="2"/>
  <c r="V121" i="2"/>
  <c r="W121" i="2"/>
  <c r="X121" i="2"/>
  <c r="AY120" i="1"/>
  <c r="AZ120" i="1"/>
  <c r="BA120" i="1"/>
  <c r="BB120" i="1"/>
  <c r="BC120" i="1"/>
  <c r="BR120" i="1"/>
  <c r="AA121" i="2"/>
  <c r="AB121" i="2"/>
  <c r="AC121" i="2"/>
  <c r="B122" i="2"/>
  <c r="C122" i="2"/>
  <c r="D122" i="2"/>
  <c r="E122" i="2"/>
  <c r="F122" i="2"/>
  <c r="G122" i="2"/>
  <c r="H122" i="2"/>
  <c r="I122" i="2"/>
  <c r="J122" i="2"/>
  <c r="K122" i="2"/>
  <c r="L122" i="2"/>
  <c r="M122" i="2"/>
  <c r="N122" i="2"/>
  <c r="O122" i="2"/>
  <c r="P122" i="2"/>
  <c r="Q122" i="2"/>
  <c r="R122" i="2"/>
  <c r="S122" i="2"/>
  <c r="T122" i="2"/>
  <c r="U122" i="2"/>
  <c r="V122" i="2"/>
  <c r="W122" i="2"/>
  <c r="X122" i="2"/>
  <c r="AY121" i="1"/>
  <c r="AZ121" i="1"/>
  <c r="BA121" i="1"/>
  <c r="BB121" i="1"/>
  <c r="BC121" i="1"/>
  <c r="BR121" i="1"/>
  <c r="AA122" i="2"/>
  <c r="AB122" i="2"/>
  <c r="AC122" i="2"/>
  <c r="B123" i="2"/>
  <c r="C123" i="2"/>
  <c r="D123" i="2"/>
  <c r="E123" i="2"/>
  <c r="F123" i="2"/>
  <c r="G123" i="2"/>
  <c r="H123" i="2"/>
  <c r="I123" i="2"/>
  <c r="J123" i="2"/>
  <c r="K123" i="2"/>
  <c r="L123" i="2"/>
  <c r="M123" i="2"/>
  <c r="N123" i="2"/>
  <c r="O123" i="2"/>
  <c r="P123" i="2"/>
  <c r="Q123" i="2"/>
  <c r="R123" i="2"/>
  <c r="S123" i="2"/>
  <c r="T123" i="2"/>
  <c r="U123" i="2"/>
  <c r="V123" i="2"/>
  <c r="W123" i="2"/>
  <c r="X123" i="2"/>
  <c r="AY122" i="1"/>
  <c r="AZ122" i="1"/>
  <c r="BA122" i="1"/>
  <c r="BB122" i="1"/>
  <c r="BC122" i="1"/>
  <c r="BR122" i="1"/>
  <c r="AA123" i="2"/>
  <c r="AB123" i="2"/>
  <c r="AC123" i="2"/>
  <c r="B124" i="2"/>
  <c r="C124" i="2"/>
  <c r="D124" i="2"/>
  <c r="E124" i="2"/>
  <c r="F124" i="2"/>
  <c r="G124" i="2"/>
  <c r="H124" i="2"/>
  <c r="I124" i="2"/>
  <c r="J124" i="2"/>
  <c r="K124" i="2"/>
  <c r="L124" i="2"/>
  <c r="M124" i="2"/>
  <c r="N124" i="2"/>
  <c r="O124" i="2"/>
  <c r="P124" i="2"/>
  <c r="Q124" i="2"/>
  <c r="R124" i="2"/>
  <c r="S124" i="2"/>
  <c r="T124" i="2"/>
  <c r="U124" i="2"/>
  <c r="V124" i="2"/>
  <c r="W124" i="2"/>
  <c r="X124" i="2"/>
  <c r="AY123" i="1"/>
  <c r="AZ123" i="1"/>
  <c r="BA123" i="1"/>
  <c r="BB123" i="1"/>
  <c r="BC123" i="1"/>
  <c r="BR123" i="1"/>
  <c r="AA124" i="2"/>
  <c r="AB124" i="2"/>
  <c r="AC124" i="2"/>
  <c r="B125" i="2"/>
  <c r="C125" i="2"/>
  <c r="D125" i="2"/>
  <c r="E125" i="2"/>
  <c r="F125" i="2"/>
  <c r="G125" i="2"/>
  <c r="H125" i="2"/>
  <c r="I125" i="2"/>
  <c r="J125" i="2"/>
  <c r="K125" i="2"/>
  <c r="L125" i="2"/>
  <c r="M125" i="2"/>
  <c r="N125" i="2"/>
  <c r="O125" i="2"/>
  <c r="P125" i="2"/>
  <c r="Q125" i="2"/>
  <c r="R125" i="2"/>
  <c r="S125" i="2"/>
  <c r="T125" i="2"/>
  <c r="U125" i="2"/>
  <c r="V125" i="2"/>
  <c r="W125" i="2"/>
  <c r="X125" i="2"/>
  <c r="AY124" i="1"/>
  <c r="AZ124" i="1"/>
  <c r="BA124" i="1"/>
  <c r="BB124" i="1"/>
  <c r="BC124" i="1"/>
  <c r="BR124" i="1"/>
  <c r="AA125" i="2"/>
  <c r="AB125" i="2"/>
  <c r="AC125" i="2"/>
  <c r="B126" i="2"/>
  <c r="C126" i="2"/>
  <c r="D126" i="2"/>
  <c r="E126" i="2"/>
  <c r="F126" i="2"/>
  <c r="G126" i="2"/>
  <c r="H126" i="2"/>
  <c r="I126" i="2"/>
  <c r="J126" i="2"/>
  <c r="K126" i="2"/>
  <c r="L126" i="2"/>
  <c r="M126" i="2"/>
  <c r="N126" i="2"/>
  <c r="O126" i="2"/>
  <c r="P126" i="2"/>
  <c r="Q126" i="2"/>
  <c r="R126" i="2"/>
  <c r="S126" i="2"/>
  <c r="T126" i="2"/>
  <c r="U126" i="2"/>
  <c r="V126" i="2"/>
  <c r="W126" i="2"/>
  <c r="X126" i="2"/>
  <c r="AY125" i="1"/>
  <c r="AZ125" i="1"/>
  <c r="BA125" i="1"/>
  <c r="BB125" i="1"/>
  <c r="BC125" i="1"/>
  <c r="BR125" i="1"/>
  <c r="AA126" i="2"/>
  <c r="AB126" i="2"/>
  <c r="AC126" i="2"/>
  <c r="B127" i="2"/>
  <c r="C127" i="2"/>
  <c r="D127" i="2"/>
  <c r="E127" i="2"/>
  <c r="F127" i="2"/>
  <c r="G127" i="2"/>
  <c r="H127" i="2"/>
  <c r="I127" i="2"/>
  <c r="J127" i="2"/>
  <c r="K127" i="2"/>
  <c r="L127" i="2"/>
  <c r="M127" i="2"/>
  <c r="N127" i="2"/>
  <c r="O127" i="2"/>
  <c r="P127" i="2"/>
  <c r="Q127" i="2"/>
  <c r="R127" i="2"/>
  <c r="S127" i="2"/>
  <c r="T127" i="2"/>
  <c r="U127" i="2"/>
  <c r="V127" i="2"/>
  <c r="W127" i="2"/>
  <c r="X127" i="2"/>
  <c r="AY126" i="1"/>
  <c r="AZ126" i="1"/>
  <c r="BA126" i="1"/>
  <c r="BB126" i="1"/>
  <c r="BC126" i="1"/>
  <c r="BR126" i="1"/>
  <c r="AA127" i="2"/>
  <c r="AB127" i="2"/>
  <c r="AC127" i="2"/>
  <c r="B128" i="2"/>
  <c r="C128" i="2"/>
  <c r="D128" i="2"/>
  <c r="E128" i="2"/>
  <c r="F128" i="2"/>
  <c r="G128" i="2"/>
  <c r="H128" i="2"/>
  <c r="I128" i="2"/>
  <c r="J128" i="2"/>
  <c r="K128" i="2"/>
  <c r="L128" i="2"/>
  <c r="M128" i="2"/>
  <c r="N128" i="2"/>
  <c r="O128" i="2"/>
  <c r="P128" i="2"/>
  <c r="Q128" i="2"/>
  <c r="R128" i="2"/>
  <c r="S128" i="2"/>
  <c r="T128" i="2"/>
  <c r="U128" i="2"/>
  <c r="V128" i="2"/>
  <c r="W128" i="2"/>
  <c r="X128" i="2"/>
  <c r="AY127" i="1"/>
  <c r="AZ127" i="1"/>
  <c r="BA127" i="1"/>
  <c r="BB127" i="1"/>
  <c r="BC127" i="1"/>
  <c r="BR127" i="1"/>
  <c r="AA128" i="2"/>
  <c r="AB128" i="2"/>
  <c r="AC128" i="2"/>
  <c r="B129" i="2"/>
  <c r="C129" i="2"/>
  <c r="D129" i="2"/>
  <c r="E129" i="2"/>
  <c r="F129" i="2"/>
  <c r="G129" i="2"/>
  <c r="H129" i="2"/>
  <c r="I129" i="2"/>
  <c r="J129" i="2"/>
  <c r="K129" i="2"/>
  <c r="L129" i="2"/>
  <c r="M129" i="2"/>
  <c r="N129" i="2"/>
  <c r="O129" i="2"/>
  <c r="P129" i="2"/>
  <c r="Q129" i="2"/>
  <c r="R129" i="2"/>
  <c r="S129" i="2"/>
  <c r="T129" i="2"/>
  <c r="U129" i="2"/>
  <c r="V129" i="2"/>
  <c r="W129" i="2"/>
  <c r="X129" i="2"/>
  <c r="AY128" i="1"/>
  <c r="AZ128" i="1"/>
  <c r="BA128" i="1"/>
  <c r="BB128" i="1"/>
  <c r="BC128" i="1"/>
  <c r="BR128" i="1"/>
  <c r="AA129" i="2"/>
  <c r="AB129" i="2"/>
  <c r="AC129" i="2"/>
  <c r="B130" i="2"/>
  <c r="C130" i="2"/>
  <c r="D130" i="2"/>
  <c r="E130" i="2"/>
  <c r="F130" i="2"/>
  <c r="G130" i="2"/>
  <c r="H130" i="2"/>
  <c r="I130" i="2"/>
  <c r="J130" i="2"/>
  <c r="K130" i="2"/>
  <c r="L130" i="2"/>
  <c r="M130" i="2"/>
  <c r="N130" i="2"/>
  <c r="O130" i="2"/>
  <c r="P130" i="2"/>
  <c r="Q130" i="2"/>
  <c r="R130" i="2"/>
  <c r="S130" i="2"/>
  <c r="T130" i="2"/>
  <c r="U130" i="2"/>
  <c r="V130" i="2"/>
  <c r="W130" i="2"/>
  <c r="X130" i="2"/>
  <c r="AY129" i="1"/>
  <c r="AZ129" i="1"/>
  <c r="BA129" i="1"/>
  <c r="BB129" i="1"/>
  <c r="BC129" i="1"/>
  <c r="BR129" i="1"/>
  <c r="AA130" i="2"/>
  <c r="AB130" i="2"/>
  <c r="AC130" i="2"/>
  <c r="B77" i="2"/>
  <c r="C77" i="2"/>
  <c r="D77" i="2"/>
  <c r="E77" i="2"/>
  <c r="F77" i="2"/>
  <c r="G77" i="2"/>
  <c r="H77" i="2"/>
  <c r="I77" i="2"/>
  <c r="J77" i="2"/>
  <c r="K77" i="2"/>
  <c r="L77" i="2"/>
  <c r="M77" i="2"/>
  <c r="N77" i="2"/>
  <c r="O77" i="2"/>
  <c r="P77" i="2"/>
  <c r="Q77" i="2"/>
  <c r="R77" i="2"/>
  <c r="S77" i="2"/>
  <c r="T77" i="2"/>
  <c r="U77" i="2"/>
  <c r="V77" i="2"/>
  <c r="W77" i="2"/>
  <c r="X77" i="2"/>
  <c r="AY76" i="1"/>
  <c r="AZ76" i="1"/>
  <c r="BA76" i="1"/>
  <c r="BB76" i="1"/>
  <c r="BC76" i="1"/>
  <c r="BR76" i="1"/>
  <c r="AA77" i="2"/>
  <c r="AB77" i="2"/>
  <c r="AC77" i="2"/>
  <c r="B78" i="2"/>
  <c r="C78" i="2"/>
  <c r="D78" i="2"/>
  <c r="E78" i="2"/>
  <c r="F78" i="2"/>
  <c r="G78" i="2"/>
  <c r="H78" i="2"/>
  <c r="I78" i="2"/>
  <c r="J78" i="2"/>
  <c r="K78" i="2"/>
  <c r="L78" i="2"/>
  <c r="M78" i="2"/>
  <c r="N78" i="2"/>
  <c r="O78" i="2"/>
  <c r="P78" i="2"/>
  <c r="Q78" i="2"/>
  <c r="R78" i="2"/>
  <c r="S78" i="2"/>
  <c r="T78" i="2"/>
  <c r="U78" i="2"/>
  <c r="V78" i="2"/>
  <c r="W78" i="2"/>
  <c r="X78" i="2"/>
  <c r="AY77" i="1"/>
  <c r="AZ77" i="1"/>
  <c r="BA77" i="1"/>
  <c r="BB77" i="1"/>
  <c r="BC77" i="1"/>
  <c r="BR77" i="1"/>
  <c r="AA78" i="2"/>
  <c r="AB78" i="2"/>
  <c r="AC78" i="2"/>
  <c r="B79" i="2"/>
  <c r="C79" i="2"/>
  <c r="D79" i="2"/>
  <c r="E79" i="2"/>
  <c r="F79" i="2"/>
  <c r="G79" i="2"/>
  <c r="H79" i="2"/>
  <c r="I79" i="2"/>
  <c r="J79" i="2"/>
  <c r="K79" i="2"/>
  <c r="L79" i="2"/>
  <c r="M79" i="2"/>
  <c r="N79" i="2"/>
  <c r="O79" i="2"/>
  <c r="P79" i="2"/>
  <c r="Q79" i="2"/>
  <c r="R79" i="2"/>
  <c r="S79" i="2"/>
  <c r="T79" i="2"/>
  <c r="U79" i="2"/>
  <c r="V79" i="2"/>
  <c r="W79" i="2"/>
  <c r="X79" i="2"/>
  <c r="AY78" i="1"/>
  <c r="AZ78" i="1"/>
  <c r="BA78" i="1"/>
  <c r="BB78" i="1"/>
  <c r="BC78" i="1"/>
  <c r="BR78" i="1"/>
  <c r="AA79" i="2"/>
  <c r="AB79" i="2"/>
  <c r="AC79" i="2"/>
  <c r="B80" i="2"/>
  <c r="C80" i="2"/>
  <c r="D80" i="2"/>
  <c r="E80" i="2"/>
  <c r="F80" i="2"/>
  <c r="G80" i="2"/>
  <c r="H80" i="2"/>
  <c r="I80" i="2"/>
  <c r="J80" i="2"/>
  <c r="K80" i="2"/>
  <c r="L80" i="2"/>
  <c r="M80" i="2"/>
  <c r="N80" i="2"/>
  <c r="O80" i="2"/>
  <c r="P80" i="2"/>
  <c r="Q80" i="2"/>
  <c r="R80" i="2"/>
  <c r="S80" i="2"/>
  <c r="T80" i="2"/>
  <c r="U80" i="2"/>
  <c r="V80" i="2"/>
  <c r="W80" i="2"/>
  <c r="X80" i="2"/>
  <c r="AY79" i="1"/>
  <c r="AZ79" i="1"/>
  <c r="BA79" i="1"/>
  <c r="BB79" i="1"/>
  <c r="BC79" i="1"/>
  <c r="BR79" i="1"/>
  <c r="AA80" i="2"/>
  <c r="AB80" i="2"/>
  <c r="AC80" i="2"/>
  <c r="B81" i="2"/>
  <c r="C81" i="2"/>
  <c r="D81" i="2"/>
  <c r="E81" i="2"/>
  <c r="F81" i="2"/>
  <c r="G81" i="2"/>
  <c r="H81" i="2"/>
  <c r="I81" i="2"/>
  <c r="J81" i="2"/>
  <c r="K81" i="2"/>
  <c r="L81" i="2"/>
  <c r="M81" i="2"/>
  <c r="N81" i="2"/>
  <c r="O81" i="2"/>
  <c r="P81" i="2"/>
  <c r="Q81" i="2"/>
  <c r="R81" i="2"/>
  <c r="S81" i="2"/>
  <c r="T81" i="2"/>
  <c r="U81" i="2"/>
  <c r="V81" i="2"/>
  <c r="W81" i="2"/>
  <c r="X81" i="2"/>
  <c r="AY80" i="1"/>
  <c r="AZ80" i="1"/>
  <c r="BA80" i="1"/>
  <c r="BB80" i="1"/>
  <c r="BC80" i="1"/>
  <c r="BR80" i="1"/>
  <c r="AA81" i="2"/>
  <c r="AB81" i="2"/>
  <c r="AC81" i="2"/>
  <c r="B82" i="2"/>
  <c r="C82" i="2"/>
  <c r="D82" i="2"/>
  <c r="E82" i="2"/>
  <c r="F82" i="2"/>
  <c r="G82" i="2"/>
  <c r="H82" i="2"/>
  <c r="I82" i="2"/>
  <c r="J82" i="2"/>
  <c r="K82" i="2"/>
  <c r="L82" i="2"/>
  <c r="M82" i="2"/>
  <c r="N82" i="2"/>
  <c r="O82" i="2"/>
  <c r="P82" i="2"/>
  <c r="Q82" i="2"/>
  <c r="R82" i="2"/>
  <c r="S82" i="2"/>
  <c r="T82" i="2"/>
  <c r="U82" i="2"/>
  <c r="V82" i="2"/>
  <c r="W82" i="2"/>
  <c r="X82" i="2"/>
  <c r="AY81" i="1"/>
  <c r="AZ81" i="1"/>
  <c r="BA81" i="1"/>
  <c r="BB81" i="1"/>
  <c r="BC81" i="1"/>
  <c r="BR81" i="1"/>
  <c r="AA82" i="2"/>
  <c r="AB82" i="2"/>
  <c r="AC82" i="2"/>
  <c r="B83" i="2"/>
  <c r="C83" i="2"/>
  <c r="D83" i="2"/>
  <c r="E83" i="2"/>
  <c r="F83" i="2"/>
  <c r="G83" i="2"/>
  <c r="H83" i="2"/>
  <c r="I83" i="2"/>
  <c r="J83" i="2"/>
  <c r="K83" i="2"/>
  <c r="L83" i="2"/>
  <c r="M83" i="2"/>
  <c r="N83" i="2"/>
  <c r="O83" i="2"/>
  <c r="P83" i="2"/>
  <c r="Q83" i="2"/>
  <c r="R83" i="2"/>
  <c r="S83" i="2"/>
  <c r="T83" i="2"/>
  <c r="U83" i="2"/>
  <c r="V83" i="2"/>
  <c r="W83" i="2"/>
  <c r="X83" i="2"/>
  <c r="AY82" i="1"/>
  <c r="AZ82" i="1"/>
  <c r="BA82" i="1"/>
  <c r="BB82" i="1"/>
  <c r="BC82" i="1"/>
  <c r="BR82" i="1"/>
  <c r="AA83" i="2"/>
  <c r="AB83" i="2"/>
  <c r="AC83" i="2"/>
  <c r="B84" i="2"/>
  <c r="C84" i="2"/>
  <c r="D84" i="2"/>
  <c r="E84" i="2"/>
  <c r="F84" i="2"/>
  <c r="G84" i="2"/>
  <c r="H84" i="2"/>
  <c r="I84" i="2"/>
  <c r="J84" i="2"/>
  <c r="K84" i="2"/>
  <c r="L84" i="2"/>
  <c r="M84" i="2"/>
  <c r="N84" i="2"/>
  <c r="O84" i="2"/>
  <c r="P84" i="2"/>
  <c r="Q84" i="2"/>
  <c r="R84" i="2"/>
  <c r="S84" i="2"/>
  <c r="T84" i="2"/>
  <c r="U84" i="2"/>
  <c r="V84" i="2"/>
  <c r="W84" i="2"/>
  <c r="X84" i="2"/>
  <c r="AY83" i="1"/>
  <c r="AZ83" i="1"/>
  <c r="BA83" i="1"/>
  <c r="BB83" i="1"/>
  <c r="BC83" i="1"/>
  <c r="BR83" i="1"/>
  <c r="AA84" i="2"/>
  <c r="AB84" i="2"/>
  <c r="AC84" i="2"/>
  <c r="B85" i="2"/>
  <c r="C85" i="2"/>
  <c r="D85" i="2"/>
  <c r="E85" i="2"/>
  <c r="F85" i="2"/>
  <c r="G85" i="2"/>
  <c r="H85" i="2"/>
  <c r="I85" i="2"/>
  <c r="J85" i="2"/>
  <c r="K85" i="2"/>
  <c r="L85" i="2"/>
  <c r="M85" i="2"/>
  <c r="N85" i="2"/>
  <c r="O85" i="2"/>
  <c r="P85" i="2"/>
  <c r="Q85" i="2"/>
  <c r="R85" i="2"/>
  <c r="S85" i="2"/>
  <c r="T85" i="2"/>
  <c r="U85" i="2"/>
  <c r="V85" i="2"/>
  <c r="W85" i="2"/>
  <c r="X85" i="2"/>
  <c r="AY84" i="1"/>
  <c r="AZ84" i="1"/>
  <c r="BA84" i="1"/>
  <c r="BB84" i="1"/>
  <c r="BC84" i="1"/>
  <c r="BR84" i="1"/>
  <c r="AA85" i="2"/>
  <c r="AB85" i="2"/>
  <c r="AC85" i="2"/>
  <c r="B86" i="2"/>
  <c r="C86" i="2"/>
  <c r="D86" i="2"/>
  <c r="E86" i="2"/>
  <c r="F86" i="2"/>
  <c r="G86" i="2"/>
  <c r="H86" i="2"/>
  <c r="I86" i="2"/>
  <c r="J86" i="2"/>
  <c r="K86" i="2"/>
  <c r="L86" i="2"/>
  <c r="M86" i="2"/>
  <c r="N86" i="2"/>
  <c r="O86" i="2"/>
  <c r="P86" i="2"/>
  <c r="Q86" i="2"/>
  <c r="R86" i="2"/>
  <c r="S86" i="2"/>
  <c r="T86" i="2"/>
  <c r="U86" i="2"/>
  <c r="V86" i="2"/>
  <c r="W86" i="2"/>
  <c r="X86" i="2"/>
  <c r="AY85" i="1"/>
  <c r="AZ85" i="1"/>
  <c r="BA85" i="1"/>
  <c r="BB85" i="1"/>
  <c r="BC85" i="1"/>
  <c r="BR85" i="1"/>
  <c r="AA86" i="2"/>
  <c r="AB86" i="2"/>
  <c r="AC86" i="2"/>
  <c r="B87" i="2"/>
  <c r="C87" i="2"/>
  <c r="D87" i="2"/>
  <c r="E87" i="2"/>
  <c r="F87" i="2"/>
  <c r="G87" i="2"/>
  <c r="H87" i="2"/>
  <c r="I87" i="2"/>
  <c r="J87" i="2"/>
  <c r="K87" i="2"/>
  <c r="L87" i="2"/>
  <c r="M87" i="2"/>
  <c r="N87" i="2"/>
  <c r="O87" i="2"/>
  <c r="P87" i="2"/>
  <c r="Q87" i="2"/>
  <c r="R87" i="2"/>
  <c r="S87" i="2"/>
  <c r="T87" i="2"/>
  <c r="U87" i="2"/>
  <c r="V87" i="2"/>
  <c r="W87" i="2"/>
  <c r="X87" i="2"/>
  <c r="AY86" i="1"/>
  <c r="AZ86" i="1"/>
  <c r="BA86" i="1"/>
  <c r="BB86" i="1"/>
  <c r="BC86" i="1"/>
  <c r="BR86" i="1"/>
  <c r="AA87" i="2"/>
  <c r="AB87" i="2"/>
  <c r="AC87" i="2"/>
  <c r="B88" i="2"/>
  <c r="C88" i="2"/>
  <c r="D88" i="2"/>
  <c r="E88" i="2"/>
  <c r="F88" i="2"/>
  <c r="G88" i="2"/>
  <c r="H88" i="2"/>
  <c r="I88" i="2"/>
  <c r="J88" i="2"/>
  <c r="K88" i="2"/>
  <c r="L88" i="2"/>
  <c r="M88" i="2"/>
  <c r="N88" i="2"/>
  <c r="O88" i="2"/>
  <c r="P88" i="2"/>
  <c r="Q88" i="2"/>
  <c r="R88" i="2"/>
  <c r="S88" i="2"/>
  <c r="T88" i="2"/>
  <c r="U88" i="2"/>
  <c r="V88" i="2"/>
  <c r="W88" i="2"/>
  <c r="X88" i="2"/>
  <c r="AY87" i="1"/>
  <c r="AZ87" i="1"/>
  <c r="BA87" i="1"/>
  <c r="BB87" i="1"/>
  <c r="BC87" i="1"/>
  <c r="BR87" i="1"/>
  <c r="AA88" i="2"/>
  <c r="AB88" i="2"/>
  <c r="AC88" i="2"/>
  <c r="B89" i="2"/>
  <c r="C89" i="2"/>
  <c r="D89" i="2"/>
  <c r="E89" i="2"/>
  <c r="F89" i="2"/>
  <c r="G89" i="2"/>
  <c r="H89" i="2"/>
  <c r="I89" i="2"/>
  <c r="J89" i="2"/>
  <c r="K89" i="2"/>
  <c r="L89" i="2"/>
  <c r="M89" i="2"/>
  <c r="N89" i="2"/>
  <c r="O89" i="2"/>
  <c r="P89" i="2"/>
  <c r="Q89" i="2"/>
  <c r="R89" i="2"/>
  <c r="S89" i="2"/>
  <c r="T89" i="2"/>
  <c r="U89" i="2"/>
  <c r="V89" i="2"/>
  <c r="W89" i="2"/>
  <c r="X89" i="2"/>
  <c r="AY88" i="1"/>
  <c r="AZ88" i="1"/>
  <c r="BA88" i="1"/>
  <c r="BB88" i="1"/>
  <c r="BC88" i="1"/>
  <c r="BR88" i="1"/>
  <c r="AA89" i="2"/>
  <c r="AB89" i="2"/>
  <c r="AC89" i="2"/>
  <c r="B90" i="2"/>
  <c r="C90" i="2"/>
  <c r="D90" i="2"/>
  <c r="E90" i="2"/>
  <c r="F90" i="2"/>
  <c r="G90" i="2"/>
  <c r="H90" i="2"/>
  <c r="I90" i="2"/>
  <c r="J90" i="2"/>
  <c r="K90" i="2"/>
  <c r="L90" i="2"/>
  <c r="M90" i="2"/>
  <c r="N90" i="2"/>
  <c r="O90" i="2"/>
  <c r="P90" i="2"/>
  <c r="Q90" i="2"/>
  <c r="R90" i="2"/>
  <c r="S90" i="2"/>
  <c r="T90" i="2"/>
  <c r="U90" i="2"/>
  <c r="V90" i="2"/>
  <c r="W90" i="2"/>
  <c r="X90" i="2"/>
  <c r="AY89" i="1"/>
  <c r="AZ89" i="1"/>
  <c r="BA89" i="1"/>
  <c r="BB89" i="1"/>
  <c r="BC89" i="1"/>
  <c r="BR89" i="1"/>
  <c r="AA90" i="2"/>
  <c r="AB90" i="2"/>
  <c r="AC90" i="2"/>
  <c r="B91" i="2"/>
  <c r="C91" i="2"/>
  <c r="D91" i="2"/>
  <c r="E91" i="2"/>
  <c r="F91" i="2"/>
  <c r="G91" i="2"/>
  <c r="H91" i="2"/>
  <c r="I91" i="2"/>
  <c r="J91" i="2"/>
  <c r="K91" i="2"/>
  <c r="L91" i="2"/>
  <c r="M91" i="2"/>
  <c r="N91" i="2"/>
  <c r="O91" i="2"/>
  <c r="P91" i="2"/>
  <c r="Q91" i="2"/>
  <c r="R91" i="2"/>
  <c r="S91" i="2"/>
  <c r="T91" i="2"/>
  <c r="U91" i="2"/>
  <c r="V91" i="2"/>
  <c r="W91" i="2"/>
  <c r="X91" i="2"/>
  <c r="AY90" i="1"/>
  <c r="AZ90" i="1"/>
  <c r="BA90" i="1"/>
  <c r="BB90" i="1"/>
  <c r="BC90" i="1"/>
  <c r="BR90" i="1"/>
  <c r="AA91" i="2"/>
  <c r="AB91" i="2"/>
  <c r="AC91" i="2"/>
  <c r="B92" i="2"/>
  <c r="C92" i="2"/>
  <c r="D92" i="2"/>
  <c r="E92" i="2"/>
  <c r="F92" i="2"/>
  <c r="G92" i="2"/>
  <c r="H92" i="2"/>
  <c r="I92" i="2"/>
  <c r="J92" i="2"/>
  <c r="K92" i="2"/>
  <c r="L92" i="2"/>
  <c r="M92" i="2"/>
  <c r="N92" i="2"/>
  <c r="O92" i="2"/>
  <c r="P92" i="2"/>
  <c r="Q92" i="2"/>
  <c r="R92" i="2"/>
  <c r="S92" i="2"/>
  <c r="T92" i="2"/>
  <c r="U92" i="2"/>
  <c r="V92" i="2"/>
  <c r="W92" i="2"/>
  <c r="X92" i="2"/>
  <c r="AY91" i="1"/>
  <c r="AZ91" i="1"/>
  <c r="BA91" i="1"/>
  <c r="BB91" i="1"/>
  <c r="BC91" i="1"/>
  <c r="BR91" i="1"/>
  <c r="AA92" i="2"/>
  <c r="AB92" i="2"/>
  <c r="AC92" i="2"/>
  <c r="B93" i="2"/>
  <c r="C93" i="2"/>
  <c r="D93" i="2"/>
  <c r="E93" i="2"/>
  <c r="F93" i="2"/>
  <c r="G93" i="2"/>
  <c r="H93" i="2"/>
  <c r="I93" i="2"/>
  <c r="J93" i="2"/>
  <c r="K93" i="2"/>
  <c r="L93" i="2"/>
  <c r="M93" i="2"/>
  <c r="N93" i="2"/>
  <c r="O93" i="2"/>
  <c r="P93" i="2"/>
  <c r="Q93" i="2"/>
  <c r="R93" i="2"/>
  <c r="S93" i="2"/>
  <c r="T93" i="2"/>
  <c r="U93" i="2"/>
  <c r="V93" i="2"/>
  <c r="W93" i="2"/>
  <c r="X93" i="2"/>
  <c r="AY92" i="1"/>
  <c r="AZ92" i="1"/>
  <c r="BA92" i="1"/>
  <c r="BB92" i="1"/>
  <c r="BC92" i="1"/>
  <c r="BR92" i="1"/>
  <c r="AA93" i="2"/>
  <c r="AB93" i="2"/>
  <c r="AC93" i="2"/>
  <c r="B94" i="2"/>
  <c r="C94" i="2"/>
  <c r="D94" i="2"/>
  <c r="E94" i="2"/>
  <c r="F94" i="2"/>
  <c r="G94" i="2"/>
  <c r="H94" i="2"/>
  <c r="I94" i="2"/>
  <c r="J94" i="2"/>
  <c r="K94" i="2"/>
  <c r="L94" i="2"/>
  <c r="M94" i="2"/>
  <c r="N94" i="2"/>
  <c r="O94" i="2"/>
  <c r="P94" i="2"/>
  <c r="Q94" i="2"/>
  <c r="R94" i="2"/>
  <c r="S94" i="2"/>
  <c r="T94" i="2"/>
  <c r="U94" i="2"/>
  <c r="V94" i="2"/>
  <c r="W94" i="2"/>
  <c r="X94" i="2"/>
  <c r="AY93" i="1"/>
  <c r="AZ93" i="1"/>
  <c r="BA93" i="1"/>
  <c r="BB93" i="1"/>
  <c r="BC93" i="1"/>
  <c r="BR93" i="1"/>
  <c r="AA94" i="2"/>
  <c r="AB94" i="2"/>
  <c r="AC94" i="2"/>
  <c r="B95" i="2"/>
  <c r="C95" i="2"/>
  <c r="D95" i="2"/>
  <c r="E95" i="2"/>
  <c r="F95" i="2"/>
  <c r="G95" i="2"/>
  <c r="H95" i="2"/>
  <c r="I95" i="2"/>
  <c r="J95" i="2"/>
  <c r="K95" i="2"/>
  <c r="L95" i="2"/>
  <c r="M95" i="2"/>
  <c r="N95" i="2"/>
  <c r="O95" i="2"/>
  <c r="P95" i="2"/>
  <c r="Q95" i="2"/>
  <c r="R95" i="2"/>
  <c r="S95" i="2"/>
  <c r="T95" i="2"/>
  <c r="U95" i="2"/>
  <c r="V95" i="2"/>
  <c r="W95" i="2"/>
  <c r="X95" i="2"/>
  <c r="AY94" i="1"/>
  <c r="AZ94" i="1"/>
  <c r="BA94" i="1"/>
  <c r="BB94" i="1"/>
  <c r="BC94" i="1"/>
  <c r="BR94" i="1"/>
  <c r="AA95" i="2"/>
  <c r="AB95" i="2"/>
  <c r="AC95" i="2"/>
  <c r="B96" i="2"/>
  <c r="C96" i="2"/>
  <c r="D96" i="2"/>
  <c r="E96" i="2"/>
  <c r="F96" i="2"/>
  <c r="G96" i="2"/>
  <c r="H96" i="2"/>
  <c r="I96" i="2"/>
  <c r="J96" i="2"/>
  <c r="K96" i="2"/>
  <c r="L96" i="2"/>
  <c r="M96" i="2"/>
  <c r="N96" i="2"/>
  <c r="O96" i="2"/>
  <c r="P96" i="2"/>
  <c r="Q96" i="2"/>
  <c r="R96" i="2"/>
  <c r="S96" i="2"/>
  <c r="T96" i="2"/>
  <c r="U96" i="2"/>
  <c r="V96" i="2"/>
  <c r="W96" i="2"/>
  <c r="X96" i="2"/>
  <c r="AY95" i="1"/>
  <c r="AZ95" i="1"/>
  <c r="BA95" i="1"/>
  <c r="BB95" i="1"/>
  <c r="BC95" i="1"/>
  <c r="BR95" i="1"/>
  <c r="AA96" i="2"/>
  <c r="AB96" i="2"/>
  <c r="AC96" i="2"/>
  <c r="B97" i="2"/>
  <c r="C97" i="2"/>
  <c r="D97" i="2"/>
  <c r="E97" i="2"/>
  <c r="F97" i="2"/>
  <c r="G97" i="2"/>
  <c r="H97" i="2"/>
  <c r="I97" i="2"/>
  <c r="J97" i="2"/>
  <c r="K97" i="2"/>
  <c r="L97" i="2"/>
  <c r="M97" i="2"/>
  <c r="N97" i="2"/>
  <c r="O97" i="2"/>
  <c r="P97" i="2"/>
  <c r="Q97" i="2"/>
  <c r="R97" i="2"/>
  <c r="S97" i="2"/>
  <c r="T97" i="2"/>
  <c r="U97" i="2"/>
  <c r="V97" i="2"/>
  <c r="W97" i="2"/>
  <c r="X97" i="2"/>
  <c r="AY96" i="1"/>
  <c r="AZ96" i="1"/>
  <c r="BA96" i="1"/>
  <c r="BB96" i="1"/>
  <c r="BC96" i="1"/>
  <c r="BR96" i="1"/>
  <c r="AA97" i="2"/>
  <c r="AB97" i="2"/>
  <c r="AC97" i="2"/>
  <c r="B98" i="2"/>
  <c r="C98" i="2"/>
  <c r="D98" i="2"/>
  <c r="E98" i="2"/>
  <c r="F98" i="2"/>
  <c r="G98" i="2"/>
  <c r="H98" i="2"/>
  <c r="I98" i="2"/>
  <c r="J98" i="2"/>
  <c r="K98" i="2"/>
  <c r="L98" i="2"/>
  <c r="M98" i="2"/>
  <c r="N98" i="2"/>
  <c r="O98" i="2"/>
  <c r="P98" i="2"/>
  <c r="Q98" i="2"/>
  <c r="R98" i="2"/>
  <c r="S98" i="2"/>
  <c r="T98" i="2"/>
  <c r="U98" i="2"/>
  <c r="V98" i="2"/>
  <c r="W98" i="2"/>
  <c r="X98" i="2"/>
  <c r="AY97" i="1"/>
  <c r="AZ97" i="1"/>
  <c r="BA97" i="1"/>
  <c r="BB97" i="1"/>
  <c r="BC97" i="1"/>
  <c r="BR97" i="1"/>
  <c r="AA98" i="2"/>
  <c r="AB98" i="2"/>
  <c r="AC98" i="2"/>
  <c r="B99" i="2"/>
  <c r="C99" i="2"/>
  <c r="D99" i="2"/>
  <c r="E99" i="2"/>
  <c r="F99" i="2"/>
  <c r="G99" i="2"/>
  <c r="H99" i="2"/>
  <c r="I99" i="2"/>
  <c r="J99" i="2"/>
  <c r="K99" i="2"/>
  <c r="L99" i="2"/>
  <c r="M99" i="2"/>
  <c r="N99" i="2"/>
  <c r="O99" i="2"/>
  <c r="P99" i="2"/>
  <c r="Q99" i="2"/>
  <c r="R99" i="2"/>
  <c r="S99" i="2"/>
  <c r="T99" i="2"/>
  <c r="U99" i="2"/>
  <c r="V99" i="2"/>
  <c r="W99" i="2"/>
  <c r="X99" i="2"/>
  <c r="AY98" i="1"/>
  <c r="AZ98" i="1"/>
  <c r="BA98" i="1"/>
  <c r="BB98" i="1"/>
  <c r="BC98" i="1"/>
  <c r="BR98" i="1"/>
  <c r="AA99" i="2"/>
  <c r="AB99" i="2"/>
  <c r="AC99" i="2"/>
  <c r="B100" i="2"/>
  <c r="C100" i="2"/>
  <c r="D100" i="2"/>
  <c r="E100" i="2"/>
  <c r="F100" i="2"/>
  <c r="G100" i="2"/>
  <c r="H100" i="2"/>
  <c r="I100" i="2"/>
  <c r="J100" i="2"/>
  <c r="K100" i="2"/>
  <c r="L100" i="2"/>
  <c r="M100" i="2"/>
  <c r="N100" i="2"/>
  <c r="O100" i="2"/>
  <c r="P100" i="2"/>
  <c r="Q100" i="2"/>
  <c r="R100" i="2"/>
  <c r="S100" i="2"/>
  <c r="T100" i="2"/>
  <c r="U100" i="2"/>
  <c r="V100" i="2"/>
  <c r="W100" i="2"/>
  <c r="X100" i="2"/>
  <c r="AY99" i="1"/>
  <c r="AZ99" i="1"/>
  <c r="BA99" i="1"/>
  <c r="BB99" i="1"/>
  <c r="BC99" i="1"/>
  <c r="BR99" i="1"/>
  <c r="AA100" i="2"/>
  <c r="AB100" i="2"/>
  <c r="AC100" i="2"/>
  <c r="B101" i="2"/>
  <c r="C101" i="2"/>
  <c r="D101" i="2"/>
  <c r="E101" i="2"/>
  <c r="F101" i="2"/>
  <c r="G101" i="2"/>
  <c r="H101" i="2"/>
  <c r="I101" i="2"/>
  <c r="J101" i="2"/>
  <c r="K101" i="2"/>
  <c r="L101" i="2"/>
  <c r="M101" i="2"/>
  <c r="N101" i="2"/>
  <c r="O101" i="2"/>
  <c r="P101" i="2"/>
  <c r="Q101" i="2"/>
  <c r="R101" i="2"/>
  <c r="S101" i="2"/>
  <c r="T101" i="2"/>
  <c r="U101" i="2"/>
  <c r="V101" i="2"/>
  <c r="W101" i="2"/>
  <c r="X101" i="2"/>
  <c r="AY100" i="1"/>
  <c r="AZ100" i="1"/>
  <c r="BA100" i="1"/>
  <c r="BB100" i="1"/>
  <c r="BC100" i="1"/>
  <c r="BR100" i="1"/>
  <c r="AA101" i="2"/>
  <c r="AB101" i="2"/>
  <c r="AC101" i="2"/>
  <c r="B25" i="2"/>
  <c r="C25" i="2"/>
  <c r="D25" i="2"/>
  <c r="E25" i="2"/>
  <c r="F25" i="2"/>
  <c r="G25" i="2"/>
  <c r="H25" i="2"/>
  <c r="I25" i="2"/>
  <c r="J25" i="2"/>
  <c r="K25" i="2"/>
  <c r="L25" i="2"/>
  <c r="M25" i="2"/>
  <c r="N25" i="2"/>
  <c r="O25" i="2"/>
  <c r="P25" i="2"/>
  <c r="Q25" i="2"/>
  <c r="R25" i="2"/>
  <c r="S25" i="2"/>
  <c r="T25" i="2"/>
  <c r="U25" i="2"/>
  <c r="V25" i="2"/>
  <c r="W25" i="2"/>
  <c r="X25" i="2"/>
  <c r="AY24" i="1"/>
  <c r="AZ24" i="1"/>
  <c r="BA24" i="1"/>
  <c r="BB24" i="1"/>
  <c r="BC24" i="1"/>
  <c r="BR24" i="1"/>
  <c r="AA25" i="2"/>
  <c r="AB25" i="2"/>
  <c r="AC25" i="2"/>
  <c r="B26" i="2"/>
  <c r="C26" i="2"/>
  <c r="D26" i="2"/>
  <c r="E26" i="2"/>
  <c r="F26" i="2"/>
  <c r="G26" i="2"/>
  <c r="H26" i="2"/>
  <c r="I26" i="2"/>
  <c r="J26" i="2"/>
  <c r="K26" i="2"/>
  <c r="L26" i="2"/>
  <c r="M26" i="2"/>
  <c r="N26" i="2"/>
  <c r="O26" i="2"/>
  <c r="P26" i="2"/>
  <c r="Q26" i="2"/>
  <c r="R26" i="2"/>
  <c r="S26" i="2"/>
  <c r="T26" i="2"/>
  <c r="U26" i="2"/>
  <c r="V26" i="2"/>
  <c r="W26" i="2"/>
  <c r="X26" i="2"/>
  <c r="AY25" i="1"/>
  <c r="AZ25" i="1"/>
  <c r="BA25" i="1"/>
  <c r="BB25" i="1"/>
  <c r="BC25" i="1"/>
  <c r="BR25" i="1"/>
  <c r="AA26" i="2"/>
  <c r="AB26" i="2"/>
  <c r="AC26" i="2"/>
  <c r="B27" i="2"/>
  <c r="C27" i="2"/>
  <c r="D27" i="2"/>
  <c r="E27" i="2"/>
  <c r="F27" i="2"/>
  <c r="G27" i="2"/>
  <c r="H27" i="2"/>
  <c r="I27" i="2"/>
  <c r="J27" i="2"/>
  <c r="K27" i="2"/>
  <c r="L27" i="2"/>
  <c r="M27" i="2"/>
  <c r="N27" i="2"/>
  <c r="O27" i="2"/>
  <c r="P27" i="2"/>
  <c r="Q27" i="2"/>
  <c r="R27" i="2"/>
  <c r="S27" i="2"/>
  <c r="T27" i="2"/>
  <c r="U27" i="2"/>
  <c r="V27" i="2"/>
  <c r="W27" i="2"/>
  <c r="X27" i="2"/>
  <c r="AY26" i="1"/>
  <c r="AZ26" i="1"/>
  <c r="BA26" i="1"/>
  <c r="BB26" i="1"/>
  <c r="BC26" i="1"/>
  <c r="BR26" i="1"/>
  <c r="AA27" i="2"/>
  <c r="AB27" i="2"/>
  <c r="AC27" i="2"/>
  <c r="B28" i="2"/>
  <c r="C28" i="2"/>
  <c r="D28" i="2"/>
  <c r="E28" i="2"/>
  <c r="F28" i="2"/>
  <c r="G28" i="2"/>
  <c r="H28" i="2"/>
  <c r="I28" i="2"/>
  <c r="J28" i="2"/>
  <c r="K28" i="2"/>
  <c r="L28" i="2"/>
  <c r="M28" i="2"/>
  <c r="N28" i="2"/>
  <c r="O28" i="2"/>
  <c r="P28" i="2"/>
  <c r="Q28" i="2"/>
  <c r="R28" i="2"/>
  <c r="S28" i="2"/>
  <c r="T28" i="2"/>
  <c r="U28" i="2"/>
  <c r="V28" i="2"/>
  <c r="W28" i="2"/>
  <c r="X28" i="2"/>
  <c r="BA27" i="1"/>
  <c r="AY27" i="1"/>
  <c r="AZ27" i="1"/>
  <c r="BB27" i="1"/>
  <c r="BC27" i="1"/>
  <c r="BR27" i="1"/>
  <c r="AA28" i="2"/>
  <c r="AB28" i="2"/>
  <c r="AC28" i="2"/>
  <c r="B29" i="2"/>
  <c r="C29" i="2"/>
  <c r="D29" i="2"/>
  <c r="E29" i="2"/>
  <c r="F29" i="2"/>
  <c r="G29" i="2"/>
  <c r="H29" i="2"/>
  <c r="I29" i="2"/>
  <c r="J29" i="2"/>
  <c r="K29" i="2"/>
  <c r="L29" i="2"/>
  <c r="M29" i="2"/>
  <c r="N29" i="2"/>
  <c r="O29" i="2"/>
  <c r="P29" i="2"/>
  <c r="Q29" i="2"/>
  <c r="R29" i="2"/>
  <c r="S29" i="2"/>
  <c r="T29" i="2"/>
  <c r="U29" i="2"/>
  <c r="V29" i="2"/>
  <c r="W29" i="2"/>
  <c r="X29" i="2"/>
  <c r="AY28" i="1"/>
  <c r="AZ28" i="1"/>
  <c r="BA28" i="1"/>
  <c r="BB28" i="1"/>
  <c r="BC28" i="1"/>
  <c r="BR28" i="1"/>
  <c r="AA29" i="2"/>
  <c r="AB29" i="2"/>
  <c r="AC29" i="2"/>
  <c r="B30" i="2"/>
  <c r="C30" i="2"/>
  <c r="D30" i="2"/>
  <c r="E30" i="2"/>
  <c r="F30" i="2"/>
  <c r="G30" i="2"/>
  <c r="H30" i="2"/>
  <c r="I30" i="2"/>
  <c r="J30" i="2"/>
  <c r="K30" i="2"/>
  <c r="L30" i="2"/>
  <c r="M30" i="2"/>
  <c r="N30" i="2"/>
  <c r="O30" i="2"/>
  <c r="P30" i="2"/>
  <c r="Q30" i="2"/>
  <c r="R30" i="2"/>
  <c r="S30" i="2"/>
  <c r="T30" i="2"/>
  <c r="U30" i="2"/>
  <c r="V30" i="2"/>
  <c r="W30" i="2"/>
  <c r="X30" i="2"/>
  <c r="AY29" i="1"/>
  <c r="AZ29" i="1"/>
  <c r="BA29" i="1"/>
  <c r="BB29" i="1"/>
  <c r="BC29" i="1"/>
  <c r="BR29" i="1"/>
  <c r="AA30" i="2"/>
  <c r="AB30" i="2"/>
  <c r="AC30" i="2"/>
  <c r="B31" i="2"/>
  <c r="C31" i="2"/>
  <c r="D31" i="2"/>
  <c r="E31" i="2"/>
  <c r="F31" i="2"/>
  <c r="G31" i="2"/>
  <c r="H31" i="2"/>
  <c r="I31" i="2"/>
  <c r="J31" i="2"/>
  <c r="K31" i="2"/>
  <c r="L31" i="2"/>
  <c r="M31" i="2"/>
  <c r="N31" i="2"/>
  <c r="O31" i="2"/>
  <c r="P31" i="2"/>
  <c r="Q31" i="2"/>
  <c r="R31" i="2"/>
  <c r="S31" i="2"/>
  <c r="T31" i="2"/>
  <c r="U31" i="2"/>
  <c r="V31" i="2"/>
  <c r="W31" i="2"/>
  <c r="X31" i="2"/>
  <c r="AY30" i="1"/>
  <c r="AZ30" i="1"/>
  <c r="BA30" i="1"/>
  <c r="BB30" i="1"/>
  <c r="BC30" i="1"/>
  <c r="BR30" i="1"/>
  <c r="AA31" i="2"/>
  <c r="AB31" i="2"/>
  <c r="AC31" i="2"/>
  <c r="B32" i="2"/>
  <c r="C32" i="2"/>
  <c r="D32" i="2"/>
  <c r="E32" i="2"/>
  <c r="F32" i="2"/>
  <c r="G32" i="2"/>
  <c r="H32" i="2"/>
  <c r="I32" i="2"/>
  <c r="J32" i="2"/>
  <c r="K32" i="2"/>
  <c r="L32" i="2"/>
  <c r="M32" i="2"/>
  <c r="N32" i="2"/>
  <c r="O32" i="2"/>
  <c r="P32" i="2"/>
  <c r="Q32" i="2"/>
  <c r="R32" i="2"/>
  <c r="S32" i="2"/>
  <c r="T32" i="2"/>
  <c r="U32" i="2"/>
  <c r="V32" i="2"/>
  <c r="W32" i="2"/>
  <c r="X32" i="2"/>
  <c r="AY31" i="1"/>
  <c r="AZ31" i="1"/>
  <c r="BA31" i="1"/>
  <c r="BB31" i="1"/>
  <c r="BC31" i="1"/>
  <c r="BR31" i="1"/>
  <c r="AA32" i="2"/>
  <c r="AB32" i="2"/>
  <c r="AC32" i="2"/>
  <c r="B33" i="2"/>
  <c r="C33" i="2"/>
  <c r="D33" i="2"/>
  <c r="E33" i="2"/>
  <c r="F33" i="2"/>
  <c r="G33" i="2"/>
  <c r="H33" i="2"/>
  <c r="I33" i="2"/>
  <c r="J33" i="2"/>
  <c r="K33" i="2"/>
  <c r="L33" i="2"/>
  <c r="M33" i="2"/>
  <c r="N33" i="2"/>
  <c r="O33" i="2"/>
  <c r="P33" i="2"/>
  <c r="Q33" i="2"/>
  <c r="R33" i="2"/>
  <c r="S33" i="2"/>
  <c r="T33" i="2"/>
  <c r="U33" i="2"/>
  <c r="V33" i="2"/>
  <c r="W33" i="2"/>
  <c r="X33" i="2"/>
  <c r="AY32" i="1"/>
  <c r="AZ32" i="1"/>
  <c r="BA32" i="1"/>
  <c r="BB32" i="1"/>
  <c r="BC32" i="1"/>
  <c r="BR32" i="1"/>
  <c r="AA33" i="2"/>
  <c r="AB33" i="2"/>
  <c r="AC33" i="2"/>
  <c r="B34" i="2"/>
  <c r="C34" i="2"/>
  <c r="D34" i="2"/>
  <c r="E34" i="2"/>
  <c r="F34" i="2"/>
  <c r="G34" i="2"/>
  <c r="H34" i="2"/>
  <c r="I34" i="2"/>
  <c r="J34" i="2"/>
  <c r="K34" i="2"/>
  <c r="L34" i="2"/>
  <c r="M34" i="2"/>
  <c r="N34" i="2"/>
  <c r="O34" i="2"/>
  <c r="P34" i="2"/>
  <c r="Q34" i="2"/>
  <c r="R34" i="2"/>
  <c r="S34" i="2"/>
  <c r="T34" i="2"/>
  <c r="U34" i="2"/>
  <c r="V34" i="2"/>
  <c r="W34" i="2"/>
  <c r="X34" i="2"/>
  <c r="BA33" i="1"/>
  <c r="BB33" i="1"/>
  <c r="AY33" i="1"/>
  <c r="AZ33" i="1"/>
  <c r="BC33" i="1"/>
  <c r="BR33" i="1"/>
  <c r="AA34" i="2"/>
  <c r="AB34" i="2"/>
  <c r="AC34" i="2"/>
  <c r="B35" i="2"/>
  <c r="C35" i="2"/>
  <c r="D35" i="2"/>
  <c r="E35" i="2"/>
  <c r="F35" i="2"/>
  <c r="G35" i="2"/>
  <c r="H35" i="2"/>
  <c r="I35" i="2"/>
  <c r="J35" i="2"/>
  <c r="K35" i="2"/>
  <c r="L35" i="2"/>
  <c r="M35" i="2"/>
  <c r="N35" i="2"/>
  <c r="O35" i="2"/>
  <c r="P35" i="2"/>
  <c r="Q35" i="2"/>
  <c r="R35" i="2"/>
  <c r="S35" i="2"/>
  <c r="T35" i="2"/>
  <c r="U35" i="2"/>
  <c r="V35" i="2"/>
  <c r="W35" i="2"/>
  <c r="X35" i="2"/>
  <c r="BB34" i="1"/>
  <c r="AZ34" i="1"/>
  <c r="AY34" i="1"/>
  <c r="BA34" i="1"/>
  <c r="BC34" i="1"/>
  <c r="BR34" i="1"/>
  <c r="AA35" i="2"/>
  <c r="AB35" i="2"/>
  <c r="AC35" i="2"/>
  <c r="B36" i="2"/>
  <c r="C36" i="2"/>
  <c r="D36" i="2"/>
  <c r="E36" i="2"/>
  <c r="F36" i="2"/>
  <c r="G36" i="2"/>
  <c r="H36" i="2"/>
  <c r="I36" i="2"/>
  <c r="J36" i="2"/>
  <c r="K36" i="2"/>
  <c r="L36" i="2"/>
  <c r="M36" i="2"/>
  <c r="N36" i="2"/>
  <c r="O36" i="2"/>
  <c r="P36" i="2"/>
  <c r="Q36" i="2"/>
  <c r="R36" i="2"/>
  <c r="S36" i="2"/>
  <c r="T36" i="2"/>
  <c r="U36" i="2"/>
  <c r="V36" i="2"/>
  <c r="W36" i="2"/>
  <c r="X36" i="2"/>
  <c r="AY35" i="1"/>
  <c r="AZ35" i="1"/>
  <c r="BA35" i="1"/>
  <c r="BB35" i="1"/>
  <c r="BC35" i="1"/>
  <c r="BR35" i="1"/>
  <c r="AA36" i="2"/>
  <c r="AB36" i="2"/>
  <c r="AC36" i="2"/>
  <c r="B37" i="2"/>
  <c r="C37" i="2"/>
  <c r="D37" i="2"/>
  <c r="E37" i="2"/>
  <c r="F37" i="2"/>
  <c r="G37" i="2"/>
  <c r="H37" i="2"/>
  <c r="I37" i="2"/>
  <c r="J37" i="2"/>
  <c r="K37" i="2"/>
  <c r="L37" i="2"/>
  <c r="M37" i="2"/>
  <c r="N37" i="2"/>
  <c r="O37" i="2"/>
  <c r="P37" i="2"/>
  <c r="Q37" i="2"/>
  <c r="R37" i="2"/>
  <c r="S37" i="2"/>
  <c r="T37" i="2"/>
  <c r="U37" i="2"/>
  <c r="V37" i="2"/>
  <c r="W37" i="2"/>
  <c r="X37" i="2"/>
  <c r="AY36" i="1"/>
  <c r="AZ36" i="1"/>
  <c r="BA36" i="1"/>
  <c r="BB36" i="1"/>
  <c r="BC36" i="1"/>
  <c r="BR36" i="1"/>
  <c r="AA37" i="2"/>
  <c r="AB37" i="2"/>
  <c r="AC37" i="2"/>
  <c r="B38" i="2"/>
  <c r="C38" i="2"/>
  <c r="D38" i="2"/>
  <c r="E38" i="2"/>
  <c r="F38" i="2"/>
  <c r="G38" i="2"/>
  <c r="H38" i="2"/>
  <c r="I38" i="2"/>
  <c r="J38" i="2"/>
  <c r="K38" i="2"/>
  <c r="L38" i="2"/>
  <c r="M38" i="2"/>
  <c r="N38" i="2"/>
  <c r="O38" i="2"/>
  <c r="P38" i="2"/>
  <c r="Q38" i="2"/>
  <c r="R38" i="2"/>
  <c r="S38" i="2"/>
  <c r="T38" i="2"/>
  <c r="U38" i="2"/>
  <c r="V38" i="2"/>
  <c r="W38" i="2"/>
  <c r="X38" i="2"/>
  <c r="AY37" i="1"/>
  <c r="AZ37" i="1"/>
  <c r="BA37" i="1"/>
  <c r="BB37" i="1"/>
  <c r="BC37" i="1"/>
  <c r="BR37" i="1"/>
  <c r="AA38" i="2"/>
  <c r="AB38" i="2"/>
  <c r="AC38" i="2"/>
  <c r="B39" i="2"/>
  <c r="C39" i="2"/>
  <c r="D39" i="2"/>
  <c r="E39" i="2"/>
  <c r="F39" i="2"/>
  <c r="G39" i="2"/>
  <c r="H39" i="2"/>
  <c r="I39" i="2"/>
  <c r="J39" i="2"/>
  <c r="K39" i="2"/>
  <c r="L39" i="2"/>
  <c r="M39" i="2"/>
  <c r="N39" i="2"/>
  <c r="O39" i="2"/>
  <c r="P39" i="2"/>
  <c r="Q39" i="2"/>
  <c r="R39" i="2"/>
  <c r="S39" i="2"/>
  <c r="T39" i="2"/>
  <c r="U39" i="2"/>
  <c r="V39" i="2"/>
  <c r="W39" i="2"/>
  <c r="X39" i="2"/>
  <c r="AY38" i="1"/>
  <c r="AZ38" i="1"/>
  <c r="BA38" i="1"/>
  <c r="BB38" i="1"/>
  <c r="BC38" i="1"/>
  <c r="BR38" i="1"/>
  <c r="AA39" i="2"/>
  <c r="AB39" i="2"/>
  <c r="AC39" i="2"/>
  <c r="B40" i="2"/>
  <c r="C40" i="2"/>
  <c r="D40" i="2"/>
  <c r="E40" i="2"/>
  <c r="F40" i="2"/>
  <c r="G40" i="2"/>
  <c r="H40" i="2"/>
  <c r="I40" i="2"/>
  <c r="J40" i="2"/>
  <c r="K40" i="2"/>
  <c r="L40" i="2"/>
  <c r="M40" i="2"/>
  <c r="N40" i="2"/>
  <c r="O40" i="2"/>
  <c r="P40" i="2"/>
  <c r="Q40" i="2"/>
  <c r="R40" i="2"/>
  <c r="S40" i="2"/>
  <c r="T40" i="2"/>
  <c r="U40" i="2"/>
  <c r="V40" i="2"/>
  <c r="W40" i="2"/>
  <c r="X40" i="2"/>
  <c r="AY39" i="1"/>
  <c r="AZ39" i="1"/>
  <c r="BA39" i="1"/>
  <c r="BB39" i="1"/>
  <c r="BC39" i="1"/>
  <c r="BR39" i="1"/>
  <c r="AA40" i="2"/>
  <c r="AB40" i="2"/>
  <c r="AC40" i="2"/>
  <c r="B41" i="2"/>
  <c r="C41" i="2"/>
  <c r="D41" i="2"/>
  <c r="E41" i="2"/>
  <c r="F41" i="2"/>
  <c r="G41" i="2"/>
  <c r="H41" i="2"/>
  <c r="I41" i="2"/>
  <c r="J41" i="2"/>
  <c r="K41" i="2"/>
  <c r="L41" i="2"/>
  <c r="M41" i="2"/>
  <c r="N41" i="2"/>
  <c r="O41" i="2"/>
  <c r="P41" i="2"/>
  <c r="Q41" i="2"/>
  <c r="R41" i="2"/>
  <c r="S41" i="2"/>
  <c r="T41" i="2"/>
  <c r="U41" i="2"/>
  <c r="V41" i="2"/>
  <c r="W41" i="2"/>
  <c r="X41" i="2"/>
  <c r="AY40" i="1"/>
  <c r="AZ40" i="1"/>
  <c r="BA40" i="1"/>
  <c r="BB40" i="1"/>
  <c r="BC40" i="1"/>
  <c r="BR40" i="1"/>
  <c r="AA41" i="2"/>
  <c r="AB41" i="2"/>
  <c r="AC41" i="2"/>
  <c r="B42" i="2"/>
  <c r="C42" i="2"/>
  <c r="D42" i="2"/>
  <c r="E42" i="2"/>
  <c r="F42" i="2"/>
  <c r="G42" i="2"/>
  <c r="H42" i="2"/>
  <c r="I42" i="2"/>
  <c r="J42" i="2"/>
  <c r="K42" i="2"/>
  <c r="L42" i="2"/>
  <c r="M42" i="2"/>
  <c r="N42" i="2"/>
  <c r="O42" i="2"/>
  <c r="P42" i="2"/>
  <c r="Q42" i="2"/>
  <c r="R42" i="2"/>
  <c r="S42" i="2"/>
  <c r="T42" i="2"/>
  <c r="U42" i="2"/>
  <c r="V42" i="2"/>
  <c r="W42" i="2"/>
  <c r="X42" i="2"/>
  <c r="AY41" i="1"/>
  <c r="AZ41" i="1"/>
  <c r="BA41" i="1"/>
  <c r="BB41" i="1"/>
  <c r="BC41" i="1"/>
  <c r="BR41" i="1"/>
  <c r="AA42" i="2"/>
  <c r="AB42" i="2"/>
  <c r="AC42" i="2"/>
  <c r="B43" i="2"/>
  <c r="C43" i="2"/>
  <c r="D43" i="2"/>
  <c r="E43" i="2"/>
  <c r="F43" i="2"/>
  <c r="G43" i="2"/>
  <c r="H43" i="2"/>
  <c r="I43" i="2"/>
  <c r="J43" i="2"/>
  <c r="K43" i="2"/>
  <c r="L43" i="2"/>
  <c r="M43" i="2"/>
  <c r="N43" i="2"/>
  <c r="O43" i="2"/>
  <c r="P43" i="2"/>
  <c r="Q43" i="2"/>
  <c r="R43" i="2"/>
  <c r="S43" i="2"/>
  <c r="T43" i="2"/>
  <c r="U43" i="2"/>
  <c r="V43" i="2"/>
  <c r="W43" i="2"/>
  <c r="X43" i="2"/>
  <c r="AY42" i="1"/>
  <c r="AZ42" i="1"/>
  <c r="BA42" i="1"/>
  <c r="BB42" i="1"/>
  <c r="BC42" i="1"/>
  <c r="BR42" i="1"/>
  <c r="AA43" i="2"/>
  <c r="AB43" i="2"/>
  <c r="AC43" i="2"/>
  <c r="B44" i="2"/>
  <c r="C44" i="2"/>
  <c r="D44" i="2"/>
  <c r="E44" i="2"/>
  <c r="F44" i="2"/>
  <c r="G44" i="2"/>
  <c r="H44" i="2"/>
  <c r="I44" i="2"/>
  <c r="J44" i="2"/>
  <c r="K44" i="2"/>
  <c r="L44" i="2"/>
  <c r="M44" i="2"/>
  <c r="N44" i="2"/>
  <c r="O44" i="2"/>
  <c r="P44" i="2"/>
  <c r="Q44" i="2"/>
  <c r="R44" i="2"/>
  <c r="S44" i="2"/>
  <c r="T44" i="2"/>
  <c r="U44" i="2"/>
  <c r="V44" i="2"/>
  <c r="W44" i="2"/>
  <c r="X44" i="2"/>
  <c r="AY43" i="1"/>
  <c r="AZ43" i="1"/>
  <c r="BA43" i="1"/>
  <c r="BB43" i="1"/>
  <c r="BC43" i="1"/>
  <c r="BR43" i="1"/>
  <c r="AA44" i="2"/>
  <c r="AB44" i="2"/>
  <c r="AC44" i="2"/>
  <c r="B45" i="2"/>
  <c r="C45" i="2"/>
  <c r="D45" i="2"/>
  <c r="E45" i="2"/>
  <c r="F45" i="2"/>
  <c r="G45" i="2"/>
  <c r="H45" i="2"/>
  <c r="I45" i="2"/>
  <c r="J45" i="2"/>
  <c r="K45" i="2"/>
  <c r="L45" i="2"/>
  <c r="M45" i="2"/>
  <c r="N45" i="2"/>
  <c r="O45" i="2"/>
  <c r="P45" i="2"/>
  <c r="Q45" i="2"/>
  <c r="R45" i="2"/>
  <c r="S45" i="2"/>
  <c r="T45" i="2"/>
  <c r="U45" i="2"/>
  <c r="V45" i="2"/>
  <c r="W45" i="2"/>
  <c r="X45" i="2"/>
  <c r="AY44" i="1"/>
  <c r="AZ44" i="1"/>
  <c r="BA44" i="1"/>
  <c r="BB44" i="1"/>
  <c r="BC44" i="1"/>
  <c r="BR44" i="1"/>
  <c r="AA45" i="2"/>
  <c r="AB45" i="2"/>
  <c r="AC45" i="2"/>
  <c r="B46" i="2"/>
  <c r="C46" i="2"/>
  <c r="D46" i="2"/>
  <c r="E46" i="2"/>
  <c r="F46" i="2"/>
  <c r="G46" i="2"/>
  <c r="H46" i="2"/>
  <c r="I46" i="2"/>
  <c r="J46" i="2"/>
  <c r="K46" i="2"/>
  <c r="L46" i="2"/>
  <c r="M46" i="2"/>
  <c r="N46" i="2"/>
  <c r="O46" i="2"/>
  <c r="P46" i="2"/>
  <c r="Q46" i="2"/>
  <c r="R46" i="2"/>
  <c r="S46" i="2"/>
  <c r="T46" i="2"/>
  <c r="U46" i="2"/>
  <c r="V46" i="2"/>
  <c r="W46" i="2"/>
  <c r="X46" i="2"/>
  <c r="AY45" i="1"/>
  <c r="AZ45" i="1"/>
  <c r="BA45" i="1"/>
  <c r="BB45" i="1"/>
  <c r="BC45" i="1"/>
  <c r="BR45" i="1"/>
  <c r="AA46" i="2"/>
  <c r="AB46" i="2"/>
  <c r="AC46" i="2"/>
  <c r="B47" i="2"/>
  <c r="C47" i="2"/>
  <c r="D47" i="2"/>
  <c r="E47" i="2"/>
  <c r="F47" i="2"/>
  <c r="G47" i="2"/>
  <c r="H47" i="2"/>
  <c r="I47" i="2"/>
  <c r="J47" i="2"/>
  <c r="K47" i="2"/>
  <c r="L47" i="2"/>
  <c r="M47" i="2"/>
  <c r="N47" i="2"/>
  <c r="O47" i="2"/>
  <c r="P47" i="2"/>
  <c r="Q47" i="2"/>
  <c r="R47" i="2"/>
  <c r="S47" i="2"/>
  <c r="T47" i="2"/>
  <c r="U47" i="2"/>
  <c r="V47" i="2"/>
  <c r="W47" i="2"/>
  <c r="X47" i="2"/>
  <c r="AY46" i="1"/>
  <c r="AZ46" i="1"/>
  <c r="BA46" i="1"/>
  <c r="BB46" i="1"/>
  <c r="BC46" i="1"/>
  <c r="BR46" i="1"/>
  <c r="AA47" i="2"/>
  <c r="AB47" i="2"/>
  <c r="AC47" i="2"/>
  <c r="B48" i="2"/>
  <c r="C48" i="2"/>
  <c r="D48" i="2"/>
  <c r="E48" i="2"/>
  <c r="F48" i="2"/>
  <c r="G48" i="2"/>
  <c r="H48" i="2"/>
  <c r="I48" i="2"/>
  <c r="J48" i="2"/>
  <c r="K48" i="2"/>
  <c r="L48" i="2"/>
  <c r="M48" i="2"/>
  <c r="N48" i="2"/>
  <c r="O48" i="2"/>
  <c r="P48" i="2"/>
  <c r="Q48" i="2"/>
  <c r="R48" i="2"/>
  <c r="S48" i="2"/>
  <c r="T48" i="2"/>
  <c r="U48" i="2"/>
  <c r="V48" i="2"/>
  <c r="W48" i="2"/>
  <c r="X48" i="2"/>
  <c r="AY47" i="1"/>
  <c r="AZ47" i="1"/>
  <c r="BA47" i="1"/>
  <c r="BB47" i="1"/>
  <c r="BC47" i="1"/>
  <c r="BR47" i="1"/>
  <c r="AA48" i="2"/>
  <c r="AB48" i="2"/>
  <c r="AC48" i="2"/>
  <c r="B49" i="2"/>
  <c r="C49" i="2"/>
  <c r="D49" i="2"/>
  <c r="E49" i="2"/>
  <c r="F49" i="2"/>
  <c r="G49" i="2"/>
  <c r="H49" i="2"/>
  <c r="I49" i="2"/>
  <c r="J49" i="2"/>
  <c r="K49" i="2"/>
  <c r="L49" i="2"/>
  <c r="M49" i="2"/>
  <c r="N49" i="2"/>
  <c r="O49" i="2"/>
  <c r="P49" i="2"/>
  <c r="Q49" i="2"/>
  <c r="R49" i="2"/>
  <c r="S49" i="2"/>
  <c r="T49" i="2"/>
  <c r="U49" i="2"/>
  <c r="V49" i="2"/>
  <c r="W49" i="2"/>
  <c r="X49" i="2"/>
  <c r="AY48" i="1"/>
  <c r="AZ48" i="1"/>
  <c r="BA48" i="1"/>
  <c r="BB48" i="1"/>
  <c r="BC48" i="1"/>
  <c r="BR48" i="1"/>
  <c r="AA49" i="2"/>
  <c r="AB49" i="2"/>
  <c r="AC49" i="2"/>
  <c r="B50" i="2"/>
  <c r="C50" i="2"/>
  <c r="D50" i="2"/>
  <c r="E50" i="2"/>
  <c r="F50" i="2"/>
  <c r="G50" i="2"/>
  <c r="H50" i="2"/>
  <c r="I50" i="2"/>
  <c r="J50" i="2"/>
  <c r="K50" i="2"/>
  <c r="L50" i="2"/>
  <c r="M50" i="2"/>
  <c r="N50" i="2"/>
  <c r="O50" i="2"/>
  <c r="P50" i="2"/>
  <c r="Q50" i="2"/>
  <c r="R50" i="2"/>
  <c r="S50" i="2"/>
  <c r="T50" i="2"/>
  <c r="U50" i="2"/>
  <c r="V50" i="2"/>
  <c r="W50" i="2"/>
  <c r="X50" i="2"/>
  <c r="AY49" i="1"/>
  <c r="AZ49" i="1"/>
  <c r="BA49" i="1"/>
  <c r="BB49" i="1"/>
  <c r="BC49" i="1"/>
  <c r="BR49" i="1"/>
  <c r="AA50" i="2"/>
  <c r="AB50" i="2"/>
  <c r="AC50" i="2"/>
  <c r="B51" i="2"/>
  <c r="C51" i="2"/>
  <c r="D51" i="2"/>
  <c r="E51" i="2"/>
  <c r="F51" i="2"/>
  <c r="G51" i="2"/>
  <c r="H51" i="2"/>
  <c r="I51" i="2"/>
  <c r="J51" i="2"/>
  <c r="K51" i="2"/>
  <c r="L51" i="2"/>
  <c r="M51" i="2"/>
  <c r="N51" i="2"/>
  <c r="O51" i="2"/>
  <c r="P51" i="2"/>
  <c r="Q51" i="2"/>
  <c r="R51" i="2"/>
  <c r="S51" i="2"/>
  <c r="T51" i="2"/>
  <c r="U51" i="2"/>
  <c r="V51" i="2"/>
  <c r="W51" i="2"/>
  <c r="X51" i="2"/>
  <c r="AY50" i="1"/>
  <c r="AZ50" i="1"/>
  <c r="BA50" i="1"/>
  <c r="BB50" i="1"/>
  <c r="BC50" i="1"/>
  <c r="BR50" i="1"/>
  <c r="AA51" i="2"/>
  <c r="AB51" i="2"/>
  <c r="AC51" i="2"/>
  <c r="B52" i="2"/>
  <c r="C52" i="2"/>
  <c r="D52" i="2"/>
  <c r="E52" i="2"/>
  <c r="F52" i="2"/>
  <c r="G52" i="2"/>
  <c r="H52" i="2"/>
  <c r="I52" i="2"/>
  <c r="J52" i="2"/>
  <c r="K52" i="2"/>
  <c r="L52" i="2"/>
  <c r="M52" i="2"/>
  <c r="N52" i="2"/>
  <c r="O52" i="2"/>
  <c r="P52" i="2"/>
  <c r="Q52" i="2"/>
  <c r="R52" i="2"/>
  <c r="S52" i="2"/>
  <c r="T52" i="2"/>
  <c r="U52" i="2"/>
  <c r="V52" i="2"/>
  <c r="W52" i="2"/>
  <c r="X52" i="2"/>
  <c r="AY51" i="1"/>
  <c r="AZ51" i="1"/>
  <c r="BA51" i="1"/>
  <c r="BB51" i="1"/>
  <c r="BC51" i="1"/>
  <c r="BR51" i="1"/>
  <c r="AA52" i="2"/>
  <c r="AB52" i="2"/>
  <c r="AC52" i="2"/>
  <c r="B53" i="2"/>
  <c r="C53" i="2"/>
  <c r="D53" i="2"/>
  <c r="E53" i="2"/>
  <c r="F53" i="2"/>
  <c r="G53" i="2"/>
  <c r="H53" i="2"/>
  <c r="I53" i="2"/>
  <c r="J53" i="2"/>
  <c r="K53" i="2"/>
  <c r="L53" i="2"/>
  <c r="M53" i="2"/>
  <c r="N53" i="2"/>
  <c r="O53" i="2"/>
  <c r="P53" i="2"/>
  <c r="Q53" i="2"/>
  <c r="R53" i="2"/>
  <c r="S53" i="2"/>
  <c r="T53" i="2"/>
  <c r="U53" i="2"/>
  <c r="V53" i="2"/>
  <c r="W53" i="2"/>
  <c r="X53" i="2"/>
  <c r="AY52" i="1"/>
  <c r="AZ52" i="1"/>
  <c r="BA52" i="1"/>
  <c r="BB52" i="1"/>
  <c r="BC52" i="1"/>
  <c r="BR52" i="1"/>
  <c r="AA53" i="2"/>
  <c r="AB53" i="2"/>
  <c r="AC53" i="2"/>
  <c r="B54" i="2"/>
  <c r="C54" i="2"/>
  <c r="D54" i="2"/>
  <c r="E54" i="2"/>
  <c r="F54" i="2"/>
  <c r="G54" i="2"/>
  <c r="H54" i="2"/>
  <c r="I54" i="2"/>
  <c r="J54" i="2"/>
  <c r="K54" i="2"/>
  <c r="L54" i="2"/>
  <c r="M54" i="2"/>
  <c r="N54" i="2"/>
  <c r="O54" i="2"/>
  <c r="P54" i="2"/>
  <c r="Q54" i="2"/>
  <c r="R54" i="2"/>
  <c r="S54" i="2"/>
  <c r="T54" i="2"/>
  <c r="U54" i="2"/>
  <c r="V54" i="2"/>
  <c r="W54" i="2"/>
  <c r="X54" i="2"/>
  <c r="AY53" i="1"/>
  <c r="AZ53" i="1"/>
  <c r="BA53" i="1"/>
  <c r="BB53" i="1"/>
  <c r="BC53" i="1"/>
  <c r="BR53" i="1"/>
  <c r="AA54" i="2"/>
  <c r="AB54" i="2"/>
  <c r="AC54" i="2"/>
  <c r="B55" i="2"/>
  <c r="C55" i="2"/>
  <c r="D55" i="2"/>
  <c r="E55" i="2"/>
  <c r="F55" i="2"/>
  <c r="G55" i="2"/>
  <c r="H55" i="2"/>
  <c r="I55" i="2"/>
  <c r="J55" i="2"/>
  <c r="K55" i="2"/>
  <c r="L55" i="2"/>
  <c r="M55" i="2"/>
  <c r="N55" i="2"/>
  <c r="O55" i="2"/>
  <c r="P55" i="2"/>
  <c r="Q55" i="2"/>
  <c r="R55" i="2"/>
  <c r="S55" i="2"/>
  <c r="T55" i="2"/>
  <c r="U55" i="2"/>
  <c r="V55" i="2"/>
  <c r="W55" i="2"/>
  <c r="X55" i="2"/>
  <c r="AY54" i="1"/>
  <c r="AZ54" i="1"/>
  <c r="BA54" i="1"/>
  <c r="BB54" i="1"/>
  <c r="BC54" i="1"/>
  <c r="BR54" i="1"/>
  <c r="AA55" i="2"/>
  <c r="AB55" i="2"/>
  <c r="AC55" i="2"/>
  <c r="B56" i="2"/>
  <c r="C56" i="2"/>
  <c r="D56" i="2"/>
  <c r="E56" i="2"/>
  <c r="F56" i="2"/>
  <c r="G56" i="2"/>
  <c r="H56" i="2"/>
  <c r="I56" i="2"/>
  <c r="J56" i="2"/>
  <c r="K56" i="2"/>
  <c r="L56" i="2"/>
  <c r="M56" i="2"/>
  <c r="N56" i="2"/>
  <c r="O56" i="2"/>
  <c r="P56" i="2"/>
  <c r="Q56" i="2"/>
  <c r="R56" i="2"/>
  <c r="S56" i="2"/>
  <c r="T56" i="2"/>
  <c r="U56" i="2"/>
  <c r="V56" i="2"/>
  <c r="W56" i="2"/>
  <c r="X56" i="2"/>
  <c r="AY55" i="1"/>
  <c r="AZ55" i="1"/>
  <c r="BA55" i="1"/>
  <c r="BB55" i="1"/>
  <c r="BC55" i="1"/>
  <c r="BR55" i="1"/>
  <c r="AA56" i="2"/>
  <c r="AB56" i="2"/>
  <c r="AC56" i="2"/>
  <c r="B57" i="2"/>
  <c r="C57" i="2"/>
  <c r="D57" i="2"/>
  <c r="E57" i="2"/>
  <c r="F57" i="2"/>
  <c r="G57" i="2"/>
  <c r="H57" i="2"/>
  <c r="I57" i="2"/>
  <c r="J57" i="2"/>
  <c r="K57" i="2"/>
  <c r="L57" i="2"/>
  <c r="M57" i="2"/>
  <c r="N57" i="2"/>
  <c r="O57" i="2"/>
  <c r="P57" i="2"/>
  <c r="Q57" i="2"/>
  <c r="R57" i="2"/>
  <c r="S57" i="2"/>
  <c r="T57" i="2"/>
  <c r="U57" i="2"/>
  <c r="V57" i="2"/>
  <c r="W57" i="2"/>
  <c r="X57" i="2"/>
  <c r="AY56" i="1"/>
  <c r="AZ56" i="1"/>
  <c r="BA56" i="1"/>
  <c r="BB56" i="1"/>
  <c r="BC56" i="1"/>
  <c r="BR56" i="1"/>
  <c r="AA57" i="2"/>
  <c r="AB57" i="2"/>
  <c r="AC57" i="2"/>
  <c r="B58" i="2"/>
  <c r="C58" i="2"/>
  <c r="D58" i="2"/>
  <c r="E58" i="2"/>
  <c r="F58" i="2"/>
  <c r="G58" i="2"/>
  <c r="H58" i="2"/>
  <c r="I58" i="2"/>
  <c r="J58" i="2"/>
  <c r="K58" i="2"/>
  <c r="L58" i="2"/>
  <c r="M58" i="2"/>
  <c r="N58" i="2"/>
  <c r="O58" i="2"/>
  <c r="P58" i="2"/>
  <c r="Q58" i="2"/>
  <c r="R58" i="2"/>
  <c r="S58" i="2"/>
  <c r="T58" i="2"/>
  <c r="U58" i="2"/>
  <c r="V58" i="2"/>
  <c r="W58" i="2"/>
  <c r="X58" i="2"/>
  <c r="AY57" i="1"/>
  <c r="AZ57" i="1"/>
  <c r="BA57" i="1"/>
  <c r="BB57" i="1"/>
  <c r="BC57" i="1"/>
  <c r="BR57" i="1"/>
  <c r="AA58" i="2"/>
  <c r="AB58" i="2"/>
  <c r="AC58" i="2"/>
  <c r="B59" i="2"/>
  <c r="C59" i="2"/>
  <c r="D59" i="2"/>
  <c r="E59" i="2"/>
  <c r="F59" i="2"/>
  <c r="G59" i="2"/>
  <c r="H59" i="2"/>
  <c r="I59" i="2"/>
  <c r="J59" i="2"/>
  <c r="K59" i="2"/>
  <c r="L59" i="2"/>
  <c r="M59" i="2"/>
  <c r="N59" i="2"/>
  <c r="O59" i="2"/>
  <c r="P59" i="2"/>
  <c r="Q59" i="2"/>
  <c r="R59" i="2"/>
  <c r="S59" i="2"/>
  <c r="T59" i="2"/>
  <c r="U59" i="2"/>
  <c r="V59" i="2"/>
  <c r="W59" i="2"/>
  <c r="X59" i="2"/>
  <c r="AY58" i="1"/>
  <c r="AZ58" i="1"/>
  <c r="BA58" i="1"/>
  <c r="BB58" i="1"/>
  <c r="BC58" i="1"/>
  <c r="BR58" i="1"/>
  <c r="AA59" i="2"/>
  <c r="AB59" i="2"/>
  <c r="AC59" i="2"/>
  <c r="B60" i="2"/>
  <c r="C60" i="2"/>
  <c r="D60" i="2"/>
  <c r="E60" i="2"/>
  <c r="F60" i="2"/>
  <c r="G60" i="2"/>
  <c r="H60" i="2"/>
  <c r="I60" i="2"/>
  <c r="J60" i="2"/>
  <c r="K60" i="2"/>
  <c r="L60" i="2"/>
  <c r="M60" i="2"/>
  <c r="N60" i="2"/>
  <c r="O60" i="2"/>
  <c r="P60" i="2"/>
  <c r="Q60" i="2"/>
  <c r="R60" i="2"/>
  <c r="S60" i="2"/>
  <c r="T60" i="2"/>
  <c r="U60" i="2"/>
  <c r="V60" i="2"/>
  <c r="W60" i="2"/>
  <c r="X60" i="2"/>
  <c r="AY59" i="1"/>
  <c r="AZ59" i="1"/>
  <c r="BA59" i="1"/>
  <c r="BB59" i="1"/>
  <c r="BC59" i="1"/>
  <c r="BR59" i="1"/>
  <c r="AA60" i="2"/>
  <c r="AB60" i="2"/>
  <c r="AC60" i="2"/>
  <c r="B61" i="2"/>
  <c r="C61" i="2"/>
  <c r="D61" i="2"/>
  <c r="E61" i="2"/>
  <c r="F61" i="2"/>
  <c r="G61" i="2"/>
  <c r="H61" i="2"/>
  <c r="I61" i="2"/>
  <c r="J61" i="2"/>
  <c r="K61" i="2"/>
  <c r="L61" i="2"/>
  <c r="M61" i="2"/>
  <c r="N61" i="2"/>
  <c r="O61" i="2"/>
  <c r="P61" i="2"/>
  <c r="Q61" i="2"/>
  <c r="R61" i="2"/>
  <c r="S61" i="2"/>
  <c r="T61" i="2"/>
  <c r="U61" i="2"/>
  <c r="V61" i="2"/>
  <c r="W61" i="2"/>
  <c r="X61" i="2"/>
  <c r="AY60" i="1"/>
  <c r="AZ60" i="1"/>
  <c r="BA60" i="1"/>
  <c r="BB60" i="1"/>
  <c r="BC60" i="1"/>
  <c r="BR60" i="1"/>
  <c r="AA61" i="2"/>
  <c r="AB61" i="2"/>
  <c r="AC61" i="2"/>
  <c r="B62" i="2"/>
  <c r="C62" i="2"/>
  <c r="D62" i="2"/>
  <c r="E62" i="2"/>
  <c r="F62" i="2"/>
  <c r="G62" i="2"/>
  <c r="H62" i="2"/>
  <c r="I62" i="2"/>
  <c r="J62" i="2"/>
  <c r="K62" i="2"/>
  <c r="L62" i="2"/>
  <c r="M62" i="2"/>
  <c r="N62" i="2"/>
  <c r="O62" i="2"/>
  <c r="P62" i="2"/>
  <c r="Q62" i="2"/>
  <c r="R62" i="2"/>
  <c r="S62" i="2"/>
  <c r="T62" i="2"/>
  <c r="U62" i="2"/>
  <c r="V62" i="2"/>
  <c r="W62" i="2"/>
  <c r="X62" i="2"/>
  <c r="AY61" i="1"/>
  <c r="AZ61" i="1"/>
  <c r="BA61" i="1"/>
  <c r="BB61" i="1"/>
  <c r="BC61" i="1"/>
  <c r="BR61" i="1"/>
  <c r="AA62" i="2"/>
  <c r="AB62" i="2"/>
  <c r="AC62" i="2"/>
  <c r="B63" i="2"/>
  <c r="C63" i="2"/>
  <c r="D63" i="2"/>
  <c r="E63" i="2"/>
  <c r="F63" i="2"/>
  <c r="G63" i="2"/>
  <c r="H63" i="2"/>
  <c r="I63" i="2"/>
  <c r="J63" i="2"/>
  <c r="K63" i="2"/>
  <c r="L63" i="2"/>
  <c r="M63" i="2"/>
  <c r="N63" i="2"/>
  <c r="O63" i="2"/>
  <c r="P63" i="2"/>
  <c r="Q63" i="2"/>
  <c r="R63" i="2"/>
  <c r="S63" i="2"/>
  <c r="T63" i="2"/>
  <c r="U63" i="2"/>
  <c r="V63" i="2"/>
  <c r="W63" i="2"/>
  <c r="X63" i="2"/>
  <c r="AY62" i="1"/>
  <c r="AZ62" i="1"/>
  <c r="BA62" i="1"/>
  <c r="BB62" i="1"/>
  <c r="BC62" i="1"/>
  <c r="BR62" i="1"/>
  <c r="AA63" i="2"/>
  <c r="AB63" i="2"/>
  <c r="AC63" i="2"/>
  <c r="B64" i="2"/>
  <c r="C64" i="2"/>
  <c r="D64" i="2"/>
  <c r="E64" i="2"/>
  <c r="F64" i="2"/>
  <c r="G64" i="2"/>
  <c r="H64" i="2"/>
  <c r="I64" i="2"/>
  <c r="J64" i="2"/>
  <c r="K64" i="2"/>
  <c r="L64" i="2"/>
  <c r="M64" i="2"/>
  <c r="N64" i="2"/>
  <c r="O64" i="2"/>
  <c r="P64" i="2"/>
  <c r="Q64" i="2"/>
  <c r="R64" i="2"/>
  <c r="S64" i="2"/>
  <c r="T64" i="2"/>
  <c r="U64" i="2"/>
  <c r="V64" i="2"/>
  <c r="W64" i="2"/>
  <c r="X64" i="2"/>
  <c r="AY63" i="1"/>
  <c r="AZ63" i="1"/>
  <c r="BA63" i="1"/>
  <c r="BB63" i="1"/>
  <c r="BC63" i="1"/>
  <c r="BR63" i="1"/>
  <c r="AA64" i="2"/>
  <c r="AB64" i="2"/>
  <c r="AC64" i="2"/>
  <c r="B65" i="2"/>
  <c r="C65" i="2"/>
  <c r="D65" i="2"/>
  <c r="E65" i="2"/>
  <c r="F65" i="2"/>
  <c r="G65" i="2"/>
  <c r="H65" i="2"/>
  <c r="I65" i="2"/>
  <c r="J65" i="2"/>
  <c r="K65" i="2"/>
  <c r="L65" i="2"/>
  <c r="M65" i="2"/>
  <c r="N65" i="2"/>
  <c r="O65" i="2"/>
  <c r="P65" i="2"/>
  <c r="Q65" i="2"/>
  <c r="R65" i="2"/>
  <c r="S65" i="2"/>
  <c r="T65" i="2"/>
  <c r="U65" i="2"/>
  <c r="V65" i="2"/>
  <c r="W65" i="2"/>
  <c r="X65" i="2"/>
  <c r="AY64" i="1"/>
  <c r="AZ64" i="1"/>
  <c r="BA64" i="1"/>
  <c r="BB64" i="1"/>
  <c r="BC64" i="1"/>
  <c r="BR64" i="1"/>
  <c r="AA65" i="2"/>
  <c r="AB65" i="2"/>
  <c r="AC65" i="2"/>
  <c r="B66" i="2"/>
  <c r="C66" i="2"/>
  <c r="D66" i="2"/>
  <c r="E66" i="2"/>
  <c r="F66" i="2"/>
  <c r="G66" i="2"/>
  <c r="H66" i="2"/>
  <c r="I66" i="2"/>
  <c r="J66" i="2"/>
  <c r="K66" i="2"/>
  <c r="L66" i="2"/>
  <c r="M66" i="2"/>
  <c r="N66" i="2"/>
  <c r="O66" i="2"/>
  <c r="P66" i="2"/>
  <c r="Q66" i="2"/>
  <c r="R66" i="2"/>
  <c r="S66" i="2"/>
  <c r="T66" i="2"/>
  <c r="U66" i="2"/>
  <c r="V66" i="2"/>
  <c r="W66" i="2"/>
  <c r="X66" i="2"/>
  <c r="AY65" i="1"/>
  <c r="AZ65" i="1"/>
  <c r="BA65" i="1"/>
  <c r="BB65" i="1"/>
  <c r="BC65" i="1"/>
  <c r="BR65" i="1"/>
  <c r="AA66" i="2"/>
  <c r="AB66" i="2"/>
  <c r="AC66" i="2"/>
  <c r="B67" i="2"/>
  <c r="C67" i="2"/>
  <c r="D67" i="2"/>
  <c r="E67" i="2"/>
  <c r="F67" i="2"/>
  <c r="G67" i="2"/>
  <c r="H67" i="2"/>
  <c r="I67" i="2"/>
  <c r="J67" i="2"/>
  <c r="K67" i="2"/>
  <c r="L67" i="2"/>
  <c r="M67" i="2"/>
  <c r="N67" i="2"/>
  <c r="O67" i="2"/>
  <c r="P67" i="2"/>
  <c r="Q67" i="2"/>
  <c r="R67" i="2"/>
  <c r="S67" i="2"/>
  <c r="T67" i="2"/>
  <c r="U67" i="2"/>
  <c r="V67" i="2"/>
  <c r="W67" i="2"/>
  <c r="X67" i="2"/>
  <c r="AY66" i="1"/>
  <c r="AZ66" i="1"/>
  <c r="BA66" i="1"/>
  <c r="BB66" i="1"/>
  <c r="BC66" i="1"/>
  <c r="BR66" i="1"/>
  <c r="AA67" i="2"/>
  <c r="AB67" i="2"/>
  <c r="AC67" i="2"/>
  <c r="B68" i="2"/>
  <c r="C68" i="2"/>
  <c r="D68" i="2"/>
  <c r="E68" i="2"/>
  <c r="F68" i="2"/>
  <c r="G68" i="2"/>
  <c r="H68" i="2"/>
  <c r="I68" i="2"/>
  <c r="J68" i="2"/>
  <c r="K68" i="2"/>
  <c r="L68" i="2"/>
  <c r="M68" i="2"/>
  <c r="N68" i="2"/>
  <c r="O68" i="2"/>
  <c r="P68" i="2"/>
  <c r="Q68" i="2"/>
  <c r="R68" i="2"/>
  <c r="S68" i="2"/>
  <c r="T68" i="2"/>
  <c r="U68" i="2"/>
  <c r="V68" i="2"/>
  <c r="W68" i="2"/>
  <c r="X68" i="2"/>
  <c r="AA68" i="2"/>
  <c r="AB68" i="2"/>
  <c r="AC68" i="2"/>
  <c r="B69" i="2"/>
  <c r="C69" i="2"/>
  <c r="D69" i="2"/>
  <c r="E69" i="2"/>
  <c r="F69" i="2"/>
  <c r="G69" i="2"/>
  <c r="H69" i="2"/>
  <c r="I69" i="2"/>
  <c r="J69" i="2"/>
  <c r="K69" i="2"/>
  <c r="L69" i="2"/>
  <c r="M69" i="2"/>
  <c r="N69" i="2"/>
  <c r="O69" i="2"/>
  <c r="P69" i="2"/>
  <c r="Q69" i="2"/>
  <c r="R69" i="2"/>
  <c r="S69" i="2"/>
  <c r="T69" i="2"/>
  <c r="U69" i="2"/>
  <c r="V69" i="2"/>
  <c r="W69" i="2"/>
  <c r="X69" i="2"/>
  <c r="AY68" i="1"/>
  <c r="AZ68" i="1"/>
  <c r="BA68" i="1"/>
  <c r="BB68" i="1"/>
  <c r="BC68" i="1"/>
  <c r="BR68" i="1"/>
  <c r="AA69" i="2"/>
  <c r="AB69" i="2"/>
  <c r="AC69" i="2"/>
  <c r="B70" i="2"/>
  <c r="C70" i="2"/>
  <c r="D70" i="2"/>
  <c r="E70" i="2"/>
  <c r="F70" i="2"/>
  <c r="G70" i="2"/>
  <c r="H70" i="2"/>
  <c r="I70" i="2"/>
  <c r="J70" i="2"/>
  <c r="K70" i="2"/>
  <c r="L70" i="2"/>
  <c r="M70" i="2"/>
  <c r="N70" i="2"/>
  <c r="O70" i="2"/>
  <c r="P70" i="2"/>
  <c r="Q70" i="2"/>
  <c r="R70" i="2"/>
  <c r="S70" i="2"/>
  <c r="T70" i="2"/>
  <c r="U70" i="2"/>
  <c r="V70" i="2"/>
  <c r="W70" i="2"/>
  <c r="X70" i="2"/>
  <c r="AY69" i="1"/>
  <c r="AZ69" i="1"/>
  <c r="BA69" i="1"/>
  <c r="BB69" i="1"/>
  <c r="BC69" i="1"/>
  <c r="BR69" i="1"/>
  <c r="AA70" i="2"/>
  <c r="AB70" i="2"/>
  <c r="AC70" i="2"/>
  <c r="B71" i="2"/>
  <c r="C71" i="2"/>
  <c r="D71" i="2"/>
  <c r="E71" i="2"/>
  <c r="F71" i="2"/>
  <c r="G71" i="2"/>
  <c r="H71" i="2"/>
  <c r="I71" i="2"/>
  <c r="J71" i="2"/>
  <c r="K71" i="2"/>
  <c r="L71" i="2"/>
  <c r="M71" i="2"/>
  <c r="N71" i="2"/>
  <c r="O71" i="2"/>
  <c r="P71" i="2"/>
  <c r="Q71" i="2"/>
  <c r="R71" i="2"/>
  <c r="S71" i="2"/>
  <c r="T71" i="2"/>
  <c r="U71" i="2"/>
  <c r="V71" i="2"/>
  <c r="W71" i="2"/>
  <c r="X71" i="2"/>
  <c r="AY70" i="1"/>
  <c r="AZ70" i="1"/>
  <c r="BA70" i="1"/>
  <c r="BB70" i="1"/>
  <c r="BC70" i="1"/>
  <c r="BR70" i="1"/>
  <c r="AA71" i="2"/>
  <c r="AB71" i="2"/>
  <c r="AC71" i="2"/>
  <c r="B72" i="2"/>
  <c r="C72" i="2"/>
  <c r="D72" i="2"/>
  <c r="E72" i="2"/>
  <c r="F72" i="2"/>
  <c r="G72" i="2"/>
  <c r="H72" i="2"/>
  <c r="I72" i="2"/>
  <c r="J72" i="2"/>
  <c r="K72" i="2"/>
  <c r="L72" i="2"/>
  <c r="M72" i="2"/>
  <c r="N72" i="2"/>
  <c r="O72" i="2"/>
  <c r="P72" i="2"/>
  <c r="Q72" i="2"/>
  <c r="R72" i="2"/>
  <c r="S72" i="2"/>
  <c r="T72" i="2"/>
  <c r="U72" i="2"/>
  <c r="V72" i="2"/>
  <c r="W72" i="2"/>
  <c r="X72" i="2"/>
  <c r="AY71" i="1"/>
  <c r="AZ71" i="1"/>
  <c r="BA71" i="1"/>
  <c r="BB71" i="1"/>
  <c r="BC71" i="1"/>
  <c r="BR71" i="1"/>
  <c r="AA72" i="2"/>
  <c r="AB72" i="2"/>
  <c r="AC72" i="2"/>
  <c r="B73" i="2"/>
  <c r="C73" i="2"/>
  <c r="D73" i="2"/>
  <c r="E73" i="2"/>
  <c r="F73" i="2"/>
  <c r="G73" i="2"/>
  <c r="H73" i="2"/>
  <c r="I73" i="2"/>
  <c r="J73" i="2"/>
  <c r="K73" i="2"/>
  <c r="L73" i="2"/>
  <c r="M73" i="2"/>
  <c r="N73" i="2"/>
  <c r="O73" i="2"/>
  <c r="P73" i="2"/>
  <c r="Q73" i="2"/>
  <c r="R73" i="2"/>
  <c r="S73" i="2"/>
  <c r="T73" i="2"/>
  <c r="U73" i="2"/>
  <c r="V73" i="2"/>
  <c r="W73" i="2"/>
  <c r="X73" i="2"/>
  <c r="AY72" i="1"/>
  <c r="AZ72" i="1"/>
  <c r="BA72" i="1"/>
  <c r="BB72" i="1"/>
  <c r="BC72" i="1"/>
  <c r="BR72" i="1"/>
  <c r="AA73" i="2"/>
  <c r="AB73" i="2"/>
  <c r="AC73" i="2"/>
  <c r="B74" i="2"/>
  <c r="C74" i="2"/>
  <c r="D74" i="2"/>
  <c r="E74" i="2"/>
  <c r="F74" i="2"/>
  <c r="G74" i="2"/>
  <c r="H74" i="2"/>
  <c r="I74" i="2"/>
  <c r="J74" i="2"/>
  <c r="K74" i="2"/>
  <c r="L74" i="2"/>
  <c r="M74" i="2"/>
  <c r="N74" i="2"/>
  <c r="O74" i="2"/>
  <c r="P74" i="2"/>
  <c r="Q74" i="2"/>
  <c r="R74" i="2"/>
  <c r="S74" i="2"/>
  <c r="T74" i="2"/>
  <c r="U74" i="2"/>
  <c r="V74" i="2"/>
  <c r="W74" i="2"/>
  <c r="X74" i="2"/>
  <c r="AY73" i="1"/>
  <c r="AZ73" i="1"/>
  <c r="BA73" i="1"/>
  <c r="BB73" i="1"/>
  <c r="BC73" i="1"/>
  <c r="BR73" i="1"/>
  <c r="AA74" i="2"/>
  <c r="AB74" i="2"/>
  <c r="AC74" i="2"/>
  <c r="B75" i="2"/>
  <c r="C75" i="2"/>
  <c r="D75" i="2"/>
  <c r="E75" i="2"/>
  <c r="F75" i="2"/>
  <c r="G75" i="2"/>
  <c r="H75" i="2"/>
  <c r="I75" i="2"/>
  <c r="J75" i="2"/>
  <c r="K75" i="2"/>
  <c r="L75" i="2"/>
  <c r="M75" i="2"/>
  <c r="N75" i="2"/>
  <c r="O75" i="2"/>
  <c r="P75" i="2"/>
  <c r="Q75" i="2"/>
  <c r="R75" i="2"/>
  <c r="S75" i="2"/>
  <c r="T75" i="2"/>
  <c r="U75" i="2"/>
  <c r="V75" i="2"/>
  <c r="W75" i="2"/>
  <c r="X75" i="2"/>
  <c r="AY74" i="1"/>
  <c r="AZ74" i="1"/>
  <c r="BA74" i="1"/>
  <c r="BB74" i="1"/>
  <c r="BC74" i="1"/>
  <c r="BR74" i="1"/>
  <c r="AA75" i="2"/>
  <c r="AB75" i="2"/>
  <c r="AC75" i="2"/>
  <c r="B76" i="2"/>
  <c r="C76" i="2"/>
  <c r="D76" i="2"/>
  <c r="E76" i="2"/>
  <c r="F76" i="2"/>
  <c r="G76" i="2"/>
  <c r="H76" i="2"/>
  <c r="I76" i="2"/>
  <c r="J76" i="2"/>
  <c r="K76" i="2"/>
  <c r="L76" i="2"/>
  <c r="M76" i="2"/>
  <c r="N76" i="2"/>
  <c r="O76" i="2"/>
  <c r="P76" i="2"/>
  <c r="Q76" i="2"/>
  <c r="R76" i="2"/>
  <c r="S76" i="2"/>
  <c r="T76" i="2"/>
  <c r="U76" i="2"/>
  <c r="V76" i="2"/>
  <c r="W76" i="2"/>
  <c r="X76" i="2"/>
  <c r="AY75" i="1"/>
  <c r="AZ75" i="1"/>
  <c r="BA75" i="1"/>
  <c r="BB75" i="1"/>
  <c r="BC75" i="1"/>
  <c r="BR75" i="1"/>
  <c r="AA76" i="2"/>
  <c r="AB76" i="2"/>
  <c r="AC76" i="2"/>
  <c r="AY160" i="1"/>
  <c r="AZ160" i="1"/>
  <c r="BA160" i="1"/>
  <c r="BB160" i="1"/>
  <c r="BC160" i="1"/>
  <c r="AY161" i="1"/>
  <c r="AZ161" i="1"/>
  <c r="BA161" i="1"/>
  <c r="BB161" i="1"/>
  <c r="BC161" i="1"/>
  <c r="AY162" i="1"/>
  <c r="AZ162" i="1"/>
  <c r="BA162" i="1"/>
  <c r="BB162" i="1"/>
  <c r="BC162" i="1"/>
  <c r="AY163" i="1"/>
  <c r="AZ163" i="1"/>
  <c r="BA163" i="1"/>
  <c r="BB163" i="1"/>
  <c r="BC163" i="1"/>
  <c r="AY164" i="1"/>
  <c r="AZ164" i="1"/>
  <c r="BA164" i="1"/>
  <c r="BB164" i="1"/>
  <c r="BC164" i="1"/>
  <c r="AY165" i="1"/>
  <c r="AZ165" i="1"/>
  <c r="BA165" i="1"/>
  <c r="BB165" i="1"/>
  <c r="BC165" i="1"/>
  <c r="AY166" i="1"/>
  <c r="AZ166" i="1"/>
  <c r="BA166" i="1"/>
  <c r="BB166" i="1"/>
  <c r="BC166" i="1"/>
  <c r="AY167" i="1"/>
  <c r="AZ167" i="1"/>
  <c r="BA167" i="1"/>
  <c r="BB167" i="1"/>
  <c r="BC167" i="1"/>
  <c r="AY168" i="1"/>
  <c r="AZ168" i="1"/>
  <c r="BA168" i="1"/>
  <c r="BB168" i="1"/>
  <c r="BC168" i="1"/>
  <c r="AY169" i="1"/>
  <c r="AZ169" i="1"/>
  <c r="BA169" i="1"/>
  <c r="BB169" i="1"/>
  <c r="BC169" i="1"/>
  <c r="AY170" i="1"/>
  <c r="AZ170" i="1"/>
  <c r="BA170" i="1"/>
  <c r="BB170" i="1"/>
  <c r="BC170" i="1"/>
  <c r="AY171" i="1"/>
  <c r="AZ171" i="1"/>
  <c r="BA171" i="1"/>
  <c r="BB171" i="1"/>
  <c r="BC171" i="1"/>
  <c r="AY172" i="1"/>
  <c r="AZ172" i="1"/>
  <c r="BA172" i="1"/>
  <c r="BB172" i="1"/>
  <c r="BC172" i="1"/>
  <c r="AY173" i="1"/>
  <c r="AZ173" i="1"/>
  <c r="BA173" i="1"/>
  <c r="BB173" i="1"/>
  <c r="BC173" i="1"/>
  <c r="AY248" i="1"/>
  <c r="AZ248" i="1"/>
  <c r="BA248" i="1"/>
  <c r="BB248" i="1"/>
  <c r="BC248" i="1"/>
  <c r="AY249" i="1"/>
  <c r="AZ249" i="1"/>
  <c r="BA249" i="1"/>
  <c r="BB249" i="1"/>
  <c r="BC249" i="1"/>
  <c r="AY250" i="1"/>
  <c r="AZ250" i="1"/>
  <c r="BA250" i="1"/>
  <c r="BB250" i="1"/>
  <c r="BC250" i="1"/>
  <c r="AY251" i="1"/>
  <c r="AZ251" i="1"/>
  <c r="BA251" i="1"/>
  <c r="BB251" i="1"/>
  <c r="BC251" i="1"/>
  <c r="AY252" i="1"/>
  <c r="AZ252" i="1"/>
  <c r="BA252" i="1"/>
  <c r="BB252" i="1"/>
  <c r="BC252" i="1"/>
  <c r="AY253" i="1"/>
  <c r="AZ253" i="1"/>
  <c r="BA253" i="1"/>
  <c r="BB253" i="1"/>
  <c r="BC253" i="1"/>
  <c r="AY255" i="1"/>
  <c r="AZ255" i="1"/>
  <c r="BA255" i="1"/>
  <c r="BB255" i="1"/>
  <c r="BC255" i="1"/>
  <c r="AY256" i="1"/>
  <c r="AZ256" i="1"/>
  <c r="BA256" i="1"/>
  <c r="BB256" i="1"/>
  <c r="BC256" i="1"/>
  <c r="AY259" i="1"/>
  <c r="AZ259" i="1"/>
  <c r="BA259" i="1"/>
  <c r="BB259" i="1"/>
  <c r="BC259" i="1"/>
  <c r="AY18" i="1"/>
  <c r="AZ18" i="1"/>
  <c r="BA18" i="1"/>
  <c r="BB18" i="1"/>
  <c r="BC18" i="1"/>
  <c r="BR18" i="1"/>
  <c r="AY17" i="1"/>
  <c r="AZ17" i="1"/>
  <c r="BA17" i="1"/>
  <c r="BB17" i="1"/>
  <c r="BC17" i="1"/>
  <c r="BR17" i="1"/>
  <c r="A6" i="6"/>
  <c r="B6" i="6"/>
  <c r="C6" i="6"/>
  <c r="D6" i="6"/>
  <c r="E6" i="6"/>
  <c r="AY8" i="1"/>
  <c r="F6" i="6"/>
  <c r="AZ8" i="1"/>
  <c r="G6" i="6"/>
  <c r="BA8" i="1"/>
  <c r="H6" i="6"/>
  <c r="BB8" i="1"/>
  <c r="I6" i="6"/>
  <c r="BC8" i="1"/>
  <c r="J6" i="6"/>
  <c r="K6" i="6"/>
  <c r="L6" i="6"/>
  <c r="M6" i="6"/>
  <c r="N6" i="6"/>
  <c r="O6" i="6"/>
  <c r="P6" i="6"/>
  <c r="Q6" i="6"/>
  <c r="R6" i="6"/>
  <c r="S6" i="6"/>
  <c r="T6" i="6"/>
  <c r="U6" i="6"/>
  <c r="V6" i="6"/>
  <c r="BR8" i="1"/>
  <c r="W6" i="6"/>
  <c r="X6" i="6"/>
  <c r="Y6" i="6"/>
  <c r="A7" i="6"/>
  <c r="B7" i="6"/>
  <c r="C7" i="6"/>
  <c r="D7" i="6"/>
  <c r="E7" i="6"/>
  <c r="AY9" i="1"/>
  <c r="F7" i="6"/>
  <c r="AZ9" i="1"/>
  <c r="G7" i="6"/>
  <c r="BA9" i="1"/>
  <c r="H7" i="6"/>
  <c r="BB9" i="1"/>
  <c r="I7" i="6"/>
  <c r="BC9" i="1"/>
  <c r="J7" i="6"/>
  <c r="K7" i="6"/>
  <c r="L7" i="6"/>
  <c r="M7" i="6"/>
  <c r="N7" i="6"/>
  <c r="O7" i="6"/>
  <c r="P7" i="6"/>
  <c r="Q7" i="6"/>
  <c r="R7" i="6"/>
  <c r="S7" i="6"/>
  <c r="T7" i="6"/>
  <c r="U7" i="6"/>
  <c r="V7" i="6"/>
  <c r="BR9" i="1"/>
  <c r="W7" i="6"/>
  <c r="X7" i="6"/>
  <c r="Y7" i="6"/>
  <c r="A8" i="6"/>
  <c r="B8" i="6"/>
  <c r="C8" i="6"/>
  <c r="D8" i="6"/>
  <c r="E8" i="6"/>
  <c r="AY10" i="1"/>
  <c r="F8" i="6"/>
  <c r="AZ10" i="1"/>
  <c r="G8" i="6"/>
  <c r="BA10" i="1"/>
  <c r="H8" i="6"/>
  <c r="BB10" i="1"/>
  <c r="I8" i="6"/>
  <c r="BC10" i="1"/>
  <c r="J8" i="6"/>
  <c r="K8" i="6"/>
  <c r="L8" i="6"/>
  <c r="M8" i="6"/>
  <c r="N8" i="6"/>
  <c r="O8" i="6"/>
  <c r="P8" i="6"/>
  <c r="Q8" i="6"/>
  <c r="R8" i="6"/>
  <c r="S8" i="6"/>
  <c r="T8" i="6"/>
  <c r="U8" i="6"/>
  <c r="V8" i="6"/>
  <c r="BR10" i="1"/>
  <c r="W8" i="6"/>
  <c r="X8" i="6"/>
  <c r="Y8" i="6"/>
  <c r="A9" i="6"/>
  <c r="B9" i="6"/>
  <c r="C9" i="6"/>
  <c r="D9" i="6"/>
  <c r="E9" i="6"/>
  <c r="AY11" i="1"/>
  <c r="F9" i="6"/>
  <c r="AZ11" i="1"/>
  <c r="G9" i="6"/>
  <c r="BA11" i="1"/>
  <c r="H9" i="6"/>
  <c r="BB11" i="1"/>
  <c r="I9" i="6"/>
  <c r="BC11" i="1"/>
  <c r="J9" i="6"/>
  <c r="K9" i="6"/>
  <c r="L9" i="6"/>
  <c r="M9" i="6"/>
  <c r="N9" i="6"/>
  <c r="O9" i="6"/>
  <c r="P9" i="6"/>
  <c r="Q9" i="6"/>
  <c r="R9" i="6"/>
  <c r="S9" i="6"/>
  <c r="T9" i="6"/>
  <c r="U9" i="6"/>
  <c r="V9" i="6"/>
  <c r="BR11" i="1"/>
  <c r="W9" i="6"/>
  <c r="X9" i="6"/>
  <c r="Y9" i="6"/>
  <c r="A10" i="6"/>
  <c r="B10" i="6"/>
  <c r="C10" i="6"/>
  <c r="D10" i="6"/>
  <c r="E10" i="6"/>
  <c r="AY12" i="1"/>
  <c r="F10" i="6"/>
  <c r="AZ12" i="1"/>
  <c r="G10" i="6"/>
  <c r="BA12" i="1"/>
  <c r="H10" i="6"/>
  <c r="BB12" i="1"/>
  <c r="I10" i="6"/>
  <c r="BC12" i="1"/>
  <c r="J10" i="6"/>
  <c r="K10" i="6"/>
  <c r="L10" i="6"/>
  <c r="M10" i="6"/>
  <c r="N10" i="6"/>
  <c r="O10" i="6"/>
  <c r="P10" i="6"/>
  <c r="Q10" i="6"/>
  <c r="R10" i="6"/>
  <c r="S10" i="6"/>
  <c r="T10" i="6"/>
  <c r="U10" i="6"/>
  <c r="V10" i="6"/>
  <c r="BR12" i="1"/>
  <c r="W10" i="6"/>
  <c r="X10" i="6"/>
  <c r="Y10" i="6"/>
  <c r="A11" i="6"/>
  <c r="B11" i="6"/>
  <c r="C11" i="6"/>
  <c r="D11" i="6"/>
  <c r="E11" i="6"/>
  <c r="AY13" i="1"/>
  <c r="F11" i="6"/>
  <c r="AZ13" i="1"/>
  <c r="G11" i="6"/>
  <c r="BA13" i="1"/>
  <c r="H11" i="6"/>
  <c r="BB13" i="1"/>
  <c r="I11" i="6"/>
  <c r="BC13" i="1"/>
  <c r="J11" i="6"/>
  <c r="K11" i="6"/>
  <c r="L11" i="6"/>
  <c r="M11" i="6"/>
  <c r="N11" i="6"/>
  <c r="O11" i="6"/>
  <c r="P11" i="6"/>
  <c r="Q11" i="6"/>
  <c r="R11" i="6"/>
  <c r="S11" i="6"/>
  <c r="T11" i="6"/>
  <c r="U11" i="6"/>
  <c r="V11" i="6"/>
  <c r="BR13" i="1"/>
  <c r="W11" i="6"/>
  <c r="X11" i="6"/>
  <c r="Y11" i="6"/>
  <c r="A12" i="6"/>
  <c r="B12" i="6"/>
  <c r="C12" i="6"/>
  <c r="D12" i="6"/>
  <c r="E12" i="6"/>
  <c r="AY14" i="1"/>
  <c r="F12" i="6"/>
  <c r="AZ14" i="1"/>
  <c r="G12" i="6"/>
  <c r="BA14" i="1"/>
  <c r="H12" i="6"/>
  <c r="BB14" i="1"/>
  <c r="I12" i="6"/>
  <c r="BC14" i="1"/>
  <c r="J12" i="6"/>
  <c r="K12" i="6"/>
  <c r="L12" i="6"/>
  <c r="M12" i="6"/>
  <c r="N12" i="6"/>
  <c r="O12" i="6"/>
  <c r="P12" i="6"/>
  <c r="Q12" i="6"/>
  <c r="R12" i="6"/>
  <c r="S12" i="6"/>
  <c r="T12" i="6"/>
  <c r="U12" i="6"/>
  <c r="V12" i="6"/>
  <c r="BR14" i="1"/>
  <c r="W12" i="6"/>
  <c r="X12" i="6"/>
  <c r="Y12" i="6"/>
  <c r="A13" i="6"/>
  <c r="B13" i="6"/>
  <c r="C13" i="6"/>
  <c r="D13" i="6"/>
  <c r="E13" i="6"/>
  <c r="AY15" i="1"/>
  <c r="F13" i="6"/>
  <c r="AZ15" i="1"/>
  <c r="G13" i="6"/>
  <c r="BA15" i="1"/>
  <c r="H13" i="6"/>
  <c r="BB15" i="1"/>
  <c r="I13" i="6"/>
  <c r="BC15" i="1"/>
  <c r="J13" i="6"/>
  <c r="K13" i="6"/>
  <c r="L13" i="6"/>
  <c r="M13" i="6"/>
  <c r="N13" i="6"/>
  <c r="O13" i="6"/>
  <c r="P13" i="6"/>
  <c r="Q13" i="6"/>
  <c r="R13" i="6"/>
  <c r="S13" i="6"/>
  <c r="T13" i="6"/>
  <c r="U13" i="6"/>
  <c r="V13" i="6"/>
  <c r="BR15" i="1"/>
  <c r="W13" i="6"/>
  <c r="X13" i="6"/>
  <c r="Y13" i="6"/>
  <c r="A14" i="6"/>
  <c r="B14" i="6"/>
  <c r="C14" i="6"/>
  <c r="D14" i="6"/>
  <c r="E14" i="6"/>
  <c r="AY16" i="1"/>
  <c r="F14" i="6"/>
  <c r="AZ16" i="1"/>
  <c r="G14" i="6"/>
  <c r="BA16" i="1"/>
  <c r="H14" i="6"/>
  <c r="BB16" i="1"/>
  <c r="I14" i="6"/>
  <c r="BC16" i="1"/>
  <c r="J14" i="6"/>
  <c r="K14" i="6"/>
  <c r="L14" i="6"/>
  <c r="M14" i="6"/>
  <c r="N14" i="6"/>
  <c r="O14" i="6"/>
  <c r="P14" i="6"/>
  <c r="Q14" i="6"/>
  <c r="R14" i="6"/>
  <c r="S14" i="6"/>
  <c r="T14" i="6"/>
  <c r="U14" i="6"/>
  <c r="V14" i="6"/>
  <c r="BR16" i="1"/>
  <c r="W14" i="6"/>
  <c r="X14" i="6"/>
  <c r="Y14" i="6"/>
  <c r="A15" i="6"/>
  <c r="B15" i="6"/>
  <c r="C15" i="6"/>
  <c r="D15" i="6"/>
  <c r="E15" i="6"/>
  <c r="F15" i="6"/>
  <c r="G15" i="6"/>
  <c r="H15" i="6"/>
  <c r="I15" i="6"/>
  <c r="J15" i="6"/>
  <c r="K15" i="6"/>
  <c r="L15" i="6"/>
  <c r="M15" i="6"/>
  <c r="N15" i="6"/>
  <c r="O15" i="6"/>
  <c r="P15" i="6"/>
  <c r="Q15" i="6"/>
  <c r="R15" i="6"/>
  <c r="S15" i="6"/>
  <c r="T15" i="6"/>
  <c r="U15" i="6"/>
  <c r="V15" i="6"/>
  <c r="W15" i="6"/>
  <c r="X15" i="6"/>
  <c r="Y15" i="6"/>
  <c r="A16" i="6"/>
  <c r="B16" i="6"/>
  <c r="C16" i="6"/>
  <c r="D16" i="6"/>
  <c r="E16" i="6"/>
  <c r="F16" i="6"/>
  <c r="G16" i="6"/>
  <c r="H16" i="6"/>
  <c r="I16" i="6"/>
  <c r="J16" i="6"/>
  <c r="K16" i="6"/>
  <c r="L16" i="6"/>
  <c r="M16" i="6"/>
  <c r="N16" i="6"/>
  <c r="O16" i="6"/>
  <c r="P16" i="6"/>
  <c r="Q16" i="6"/>
  <c r="R16" i="6"/>
  <c r="S16" i="6"/>
  <c r="T16" i="6"/>
  <c r="U16" i="6"/>
  <c r="V16" i="6"/>
  <c r="W16" i="6"/>
  <c r="X16" i="6"/>
  <c r="Y16" i="6"/>
  <c r="A17" i="6"/>
  <c r="B17" i="6"/>
  <c r="C17" i="6"/>
  <c r="D17" i="6"/>
  <c r="E17" i="6"/>
  <c r="AY19" i="1"/>
  <c r="F17" i="6"/>
  <c r="AZ19" i="1"/>
  <c r="G17" i="6"/>
  <c r="BA19" i="1"/>
  <c r="H17" i="6"/>
  <c r="BB19" i="1"/>
  <c r="I17" i="6"/>
  <c r="BC19" i="1"/>
  <c r="J17" i="6"/>
  <c r="K17" i="6"/>
  <c r="L17" i="6"/>
  <c r="M17" i="6"/>
  <c r="N17" i="6"/>
  <c r="O17" i="6"/>
  <c r="P17" i="6"/>
  <c r="Q17" i="6"/>
  <c r="R17" i="6"/>
  <c r="S17" i="6"/>
  <c r="T17" i="6"/>
  <c r="U17" i="6"/>
  <c r="V17" i="6"/>
  <c r="BR19" i="1"/>
  <c r="W17" i="6"/>
  <c r="X17" i="6"/>
  <c r="Y17" i="6"/>
  <c r="A18" i="6"/>
  <c r="B18" i="6"/>
  <c r="C18" i="6"/>
  <c r="D18" i="6"/>
  <c r="E18" i="6"/>
  <c r="AY20" i="1"/>
  <c r="F18" i="6"/>
  <c r="AZ20" i="1"/>
  <c r="G18" i="6"/>
  <c r="BA20" i="1"/>
  <c r="H18" i="6"/>
  <c r="BB20" i="1"/>
  <c r="I18" i="6"/>
  <c r="BC20" i="1"/>
  <c r="J18" i="6"/>
  <c r="K18" i="6"/>
  <c r="L18" i="6"/>
  <c r="M18" i="6"/>
  <c r="N18" i="6"/>
  <c r="O18" i="6"/>
  <c r="P18" i="6"/>
  <c r="Q18" i="6"/>
  <c r="R18" i="6"/>
  <c r="S18" i="6"/>
  <c r="T18" i="6"/>
  <c r="U18" i="6"/>
  <c r="V18" i="6"/>
  <c r="BR20" i="1"/>
  <c r="W18" i="6"/>
  <c r="X18" i="6"/>
  <c r="Y18" i="6"/>
  <c r="A19" i="6"/>
  <c r="B19" i="6"/>
  <c r="C19" i="6"/>
  <c r="D19" i="6"/>
  <c r="E19" i="6"/>
  <c r="AY21" i="1"/>
  <c r="F19" i="6"/>
  <c r="AZ21" i="1"/>
  <c r="G19" i="6"/>
  <c r="BA21" i="1"/>
  <c r="H19" i="6"/>
  <c r="BB21" i="1"/>
  <c r="I19" i="6"/>
  <c r="BC21" i="1"/>
  <c r="J19" i="6"/>
  <c r="K19" i="6"/>
  <c r="L19" i="6"/>
  <c r="M19" i="6"/>
  <c r="N19" i="6"/>
  <c r="O19" i="6"/>
  <c r="P19" i="6"/>
  <c r="Q19" i="6"/>
  <c r="R19" i="6"/>
  <c r="S19" i="6"/>
  <c r="T19" i="6"/>
  <c r="U19" i="6"/>
  <c r="V19" i="6"/>
  <c r="BR21" i="1"/>
  <c r="W19" i="6"/>
  <c r="X19" i="6"/>
  <c r="Y19" i="6"/>
  <c r="A20" i="6"/>
  <c r="B20" i="6"/>
  <c r="C20" i="6"/>
  <c r="D20" i="6"/>
  <c r="E20" i="6"/>
  <c r="AY22" i="1"/>
  <c r="F20" i="6"/>
  <c r="AZ22" i="1"/>
  <c r="G20" i="6"/>
  <c r="BA22" i="1"/>
  <c r="H20" i="6"/>
  <c r="BB22" i="1"/>
  <c r="I20" i="6"/>
  <c r="BC22" i="1"/>
  <c r="J20" i="6"/>
  <c r="K20" i="6"/>
  <c r="L20" i="6"/>
  <c r="M20" i="6"/>
  <c r="N20" i="6"/>
  <c r="O20" i="6"/>
  <c r="P20" i="6"/>
  <c r="Q20" i="6"/>
  <c r="R20" i="6"/>
  <c r="S20" i="6"/>
  <c r="T20" i="6"/>
  <c r="U20" i="6"/>
  <c r="V20" i="6"/>
  <c r="BR22" i="1"/>
  <c r="W20" i="6"/>
  <c r="X20" i="6"/>
  <c r="Y20" i="6"/>
  <c r="A21" i="6"/>
  <c r="B21" i="6"/>
  <c r="C21" i="6"/>
  <c r="D21" i="6"/>
  <c r="E21" i="6"/>
  <c r="AY23" i="1"/>
  <c r="F21" i="6"/>
  <c r="AZ23" i="1"/>
  <c r="G21" i="6"/>
  <c r="BA23" i="1"/>
  <c r="H21" i="6"/>
  <c r="BB23" i="1"/>
  <c r="I21" i="6"/>
  <c r="BC23" i="1"/>
  <c r="J21" i="6"/>
  <c r="K21" i="6"/>
  <c r="L21" i="6"/>
  <c r="M21" i="6"/>
  <c r="N21" i="6"/>
  <c r="O21" i="6"/>
  <c r="P21" i="6"/>
  <c r="Q21" i="6"/>
  <c r="R21" i="6"/>
  <c r="S21" i="6"/>
  <c r="T21" i="6"/>
  <c r="U21" i="6"/>
  <c r="V21" i="6"/>
  <c r="BR23" i="1"/>
  <c r="W21" i="6"/>
  <c r="X21" i="6"/>
  <c r="Y21" i="6"/>
  <c r="A22" i="6"/>
  <c r="B22" i="6"/>
  <c r="C22" i="6"/>
  <c r="D22" i="6"/>
  <c r="E22" i="6"/>
  <c r="F22" i="6"/>
  <c r="G22" i="6"/>
  <c r="H22" i="6"/>
  <c r="I22" i="6"/>
  <c r="J22" i="6"/>
  <c r="K22" i="6"/>
  <c r="L22" i="6"/>
  <c r="M22" i="6"/>
  <c r="N22" i="6"/>
  <c r="O22" i="6"/>
  <c r="P22" i="6"/>
  <c r="Q22" i="6"/>
  <c r="R22" i="6"/>
  <c r="S22" i="6"/>
  <c r="T22" i="6"/>
  <c r="U22" i="6"/>
  <c r="V22" i="6"/>
  <c r="W22" i="6"/>
  <c r="X22" i="6"/>
  <c r="Y22" i="6"/>
  <c r="A23" i="6"/>
  <c r="B23" i="6"/>
  <c r="C23" i="6"/>
  <c r="D23" i="6"/>
  <c r="E23" i="6"/>
  <c r="F23" i="6"/>
  <c r="G23" i="6"/>
  <c r="H23" i="6"/>
  <c r="I23" i="6"/>
  <c r="J23" i="6"/>
  <c r="K23" i="6"/>
  <c r="L23" i="6"/>
  <c r="M23" i="6"/>
  <c r="N23" i="6"/>
  <c r="O23" i="6"/>
  <c r="P23" i="6"/>
  <c r="Q23" i="6"/>
  <c r="R23" i="6"/>
  <c r="S23" i="6"/>
  <c r="T23" i="6"/>
  <c r="U23" i="6"/>
  <c r="V23" i="6"/>
  <c r="W23" i="6"/>
  <c r="X23" i="6"/>
  <c r="Y23" i="6"/>
  <c r="A24" i="6"/>
  <c r="B24" i="6"/>
  <c r="C24" i="6"/>
  <c r="D24" i="6"/>
  <c r="E24" i="6"/>
  <c r="F24" i="6"/>
  <c r="G24" i="6"/>
  <c r="H24" i="6"/>
  <c r="I24" i="6"/>
  <c r="J24" i="6"/>
  <c r="K24" i="6"/>
  <c r="L24" i="6"/>
  <c r="M24" i="6"/>
  <c r="N24" i="6"/>
  <c r="O24" i="6"/>
  <c r="P24" i="6"/>
  <c r="Q24" i="6"/>
  <c r="R24" i="6"/>
  <c r="S24" i="6"/>
  <c r="T24" i="6"/>
  <c r="U24" i="6"/>
  <c r="V24" i="6"/>
  <c r="W24" i="6"/>
  <c r="X24" i="6"/>
  <c r="Y24" i="6"/>
  <c r="A25" i="6"/>
  <c r="B25" i="6"/>
  <c r="C25" i="6"/>
  <c r="D25" i="6"/>
  <c r="E25" i="6"/>
  <c r="F25" i="6"/>
  <c r="G25" i="6"/>
  <c r="H25" i="6"/>
  <c r="I25" i="6"/>
  <c r="J25" i="6"/>
  <c r="K25" i="6"/>
  <c r="L25" i="6"/>
  <c r="M25" i="6"/>
  <c r="N25" i="6"/>
  <c r="O25" i="6"/>
  <c r="P25" i="6"/>
  <c r="Q25" i="6"/>
  <c r="R25" i="6"/>
  <c r="S25" i="6"/>
  <c r="T25" i="6"/>
  <c r="U25" i="6"/>
  <c r="V25" i="6"/>
  <c r="W25" i="6"/>
  <c r="X25" i="6"/>
  <c r="Y25" i="6"/>
  <c r="A26" i="6"/>
  <c r="B26" i="6"/>
  <c r="C26" i="6"/>
  <c r="D26" i="6"/>
  <c r="E26" i="6"/>
  <c r="F26" i="6"/>
  <c r="G26" i="6"/>
  <c r="H26" i="6"/>
  <c r="I26" i="6"/>
  <c r="J26" i="6"/>
  <c r="K26" i="6"/>
  <c r="L26" i="6"/>
  <c r="M26" i="6"/>
  <c r="N26" i="6"/>
  <c r="O26" i="6"/>
  <c r="P26" i="6"/>
  <c r="Q26" i="6"/>
  <c r="R26" i="6"/>
  <c r="S26" i="6"/>
  <c r="T26" i="6"/>
  <c r="U26" i="6"/>
  <c r="V26" i="6"/>
  <c r="W26" i="6"/>
  <c r="X26" i="6"/>
  <c r="Y26" i="6"/>
  <c r="A27" i="6"/>
  <c r="B27" i="6"/>
  <c r="C27" i="6"/>
  <c r="D27" i="6"/>
  <c r="E27" i="6"/>
  <c r="F27" i="6"/>
  <c r="G27" i="6"/>
  <c r="H27" i="6"/>
  <c r="I27" i="6"/>
  <c r="J27" i="6"/>
  <c r="K27" i="6"/>
  <c r="L27" i="6"/>
  <c r="M27" i="6"/>
  <c r="N27" i="6"/>
  <c r="O27" i="6"/>
  <c r="P27" i="6"/>
  <c r="Q27" i="6"/>
  <c r="R27" i="6"/>
  <c r="S27" i="6"/>
  <c r="T27" i="6"/>
  <c r="U27" i="6"/>
  <c r="V27" i="6"/>
  <c r="W27" i="6"/>
  <c r="X27" i="6"/>
  <c r="Y27" i="6"/>
  <c r="A28" i="6"/>
  <c r="B28" i="6"/>
  <c r="C28" i="6"/>
  <c r="D28" i="6"/>
  <c r="E28" i="6"/>
  <c r="F28" i="6"/>
  <c r="G28" i="6"/>
  <c r="H28" i="6"/>
  <c r="I28" i="6"/>
  <c r="J28" i="6"/>
  <c r="K28" i="6"/>
  <c r="L28" i="6"/>
  <c r="M28" i="6"/>
  <c r="N28" i="6"/>
  <c r="O28" i="6"/>
  <c r="P28" i="6"/>
  <c r="Q28" i="6"/>
  <c r="R28" i="6"/>
  <c r="S28" i="6"/>
  <c r="T28" i="6"/>
  <c r="U28" i="6"/>
  <c r="V28" i="6"/>
  <c r="W28" i="6"/>
  <c r="X28" i="6"/>
  <c r="Y28" i="6"/>
  <c r="A29" i="6"/>
  <c r="B29" i="6"/>
  <c r="C29" i="6"/>
  <c r="D29" i="6"/>
  <c r="E29" i="6"/>
  <c r="F29" i="6"/>
  <c r="G29" i="6"/>
  <c r="H29" i="6"/>
  <c r="I29" i="6"/>
  <c r="J29" i="6"/>
  <c r="K29" i="6"/>
  <c r="L29" i="6"/>
  <c r="M29" i="6"/>
  <c r="N29" i="6"/>
  <c r="O29" i="6"/>
  <c r="P29" i="6"/>
  <c r="Q29" i="6"/>
  <c r="R29" i="6"/>
  <c r="S29" i="6"/>
  <c r="T29" i="6"/>
  <c r="U29" i="6"/>
  <c r="V29" i="6"/>
  <c r="W29" i="6"/>
  <c r="X29" i="6"/>
  <c r="Y29" i="6"/>
  <c r="A30" i="6"/>
  <c r="B30" i="6"/>
  <c r="C30" i="6"/>
  <c r="D30" i="6"/>
  <c r="E30" i="6"/>
  <c r="F30" i="6"/>
  <c r="G30" i="6"/>
  <c r="H30" i="6"/>
  <c r="I30" i="6"/>
  <c r="J30" i="6"/>
  <c r="K30" i="6"/>
  <c r="L30" i="6"/>
  <c r="M30" i="6"/>
  <c r="N30" i="6"/>
  <c r="O30" i="6"/>
  <c r="P30" i="6"/>
  <c r="Q30" i="6"/>
  <c r="R30" i="6"/>
  <c r="S30" i="6"/>
  <c r="T30" i="6"/>
  <c r="U30" i="6"/>
  <c r="V30" i="6"/>
  <c r="W30" i="6"/>
  <c r="X30" i="6"/>
  <c r="Y30" i="6"/>
  <c r="A31" i="6"/>
  <c r="B31" i="6"/>
  <c r="C31" i="6"/>
  <c r="D31" i="6"/>
  <c r="E31" i="6"/>
  <c r="F31" i="6"/>
  <c r="G31" i="6"/>
  <c r="H31" i="6"/>
  <c r="I31" i="6"/>
  <c r="J31" i="6"/>
  <c r="K31" i="6"/>
  <c r="L31" i="6"/>
  <c r="M31" i="6"/>
  <c r="N31" i="6"/>
  <c r="O31" i="6"/>
  <c r="P31" i="6"/>
  <c r="Q31" i="6"/>
  <c r="R31" i="6"/>
  <c r="S31" i="6"/>
  <c r="T31" i="6"/>
  <c r="U31" i="6"/>
  <c r="V31" i="6"/>
  <c r="W31" i="6"/>
  <c r="X31" i="6"/>
  <c r="Y31" i="6"/>
  <c r="A32" i="6"/>
  <c r="B32" i="6"/>
  <c r="C32" i="6"/>
  <c r="D32" i="6"/>
  <c r="E32" i="6"/>
  <c r="F32" i="6"/>
  <c r="G32" i="6"/>
  <c r="H32" i="6"/>
  <c r="I32" i="6"/>
  <c r="J32" i="6"/>
  <c r="K32" i="6"/>
  <c r="L32" i="6"/>
  <c r="M32" i="6"/>
  <c r="N32" i="6"/>
  <c r="O32" i="6"/>
  <c r="P32" i="6"/>
  <c r="Q32" i="6"/>
  <c r="R32" i="6"/>
  <c r="S32" i="6"/>
  <c r="T32" i="6"/>
  <c r="U32" i="6"/>
  <c r="V32" i="6"/>
  <c r="W32" i="6"/>
  <c r="X32" i="6"/>
  <c r="Y32" i="6"/>
  <c r="A33" i="6"/>
  <c r="B33" i="6"/>
  <c r="C33" i="6"/>
  <c r="D33" i="6"/>
  <c r="E33" i="6"/>
  <c r="F33" i="6"/>
  <c r="G33" i="6"/>
  <c r="H33" i="6"/>
  <c r="I33" i="6"/>
  <c r="J33" i="6"/>
  <c r="K33" i="6"/>
  <c r="L33" i="6"/>
  <c r="M33" i="6"/>
  <c r="N33" i="6"/>
  <c r="O33" i="6"/>
  <c r="P33" i="6"/>
  <c r="Q33" i="6"/>
  <c r="R33" i="6"/>
  <c r="S33" i="6"/>
  <c r="T33" i="6"/>
  <c r="U33" i="6"/>
  <c r="V33" i="6"/>
  <c r="W33" i="6"/>
  <c r="X33" i="6"/>
  <c r="Y33" i="6"/>
  <c r="A34" i="6"/>
  <c r="B34" i="6"/>
  <c r="C34" i="6"/>
  <c r="D34" i="6"/>
  <c r="E34" i="6"/>
  <c r="F34" i="6"/>
  <c r="G34" i="6"/>
  <c r="H34" i="6"/>
  <c r="I34" i="6"/>
  <c r="J34" i="6"/>
  <c r="K34" i="6"/>
  <c r="L34" i="6"/>
  <c r="M34" i="6"/>
  <c r="N34" i="6"/>
  <c r="O34" i="6"/>
  <c r="P34" i="6"/>
  <c r="Q34" i="6"/>
  <c r="R34" i="6"/>
  <c r="S34" i="6"/>
  <c r="T34" i="6"/>
  <c r="U34" i="6"/>
  <c r="V34" i="6"/>
  <c r="W34" i="6"/>
  <c r="X34" i="6"/>
  <c r="Y34" i="6"/>
  <c r="A35" i="6"/>
  <c r="B35" i="6"/>
  <c r="C35" i="6"/>
  <c r="D35" i="6"/>
  <c r="E35" i="6"/>
  <c r="F35" i="6"/>
  <c r="G35" i="6"/>
  <c r="H35" i="6"/>
  <c r="I35" i="6"/>
  <c r="J35" i="6"/>
  <c r="K35" i="6"/>
  <c r="L35" i="6"/>
  <c r="M35" i="6"/>
  <c r="N35" i="6"/>
  <c r="O35" i="6"/>
  <c r="P35" i="6"/>
  <c r="Q35" i="6"/>
  <c r="R35" i="6"/>
  <c r="S35" i="6"/>
  <c r="T35" i="6"/>
  <c r="U35" i="6"/>
  <c r="V35" i="6"/>
  <c r="W35" i="6"/>
  <c r="X35" i="6"/>
  <c r="Y35" i="6"/>
  <c r="A36" i="6"/>
  <c r="B36" i="6"/>
  <c r="C36" i="6"/>
  <c r="D36" i="6"/>
  <c r="E36" i="6"/>
  <c r="F36" i="6"/>
  <c r="G36" i="6"/>
  <c r="H36" i="6"/>
  <c r="I36" i="6"/>
  <c r="J36" i="6"/>
  <c r="K36" i="6"/>
  <c r="L36" i="6"/>
  <c r="M36" i="6"/>
  <c r="N36" i="6"/>
  <c r="O36" i="6"/>
  <c r="P36" i="6"/>
  <c r="Q36" i="6"/>
  <c r="R36" i="6"/>
  <c r="S36" i="6"/>
  <c r="T36" i="6"/>
  <c r="U36" i="6"/>
  <c r="V36" i="6"/>
  <c r="W36" i="6"/>
  <c r="X36" i="6"/>
  <c r="Y36" i="6"/>
  <c r="A37" i="6"/>
  <c r="B37" i="6"/>
  <c r="C37" i="6"/>
  <c r="D37" i="6"/>
  <c r="E37" i="6"/>
  <c r="F37" i="6"/>
  <c r="G37" i="6"/>
  <c r="H37" i="6"/>
  <c r="I37" i="6"/>
  <c r="J37" i="6"/>
  <c r="K37" i="6"/>
  <c r="L37" i="6"/>
  <c r="M37" i="6"/>
  <c r="N37" i="6"/>
  <c r="O37" i="6"/>
  <c r="P37" i="6"/>
  <c r="Q37" i="6"/>
  <c r="R37" i="6"/>
  <c r="S37" i="6"/>
  <c r="T37" i="6"/>
  <c r="U37" i="6"/>
  <c r="V37" i="6"/>
  <c r="W37" i="6"/>
  <c r="X37" i="6"/>
  <c r="Y37" i="6"/>
  <c r="A38" i="6"/>
  <c r="B38" i="6"/>
  <c r="C38" i="6"/>
  <c r="D38" i="6"/>
  <c r="E38" i="6"/>
  <c r="F38" i="6"/>
  <c r="G38" i="6"/>
  <c r="H38" i="6"/>
  <c r="I38" i="6"/>
  <c r="J38" i="6"/>
  <c r="K38" i="6"/>
  <c r="L38" i="6"/>
  <c r="M38" i="6"/>
  <c r="N38" i="6"/>
  <c r="O38" i="6"/>
  <c r="P38" i="6"/>
  <c r="Q38" i="6"/>
  <c r="R38" i="6"/>
  <c r="S38" i="6"/>
  <c r="T38" i="6"/>
  <c r="U38" i="6"/>
  <c r="V38" i="6"/>
  <c r="W38" i="6"/>
  <c r="X38" i="6"/>
  <c r="Y38" i="6"/>
  <c r="A39" i="6"/>
  <c r="B39" i="6"/>
  <c r="C39" i="6"/>
  <c r="D39" i="6"/>
  <c r="E39" i="6"/>
  <c r="F39" i="6"/>
  <c r="G39" i="6"/>
  <c r="H39" i="6"/>
  <c r="I39" i="6"/>
  <c r="J39" i="6"/>
  <c r="K39" i="6"/>
  <c r="L39" i="6"/>
  <c r="M39" i="6"/>
  <c r="N39" i="6"/>
  <c r="O39" i="6"/>
  <c r="P39" i="6"/>
  <c r="Q39" i="6"/>
  <c r="R39" i="6"/>
  <c r="S39" i="6"/>
  <c r="T39" i="6"/>
  <c r="U39" i="6"/>
  <c r="V39" i="6"/>
  <c r="W39" i="6"/>
  <c r="X39" i="6"/>
  <c r="Y39" i="6"/>
  <c r="A40" i="6"/>
  <c r="B40" i="6"/>
  <c r="C40" i="6"/>
  <c r="D40" i="6"/>
  <c r="E40" i="6"/>
  <c r="F40" i="6"/>
  <c r="G40" i="6"/>
  <c r="H40" i="6"/>
  <c r="I40" i="6"/>
  <c r="J40" i="6"/>
  <c r="K40" i="6"/>
  <c r="L40" i="6"/>
  <c r="M40" i="6"/>
  <c r="N40" i="6"/>
  <c r="O40" i="6"/>
  <c r="P40" i="6"/>
  <c r="Q40" i="6"/>
  <c r="R40" i="6"/>
  <c r="S40" i="6"/>
  <c r="T40" i="6"/>
  <c r="U40" i="6"/>
  <c r="V40" i="6"/>
  <c r="W40" i="6"/>
  <c r="X40" i="6"/>
  <c r="Y40" i="6"/>
  <c r="A41" i="6"/>
  <c r="B41" i="6"/>
  <c r="C41" i="6"/>
  <c r="D41" i="6"/>
  <c r="E41" i="6"/>
  <c r="F41" i="6"/>
  <c r="G41" i="6"/>
  <c r="H41" i="6"/>
  <c r="I41" i="6"/>
  <c r="J41" i="6"/>
  <c r="K41" i="6"/>
  <c r="L41" i="6"/>
  <c r="M41" i="6"/>
  <c r="N41" i="6"/>
  <c r="O41" i="6"/>
  <c r="P41" i="6"/>
  <c r="Q41" i="6"/>
  <c r="R41" i="6"/>
  <c r="S41" i="6"/>
  <c r="T41" i="6"/>
  <c r="U41" i="6"/>
  <c r="V41" i="6"/>
  <c r="W41" i="6"/>
  <c r="X41" i="6"/>
  <c r="Y41" i="6"/>
  <c r="A42" i="6"/>
  <c r="B42" i="6"/>
  <c r="C42" i="6"/>
  <c r="D42" i="6"/>
  <c r="E42" i="6"/>
  <c r="F42" i="6"/>
  <c r="G42" i="6"/>
  <c r="H42" i="6"/>
  <c r="I42" i="6"/>
  <c r="J42" i="6"/>
  <c r="K42" i="6"/>
  <c r="L42" i="6"/>
  <c r="M42" i="6"/>
  <c r="N42" i="6"/>
  <c r="O42" i="6"/>
  <c r="P42" i="6"/>
  <c r="Q42" i="6"/>
  <c r="R42" i="6"/>
  <c r="S42" i="6"/>
  <c r="T42" i="6"/>
  <c r="U42" i="6"/>
  <c r="V42" i="6"/>
  <c r="W42" i="6"/>
  <c r="X42" i="6"/>
  <c r="Y42" i="6"/>
  <c r="A43" i="6"/>
  <c r="B43" i="6"/>
  <c r="C43" i="6"/>
  <c r="D43" i="6"/>
  <c r="E43" i="6"/>
  <c r="F43" i="6"/>
  <c r="G43" i="6"/>
  <c r="H43" i="6"/>
  <c r="I43" i="6"/>
  <c r="J43" i="6"/>
  <c r="K43" i="6"/>
  <c r="L43" i="6"/>
  <c r="M43" i="6"/>
  <c r="N43" i="6"/>
  <c r="O43" i="6"/>
  <c r="P43" i="6"/>
  <c r="Q43" i="6"/>
  <c r="R43" i="6"/>
  <c r="S43" i="6"/>
  <c r="T43" i="6"/>
  <c r="U43" i="6"/>
  <c r="V43" i="6"/>
  <c r="W43" i="6"/>
  <c r="X43" i="6"/>
  <c r="Y43" i="6"/>
  <c r="A44" i="6"/>
  <c r="B44" i="6"/>
  <c r="C44" i="6"/>
  <c r="D44" i="6"/>
  <c r="E44" i="6"/>
  <c r="F44" i="6"/>
  <c r="G44" i="6"/>
  <c r="H44" i="6"/>
  <c r="I44" i="6"/>
  <c r="J44" i="6"/>
  <c r="K44" i="6"/>
  <c r="L44" i="6"/>
  <c r="M44" i="6"/>
  <c r="N44" i="6"/>
  <c r="O44" i="6"/>
  <c r="P44" i="6"/>
  <c r="Q44" i="6"/>
  <c r="R44" i="6"/>
  <c r="S44" i="6"/>
  <c r="T44" i="6"/>
  <c r="U44" i="6"/>
  <c r="V44" i="6"/>
  <c r="W44" i="6"/>
  <c r="X44" i="6"/>
  <c r="Y44" i="6"/>
  <c r="A45" i="6"/>
  <c r="B45" i="6"/>
  <c r="C45" i="6"/>
  <c r="D45" i="6"/>
  <c r="E45" i="6"/>
  <c r="F45" i="6"/>
  <c r="G45" i="6"/>
  <c r="H45" i="6"/>
  <c r="I45" i="6"/>
  <c r="J45" i="6"/>
  <c r="K45" i="6"/>
  <c r="L45" i="6"/>
  <c r="M45" i="6"/>
  <c r="N45" i="6"/>
  <c r="O45" i="6"/>
  <c r="P45" i="6"/>
  <c r="Q45" i="6"/>
  <c r="R45" i="6"/>
  <c r="S45" i="6"/>
  <c r="T45" i="6"/>
  <c r="U45" i="6"/>
  <c r="V45" i="6"/>
  <c r="W45" i="6"/>
  <c r="X45" i="6"/>
  <c r="Y45" i="6"/>
  <c r="A46" i="6"/>
  <c r="B46" i="6"/>
  <c r="C46" i="6"/>
  <c r="D46" i="6"/>
  <c r="E46" i="6"/>
  <c r="F46" i="6"/>
  <c r="G46" i="6"/>
  <c r="H46" i="6"/>
  <c r="I46" i="6"/>
  <c r="J46" i="6"/>
  <c r="K46" i="6"/>
  <c r="L46" i="6"/>
  <c r="M46" i="6"/>
  <c r="N46" i="6"/>
  <c r="O46" i="6"/>
  <c r="P46" i="6"/>
  <c r="Q46" i="6"/>
  <c r="R46" i="6"/>
  <c r="S46" i="6"/>
  <c r="T46" i="6"/>
  <c r="U46" i="6"/>
  <c r="V46" i="6"/>
  <c r="W46" i="6"/>
  <c r="X46" i="6"/>
  <c r="Y46" i="6"/>
  <c r="A47" i="6"/>
  <c r="B47" i="6"/>
  <c r="C47" i="6"/>
  <c r="D47" i="6"/>
  <c r="E47" i="6"/>
  <c r="F47" i="6"/>
  <c r="G47" i="6"/>
  <c r="H47" i="6"/>
  <c r="I47" i="6"/>
  <c r="J47" i="6"/>
  <c r="K47" i="6"/>
  <c r="L47" i="6"/>
  <c r="M47" i="6"/>
  <c r="N47" i="6"/>
  <c r="O47" i="6"/>
  <c r="P47" i="6"/>
  <c r="Q47" i="6"/>
  <c r="R47" i="6"/>
  <c r="S47" i="6"/>
  <c r="T47" i="6"/>
  <c r="U47" i="6"/>
  <c r="V47" i="6"/>
  <c r="W47" i="6"/>
  <c r="X47" i="6"/>
  <c r="Y47" i="6"/>
  <c r="A48" i="6"/>
  <c r="B48" i="6"/>
  <c r="C48" i="6"/>
  <c r="D48" i="6"/>
  <c r="E48" i="6"/>
  <c r="F48" i="6"/>
  <c r="G48" i="6"/>
  <c r="H48" i="6"/>
  <c r="I48" i="6"/>
  <c r="J48" i="6"/>
  <c r="K48" i="6"/>
  <c r="L48" i="6"/>
  <c r="M48" i="6"/>
  <c r="N48" i="6"/>
  <c r="O48" i="6"/>
  <c r="P48" i="6"/>
  <c r="Q48" i="6"/>
  <c r="R48" i="6"/>
  <c r="S48" i="6"/>
  <c r="T48" i="6"/>
  <c r="U48" i="6"/>
  <c r="V48" i="6"/>
  <c r="W48" i="6"/>
  <c r="X48" i="6"/>
  <c r="Y48" i="6"/>
  <c r="A49" i="6"/>
  <c r="B49" i="6"/>
  <c r="C49" i="6"/>
  <c r="D49" i="6"/>
  <c r="E49" i="6"/>
  <c r="F49" i="6"/>
  <c r="G49" i="6"/>
  <c r="H49" i="6"/>
  <c r="I49" i="6"/>
  <c r="J49" i="6"/>
  <c r="K49" i="6"/>
  <c r="L49" i="6"/>
  <c r="M49" i="6"/>
  <c r="N49" i="6"/>
  <c r="O49" i="6"/>
  <c r="P49" i="6"/>
  <c r="Q49" i="6"/>
  <c r="R49" i="6"/>
  <c r="S49" i="6"/>
  <c r="T49" i="6"/>
  <c r="U49" i="6"/>
  <c r="V49" i="6"/>
  <c r="W49" i="6"/>
  <c r="X49" i="6"/>
  <c r="Y49" i="6"/>
  <c r="A50" i="6"/>
  <c r="B50" i="6"/>
  <c r="C50" i="6"/>
  <c r="D50" i="6"/>
  <c r="E50" i="6"/>
  <c r="F50" i="6"/>
  <c r="G50" i="6"/>
  <c r="H50" i="6"/>
  <c r="I50" i="6"/>
  <c r="J50" i="6"/>
  <c r="K50" i="6"/>
  <c r="L50" i="6"/>
  <c r="M50" i="6"/>
  <c r="N50" i="6"/>
  <c r="O50" i="6"/>
  <c r="P50" i="6"/>
  <c r="Q50" i="6"/>
  <c r="R50" i="6"/>
  <c r="S50" i="6"/>
  <c r="T50" i="6"/>
  <c r="U50" i="6"/>
  <c r="V50" i="6"/>
  <c r="W50" i="6"/>
  <c r="X50" i="6"/>
  <c r="Y50" i="6"/>
  <c r="A51" i="6"/>
  <c r="B51" i="6"/>
  <c r="C51" i="6"/>
  <c r="D51" i="6"/>
  <c r="E51" i="6"/>
  <c r="F51" i="6"/>
  <c r="G51" i="6"/>
  <c r="H51" i="6"/>
  <c r="I51" i="6"/>
  <c r="J51" i="6"/>
  <c r="K51" i="6"/>
  <c r="L51" i="6"/>
  <c r="M51" i="6"/>
  <c r="N51" i="6"/>
  <c r="O51" i="6"/>
  <c r="P51" i="6"/>
  <c r="Q51" i="6"/>
  <c r="R51" i="6"/>
  <c r="S51" i="6"/>
  <c r="T51" i="6"/>
  <c r="U51" i="6"/>
  <c r="V51" i="6"/>
  <c r="W51" i="6"/>
  <c r="X51" i="6"/>
  <c r="Y51" i="6"/>
  <c r="A52" i="6"/>
  <c r="B52" i="6"/>
  <c r="C52" i="6"/>
  <c r="D52" i="6"/>
  <c r="E52" i="6"/>
  <c r="F52" i="6"/>
  <c r="G52" i="6"/>
  <c r="H52" i="6"/>
  <c r="I52" i="6"/>
  <c r="J52" i="6"/>
  <c r="K52" i="6"/>
  <c r="L52" i="6"/>
  <c r="M52" i="6"/>
  <c r="N52" i="6"/>
  <c r="O52" i="6"/>
  <c r="P52" i="6"/>
  <c r="Q52" i="6"/>
  <c r="R52" i="6"/>
  <c r="S52" i="6"/>
  <c r="T52" i="6"/>
  <c r="U52" i="6"/>
  <c r="V52" i="6"/>
  <c r="W52" i="6"/>
  <c r="X52" i="6"/>
  <c r="Y52" i="6"/>
  <c r="A53" i="6"/>
  <c r="B53" i="6"/>
  <c r="C53" i="6"/>
  <c r="D53" i="6"/>
  <c r="E53" i="6"/>
  <c r="F53" i="6"/>
  <c r="G53" i="6"/>
  <c r="H53" i="6"/>
  <c r="I53" i="6"/>
  <c r="J53" i="6"/>
  <c r="K53" i="6"/>
  <c r="L53" i="6"/>
  <c r="M53" i="6"/>
  <c r="N53" i="6"/>
  <c r="O53" i="6"/>
  <c r="P53" i="6"/>
  <c r="Q53" i="6"/>
  <c r="R53" i="6"/>
  <c r="S53" i="6"/>
  <c r="T53" i="6"/>
  <c r="U53" i="6"/>
  <c r="V53" i="6"/>
  <c r="W53" i="6"/>
  <c r="X53" i="6"/>
  <c r="Y53" i="6"/>
  <c r="A54" i="6"/>
  <c r="B54" i="6"/>
  <c r="C54" i="6"/>
  <c r="D54" i="6"/>
  <c r="E54" i="6"/>
  <c r="F54" i="6"/>
  <c r="G54" i="6"/>
  <c r="H54" i="6"/>
  <c r="I54" i="6"/>
  <c r="J54" i="6"/>
  <c r="K54" i="6"/>
  <c r="L54" i="6"/>
  <c r="M54" i="6"/>
  <c r="N54" i="6"/>
  <c r="O54" i="6"/>
  <c r="P54" i="6"/>
  <c r="Q54" i="6"/>
  <c r="R54" i="6"/>
  <c r="S54" i="6"/>
  <c r="T54" i="6"/>
  <c r="U54" i="6"/>
  <c r="V54" i="6"/>
  <c r="W54" i="6"/>
  <c r="X54" i="6"/>
  <c r="Y54" i="6"/>
  <c r="A55" i="6"/>
  <c r="B55" i="6"/>
  <c r="C55" i="6"/>
  <c r="D55" i="6"/>
  <c r="E55" i="6"/>
  <c r="F55" i="6"/>
  <c r="G55" i="6"/>
  <c r="H55" i="6"/>
  <c r="I55" i="6"/>
  <c r="J55" i="6"/>
  <c r="K55" i="6"/>
  <c r="L55" i="6"/>
  <c r="M55" i="6"/>
  <c r="N55" i="6"/>
  <c r="O55" i="6"/>
  <c r="P55" i="6"/>
  <c r="Q55" i="6"/>
  <c r="R55" i="6"/>
  <c r="S55" i="6"/>
  <c r="T55" i="6"/>
  <c r="U55" i="6"/>
  <c r="V55" i="6"/>
  <c r="W55" i="6"/>
  <c r="X55" i="6"/>
  <c r="Y55" i="6"/>
  <c r="A56" i="6"/>
  <c r="B56" i="6"/>
  <c r="C56" i="6"/>
  <c r="D56" i="6"/>
  <c r="E56" i="6"/>
  <c r="F56" i="6"/>
  <c r="G56" i="6"/>
  <c r="H56" i="6"/>
  <c r="I56" i="6"/>
  <c r="J56" i="6"/>
  <c r="K56" i="6"/>
  <c r="L56" i="6"/>
  <c r="M56" i="6"/>
  <c r="N56" i="6"/>
  <c r="O56" i="6"/>
  <c r="P56" i="6"/>
  <c r="Q56" i="6"/>
  <c r="R56" i="6"/>
  <c r="S56" i="6"/>
  <c r="T56" i="6"/>
  <c r="U56" i="6"/>
  <c r="V56" i="6"/>
  <c r="W56" i="6"/>
  <c r="X56" i="6"/>
  <c r="Y56" i="6"/>
  <c r="A57" i="6"/>
  <c r="B57" i="6"/>
  <c r="C57" i="6"/>
  <c r="D57" i="6"/>
  <c r="E57" i="6"/>
  <c r="F57" i="6"/>
  <c r="G57" i="6"/>
  <c r="H57" i="6"/>
  <c r="I57" i="6"/>
  <c r="J57" i="6"/>
  <c r="K57" i="6"/>
  <c r="L57" i="6"/>
  <c r="M57" i="6"/>
  <c r="N57" i="6"/>
  <c r="O57" i="6"/>
  <c r="P57" i="6"/>
  <c r="Q57" i="6"/>
  <c r="R57" i="6"/>
  <c r="S57" i="6"/>
  <c r="T57" i="6"/>
  <c r="U57" i="6"/>
  <c r="V57" i="6"/>
  <c r="W57" i="6"/>
  <c r="X57" i="6"/>
  <c r="Y57" i="6"/>
  <c r="A58" i="6"/>
  <c r="B58" i="6"/>
  <c r="C58" i="6"/>
  <c r="D58" i="6"/>
  <c r="E58" i="6"/>
  <c r="F58" i="6"/>
  <c r="G58" i="6"/>
  <c r="H58" i="6"/>
  <c r="I58" i="6"/>
  <c r="J58" i="6"/>
  <c r="K58" i="6"/>
  <c r="L58" i="6"/>
  <c r="M58" i="6"/>
  <c r="N58" i="6"/>
  <c r="O58" i="6"/>
  <c r="P58" i="6"/>
  <c r="Q58" i="6"/>
  <c r="R58" i="6"/>
  <c r="S58" i="6"/>
  <c r="T58" i="6"/>
  <c r="U58" i="6"/>
  <c r="V58" i="6"/>
  <c r="W58" i="6"/>
  <c r="X58" i="6"/>
  <c r="Y58" i="6"/>
  <c r="A59" i="6"/>
  <c r="B59" i="6"/>
  <c r="C59" i="6"/>
  <c r="D59" i="6"/>
  <c r="E59" i="6"/>
  <c r="F59" i="6"/>
  <c r="G59" i="6"/>
  <c r="H59" i="6"/>
  <c r="I59" i="6"/>
  <c r="J59" i="6"/>
  <c r="K59" i="6"/>
  <c r="L59" i="6"/>
  <c r="M59" i="6"/>
  <c r="N59" i="6"/>
  <c r="O59" i="6"/>
  <c r="P59" i="6"/>
  <c r="Q59" i="6"/>
  <c r="R59" i="6"/>
  <c r="S59" i="6"/>
  <c r="T59" i="6"/>
  <c r="U59" i="6"/>
  <c r="V59" i="6"/>
  <c r="W59" i="6"/>
  <c r="X59" i="6"/>
  <c r="Y59" i="6"/>
  <c r="A60" i="6"/>
  <c r="B60" i="6"/>
  <c r="C60" i="6"/>
  <c r="D60" i="6"/>
  <c r="E60" i="6"/>
  <c r="F60" i="6"/>
  <c r="G60" i="6"/>
  <c r="H60" i="6"/>
  <c r="I60" i="6"/>
  <c r="J60" i="6"/>
  <c r="K60" i="6"/>
  <c r="L60" i="6"/>
  <c r="M60" i="6"/>
  <c r="N60" i="6"/>
  <c r="O60" i="6"/>
  <c r="P60" i="6"/>
  <c r="Q60" i="6"/>
  <c r="R60" i="6"/>
  <c r="S60" i="6"/>
  <c r="T60" i="6"/>
  <c r="U60" i="6"/>
  <c r="V60" i="6"/>
  <c r="W60" i="6"/>
  <c r="X60" i="6"/>
  <c r="Y60" i="6"/>
  <c r="A61" i="6"/>
  <c r="B61" i="6"/>
  <c r="C61" i="6"/>
  <c r="D61" i="6"/>
  <c r="E61" i="6"/>
  <c r="F61" i="6"/>
  <c r="G61" i="6"/>
  <c r="H61" i="6"/>
  <c r="I61" i="6"/>
  <c r="J61" i="6"/>
  <c r="K61" i="6"/>
  <c r="L61" i="6"/>
  <c r="M61" i="6"/>
  <c r="N61" i="6"/>
  <c r="O61" i="6"/>
  <c r="P61" i="6"/>
  <c r="Q61" i="6"/>
  <c r="R61" i="6"/>
  <c r="S61" i="6"/>
  <c r="T61" i="6"/>
  <c r="U61" i="6"/>
  <c r="V61" i="6"/>
  <c r="W61" i="6"/>
  <c r="X61" i="6"/>
  <c r="Y61" i="6"/>
  <c r="A62" i="6"/>
  <c r="B62" i="6"/>
  <c r="C62" i="6"/>
  <c r="D62" i="6"/>
  <c r="E62" i="6"/>
  <c r="F62" i="6"/>
  <c r="G62" i="6"/>
  <c r="H62" i="6"/>
  <c r="I62" i="6"/>
  <c r="J62" i="6"/>
  <c r="K62" i="6"/>
  <c r="L62" i="6"/>
  <c r="M62" i="6"/>
  <c r="N62" i="6"/>
  <c r="O62" i="6"/>
  <c r="P62" i="6"/>
  <c r="Q62" i="6"/>
  <c r="R62" i="6"/>
  <c r="S62" i="6"/>
  <c r="T62" i="6"/>
  <c r="U62" i="6"/>
  <c r="V62" i="6"/>
  <c r="W62" i="6"/>
  <c r="X62" i="6"/>
  <c r="Y62" i="6"/>
  <c r="A63" i="6"/>
  <c r="B63" i="6"/>
  <c r="C63" i="6"/>
  <c r="D63" i="6"/>
  <c r="E63" i="6"/>
  <c r="F63" i="6"/>
  <c r="G63" i="6"/>
  <c r="H63" i="6"/>
  <c r="I63" i="6"/>
  <c r="J63" i="6"/>
  <c r="K63" i="6"/>
  <c r="L63" i="6"/>
  <c r="M63" i="6"/>
  <c r="N63" i="6"/>
  <c r="O63" i="6"/>
  <c r="P63" i="6"/>
  <c r="Q63" i="6"/>
  <c r="R63" i="6"/>
  <c r="S63" i="6"/>
  <c r="T63" i="6"/>
  <c r="U63" i="6"/>
  <c r="V63" i="6"/>
  <c r="W63" i="6"/>
  <c r="X63" i="6"/>
  <c r="Y63" i="6"/>
  <c r="A64" i="6"/>
  <c r="B64" i="6"/>
  <c r="C64" i="6"/>
  <c r="D64" i="6"/>
  <c r="E64" i="6"/>
  <c r="F64" i="6"/>
  <c r="G64" i="6"/>
  <c r="H64" i="6"/>
  <c r="I64" i="6"/>
  <c r="J64" i="6"/>
  <c r="K64" i="6"/>
  <c r="L64" i="6"/>
  <c r="M64" i="6"/>
  <c r="N64" i="6"/>
  <c r="O64" i="6"/>
  <c r="P64" i="6"/>
  <c r="Q64" i="6"/>
  <c r="R64" i="6"/>
  <c r="S64" i="6"/>
  <c r="T64" i="6"/>
  <c r="U64" i="6"/>
  <c r="V64" i="6"/>
  <c r="W64" i="6"/>
  <c r="X64" i="6"/>
  <c r="Y64" i="6"/>
  <c r="A65" i="6"/>
  <c r="B65" i="6"/>
  <c r="C65" i="6"/>
  <c r="D65" i="6"/>
  <c r="E65" i="6"/>
  <c r="F65" i="6"/>
  <c r="G65" i="6"/>
  <c r="H65" i="6"/>
  <c r="I65" i="6"/>
  <c r="J65" i="6"/>
  <c r="K65" i="6"/>
  <c r="L65" i="6"/>
  <c r="M65" i="6"/>
  <c r="N65" i="6"/>
  <c r="O65" i="6"/>
  <c r="P65" i="6"/>
  <c r="Q65" i="6"/>
  <c r="R65" i="6"/>
  <c r="S65" i="6"/>
  <c r="T65" i="6"/>
  <c r="U65" i="6"/>
  <c r="V65" i="6"/>
  <c r="W65" i="6"/>
  <c r="X65" i="6"/>
  <c r="Y65" i="6"/>
  <c r="A66" i="6"/>
  <c r="B66" i="6"/>
  <c r="C66" i="6"/>
  <c r="D66" i="6"/>
  <c r="E66" i="6"/>
  <c r="F66" i="6"/>
  <c r="G66" i="6"/>
  <c r="H66" i="6"/>
  <c r="I66" i="6"/>
  <c r="J66" i="6"/>
  <c r="K66" i="6"/>
  <c r="L66" i="6"/>
  <c r="M66" i="6"/>
  <c r="N66" i="6"/>
  <c r="O66" i="6"/>
  <c r="P66" i="6"/>
  <c r="Q66" i="6"/>
  <c r="R66" i="6"/>
  <c r="S66" i="6"/>
  <c r="T66" i="6"/>
  <c r="U66" i="6"/>
  <c r="V66" i="6"/>
  <c r="W66" i="6"/>
  <c r="X66" i="6"/>
  <c r="Y66" i="6"/>
  <c r="A67" i="6"/>
  <c r="B67" i="6"/>
  <c r="C67" i="6"/>
  <c r="D67" i="6"/>
  <c r="E67" i="6"/>
  <c r="F67" i="6"/>
  <c r="G67" i="6"/>
  <c r="H67" i="6"/>
  <c r="I67" i="6"/>
  <c r="J67" i="6"/>
  <c r="K67" i="6"/>
  <c r="L67" i="6"/>
  <c r="M67" i="6"/>
  <c r="N67" i="6"/>
  <c r="O67" i="6"/>
  <c r="P67" i="6"/>
  <c r="Q67" i="6"/>
  <c r="R67" i="6"/>
  <c r="S67" i="6"/>
  <c r="T67" i="6"/>
  <c r="U67" i="6"/>
  <c r="V67" i="6"/>
  <c r="W67" i="6"/>
  <c r="X67" i="6"/>
  <c r="Y67" i="6"/>
  <c r="A68" i="6"/>
  <c r="B68" i="6"/>
  <c r="C68" i="6"/>
  <c r="D68" i="6"/>
  <c r="E68" i="6"/>
  <c r="F68" i="6"/>
  <c r="G68" i="6"/>
  <c r="H68" i="6"/>
  <c r="I68" i="6"/>
  <c r="J68" i="6"/>
  <c r="K68" i="6"/>
  <c r="L68" i="6"/>
  <c r="M68" i="6"/>
  <c r="N68" i="6"/>
  <c r="O68" i="6"/>
  <c r="P68" i="6"/>
  <c r="Q68" i="6"/>
  <c r="R68" i="6"/>
  <c r="S68" i="6"/>
  <c r="T68" i="6"/>
  <c r="U68" i="6"/>
  <c r="V68" i="6"/>
  <c r="W68" i="6"/>
  <c r="X68" i="6"/>
  <c r="Y68" i="6"/>
  <c r="A69" i="6"/>
  <c r="B69" i="6"/>
  <c r="C69" i="6"/>
  <c r="D69" i="6"/>
  <c r="E69" i="6"/>
  <c r="F69" i="6"/>
  <c r="G69" i="6"/>
  <c r="H69" i="6"/>
  <c r="I69" i="6"/>
  <c r="J69" i="6"/>
  <c r="K69" i="6"/>
  <c r="L69" i="6"/>
  <c r="M69" i="6"/>
  <c r="N69" i="6"/>
  <c r="O69" i="6"/>
  <c r="P69" i="6"/>
  <c r="Q69" i="6"/>
  <c r="R69" i="6"/>
  <c r="S69" i="6"/>
  <c r="T69" i="6"/>
  <c r="U69" i="6"/>
  <c r="V69" i="6"/>
  <c r="W69" i="6"/>
  <c r="X69" i="6"/>
  <c r="Y69" i="6"/>
  <c r="A70" i="6"/>
  <c r="B70" i="6"/>
  <c r="C70" i="6"/>
  <c r="D70" i="6"/>
  <c r="E70" i="6"/>
  <c r="F70" i="6"/>
  <c r="G70" i="6"/>
  <c r="H70" i="6"/>
  <c r="I70" i="6"/>
  <c r="J70" i="6"/>
  <c r="K70" i="6"/>
  <c r="L70" i="6"/>
  <c r="M70" i="6"/>
  <c r="N70" i="6"/>
  <c r="O70" i="6"/>
  <c r="P70" i="6"/>
  <c r="Q70" i="6"/>
  <c r="R70" i="6"/>
  <c r="S70" i="6"/>
  <c r="T70" i="6"/>
  <c r="U70" i="6"/>
  <c r="V70" i="6"/>
  <c r="W70" i="6"/>
  <c r="X70" i="6"/>
  <c r="Y70" i="6"/>
  <c r="A71" i="6"/>
  <c r="B71" i="6"/>
  <c r="C71" i="6"/>
  <c r="D71" i="6"/>
  <c r="E71" i="6"/>
  <c r="F71" i="6"/>
  <c r="G71" i="6"/>
  <c r="H71" i="6"/>
  <c r="I71" i="6"/>
  <c r="J71" i="6"/>
  <c r="K71" i="6"/>
  <c r="L71" i="6"/>
  <c r="M71" i="6"/>
  <c r="N71" i="6"/>
  <c r="O71" i="6"/>
  <c r="P71" i="6"/>
  <c r="Q71" i="6"/>
  <c r="R71" i="6"/>
  <c r="S71" i="6"/>
  <c r="T71" i="6"/>
  <c r="U71" i="6"/>
  <c r="V71" i="6"/>
  <c r="W71" i="6"/>
  <c r="X71" i="6"/>
  <c r="Y71" i="6"/>
  <c r="A72" i="6"/>
  <c r="B72" i="6"/>
  <c r="C72" i="6"/>
  <c r="D72" i="6"/>
  <c r="E72" i="6"/>
  <c r="F72" i="6"/>
  <c r="G72" i="6"/>
  <c r="H72" i="6"/>
  <c r="I72" i="6"/>
  <c r="J72" i="6"/>
  <c r="K72" i="6"/>
  <c r="L72" i="6"/>
  <c r="M72" i="6"/>
  <c r="N72" i="6"/>
  <c r="O72" i="6"/>
  <c r="P72" i="6"/>
  <c r="Q72" i="6"/>
  <c r="R72" i="6"/>
  <c r="S72" i="6"/>
  <c r="T72" i="6"/>
  <c r="U72" i="6"/>
  <c r="V72" i="6"/>
  <c r="W72" i="6"/>
  <c r="X72" i="6"/>
  <c r="Y72" i="6"/>
  <c r="A73" i="6"/>
  <c r="B73" i="6"/>
  <c r="C73" i="6"/>
  <c r="D73" i="6"/>
  <c r="E73" i="6"/>
  <c r="F73" i="6"/>
  <c r="G73" i="6"/>
  <c r="H73" i="6"/>
  <c r="I73" i="6"/>
  <c r="J73" i="6"/>
  <c r="K73" i="6"/>
  <c r="L73" i="6"/>
  <c r="M73" i="6"/>
  <c r="N73" i="6"/>
  <c r="O73" i="6"/>
  <c r="P73" i="6"/>
  <c r="Q73" i="6"/>
  <c r="R73" i="6"/>
  <c r="S73" i="6"/>
  <c r="T73" i="6"/>
  <c r="U73" i="6"/>
  <c r="V73" i="6"/>
  <c r="W73" i="6"/>
  <c r="X73" i="6"/>
  <c r="Y73" i="6"/>
  <c r="A74" i="6"/>
  <c r="B74" i="6"/>
  <c r="C74" i="6"/>
  <c r="D74" i="6"/>
  <c r="E74" i="6"/>
  <c r="F74" i="6"/>
  <c r="G74" i="6"/>
  <c r="H74" i="6"/>
  <c r="I74" i="6"/>
  <c r="J74" i="6"/>
  <c r="K74" i="6"/>
  <c r="L74" i="6"/>
  <c r="M74" i="6"/>
  <c r="N74" i="6"/>
  <c r="O74" i="6"/>
  <c r="P74" i="6"/>
  <c r="Q74" i="6"/>
  <c r="R74" i="6"/>
  <c r="S74" i="6"/>
  <c r="T74" i="6"/>
  <c r="U74" i="6"/>
  <c r="V74" i="6"/>
  <c r="W74" i="6"/>
  <c r="X74" i="6"/>
  <c r="Y74" i="6"/>
  <c r="A75" i="6"/>
  <c r="B75" i="6"/>
  <c r="C75" i="6"/>
  <c r="D75" i="6"/>
  <c r="E75" i="6"/>
  <c r="F75" i="6"/>
  <c r="G75" i="6"/>
  <c r="H75" i="6"/>
  <c r="I75" i="6"/>
  <c r="J75" i="6"/>
  <c r="K75" i="6"/>
  <c r="L75" i="6"/>
  <c r="M75" i="6"/>
  <c r="N75" i="6"/>
  <c r="O75" i="6"/>
  <c r="P75" i="6"/>
  <c r="Q75" i="6"/>
  <c r="R75" i="6"/>
  <c r="S75" i="6"/>
  <c r="T75" i="6"/>
  <c r="U75" i="6"/>
  <c r="V75" i="6"/>
  <c r="W75" i="6"/>
  <c r="X75" i="6"/>
  <c r="Y75" i="6"/>
  <c r="A76" i="6"/>
  <c r="B76" i="6"/>
  <c r="C76" i="6"/>
  <c r="D76" i="6"/>
  <c r="E76" i="6"/>
  <c r="F76" i="6"/>
  <c r="G76" i="6"/>
  <c r="H76" i="6"/>
  <c r="I76" i="6"/>
  <c r="J76" i="6"/>
  <c r="K76" i="6"/>
  <c r="L76" i="6"/>
  <c r="M76" i="6"/>
  <c r="N76" i="6"/>
  <c r="O76" i="6"/>
  <c r="P76" i="6"/>
  <c r="Q76" i="6"/>
  <c r="R76" i="6"/>
  <c r="S76" i="6"/>
  <c r="T76" i="6"/>
  <c r="U76" i="6"/>
  <c r="V76" i="6"/>
  <c r="W76" i="6"/>
  <c r="X76" i="6"/>
  <c r="Y76" i="6"/>
  <c r="A77" i="6"/>
  <c r="B77" i="6"/>
  <c r="C77" i="6"/>
  <c r="D77" i="6"/>
  <c r="E77" i="6"/>
  <c r="F77" i="6"/>
  <c r="G77" i="6"/>
  <c r="H77" i="6"/>
  <c r="I77" i="6"/>
  <c r="J77" i="6"/>
  <c r="K77" i="6"/>
  <c r="L77" i="6"/>
  <c r="M77" i="6"/>
  <c r="N77" i="6"/>
  <c r="O77" i="6"/>
  <c r="P77" i="6"/>
  <c r="Q77" i="6"/>
  <c r="R77" i="6"/>
  <c r="S77" i="6"/>
  <c r="T77" i="6"/>
  <c r="U77" i="6"/>
  <c r="V77" i="6"/>
  <c r="W77" i="6"/>
  <c r="X77" i="6"/>
  <c r="Y77" i="6"/>
  <c r="A78" i="6"/>
  <c r="B78" i="6"/>
  <c r="C78" i="6"/>
  <c r="D78" i="6"/>
  <c r="E78" i="6"/>
  <c r="F78" i="6"/>
  <c r="G78" i="6"/>
  <c r="H78" i="6"/>
  <c r="I78" i="6"/>
  <c r="J78" i="6"/>
  <c r="K78" i="6"/>
  <c r="L78" i="6"/>
  <c r="M78" i="6"/>
  <c r="N78" i="6"/>
  <c r="O78" i="6"/>
  <c r="P78" i="6"/>
  <c r="Q78" i="6"/>
  <c r="R78" i="6"/>
  <c r="S78" i="6"/>
  <c r="T78" i="6"/>
  <c r="U78" i="6"/>
  <c r="V78" i="6"/>
  <c r="W78" i="6"/>
  <c r="X78" i="6"/>
  <c r="Y78" i="6"/>
  <c r="A79" i="6"/>
  <c r="B79" i="6"/>
  <c r="C79" i="6"/>
  <c r="D79" i="6"/>
  <c r="E79" i="6"/>
  <c r="F79" i="6"/>
  <c r="G79" i="6"/>
  <c r="H79" i="6"/>
  <c r="I79" i="6"/>
  <c r="J79" i="6"/>
  <c r="K79" i="6"/>
  <c r="L79" i="6"/>
  <c r="M79" i="6"/>
  <c r="N79" i="6"/>
  <c r="O79" i="6"/>
  <c r="P79" i="6"/>
  <c r="Q79" i="6"/>
  <c r="R79" i="6"/>
  <c r="S79" i="6"/>
  <c r="T79" i="6"/>
  <c r="U79" i="6"/>
  <c r="V79" i="6"/>
  <c r="W79" i="6"/>
  <c r="X79" i="6"/>
  <c r="Y79" i="6"/>
  <c r="A80" i="6"/>
  <c r="B80" i="6"/>
  <c r="C80" i="6"/>
  <c r="D80" i="6"/>
  <c r="E80" i="6"/>
  <c r="F80" i="6"/>
  <c r="G80" i="6"/>
  <c r="H80" i="6"/>
  <c r="I80" i="6"/>
  <c r="J80" i="6"/>
  <c r="K80" i="6"/>
  <c r="L80" i="6"/>
  <c r="M80" i="6"/>
  <c r="N80" i="6"/>
  <c r="O80" i="6"/>
  <c r="P80" i="6"/>
  <c r="Q80" i="6"/>
  <c r="R80" i="6"/>
  <c r="S80" i="6"/>
  <c r="T80" i="6"/>
  <c r="U80" i="6"/>
  <c r="V80" i="6"/>
  <c r="W80" i="6"/>
  <c r="X80" i="6"/>
  <c r="Y80" i="6"/>
  <c r="A81" i="6"/>
  <c r="B81" i="6"/>
  <c r="C81" i="6"/>
  <c r="D81" i="6"/>
  <c r="E81" i="6"/>
  <c r="F81" i="6"/>
  <c r="G81" i="6"/>
  <c r="H81" i="6"/>
  <c r="I81" i="6"/>
  <c r="J81" i="6"/>
  <c r="K81" i="6"/>
  <c r="L81" i="6"/>
  <c r="M81" i="6"/>
  <c r="N81" i="6"/>
  <c r="O81" i="6"/>
  <c r="P81" i="6"/>
  <c r="Q81" i="6"/>
  <c r="R81" i="6"/>
  <c r="S81" i="6"/>
  <c r="T81" i="6"/>
  <c r="U81" i="6"/>
  <c r="V81" i="6"/>
  <c r="W81" i="6"/>
  <c r="X81" i="6"/>
  <c r="Y81" i="6"/>
  <c r="A82" i="6"/>
  <c r="B82" i="6"/>
  <c r="C82" i="6"/>
  <c r="D82" i="6"/>
  <c r="E82" i="6"/>
  <c r="F82" i="6"/>
  <c r="G82" i="6"/>
  <c r="H82" i="6"/>
  <c r="I82" i="6"/>
  <c r="J82" i="6"/>
  <c r="K82" i="6"/>
  <c r="L82" i="6"/>
  <c r="M82" i="6"/>
  <c r="N82" i="6"/>
  <c r="O82" i="6"/>
  <c r="P82" i="6"/>
  <c r="Q82" i="6"/>
  <c r="R82" i="6"/>
  <c r="S82" i="6"/>
  <c r="T82" i="6"/>
  <c r="U82" i="6"/>
  <c r="V82" i="6"/>
  <c r="W82" i="6"/>
  <c r="X82" i="6"/>
  <c r="Y82" i="6"/>
  <c r="A83" i="6"/>
  <c r="B83" i="6"/>
  <c r="C83" i="6"/>
  <c r="D83" i="6"/>
  <c r="E83" i="6"/>
  <c r="F83" i="6"/>
  <c r="G83" i="6"/>
  <c r="H83" i="6"/>
  <c r="I83" i="6"/>
  <c r="J83" i="6"/>
  <c r="K83" i="6"/>
  <c r="L83" i="6"/>
  <c r="M83" i="6"/>
  <c r="N83" i="6"/>
  <c r="O83" i="6"/>
  <c r="P83" i="6"/>
  <c r="Q83" i="6"/>
  <c r="R83" i="6"/>
  <c r="S83" i="6"/>
  <c r="T83" i="6"/>
  <c r="U83" i="6"/>
  <c r="V83" i="6"/>
  <c r="W83" i="6"/>
  <c r="X83" i="6"/>
  <c r="Y83" i="6"/>
  <c r="A84" i="6"/>
  <c r="B84" i="6"/>
  <c r="C84" i="6"/>
  <c r="D84" i="6"/>
  <c r="E84" i="6"/>
  <c r="F84" i="6"/>
  <c r="G84" i="6"/>
  <c r="H84" i="6"/>
  <c r="I84" i="6"/>
  <c r="J84" i="6"/>
  <c r="K84" i="6"/>
  <c r="L84" i="6"/>
  <c r="M84" i="6"/>
  <c r="N84" i="6"/>
  <c r="O84" i="6"/>
  <c r="P84" i="6"/>
  <c r="Q84" i="6"/>
  <c r="R84" i="6"/>
  <c r="S84" i="6"/>
  <c r="T84" i="6"/>
  <c r="U84" i="6"/>
  <c r="V84" i="6"/>
  <c r="W84" i="6"/>
  <c r="X84" i="6"/>
  <c r="Y84" i="6"/>
  <c r="A85" i="6"/>
  <c r="B85" i="6"/>
  <c r="C85" i="6"/>
  <c r="D85" i="6"/>
  <c r="E85" i="6"/>
  <c r="F85" i="6"/>
  <c r="G85" i="6"/>
  <c r="H85" i="6"/>
  <c r="I85" i="6"/>
  <c r="J85" i="6"/>
  <c r="K85" i="6"/>
  <c r="L85" i="6"/>
  <c r="M85" i="6"/>
  <c r="N85" i="6"/>
  <c r="O85" i="6"/>
  <c r="P85" i="6"/>
  <c r="Q85" i="6"/>
  <c r="R85" i="6"/>
  <c r="S85" i="6"/>
  <c r="T85" i="6"/>
  <c r="U85" i="6"/>
  <c r="V85" i="6"/>
  <c r="W85" i="6"/>
  <c r="X85" i="6"/>
  <c r="Y85" i="6"/>
  <c r="A86" i="6"/>
  <c r="B86" i="6"/>
  <c r="C86" i="6"/>
  <c r="D86" i="6"/>
  <c r="E86" i="6"/>
  <c r="F86" i="6"/>
  <c r="G86" i="6"/>
  <c r="H86" i="6"/>
  <c r="I86" i="6"/>
  <c r="J86" i="6"/>
  <c r="K86" i="6"/>
  <c r="L86" i="6"/>
  <c r="M86" i="6"/>
  <c r="N86" i="6"/>
  <c r="O86" i="6"/>
  <c r="P86" i="6"/>
  <c r="Q86" i="6"/>
  <c r="R86" i="6"/>
  <c r="S86" i="6"/>
  <c r="T86" i="6"/>
  <c r="U86" i="6"/>
  <c r="V86" i="6"/>
  <c r="W86" i="6"/>
  <c r="X86" i="6"/>
  <c r="Y86" i="6"/>
  <c r="A87" i="6"/>
  <c r="B87" i="6"/>
  <c r="C87" i="6"/>
  <c r="D87" i="6"/>
  <c r="E87" i="6"/>
  <c r="F87" i="6"/>
  <c r="G87" i="6"/>
  <c r="H87" i="6"/>
  <c r="I87" i="6"/>
  <c r="J87" i="6"/>
  <c r="K87" i="6"/>
  <c r="L87" i="6"/>
  <c r="M87" i="6"/>
  <c r="N87" i="6"/>
  <c r="O87" i="6"/>
  <c r="P87" i="6"/>
  <c r="Q87" i="6"/>
  <c r="R87" i="6"/>
  <c r="S87" i="6"/>
  <c r="T87" i="6"/>
  <c r="U87" i="6"/>
  <c r="V87" i="6"/>
  <c r="W87" i="6"/>
  <c r="X87" i="6"/>
  <c r="Y87" i="6"/>
  <c r="A88" i="6"/>
  <c r="B88" i="6"/>
  <c r="C88" i="6"/>
  <c r="D88" i="6"/>
  <c r="E88" i="6"/>
  <c r="F88" i="6"/>
  <c r="G88" i="6"/>
  <c r="H88" i="6"/>
  <c r="I88" i="6"/>
  <c r="J88" i="6"/>
  <c r="K88" i="6"/>
  <c r="L88" i="6"/>
  <c r="M88" i="6"/>
  <c r="N88" i="6"/>
  <c r="O88" i="6"/>
  <c r="P88" i="6"/>
  <c r="Q88" i="6"/>
  <c r="R88" i="6"/>
  <c r="S88" i="6"/>
  <c r="T88" i="6"/>
  <c r="U88" i="6"/>
  <c r="V88" i="6"/>
  <c r="W88" i="6"/>
  <c r="X88" i="6"/>
  <c r="Y88" i="6"/>
  <c r="A89" i="6"/>
  <c r="B89" i="6"/>
  <c r="C89" i="6"/>
  <c r="D89" i="6"/>
  <c r="E89" i="6"/>
  <c r="F89" i="6"/>
  <c r="G89" i="6"/>
  <c r="H89" i="6"/>
  <c r="I89" i="6"/>
  <c r="J89" i="6"/>
  <c r="K89" i="6"/>
  <c r="L89" i="6"/>
  <c r="M89" i="6"/>
  <c r="N89" i="6"/>
  <c r="O89" i="6"/>
  <c r="P89" i="6"/>
  <c r="Q89" i="6"/>
  <c r="R89" i="6"/>
  <c r="S89" i="6"/>
  <c r="T89" i="6"/>
  <c r="U89" i="6"/>
  <c r="V89" i="6"/>
  <c r="W89" i="6"/>
  <c r="X89" i="6"/>
  <c r="Y89" i="6"/>
  <c r="A90" i="6"/>
  <c r="B90" i="6"/>
  <c r="C90" i="6"/>
  <c r="D90" i="6"/>
  <c r="E90" i="6"/>
  <c r="F90" i="6"/>
  <c r="G90" i="6"/>
  <c r="H90" i="6"/>
  <c r="I90" i="6"/>
  <c r="J90" i="6"/>
  <c r="K90" i="6"/>
  <c r="L90" i="6"/>
  <c r="M90" i="6"/>
  <c r="N90" i="6"/>
  <c r="O90" i="6"/>
  <c r="P90" i="6"/>
  <c r="Q90" i="6"/>
  <c r="R90" i="6"/>
  <c r="S90" i="6"/>
  <c r="T90" i="6"/>
  <c r="U90" i="6"/>
  <c r="V90" i="6"/>
  <c r="W90" i="6"/>
  <c r="X90" i="6"/>
  <c r="Y90" i="6"/>
  <c r="A91" i="6"/>
  <c r="B91" i="6"/>
  <c r="C91" i="6"/>
  <c r="D91" i="6"/>
  <c r="E91" i="6"/>
  <c r="F91" i="6"/>
  <c r="G91" i="6"/>
  <c r="H91" i="6"/>
  <c r="I91" i="6"/>
  <c r="J91" i="6"/>
  <c r="K91" i="6"/>
  <c r="L91" i="6"/>
  <c r="M91" i="6"/>
  <c r="N91" i="6"/>
  <c r="O91" i="6"/>
  <c r="P91" i="6"/>
  <c r="Q91" i="6"/>
  <c r="R91" i="6"/>
  <c r="S91" i="6"/>
  <c r="T91" i="6"/>
  <c r="U91" i="6"/>
  <c r="V91" i="6"/>
  <c r="W91" i="6"/>
  <c r="X91" i="6"/>
  <c r="Y91" i="6"/>
  <c r="A92" i="6"/>
  <c r="B92" i="6"/>
  <c r="C92" i="6"/>
  <c r="D92" i="6"/>
  <c r="E92" i="6"/>
  <c r="F92" i="6"/>
  <c r="G92" i="6"/>
  <c r="H92" i="6"/>
  <c r="I92" i="6"/>
  <c r="J92" i="6"/>
  <c r="K92" i="6"/>
  <c r="L92" i="6"/>
  <c r="M92" i="6"/>
  <c r="N92" i="6"/>
  <c r="O92" i="6"/>
  <c r="P92" i="6"/>
  <c r="Q92" i="6"/>
  <c r="R92" i="6"/>
  <c r="S92" i="6"/>
  <c r="T92" i="6"/>
  <c r="U92" i="6"/>
  <c r="V92" i="6"/>
  <c r="W92" i="6"/>
  <c r="X92" i="6"/>
  <c r="Y92" i="6"/>
  <c r="A93" i="6"/>
  <c r="B93" i="6"/>
  <c r="C93" i="6"/>
  <c r="D93" i="6"/>
  <c r="E93" i="6"/>
  <c r="F93" i="6"/>
  <c r="G93" i="6"/>
  <c r="H93" i="6"/>
  <c r="I93" i="6"/>
  <c r="J93" i="6"/>
  <c r="K93" i="6"/>
  <c r="L93" i="6"/>
  <c r="M93" i="6"/>
  <c r="N93" i="6"/>
  <c r="O93" i="6"/>
  <c r="P93" i="6"/>
  <c r="Q93" i="6"/>
  <c r="R93" i="6"/>
  <c r="S93" i="6"/>
  <c r="T93" i="6"/>
  <c r="U93" i="6"/>
  <c r="V93" i="6"/>
  <c r="W93" i="6"/>
  <c r="X93" i="6"/>
  <c r="Y93" i="6"/>
  <c r="A94" i="6"/>
  <c r="B94" i="6"/>
  <c r="C94" i="6"/>
  <c r="D94" i="6"/>
  <c r="E94" i="6"/>
  <c r="F94" i="6"/>
  <c r="G94" i="6"/>
  <c r="H94" i="6"/>
  <c r="I94" i="6"/>
  <c r="J94" i="6"/>
  <c r="K94" i="6"/>
  <c r="L94" i="6"/>
  <c r="M94" i="6"/>
  <c r="N94" i="6"/>
  <c r="O94" i="6"/>
  <c r="P94" i="6"/>
  <c r="Q94" i="6"/>
  <c r="R94" i="6"/>
  <c r="S94" i="6"/>
  <c r="T94" i="6"/>
  <c r="U94" i="6"/>
  <c r="V94" i="6"/>
  <c r="W94" i="6"/>
  <c r="X94" i="6"/>
  <c r="Y94" i="6"/>
  <c r="A95" i="6"/>
  <c r="B95" i="6"/>
  <c r="C95" i="6"/>
  <c r="D95" i="6"/>
  <c r="E95" i="6"/>
  <c r="AY67" i="1"/>
  <c r="F95" i="6"/>
  <c r="AZ67" i="1"/>
  <c r="G95" i="6"/>
  <c r="BA67" i="1"/>
  <c r="H95" i="6"/>
  <c r="BB67" i="1"/>
  <c r="I95" i="6"/>
  <c r="BC67" i="1"/>
  <c r="J95" i="6"/>
  <c r="K95" i="6"/>
  <c r="L95" i="6"/>
  <c r="M95" i="6"/>
  <c r="N95" i="6"/>
  <c r="O95" i="6"/>
  <c r="P95" i="6"/>
  <c r="Q95" i="6"/>
  <c r="R95" i="6"/>
  <c r="S95" i="6"/>
  <c r="T95" i="6"/>
  <c r="U95" i="6"/>
  <c r="V95" i="6"/>
  <c r="W95" i="6"/>
  <c r="X95" i="6"/>
  <c r="Y95" i="6"/>
  <c r="A96" i="6"/>
  <c r="B96" i="6"/>
  <c r="C96" i="6"/>
  <c r="D96" i="6"/>
  <c r="E96" i="6"/>
  <c r="F96" i="6"/>
  <c r="G96" i="6"/>
  <c r="H96" i="6"/>
  <c r="I96" i="6"/>
  <c r="J96" i="6"/>
  <c r="K96" i="6"/>
  <c r="L96" i="6"/>
  <c r="M96" i="6"/>
  <c r="N96" i="6"/>
  <c r="O96" i="6"/>
  <c r="P96" i="6"/>
  <c r="Q96" i="6"/>
  <c r="R96" i="6"/>
  <c r="S96" i="6"/>
  <c r="T96" i="6"/>
  <c r="U96" i="6"/>
  <c r="V96" i="6"/>
  <c r="W96" i="6"/>
  <c r="X96" i="6"/>
  <c r="Y96" i="6"/>
  <c r="A97" i="6"/>
  <c r="B97" i="6"/>
  <c r="C97" i="6"/>
  <c r="D97" i="6"/>
  <c r="E97" i="6"/>
  <c r="F97" i="6"/>
  <c r="G97" i="6"/>
  <c r="H97" i="6"/>
  <c r="I97" i="6"/>
  <c r="J97" i="6"/>
  <c r="K97" i="6"/>
  <c r="L97" i="6"/>
  <c r="M97" i="6"/>
  <c r="N97" i="6"/>
  <c r="O97" i="6"/>
  <c r="P97" i="6"/>
  <c r="Q97" i="6"/>
  <c r="R97" i="6"/>
  <c r="S97" i="6"/>
  <c r="T97" i="6"/>
  <c r="U97" i="6"/>
  <c r="V97" i="6"/>
  <c r="W97" i="6"/>
  <c r="X97" i="6"/>
  <c r="Y97" i="6"/>
  <c r="A98" i="6"/>
  <c r="B98" i="6"/>
  <c r="C98" i="6"/>
  <c r="D98" i="6"/>
  <c r="E98" i="6"/>
  <c r="F98" i="6"/>
  <c r="G98" i="6"/>
  <c r="H98" i="6"/>
  <c r="I98" i="6"/>
  <c r="J98" i="6"/>
  <c r="K98" i="6"/>
  <c r="L98" i="6"/>
  <c r="M98" i="6"/>
  <c r="N98" i="6"/>
  <c r="O98" i="6"/>
  <c r="P98" i="6"/>
  <c r="Q98" i="6"/>
  <c r="R98" i="6"/>
  <c r="S98" i="6"/>
  <c r="T98" i="6"/>
  <c r="U98" i="6"/>
  <c r="V98" i="6"/>
  <c r="W98" i="6"/>
  <c r="X98" i="6"/>
  <c r="Y98" i="6"/>
  <c r="A99" i="6"/>
  <c r="B99" i="6"/>
  <c r="C99" i="6"/>
  <c r="D99" i="6"/>
  <c r="E99" i="6"/>
  <c r="F99" i="6"/>
  <c r="G99" i="6"/>
  <c r="H99" i="6"/>
  <c r="I99" i="6"/>
  <c r="J99" i="6"/>
  <c r="K99" i="6"/>
  <c r="L99" i="6"/>
  <c r="M99" i="6"/>
  <c r="N99" i="6"/>
  <c r="O99" i="6"/>
  <c r="P99" i="6"/>
  <c r="Q99" i="6"/>
  <c r="R99" i="6"/>
  <c r="S99" i="6"/>
  <c r="T99" i="6"/>
  <c r="U99" i="6"/>
  <c r="V99" i="6"/>
  <c r="W99" i="6"/>
  <c r="X99" i="6"/>
  <c r="Y99" i="6"/>
  <c r="A100" i="6"/>
  <c r="B100" i="6"/>
  <c r="C100" i="6"/>
  <c r="D100" i="6"/>
  <c r="E100" i="6"/>
  <c r="F100" i="6"/>
  <c r="G100" i="6"/>
  <c r="H100" i="6"/>
  <c r="I100" i="6"/>
  <c r="J100" i="6"/>
  <c r="K100" i="6"/>
  <c r="L100" i="6"/>
  <c r="M100" i="6"/>
  <c r="N100" i="6"/>
  <c r="O100" i="6"/>
  <c r="P100" i="6"/>
  <c r="Q100" i="6"/>
  <c r="R100" i="6"/>
  <c r="S100" i="6"/>
  <c r="T100" i="6"/>
  <c r="U100" i="6"/>
  <c r="V100" i="6"/>
  <c r="W100" i="6"/>
  <c r="X100" i="6"/>
  <c r="Y100" i="6"/>
  <c r="A101" i="6"/>
  <c r="B101" i="6"/>
  <c r="C101" i="6"/>
  <c r="D101" i="6"/>
  <c r="E101" i="6"/>
  <c r="F101" i="6"/>
  <c r="G101" i="6"/>
  <c r="H101" i="6"/>
  <c r="I101" i="6"/>
  <c r="J101" i="6"/>
  <c r="K101" i="6"/>
  <c r="L101" i="6"/>
  <c r="M101" i="6"/>
  <c r="N101" i="6"/>
  <c r="O101" i="6"/>
  <c r="P101" i="6"/>
  <c r="Q101" i="6"/>
  <c r="R101" i="6"/>
  <c r="S101" i="6"/>
  <c r="T101" i="6"/>
  <c r="U101" i="6"/>
  <c r="V101" i="6"/>
  <c r="W101" i="6"/>
  <c r="X101" i="6"/>
  <c r="Y101" i="6"/>
  <c r="A102" i="6"/>
  <c r="B102" i="6"/>
  <c r="C102" i="6"/>
  <c r="D102" i="6"/>
  <c r="E102" i="6"/>
  <c r="F102" i="6"/>
  <c r="G102" i="6"/>
  <c r="H102" i="6"/>
  <c r="I102" i="6"/>
  <c r="J102" i="6"/>
  <c r="K102" i="6"/>
  <c r="L102" i="6"/>
  <c r="M102" i="6"/>
  <c r="N102" i="6"/>
  <c r="O102" i="6"/>
  <c r="P102" i="6"/>
  <c r="Q102" i="6"/>
  <c r="R102" i="6"/>
  <c r="S102" i="6"/>
  <c r="T102" i="6"/>
  <c r="U102" i="6"/>
  <c r="V102" i="6"/>
  <c r="W102" i="6"/>
  <c r="X102" i="6"/>
  <c r="Y102" i="6"/>
  <c r="A103" i="6"/>
  <c r="B103" i="6"/>
  <c r="C103" i="6"/>
  <c r="D103" i="6"/>
  <c r="E103" i="6"/>
  <c r="F103" i="6"/>
  <c r="G103" i="6"/>
  <c r="H103" i="6"/>
  <c r="I103" i="6"/>
  <c r="J103" i="6"/>
  <c r="K103" i="6"/>
  <c r="L103" i="6"/>
  <c r="M103" i="6"/>
  <c r="N103" i="6"/>
  <c r="O103" i="6"/>
  <c r="P103" i="6"/>
  <c r="Q103" i="6"/>
  <c r="R103" i="6"/>
  <c r="S103" i="6"/>
  <c r="T103" i="6"/>
  <c r="U103" i="6"/>
  <c r="V103" i="6"/>
  <c r="W103" i="6"/>
  <c r="X103" i="6"/>
  <c r="Y103" i="6"/>
  <c r="A104" i="6"/>
  <c r="B104" i="6"/>
  <c r="C104" i="6"/>
  <c r="D104" i="6"/>
  <c r="E104" i="6"/>
  <c r="F104" i="6"/>
  <c r="G104" i="6"/>
  <c r="H104" i="6"/>
  <c r="I104" i="6"/>
  <c r="J104" i="6"/>
  <c r="K104" i="6"/>
  <c r="L104" i="6"/>
  <c r="M104" i="6"/>
  <c r="N104" i="6"/>
  <c r="O104" i="6"/>
  <c r="P104" i="6"/>
  <c r="Q104" i="6"/>
  <c r="R104" i="6"/>
  <c r="S104" i="6"/>
  <c r="T104" i="6"/>
  <c r="U104" i="6"/>
  <c r="V104" i="6"/>
  <c r="W104" i="6"/>
  <c r="X104" i="6"/>
  <c r="Y104" i="6"/>
  <c r="A105" i="6"/>
  <c r="B105" i="6"/>
  <c r="C105" i="6"/>
  <c r="D105" i="6"/>
  <c r="E105" i="6"/>
  <c r="F105" i="6"/>
  <c r="G105" i="6"/>
  <c r="H105" i="6"/>
  <c r="I105" i="6"/>
  <c r="J105" i="6"/>
  <c r="K105" i="6"/>
  <c r="L105" i="6"/>
  <c r="M105" i="6"/>
  <c r="N105" i="6"/>
  <c r="O105" i="6"/>
  <c r="P105" i="6"/>
  <c r="Q105" i="6"/>
  <c r="R105" i="6"/>
  <c r="S105" i="6"/>
  <c r="T105" i="6"/>
  <c r="U105" i="6"/>
  <c r="V105" i="6"/>
  <c r="W105" i="6"/>
  <c r="X105" i="6"/>
  <c r="Y105" i="6"/>
  <c r="A106" i="6"/>
  <c r="B106" i="6"/>
  <c r="C106" i="6"/>
  <c r="D106" i="6"/>
  <c r="E106" i="6"/>
  <c r="F106" i="6"/>
  <c r="G106" i="6"/>
  <c r="H106" i="6"/>
  <c r="I106" i="6"/>
  <c r="J106" i="6"/>
  <c r="K106" i="6"/>
  <c r="L106" i="6"/>
  <c r="M106" i="6"/>
  <c r="N106" i="6"/>
  <c r="O106" i="6"/>
  <c r="P106" i="6"/>
  <c r="Q106" i="6"/>
  <c r="R106" i="6"/>
  <c r="S106" i="6"/>
  <c r="T106" i="6"/>
  <c r="U106" i="6"/>
  <c r="V106" i="6"/>
  <c r="W106" i="6"/>
  <c r="X106" i="6"/>
  <c r="Y106" i="6"/>
  <c r="A107" i="6"/>
  <c r="B107" i="6"/>
  <c r="C107" i="6"/>
  <c r="D107" i="6"/>
  <c r="E107" i="6"/>
  <c r="F107" i="6"/>
  <c r="G107" i="6"/>
  <c r="H107" i="6"/>
  <c r="I107" i="6"/>
  <c r="J107" i="6"/>
  <c r="K107" i="6"/>
  <c r="L107" i="6"/>
  <c r="M107" i="6"/>
  <c r="N107" i="6"/>
  <c r="O107" i="6"/>
  <c r="P107" i="6"/>
  <c r="Q107" i="6"/>
  <c r="R107" i="6"/>
  <c r="S107" i="6"/>
  <c r="T107" i="6"/>
  <c r="U107" i="6"/>
  <c r="V107" i="6"/>
  <c r="W107" i="6"/>
  <c r="X107" i="6"/>
  <c r="Y107" i="6"/>
  <c r="A108" i="6"/>
  <c r="B108" i="6"/>
  <c r="C108" i="6"/>
  <c r="D108" i="6"/>
  <c r="E108" i="6"/>
  <c r="F108" i="6"/>
  <c r="G108" i="6"/>
  <c r="H108" i="6"/>
  <c r="I108" i="6"/>
  <c r="J108" i="6"/>
  <c r="K108" i="6"/>
  <c r="L108" i="6"/>
  <c r="M108" i="6"/>
  <c r="N108" i="6"/>
  <c r="O108" i="6"/>
  <c r="P108" i="6"/>
  <c r="Q108" i="6"/>
  <c r="R108" i="6"/>
  <c r="S108" i="6"/>
  <c r="T108" i="6"/>
  <c r="U108" i="6"/>
  <c r="V108" i="6"/>
  <c r="W108" i="6"/>
  <c r="X108" i="6"/>
  <c r="Y108" i="6"/>
  <c r="A109" i="6"/>
  <c r="B109" i="6"/>
  <c r="C109" i="6"/>
  <c r="D109" i="6"/>
  <c r="E109" i="6"/>
  <c r="F109" i="6"/>
  <c r="G109" i="6"/>
  <c r="H109" i="6"/>
  <c r="I109" i="6"/>
  <c r="J109" i="6"/>
  <c r="K109" i="6"/>
  <c r="L109" i="6"/>
  <c r="M109" i="6"/>
  <c r="N109" i="6"/>
  <c r="O109" i="6"/>
  <c r="P109" i="6"/>
  <c r="Q109" i="6"/>
  <c r="R109" i="6"/>
  <c r="S109" i="6"/>
  <c r="T109" i="6"/>
  <c r="U109" i="6"/>
  <c r="V109" i="6"/>
  <c r="W109" i="6"/>
  <c r="X109" i="6"/>
  <c r="Y109" i="6"/>
  <c r="A110" i="6"/>
  <c r="B110" i="6"/>
  <c r="C110" i="6"/>
  <c r="D110" i="6"/>
  <c r="E110" i="6"/>
  <c r="F110" i="6"/>
  <c r="G110" i="6"/>
  <c r="H110" i="6"/>
  <c r="I110" i="6"/>
  <c r="J110" i="6"/>
  <c r="K110" i="6"/>
  <c r="L110" i="6"/>
  <c r="M110" i="6"/>
  <c r="N110" i="6"/>
  <c r="O110" i="6"/>
  <c r="P110" i="6"/>
  <c r="Q110" i="6"/>
  <c r="R110" i="6"/>
  <c r="S110" i="6"/>
  <c r="T110" i="6"/>
  <c r="U110" i="6"/>
  <c r="V110" i="6"/>
  <c r="W110" i="6"/>
  <c r="X110" i="6"/>
  <c r="Y110" i="6"/>
  <c r="A111" i="6"/>
  <c r="B111" i="6"/>
  <c r="C111" i="6"/>
  <c r="D111" i="6"/>
  <c r="E111" i="6"/>
  <c r="F111" i="6"/>
  <c r="G111" i="6"/>
  <c r="H111" i="6"/>
  <c r="I111" i="6"/>
  <c r="J111" i="6"/>
  <c r="K111" i="6"/>
  <c r="L111" i="6"/>
  <c r="M111" i="6"/>
  <c r="N111" i="6"/>
  <c r="O111" i="6"/>
  <c r="P111" i="6"/>
  <c r="Q111" i="6"/>
  <c r="R111" i="6"/>
  <c r="S111" i="6"/>
  <c r="T111" i="6"/>
  <c r="U111" i="6"/>
  <c r="V111" i="6"/>
  <c r="W111" i="6"/>
  <c r="X111" i="6"/>
  <c r="Y111" i="6"/>
  <c r="A112" i="6"/>
  <c r="B112" i="6"/>
  <c r="C112" i="6"/>
  <c r="D112" i="6"/>
  <c r="E112" i="6"/>
  <c r="F112" i="6"/>
  <c r="G112" i="6"/>
  <c r="H112" i="6"/>
  <c r="I112" i="6"/>
  <c r="J112" i="6"/>
  <c r="K112" i="6"/>
  <c r="L112" i="6"/>
  <c r="M112" i="6"/>
  <c r="N112" i="6"/>
  <c r="O112" i="6"/>
  <c r="P112" i="6"/>
  <c r="Q112" i="6"/>
  <c r="R112" i="6"/>
  <c r="S112" i="6"/>
  <c r="T112" i="6"/>
  <c r="U112" i="6"/>
  <c r="V112" i="6"/>
  <c r="W112" i="6"/>
  <c r="X112" i="6"/>
  <c r="Y112" i="6"/>
  <c r="A113" i="6"/>
  <c r="B113" i="6"/>
  <c r="C113" i="6"/>
  <c r="D113" i="6"/>
  <c r="E113" i="6"/>
  <c r="F113" i="6"/>
  <c r="G113" i="6"/>
  <c r="H113" i="6"/>
  <c r="I113" i="6"/>
  <c r="J113" i="6"/>
  <c r="K113" i="6"/>
  <c r="L113" i="6"/>
  <c r="M113" i="6"/>
  <c r="N113" i="6"/>
  <c r="O113" i="6"/>
  <c r="P113" i="6"/>
  <c r="Q113" i="6"/>
  <c r="R113" i="6"/>
  <c r="S113" i="6"/>
  <c r="T113" i="6"/>
  <c r="U113" i="6"/>
  <c r="V113" i="6"/>
  <c r="W113" i="6"/>
  <c r="X113" i="6"/>
  <c r="Y113" i="6"/>
  <c r="A114" i="6"/>
  <c r="B114" i="6"/>
  <c r="C114" i="6"/>
  <c r="D114" i="6"/>
  <c r="E114" i="6"/>
  <c r="F114" i="6"/>
  <c r="G114" i="6"/>
  <c r="H114" i="6"/>
  <c r="I114" i="6"/>
  <c r="J114" i="6"/>
  <c r="K114" i="6"/>
  <c r="L114" i="6"/>
  <c r="M114" i="6"/>
  <c r="N114" i="6"/>
  <c r="O114" i="6"/>
  <c r="P114" i="6"/>
  <c r="Q114" i="6"/>
  <c r="R114" i="6"/>
  <c r="S114" i="6"/>
  <c r="T114" i="6"/>
  <c r="U114" i="6"/>
  <c r="V114" i="6"/>
  <c r="W114" i="6"/>
  <c r="X114" i="6"/>
  <c r="Y114" i="6"/>
  <c r="A115" i="6"/>
  <c r="B115" i="6"/>
  <c r="C115" i="6"/>
  <c r="D115" i="6"/>
  <c r="E115" i="6"/>
  <c r="F115" i="6"/>
  <c r="G115" i="6"/>
  <c r="H115" i="6"/>
  <c r="I115" i="6"/>
  <c r="J115" i="6"/>
  <c r="K115" i="6"/>
  <c r="L115" i="6"/>
  <c r="M115" i="6"/>
  <c r="N115" i="6"/>
  <c r="O115" i="6"/>
  <c r="P115" i="6"/>
  <c r="Q115" i="6"/>
  <c r="R115" i="6"/>
  <c r="S115" i="6"/>
  <c r="T115" i="6"/>
  <c r="U115" i="6"/>
  <c r="V115" i="6"/>
  <c r="W115" i="6"/>
  <c r="X115" i="6"/>
  <c r="Y115" i="6"/>
  <c r="A116" i="6"/>
  <c r="B116" i="6"/>
  <c r="C116" i="6"/>
  <c r="D116" i="6"/>
  <c r="E116" i="6"/>
  <c r="F116" i="6"/>
  <c r="G116" i="6"/>
  <c r="H116" i="6"/>
  <c r="I116" i="6"/>
  <c r="J116" i="6"/>
  <c r="K116" i="6"/>
  <c r="L116" i="6"/>
  <c r="M116" i="6"/>
  <c r="N116" i="6"/>
  <c r="O116" i="6"/>
  <c r="P116" i="6"/>
  <c r="Q116" i="6"/>
  <c r="R116" i="6"/>
  <c r="S116" i="6"/>
  <c r="T116" i="6"/>
  <c r="U116" i="6"/>
  <c r="V116" i="6"/>
  <c r="W116" i="6"/>
  <c r="X116" i="6"/>
  <c r="Y116" i="6"/>
  <c r="A117" i="6"/>
  <c r="B117" i="6"/>
  <c r="C117" i="6"/>
  <c r="D117" i="6"/>
  <c r="E117" i="6"/>
  <c r="F117" i="6"/>
  <c r="G117" i="6"/>
  <c r="H117" i="6"/>
  <c r="I117" i="6"/>
  <c r="J117" i="6"/>
  <c r="K117" i="6"/>
  <c r="L117" i="6"/>
  <c r="M117" i="6"/>
  <c r="N117" i="6"/>
  <c r="O117" i="6"/>
  <c r="P117" i="6"/>
  <c r="Q117" i="6"/>
  <c r="R117" i="6"/>
  <c r="S117" i="6"/>
  <c r="T117" i="6"/>
  <c r="U117" i="6"/>
  <c r="V117" i="6"/>
  <c r="W117" i="6"/>
  <c r="X117" i="6"/>
  <c r="Y117" i="6"/>
  <c r="A118" i="6"/>
  <c r="B118" i="6"/>
  <c r="C118" i="6"/>
  <c r="D118" i="6"/>
  <c r="E118" i="6"/>
  <c r="F118" i="6"/>
  <c r="G118" i="6"/>
  <c r="H118" i="6"/>
  <c r="I118" i="6"/>
  <c r="J118" i="6"/>
  <c r="K118" i="6"/>
  <c r="L118" i="6"/>
  <c r="M118" i="6"/>
  <c r="N118" i="6"/>
  <c r="O118" i="6"/>
  <c r="P118" i="6"/>
  <c r="Q118" i="6"/>
  <c r="R118" i="6"/>
  <c r="S118" i="6"/>
  <c r="T118" i="6"/>
  <c r="U118" i="6"/>
  <c r="V118" i="6"/>
  <c r="W118" i="6"/>
  <c r="X118" i="6"/>
  <c r="Y118" i="6"/>
  <c r="A119" i="6"/>
  <c r="B119" i="6"/>
  <c r="C119" i="6"/>
  <c r="D119" i="6"/>
  <c r="E119" i="6"/>
  <c r="F119" i="6"/>
  <c r="G119" i="6"/>
  <c r="H119" i="6"/>
  <c r="I119" i="6"/>
  <c r="J119" i="6"/>
  <c r="K119" i="6"/>
  <c r="L119" i="6"/>
  <c r="M119" i="6"/>
  <c r="N119" i="6"/>
  <c r="O119" i="6"/>
  <c r="P119" i="6"/>
  <c r="Q119" i="6"/>
  <c r="R119" i="6"/>
  <c r="S119" i="6"/>
  <c r="T119" i="6"/>
  <c r="U119" i="6"/>
  <c r="V119" i="6"/>
  <c r="W119" i="6"/>
  <c r="X119" i="6"/>
  <c r="Y119" i="6"/>
  <c r="A120" i="6"/>
  <c r="B120" i="6"/>
  <c r="C120" i="6"/>
  <c r="D120" i="6"/>
  <c r="E120" i="6"/>
  <c r="F120" i="6"/>
  <c r="G120" i="6"/>
  <c r="H120" i="6"/>
  <c r="I120" i="6"/>
  <c r="J120" i="6"/>
  <c r="K120" i="6"/>
  <c r="L120" i="6"/>
  <c r="M120" i="6"/>
  <c r="N120" i="6"/>
  <c r="O120" i="6"/>
  <c r="P120" i="6"/>
  <c r="Q120" i="6"/>
  <c r="R120" i="6"/>
  <c r="S120" i="6"/>
  <c r="T120" i="6"/>
  <c r="U120" i="6"/>
  <c r="V120" i="6"/>
  <c r="W120" i="6"/>
  <c r="X120" i="6"/>
  <c r="Y120" i="6"/>
  <c r="A121" i="6"/>
  <c r="B121" i="6"/>
  <c r="C121" i="6"/>
  <c r="D121" i="6"/>
  <c r="E121" i="6"/>
  <c r="F121" i="6"/>
  <c r="G121" i="6"/>
  <c r="H121" i="6"/>
  <c r="I121" i="6"/>
  <c r="J121" i="6"/>
  <c r="K121" i="6"/>
  <c r="L121" i="6"/>
  <c r="M121" i="6"/>
  <c r="N121" i="6"/>
  <c r="O121" i="6"/>
  <c r="P121" i="6"/>
  <c r="Q121" i="6"/>
  <c r="R121" i="6"/>
  <c r="S121" i="6"/>
  <c r="T121" i="6"/>
  <c r="U121" i="6"/>
  <c r="V121" i="6"/>
  <c r="W121" i="6"/>
  <c r="X121" i="6"/>
  <c r="Y121" i="6"/>
  <c r="A122" i="6"/>
  <c r="B122" i="6"/>
  <c r="C122" i="6"/>
  <c r="D122" i="6"/>
  <c r="E122" i="6"/>
  <c r="F122" i="6"/>
  <c r="G122" i="6"/>
  <c r="H122" i="6"/>
  <c r="I122" i="6"/>
  <c r="J122" i="6"/>
  <c r="K122" i="6"/>
  <c r="L122" i="6"/>
  <c r="M122" i="6"/>
  <c r="N122" i="6"/>
  <c r="O122" i="6"/>
  <c r="P122" i="6"/>
  <c r="Q122" i="6"/>
  <c r="R122" i="6"/>
  <c r="S122" i="6"/>
  <c r="T122" i="6"/>
  <c r="U122" i="6"/>
  <c r="V122" i="6"/>
  <c r="W122" i="6"/>
  <c r="X122" i="6"/>
  <c r="Y122" i="6"/>
  <c r="A123" i="6"/>
  <c r="B123" i="6"/>
  <c r="C123" i="6"/>
  <c r="D123" i="6"/>
  <c r="E123" i="6"/>
  <c r="F123" i="6"/>
  <c r="G123" i="6"/>
  <c r="H123" i="6"/>
  <c r="I123" i="6"/>
  <c r="J123" i="6"/>
  <c r="K123" i="6"/>
  <c r="L123" i="6"/>
  <c r="M123" i="6"/>
  <c r="N123" i="6"/>
  <c r="O123" i="6"/>
  <c r="P123" i="6"/>
  <c r="Q123" i="6"/>
  <c r="R123" i="6"/>
  <c r="S123" i="6"/>
  <c r="T123" i="6"/>
  <c r="U123" i="6"/>
  <c r="V123" i="6"/>
  <c r="W123" i="6"/>
  <c r="X123" i="6"/>
  <c r="Y123" i="6"/>
  <c r="A124" i="6"/>
  <c r="B124" i="6"/>
  <c r="C124" i="6"/>
  <c r="D124" i="6"/>
  <c r="E124" i="6"/>
  <c r="F124" i="6"/>
  <c r="G124" i="6"/>
  <c r="H124" i="6"/>
  <c r="I124" i="6"/>
  <c r="J124" i="6"/>
  <c r="K124" i="6"/>
  <c r="L124" i="6"/>
  <c r="M124" i="6"/>
  <c r="N124" i="6"/>
  <c r="O124" i="6"/>
  <c r="P124" i="6"/>
  <c r="Q124" i="6"/>
  <c r="R124" i="6"/>
  <c r="S124" i="6"/>
  <c r="T124" i="6"/>
  <c r="U124" i="6"/>
  <c r="V124" i="6"/>
  <c r="W124" i="6"/>
  <c r="X124" i="6"/>
  <c r="Y124" i="6"/>
  <c r="A125" i="6"/>
  <c r="B125" i="6"/>
  <c r="C125" i="6"/>
  <c r="D125" i="6"/>
  <c r="E125" i="6"/>
  <c r="F125" i="6"/>
  <c r="G125" i="6"/>
  <c r="H125" i="6"/>
  <c r="I125" i="6"/>
  <c r="J125" i="6"/>
  <c r="K125" i="6"/>
  <c r="L125" i="6"/>
  <c r="M125" i="6"/>
  <c r="N125" i="6"/>
  <c r="O125" i="6"/>
  <c r="P125" i="6"/>
  <c r="Q125" i="6"/>
  <c r="R125" i="6"/>
  <c r="S125" i="6"/>
  <c r="T125" i="6"/>
  <c r="U125" i="6"/>
  <c r="V125" i="6"/>
  <c r="W125" i="6"/>
  <c r="X125" i="6"/>
  <c r="Y125" i="6"/>
  <c r="A126" i="6"/>
  <c r="B126" i="6"/>
  <c r="C126" i="6"/>
  <c r="D126" i="6"/>
  <c r="E126" i="6"/>
  <c r="F126" i="6"/>
  <c r="G126" i="6"/>
  <c r="H126" i="6"/>
  <c r="I126" i="6"/>
  <c r="J126" i="6"/>
  <c r="K126" i="6"/>
  <c r="L126" i="6"/>
  <c r="M126" i="6"/>
  <c r="N126" i="6"/>
  <c r="O126" i="6"/>
  <c r="P126" i="6"/>
  <c r="Q126" i="6"/>
  <c r="R126" i="6"/>
  <c r="S126" i="6"/>
  <c r="T126" i="6"/>
  <c r="U126" i="6"/>
  <c r="V126" i="6"/>
  <c r="W126" i="6"/>
  <c r="X126" i="6"/>
  <c r="Y126" i="6"/>
  <c r="A127" i="6"/>
  <c r="B127" i="6"/>
  <c r="C127" i="6"/>
  <c r="D127" i="6"/>
  <c r="E127" i="6"/>
  <c r="F127" i="6"/>
  <c r="G127" i="6"/>
  <c r="H127" i="6"/>
  <c r="I127" i="6"/>
  <c r="J127" i="6"/>
  <c r="K127" i="6"/>
  <c r="L127" i="6"/>
  <c r="M127" i="6"/>
  <c r="N127" i="6"/>
  <c r="O127" i="6"/>
  <c r="P127" i="6"/>
  <c r="Q127" i="6"/>
  <c r="R127" i="6"/>
  <c r="S127" i="6"/>
  <c r="T127" i="6"/>
  <c r="U127" i="6"/>
  <c r="V127" i="6"/>
  <c r="W127" i="6"/>
  <c r="X127" i="6"/>
  <c r="Y127" i="6"/>
  <c r="A128" i="6"/>
  <c r="B128" i="6"/>
  <c r="C128" i="6"/>
  <c r="D128" i="6"/>
  <c r="E128" i="6"/>
  <c r="F128" i="6"/>
  <c r="G128" i="6"/>
  <c r="H128" i="6"/>
  <c r="I128" i="6"/>
  <c r="J128" i="6"/>
  <c r="K128" i="6"/>
  <c r="L128" i="6"/>
  <c r="M128" i="6"/>
  <c r="N128" i="6"/>
  <c r="O128" i="6"/>
  <c r="P128" i="6"/>
  <c r="Q128" i="6"/>
  <c r="R128" i="6"/>
  <c r="S128" i="6"/>
  <c r="T128" i="6"/>
  <c r="U128" i="6"/>
  <c r="V128" i="6"/>
  <c r="W128" i="6"/>
  <c r="X128" i="6"/>
  <c r="Y128" i="6"/>
  <c r="A129" i="6"/>
  <c r="B129" i="6"/>
  <c r="C129" i="6"/>
  <c r="D129" i="6"/>
  <c r="E129" i="6"/>
  <c r="F129" i="6"/>
  <c r="G129" i="6"/>
  <c r="H129" i="6"/>
  <c r="I129" i="6"/>
  <c r="J129" i="6"/>
  <c r="K129" i="6"/>
  <c r="L129" i="6"/>
  <c r="M129" i="6"/>
  <c r="N129" i="6"/>
  <c r="O129" i="6"/>
  <c r="P129" i="6"/>
  <c r="Q129" i="6"/>
  <c r="R129" i="6"/>
  <c r="S129" i="6"/>
  <c r="T129" i="6"/>
  <c r="U129" i="6"/>
  <c r="V129" i="6"/>
  <c r="W129" i="6"/>
  <c r="X129" i="6"/>
  <c r="Y129" i="6"/>
  <c r="A130" i="6"/>
  <c r="B130" i="6"/>
  <c r="C130" i="6"/>
  <c r="D130" i="6"/>
  <c r="E130" i="6"/>
  <c r="F130" i="6"/>
  <c r="G130" i="6"/>
  <c r="H130" i="6"/>
  <c r="I130" i="6"/>
  <c r="J130" i="6"/>
  <c r="K130" i="6"/>
  <c r="L130" i="6"/>
  <c r="M130" i="6"/>
  <c r="N130" i="6"/>
  <c r="O130" i="6"/>
  <c r="P130" i="6"/>
  <c r="Q130" i="6"/>
  <c r="R130" i="6"/>
  <c r="S130" i="6"/>
  <c r="T130" i="6"/>
  <c r="U130" i="6"/>
  <c r="V130" i="6"/>
  <c r="W130" i="6"/>
  <c r="X130" i="6"/>
  <c r="Y130" i="6"/>
  <c r="A131" i="6"/>
  <c r="B131" i="6"/>
  <c r="C131" i="6"/>
  <c r="D131" i="6"/>
  <c r="E131" i="6"/>
  <c r="F131" i="6"/>
  <c r="G131" i="6"/>
  <c r="H131" i="6"/>
  <c r="I131" i="6"/>
  <c r="J131" i="6"/>
  <c r="K131" i="6"/>
  <c r="L131" i="6"/>
  <c r="M131" i="6"/>
  <c r="N131" i="6"/>
  <c r="O131" i="6"/>
  <c r="P131" i="6"/>
  <c r="Q131" i="6"/>
  <c r="R131" i="6"/>
  <c r="S131" i="6"/>
  <c r="T131" i="6"/>
  <c r="U131" i="6"/>
  <c r="V131" i="6"/>
  <c r="W131" i="6"/>
  <c r="X131" i="6"/>
  <c r="Y131" i="6"/>
  <c r="A132" i="6"/>
  <c r="B132" i="6"/>
  <c r="C132" i="6"/>
  <c r="D132" i="6"/>
  <c r="E132" i="6"/>
  <c r="F132" i="6"/>
  <c r="G132" i="6"/>
  <c r="H132" i="6"/>
  <c r="I132" i="6"/>
  <c r="J132" i="6"/>
  <c r="K132" i="6"/>
  <c r="L132" i="6"/>
  <c r="M132" i="6"/>
  <c r="N132" i="6"/>
  <c r="O132" i="6"/>
  <c r="P132" i="6"/>
  <c r="Q132" i="6"/>
  <c r="R132" i="6"/>
  <c r="S132" i="6"/>
  <c r="T132" i="6"/>
  <c r="U132" i="6"/>
  <c r="V132" i="6"/>
  <c r="W132" i="6"/>
  <c r="X132" i="6"/>
  <c r="Y132" i="6"/>
  <c r="A133" i="6"/>
  <c r="B133" i="6"/>
  <c r="C133" i="6"/>
  <c r="D133" i="6"/>
  <c r="E133" i="6"/>
  <c r="F133" i="6"/>
  <c r="G133" i="6"/>
  <c r="H133" i="6"/>
  <c r="I133" i="6"/>
  <c r="J133" i="6"/>
  <c r="K133" i="6"/>
  <c r="L133" i="6"/>
  <c r="M133" i="6"/>
  <c r="N133" i="6"/>
  <c r="O133" i="6"/>
  <c r="P133" i="6"/>
  <c r="Q133" i="6"/>
  <c r="R133" i="6"/>
  <c r="S133" i="6"/>
  <c r="T133" i="6"/>
  <c r="U133" i="6"/>
  <c r="V133" i="6"/>
  <c r="W133" i="6"/>
  <c r="X133" i="6"/>
  <c r="Y133" i="6"/>
  <c r="A134" i="6"/>
  <c r="B134" i="6"/>
  <c r="C134" i="6"/>
  <c r="D134" i="6"/>
  <c r="E134" i="6"/>
  <c r="F134" i="6"/>
  <c r="G134" i="6"/>
  <c r="H134" i="6"/>
  <c r="I134" i="6"/>
  <c r="J134" i="6"/>
  <c r="K134" i="6"/>
  <c r="L134" i="6"/>
  <c r="M134" i="6"/>
  <c r="N134" i="6"/>
  <c r="O134" i="6"/>
  <c r="P134" i="6"/>
  <c r="Q134" i="6"/>
  <c r="R134" i="6"/>
  <c r="S134" i="6"/>
  <c r="T134" i="6"/>
  <c r="U134" i="6"/>
  <c r="V134" i="6"/>
  <c r="W134" i="6"/>
  <c r="X134" i="6"/>
  <c r="Y134" i="6"/>
  <c r="A135" i="6"/>
  <c r="B135" i="6"/>
  <c r="C135" i="6"/>
  <c r="D135" i="6"/>
  <c r="E135" i="6"/>
  <c r="F135" i="6"/>
  <c r="G135" i="6"/>
  <c r="H135" i="6"/>
  <c r="I135" i="6"/>
  <c r="J135" i="6"/>
  <c r="K135" i="6"/>
  <c r="L135" i="6"/>
  <c r="M135" i="6"/>
  <c r="N135" i="6"/>
  <c r="O135" i="6"/>
  <c r="P135" i="6"/>
  <c r="Q135" i="6"/>
  <c r="R135" i="6"/>
  <c r="S135" i="6"/>
  <c r="T135" i="6"/>
  <c r="U135" i="6"/>
  <c r="V135" i="6"/>
  <c r="W135" i="6"/>
  <c r="X135" i="6"/>
  <c r="Y135" i="6"/>
  <c r="A136" i="6"/>
  <c r="B136" i="6"/>
  <c r="C136" i="6"/>
  <c r="D136" i="6"/>
  <c r="E136" i="6"/>
  <c r="F136" i="6"/>
  <c r="G136" i="6"/>
  <c r="H136" i="6"/>
  <c r="I136" i="6"/>
  <c r="J136" i="6"/>
  <c r="K136" i="6"/>
  <c r="L136" i="6"/>
  <c r="M136" i="6"/>
  <c r="N136" i="6"/>
  <c r="O136" i="6"/>
  <c r="P136" i="6"/>
  <c r="Q136" i="6"/>
  <c r="R136" i="6"/>
  <c r="S136" i="6"/>
  <c r="T136" i="6"/>
  <c r="U136" i="6"/>
  <c r="V136" i="6"/>
  <c r="W136" i="6"/>
  <c r="X136" i="6"/>
  <c r="Y136" i="6"/>
  <c r="A137" i="6"/>
  <c r="B137" i="6"/>
  <c r="C137" i="6"/>
  <c r="D137" i="6"/>
  <c r="E137" i="6"/>
  <c r="F137" i="6"/>
  <c r="G137" i="6"/>
  <c r="H137" i="6"/>
  <c r="I137" i="6"/>
  <c r="J137" i="6"/>
  <c r="K137" i="6"/>
  <c r="L137" i="6"/>
  <c r="M137" i="6"/>
  <c r="N137" i="6"/>
  <c r="O137" i="6"/>
  <c r="P137" i="6"/>
  <c r="Q137" i="6"/>
  <c r="R137" i="6"/>
  <c r="S137" i="6"/>
  <c r="T137" i="6"/>
  <c r="U137" i="6"/>
  <c r="V137" i="6"/>
  <c r="W137" i="6"/>
  <c r="X137" i="6"/>
  <c r="Y137" i="6"/>
  <c r="A138" i="6"/>
  <c r="B138" i="6"/>
  <c r="C138" i="6"/>
  <c r="D138" i="6"/>
  <c r="E138" i="6"/>
  <c r="F138" i="6"/>
  <c r="G138" i="6"/>
  <c r="H138" i="6"/>
  <c r="I138" i="6"/>
  <c r="J138" i="6"/>
  <c r="K138" i="6"/>
  <c r="L138" i="6"/>
  <c r="M138" i="6"/>
  <c r="N138" i="6"/>
  <c r="O138" i="6"/>
  <c r="P138" i="6"/>
  <c r="Q138" i="6"/>
  <c r="R138" i="6"/>
  <c r="S138" i="6"/>
  <c r="T138" i="6"/>
  <c r="U138" i="6"/>
  <c r="V138" i="6"/>
  <c r="W138" i="6"/>
  <c r="X138" i="6"/>
  <c r="Y138" i="6"/>
  <c r="A139" i="6"/>
  <c r="B139" i="6"/>
  <c r="C139" i="6"/>
  <c r="D139" i="6"/>
  <c r="E139" i="6"/>
  <c r="F139" i="6"/>
  <c r="G139" i="6"/>
  <c r="H139" i="6"/>
  <c r="I139" i="6"/>
  <c r="J139" i="6"/>
  <c r="K139" i="6"/>
  <c r="L139" i="6"/>
  <c r="M139" i="6"/>
  <c r="N139" i="6"/>
  <c r="O139" i="6"/>
  <c r="P139" i="6"/>
  <c r="Q139" i="6"/>
  <c r="R139" i="6"/>
  <c r="S139" i="6"/>
  <c r="T139" i="6"/>
  <c r="U139" i="6"/>
  <c r="V139" i="6"/>
  <c r="W139" i="6"/>
  <c r="X139" i="6"/>
  <c r="Y139" i="6"/>
  <c r="A140" i="6"/>
  <c r="B140" i="6"/>
  <c r="C140" i="6"/>
  <c r="D140" i="6"/>
  <c r="E140" i="6"/>
  <c r="F140" i="6"/>
  <c r="G140" i="6"/>
  <c r="H140" i="6"/>
  <c r="I140" i="6"/>
  <c r="J140" i="6"/>
  <c r="K140" i="6"/>
  <c r="L140" i="6"/>
  <c r="M140" i="6"/>
  <c r="N140" i="6"/>
  <c r="O140" i="6"/>
  <c r="P140" i="6"/>
  <c r="Q140" i="6"/>
  <c r="R140" i="6"/>
  <c r="S140" i="6"/>
  <c r="T140" i="6"/>
  <c r="U140" i="6"/>
  <c r="V140" i="6"/>
  <c r="W140" i="6"/>
  <c r="X140" i="6"/>
  <c r="Y140" i="6"/>
  <c r="A141" i="6"/>
  <c r="B141" i="6"/>
  <c r="C141" i="6"/>
  <c r="D141" i="6"/>
  <c r="E141" i="6"/>
  <c r="F141" i="6"/>
  <c r="G141" i="6"/>
  <c r="H141" i="6"/>
  <c r="I141" i="6"/>
  <c r="J141" i="6"/>
  <c r="K141" i="6"/>
  <c r="L141" i="6"/>
  <c r="M141" i="6"/>
  <c r="N141" i="6"/>
  <c r="O141" i="6"/>
  <c r="P141" i="6"/>
  <c r="Q141" i="6"/>
  <c r="R141" i="6"/>
  <c r="S141" i="6"/>
  <c r="T141" i="6"/>
  <c r="U141" i="6"/>
  <c r="V141" i="6"/>
  <c r="W141" i="6"/>
  <c r="X141" i="6"/>
  <c r="Y141" i="6"/>
  <c r="A142" i="6"/>
  <c r="B142" i="6"/>
  <c r="C142" i="6"/>
  <c r="D142" i="6"/>
  <c r="E142" i="6"/>
  <c r="F142" i="6"/>
  <c r="G142" i="6"/>
  <c r="H142" i="6"/>
  <c r="I142" i="6"/>
  <c r="J142" i="6"/>
  <c r="K142" i="6"/>
  <c r="L142" i="6"/>
  <c r="M142" i="6"/>
  <c r="N142" i="6"/>
  <c r="O142" i="6"/>
  <c r="P142" i="6"/>
  <c r="Q142" i="6"/>
  <c r="R142" i="6"/>
  <c r="S142" i="6"/>
  <c r="T142" i="6"/>
  <c r="U142" i="6"/>
  <c r="V142" i="6"/>
  <c r="W142" i="6"/>
  <c r="X142" i="6"/>
  <c r="Y142" i="6"/>
  <c r="A143" i="6"/>
  <c r="B143" i="6"/>
  <c r="C143" i="6"/>
  <c r="D143" i="6"/>
  <c r="E143" i="6"/>
  <c r="F143" i="6"/>
  <c r="G143" i="6"/>
  <c r="H143" i="6"/>
  <c r="I143" i="6"/>
  <c r="J143" i="6"/>
  <c r="K143" i="6"/>
  <c r="L143" i="6"/>
  <c r="M143" i="6"/>
  <c r="N143" i="6"/>
  <c r="O143" i="6"/>
  <c r="P143" i="6"/>
  <c r="Q143" i="6"/>
  <c r="R143" i="6"/>
  <c r="S143" i="6"/>
  <c r="T143" i="6"/>
  <c r="U143" i="6"/>
  <c r="V143" i="6"/>
  <c r="W143" i="6"/>
  <c r="X143" i="6"/>
  <c r="Y143" i="6"/>
  <c r="A144" i="6"/>
  <c r="B144" i="6"/>
  <c r="C144" i="6"/>
  <c r="D144" i="6"/>
  <c r="E144" i="6"/>
  <c r="F144" i="6"/>
  <c r="G144" i="6"/>
  <c r="H144" i="6"/>
  <c r="I144" i="6"/>
  <c r="J144" i="6"/>
  <c r="K144" i="6"/>
  <c r="L144" i="6"/>
  <c r="M144" i="6"/>
  <c r="N144" i="6"/>
  <c r="O144" i="6"/>
  <c r="P144" i="6"/>
  <c r="Q144" i="6"/>
  <c r="R144" i="6"/>
  <c r="S144" i="6"/>
  <c r="T144" i="6"/>
  <c r="U144" i="6"/>
  <c r="V144" i="6"/>
  <c r="W144" i="6"/>
  <c r="X144" i="6"/>
  <c r="Y144" i="6"/>
  <c r="A145" i="6"/>
  <c r="B145" i="6"/>
  <c r="C145" i="6"/>
  <c r="D145" i="6"/>
  <c r="E145" i="6"/>
  <c r="F145" i="6"/>
  <c r="G145" i="6"/>
  <c r="H145" i="6"/>
  <c r="I145" i="6"/>
  <c r="J145" i="6"/>
  <c r="K145" i="6"/>
  <c r="L145" i="6"/>
  <c r="M145" i="6"/>
  <c r="N145" i="6"/>
  <c r="O145" i="6"/>
  <c r="P145" i="6"/>
  <c r="Q145" i="6"/>
  <c r="R145" i="6"/>
  <c r="S145" i="6"/>
  <c r="T145" i="6"/>
  <c r="U145" i="6"/>
  <c r="V145" i="6"/>
  <c r="W145" i="6"/>
  <c r="X145" i="6"/>
  <c r="Y145" i="6"/>
  <c r="A146" i="6"/>
  <c r="B146" i="6"/>
  <c r="C146" i="6"/>
  <c r="D146" i="6"/>
  <c r="E146" i="6"/>
  <c r="F146" i="6"/>
  <c r="G146" i="6"/>
  <c r="H146" i="6"/>
  <c r="I146" i="6"/>
  <c r="J146" i="6"/>
  <c r="K146" i="6"/>
  <c r="L146" i="6"/>
  <c r="M146" i="6"/>
  <c r="N146" i="6"/>
  <c r="O146" i="6"/>
  <c r="P146" i="6"/>
  <c r="Q146" i="6"/>
  <c r="R146" i="6"/>
  <c r="S146" i="6"/>
  <c r="T146" i="6"/>
  <c r="U146" i="6"/>
  <c r="V146" i="6"/>
  <c r="W146" i="6"/>
  <c r="X146" i="6"/>
  <c r="Y146" i="6"/>
  <c r="A147" i="6"/>
  <c r="B147" i="6"/>
  <c r="C147" i="6"/>
  <c r="D147" i="6"/>
  <c r="E147" i="6"/>
  <c r="F147" i="6"/>
  <c r="G147" i="6"/>
  <c r="H147" i="6"/>
  <c r="I147" i="6"/>
  <c r="J147" i="6"/>
  <c r="K147" i="6"/>
  <c r="L147" i="6"/>
  <c r="M147" i="6"/>
  <c r="N147" i="6"/>
  <c r="O147" i="6"/>
  <c r="P147" i="6"/>
  <c r="Q147" i="6"/>
  <c r="R147" i="6"/>
  <c r="S147" i="6"/>
  <c r="T147" i="6"/>
  <c r="U147" i="6"/>
  <c r="V147" i="6"/>
  <c r="W147" i="6"/>
  <c r="X147" i="6"/>
  <c r="Y147" i="6"/>
  <c r="A148" i="6"/>
  <c r="B148" i="6"/>
  <c r="C148" i="6"/>
  <c r="D148" i="6"/>
  <c r="E148" i="6"/>
  <c r="F148" i="6"/>
  <c r="G148" i="6"/>
  <c r="H148" i="6"/>
  <c r="I148" i="6"/>
  <c r="J148" i="6"/>
  <c r="K148" i="6"/>
  <c r="L148" i="6"/>
  <c r="M148" i="6"/>
  <c r="N148" i="6"/>
  <c r="O148" i="6"/>
  <c r="P148" i="6"/>
  <c r="Q148" i="6"/>
  <c r="R148" i="6"/>
  <c r="S148" i="6"/>
  <c r="T148" i="6"/>
  <c r="U148" i="6"/>
  <c r="V148" i="6"/>
  <c r="W148" i="6"/>
  <c r="X148" i="6"/>
  <c r="Y148" i="6"/>
  <c r="A149" i="6"/>
  <c r="B149" i="6"/>
  <c r="C149" i="6"/>
  <c r="D149" i="6"/>
  <c r="E149" i="6"/>
  <c r="F149" i="6"/>
  <c r="G149" i="6"/>
  <c r="H149" i="6"/>
  <c r="I149" i="6"/>
  <c r="J149" i="6"/>
  <c r="K149" i="6"/>
  <c r="L149" i="6"/>
  <c r="M149" i="6"/>
  <c r="N149" i="6"/>
  <c r="O149" i="6"/>
  <c r="P149" i="6"/>
  <c r="Q149" i="6"/>
  <c r="R149" i="6"/>
  <c r="S149" i="6"/>
  <c r="T149" i="6"/>
  <c r="U149" i="6"/>
  <c r="V149" i="6"/>
  <c r="W149" i="6"/>
  <c r="X149" i="6"/>
  <c r="Y149" i="6"/>
  <c r="A150" i="6"/>
  <c r="B150" i="6"/>
  <c r="C150" i="6"/>
  <c r="D150" i="6"/>
  <c r="E150" i="6"/>
  <c r="F150" i="6"/>
  <c r="G150" i="6"/>
  <c r="H150" i="6"/>
  <c r="I150" i="6"/>
  <c r="J150" i="6"/>
  <c r="K150" i="6"/>
  <c r="L150" i="6"/>
  <c r="M150" i="6"/>
  <c r="N150" i="6"/>
  <c r="O150" i="6"/>
  <c r="P150" i="6"/>
  <c r="Q150" i="6"/>
  <c r="R150" i="6"/>
  <c r="S150" i="6"/>
  <c r="T150" i="6"/>
  <c r="U150" i="6"/>
  <c r="V150" i="6"/>
  <c r="W150" i="6"/>
  <c r="X150" i="6"/>
  <c r="Y150" i="6"/>
  <c r="A151" i="6"/>
  <c r="B151" i="6"/>
  <c r="C151" i="6"/>
  <c r="D151" i="6"/>
  <c r="E151" i="6"/>
  <c r="F151" i="6"/>
  <c r="G151" i="6"/>
  <c r="H151" i="6"/>
  <c r="I151" i="6"/>
  <c r="J151" i="6"/>
  <c r="K151" i="6"/>
  <c r="L151" i="6"/>
  <c r="M151" i="6"/>
  <c r="N151" i="6"/>
  <c r="O151" i="6"/>
  <c r="P151" i="6"/>
  <c r="Q151" i="6"/>
  <c r="R151" i="6"/>
  <c r="S151" i="6"/>
  <c r="T151" i="6"/>
  <c r="U151" i="6"/>
  <c r="V151" i="6"/>
  <c r="W151" i="6"/>
  <c r="X151" i="6"/>
  <c r="Y151" i="6"/>
  <c r="A152" i="6"/>
  <c r="B152" i="6"/>
  <c r="C152" i="6"/>
  <c r="D152" i="6"/>
  <c r="E152" i="6"/>
  <c r="F152" i="6"/>
  <c r="G152" i="6"/>
  <c r="H152" i="6"/>
  <c r="I152" i="6"/>
  <c r="J152" i="6"/>
  <c r="K152" i="6"/>
  <c r="L152" i="6"/>
  <c r="M152" i="6"/>
  <c r="N152" i="6"/>
  <c r="O152" i="6"/>
  <c r="P152" i="6"/>
  <c r="Q152" i="6"/>
  <c r="R152" i="6"/>
  <c r="S152" i="6"/>
  <c r="T152" i="6"/>
  <c r="U152" i="6"/>
  <c r="V152" i="6"/>
  <c r="W152" i="6"/>
  <c r="X152" i="6"/>
  <c r="Y152" i="6"/>
  <c r="A153" i="6"/>
  <c r="B153" i="6"/>
  <c r="C153" i="6"/>
  <c r="D153" i="6"/>
  <c r="E153" i="6"/>
  <c r="F153" i="6"/>
  <c r="G153" i="6"/>
  <c r="H153" i="6"/>
  <c r="I153" i="6"/>
  <c r="J153" i="6"/>
  <c r="K153" i="6"/>
  <c r="L153" i="6"/>
  <c r="M153" i="6"/>
  <c r="N153" i="6"/>
  <c r="O153" i="6"/>
  <c r="P153" i="6"/>
  <c r="Q153" i="6"/>
  <c r="R153" i="6"/>
  <c r="S153" i="6"/>
  <c r="T153" i="6"/>
  <c r="U153" i="6"/>
  <c r="V153" i="6"/>
  <c r="W153" i="6"/>
  <c r="X153" i="6"/>
  <c r="Y153" i="6"/>
  <c r="A154" i="6"/>
  <c r="B154" i="6"/>
  <c r="C154" i="6"/>
  <c r="D154" i="6"/>
  <c r="E154" i="6"/>
  <c r="F154" i="6"/>
  <c r="G154" i="6"/>
  <c r="H154" i="6"/>
  <c r="I154" i="6"/>
  <c r="J154" i="6"/>
  <c r="K154" i="6"/>
  <c r="L154" i="6"/>
  <c r="M154" i="6"/>
  <c r="N154" i="6"/>
  <c r="O154" i="6"/>
  <c r="P154" i="6"/>
  <c r="Q154" i="6"/>
  <c r="R154" i="6"/>
  <c r="S154" i="6"/>
  <c r="T154" i="6"/>
  <c r="U154" i="6"/>
  <c r="V154" i="6"/>
  <c r="W154" i="6"/>
  <c r="X154" i="6"/>
  <c r="Y154" i="6"/>
  <c r="A155" i="6"/>
  <c r="B155" i="6"/>
  <c r="C155" i="6"/>
  <c r="D155" i="6"/>
  <c r="E155" i="6"/>
  <c r="F155" i="6"/>
  <c r="G155" i="6"/>
  <c r="H155" i="6"/>
  <c r="I155" i="6"/>
  <c r="J155" i="6"/>
  <c r="K155" i="6"/>
  <c r="L155" i="6"/>
  <c r="M155" i="6"/>
  <c r="N155" i="6"/>
  <c r="O155" i="6"/>
  <c r="P155" i="6"/>
  <c r="Q155" i="6"/>
  <c r="R155" i="6"/>
  <c r="S155" i="6"/>
  <c r="T155" i="6"/>
  <c r="U155" i="6"/>
  <c r="V155" i="6"/>
  <c r="W155" i="6"/>
  <c r="X155" i="6"/>
  <c r="Y155" i="6"/>
  <c r="A156" i="6"/>
  <c r="B156" i="6"/>
  <c r="C156" i="6"/>
  <c r="D156" i="6"/>
  <c r="E156" i="6"/>
  <c r="F156" i="6"/>
  <c r="G156" i="6"/>
  <c r="H156" i="6"/>
  <c r="I156" i="6"/>
  <c r="J156" i="6"/>
  <c r="K156" i="6"/>
  <c r="L156" i="6"/>
  <c r="M156" i="6"/>
  <c r="N156" i="6"/>
  <c r="O156" i="6"/>
  <c r="P156" i="6"/>
  <c r="Q156" i="6"/>
  <c r="R156" i="6"/>
  <c r="S156" i="6"/>
  <c r="T156" i="6"/>
  <c r="U156" i="6"/>
  <c r="V156" i="6"/>
  <c r="W156" i="6"/>
  <c r="X156" i="6"/>
  <c r="Y156" i="6"/>
  <c r="A157" i="6"/>
  <c r="B157" i="6"/>
  <c r="C157" i="6"/>
  <c r="D157" i="6"/>
  <c r="E157" i="6"/>
  <c r="F157" i="6"/>
  <c r="G157" i="6"/>
  <c r="H157" i="6"/>
  <c r="I157" i="6"/>
  <c r="J157" i="6"/>
  <c r="K157" i="6"/>
  <c r="L157" i="6"/>
  <c r="M157" i="6"/>
  <c r="N157" i="6"/>
  <c r="O157" i="6"/>
  <c r="P157" i="6"/>
  <c r="Q157" i="6"/>
  <c r="R157" i="6"/>
  <c r="S157" i="6"/>
  <c r="T157" i="6"/>
  <c r="U157" i="6"/>
  <c r="V157" i="6"/>
  <c r="W157" i="6"/>
  <c r="X157" i="6"/>
  <c r="Y157" i="6"/>
  <c r="A158" i="6"/>
  <c r="B158" i="6"/>
  <c r="C158" i="6"/>
  <c r="D158" i="6"/>
  <c r="E158" i="6"/>
  <c r="F158" i="6"/>
  <c r="G158" i="6"/>
  <c r="H158" i="6"/>
  <c r="I158" i="6"/>
  <c r="J158" i="6"/>
  <c r="K158" i="6"/>
  <c r="L158" i="6"/>
  <c r="M158" i="6"/>
  <c r="N158" i="6"/>
  <c r="O158" i="6"/>
  <c r="P158" i="6"/>
  <c r="Q158" i="6"/>
  <c r="R158" i="6"/>
  <c r="S158" i="6"/>
  <c r="T158" i="6"/>
  <c r="U158" i="6"/>
  <c r="V158" i="6"/>
  <c r="W158" i="6"/>
  <c r="X158" i="6"/>
  <c r="Y158" i="6"/>
  <c r="A159" i="6"/>
  <c r="B159" i="6"/>
  <c r="C159" i="6"/>
  <c r="D159" i="6"/>
  <c r="E159" i="6"/>
  <c r="F159" i="6"/>
  <c r="G159" i="6"/>
  <c r="H159" i="6"/>
  <c r="I159" i="6"/>
  <c r="J159" i="6"/>
  <c r="K159" i="6"/>
  <c r="L159" i="6"/>
  <c r="M159" i="6"/>
  <c r="N159" i="6"/>
  <c r="O159" i="6"/>
  <c r="P159" i="6"/>
  <c r="Q159" i="6"/>
  <c r="R159" i="6"/>
  <c r="S159" i="6"/>
  <c r="T159" i="6"/>
  <c r="U159" i="6"/>
  <c r="V159" i="6"/>
  <c r="W159" i="6"/>
  <c r="X159" i="6"/>
  <c r="Y159" i="6"/>
  <c r="A160" i="6"/>
  <c r="B160" i="6"/>
  <c r="C160" i="6"/>
  <c r="D160" i="6"/>
  <c r="E160" i="6"/>
  <c r="F160" i="6"/>
  <c r="G160" i="6"/>
  <c r="H160" i="6"/>
  <c r="I160" i="6"/>
  <c r="J160" i="6"/>
  <c r="K160" i="6"/>
  <c r="L160" i="6"/>
  <c r="M160" i="6"/>
  <c r="N160" i="6"/>
  <c r="O160" i="6"/>
  <c r="P160" i="6"/>
  <c r="Q160" i="6"/>
  <c r="R160" i="6"/>
  <c r="S160" i="6"/>
  <c r="T160" i="6"/>
  <c r="U160" i="6"/>
  <c r="V160" i="6"/>
  <c r="W160" i="6"/>
  <c r="X160" i="6"/>
  <c r="Y160" i="6"/>
  <c r="A161" i="6"/>
  <c r="B161" i="6"/>
  <c r="C161" i="6"/>
  <c r="D161" i="6"/>
  <c r="E161" i="6"/>
  <c r="F161" i="6"/>
  <c r="G161" i="6"/>
  <c r="H161" i="6"/>
  <c r="I161" i="6"/>
  <c r="J161" i="6"/>
  <c r="K161" i="6"/>
  <c r="L161" i="6"/>
  <c r="M161" i="6"/>
  <c r="N161" i="6"/>
  <c r="O161" i="6"/>
  <c r="P161" i="6"/>
  <c r="Q161" i="6"/>
  <c r="R161" i="6"/>
  <c r="S161" i="6"/>
  <c r="T161" i="6"/>
  <c r="U161" i="6"/>
  <c r="V161" i="6"/>
  <c r="W161" i="6"/>
  <c r="X161" i="6"/>
  <c r="Y161" i="6"/>
  <c r="A162" i="6"/>
  <c r="B162" i="6"/>
  <c r="C162" i="6"/>
  <c r="D162" i="6"/>
  <c r="E162" i="6"/>
  <c r="F162" i="6"/>
  <c r="G162" i="6"/>
  <c r="H162" i="6"/>
  <c r="I162" i="6"/>
  <c r="J162" i="6"/>
  <c r="K162" i="6"/>
  <c r="L162" i="6"/>
  <c r="M162" i="6"/>
  <c r="N162" i="6"/>
  <c r="O162" i="6"/>
  <c r="P162" i="6"/>
  <c r="Q162" i="6"/>
  <c r="R162" i="6"/>
  <c r="S162" i="6"/>
  <c r="T162" i="6"/>
  <c r="U162" i="6"/>
  <c r="V162" i="6"/>
  <c r="W162" i="6"/>
  <c r="X162" i="6"/>
  <c r="Y162" i="6"/>
  <c r="A163" i="6"/>
  <c r="B163" i="6"/>
  <c r="C163" i="6"/>
  <c r="D163" i="6"/>
  <c r="E163" i="6"/>
  <c r="F163" i="6"/>
  <c r="G163" i="6"/>
  <c r="H163" i="6"/>
  <c r="I163" i="6"/>
  <c r="J163" i="6"/>
  <c r="K163" i="6"/>
  <c r="L163" i="6"/>
  <c r="M163" i="6"/>
  <c r="N163" i="6"/>
  <c r="O163" i="6"/>
  <c r="P163" i="6"/>
  <c r="Q163" i="6"/>
  <c r="R163" i="6"/>
  <c r="S163" i="6"/>
  <c r="T163" i="6"/>
  <c r="U163" i="6"/>
  <c r="V163" i="6"/>
  <c r="W163" i="6"/>
  <c r="X163" i="6"/>
  <c r="Y163" i="6"/>
  <c r="A164" i="6"/>
  <c r="B164" i="6"/>
  <c r="C164" i="6"/>
  <c r="D164" i="6"/>
  <c r="E164" i="6"/>
  <c r="F164" i="6"/>
  <c r="G164" i="6"/>
  <c r="H164" i="6"/>
  <c r="I164" i="6"/>
  <c r="J164" i="6"/>
  <c r="K164" i="6"/>
  <c r="L164" i="6"/>
  <c r="M164" i="6"/>
  <c r="N164" i="6"/>
  <c r="O164" i="6"/>
  <c r="P164" i="6"/>
  <c r="Q164" i="6"/>
  <c r="R164" i="6"/>
  <c r="S164" i="6"/>
  <c r="T164" i="6"/>
  <c r="U164" i="6"/>
  <c r="V164" i="6"/>
  <c r="W164" i="6"/>
  <c r="X164" i="6"/>
  <c r="Y164" i="6"/>
  <c r="A165" i="6"/>
  <c r="B165" i="6"/>
  <c r="C165" i="6"/>
  <c r="D165" i="6"/>
  <c r="E165" i="6"/>
  <c r="F165" i="6"/>
  <c r="G165" i="6"/>
  <c r="H165" i="6"/>
  <c r="I165" i="6"/>
  <c r="J165" i="6"/>
  <c r="K165" i="6"/>
  <c r="L165" i="6"/>
  <c r="M165" i="6"/>
  <c r="N165" i="6"/>
  <c r="O165" i="6"/>
  <c r="P165" i="6"/>
  <c r="Q165" i="6"/>
  <c r="R165" i="6"/>
  <c r="S165" i="6"/>
  <c r="T165" i="6"/>
  <c r="U165" i="6"/>
  <c r="V165" i="6"/>
  <c r="W165" i="6"/>
  <c r="X165" i="6"/>
  <c r="Y165" i="6"/>
  <c r="A166" i="6"/>
  <c r="B166" i="6"/>
  <c r="C166" i="6"/>
  <c r="D166" i="6"/>
  <c r="E166" i="6"/>
  <c r="F166" i="6"/>
  <c r="G166" i="6"/>
  <c r="H166" i="6"/>
  <c r="I166" i="6"/>
  <c r="J166" i="6"/>
  <c r="K166" i="6"/>
  <c r="L166" i="6"/>
  <c r="M166" i="6"/>
  <c r="N166" i="6"/>
  <c r="O166" i="6"/>
  <c r="P166" i="6"/>
  <c r="Q166" i="6"/>
  <c r="R166" i="6"/>
  <c r="S166" i="6"/>
  <c r="T166" i="6"/>
  <c r="U166" i="6"/>
  <c r="V166" i="6"/>
  <c r="W166" i="6"/>
  <c r="X166" i="6"/>
  <c r="Y166" i="6"/>
  <c r="A167" i="6"/>
  <c r="B167" i="6"/>
  <c r="C167" i="6"/>
  <c r="D167" i="6"/>
  <c r="E167" i="6"/>
  <c r="F167" i="6"/>
  <c r="G167" i="6"/>
  <c r="H167" i="6"/>
  <c r="I167" i="6"/>
  <c r="J167" i="6"/>
  <c r="K167" i="6"/>
  <c r="L167" i="6"/>
  <c r="M167" i="6"/>
  <c r="N167" i="6"/>
  <c r="O167" i="6"/>
  <c r="P167" i="6"/>
  <c r="Q167" i="6"/>
  <c r="R167" i="6"/>
  <c r="S167" i="6"/>
  <c r="T167" i="6"/>
  <c r="U167" i="6"/>
  <c r="V167" i="6"/>
  <c r="W167" i="6"/>
  <c r="X167" i="6"/>
  <c r="Y167" i="6"/>
  <c r="A168" i="6"/>
  <c r="B168" i="6"/>
  <c r="C168" i="6"/>
  <c r="D168" i="6"/>
  <c r="E168" i="6"/>
  <c r="F168" i="6"/>
  <c r="G168" i="6"/>
  <c r="H168" i="6"/>
  <c r="I168" i="6"/>
  <c r="J168" i="6"/>
  <c r="K168" i="6"/>
  <c r="L168" i="6"/>
  <c r="M168" i="6"/>
  <c r="N168" i="6"/>
  <c r="O168" i="6"/>
  <c r="P168" i="6"/>
  <c r="Q168" i="6"/>
  <c r="R168" i="6"/>
  <c r="S168" i="6"/>
  <c r="T168" i="6"/>
  <c r="U168" i="6"/>
  <c r="V168" i="6"/>
  <c r="W168" i="6"/>
  <c r="X168" i="6"/>
  <c r="Y168" i="6"/>
  <c r="A169" i="6"/>
  <c r="B169" i="6"/>
  <c r="C169" i="6"/>
  <c r="D169" i="6"/>
  <c r="E169" i="6"/>
  <c r="F169" i="6"/>
  <c r="G169" i="6"/>
  <c r="H169" i="6"/>
  <c r="I169" i="6"/>
  <c r="J169" i="6"/>
  <c r="K169" i="6"/>
  <c r="L169" i="6"/>
  <c r="M169" i="6"/>
  <c r="N169" i="6"/>
  <c r="O169" i="6"/>
  <c r="P169" i="6"/>
  <c r="Q169" i="6"/>
  <c r="R169" i="6"/>
  <c r="S169" i="6"/>
  <c r="T169" i="6"/>
  <c r="U169" i="6"/>
  <c r="V169" i="6"/>
  <c r="W169" i="6"/>
  <c r="X169" i="6"/>
  <c r="Y169" i="6"/>
  <c r="A170" i="6"/>
  <c r="B170" i="6"/>
  <c r="C170" i="6"/>
  <c r="D170" i="6"/>
  <c r="E170" i="6"/>
  <c r="F170" i="6"/>
  <c r="G170" i="6"/>
  <c r="H170" i="6"/>
  <c r="I170" i="6"/>
  <c r="J170" i="6"/>
  <c r="K170" i="6"/>
  <c r="L170" i="6"/>
  <c r="M170" i="6"/>
  <c r="N170" i="6"/>
  <c r="O170" i="6"/>
  <c r="P170" i="6"/>
  <c r="Q170" i="6"/>
  <c r="R170" i="6"/>
  <c r="S170" i="6"/>
  <c r="T170" i="6"/>
  <c r="U170" i="6"/>
  <c r="V170" i="6"/>
  <c r="W170" i="6"/>
  <c r="X170" i="6"/>
  <c r="Y170" i="6"/>
  <c r="A171" i="6"/>
  <c r="B171" i="6"/>
  <c r="C171" i="6"/>
  <c r="D171" i="6"/>
  <c r="E171" i="6"/>
  <c r="F171" i="6"/>
  <c r="G171" i="6"/>
  <c r="H171" i="6"/>
  <c r="I171" i="6"/>
  <c r="J171" i="6"/>
  <c r="K171" i="6"/>
  <c r="L171" i="6"/>
  <c r="M171" i="6"/>
  <c r="N171" i="6"/>
  <c r="O171" i="6"/>
  <c r="P171" i="6"/>
  <c r="Q171" i="6"/>
  <c r="R171" i="6"/>
  <c r="S171" i="6"/>
  <c r="T171" i="6"/>
  <c r="U171" i="6"/>
  <c r="V171" i="6"/>
  <c r="W171" i="6"/>
  <c r="X171" i="6"/>
  <c r="Y171" i="6"/>
  <c r="A172" i="6"/>
  <c r="B172" i="6"/>
  <c r="C172" i="6"/>
  <c r="D172" i="6"/>
  <c r="E172" i="6"/>
  <c r="F172" i="6"/>
  <c r="G172" i="6"/>
  <c r="H172" i="6"/>
  <c r="I172" i="6"/>
  <c r="J172" i="6"/>
  <c r="K172" i="6"/>
  <c r="L172" i="6"/>
  <c r="M172" i="6"/>
  <c r="N172" i="6"/>
  <c r="O172" i="6"/>
  <c r="P172" i="6"/>
  <c r="Q172" i="6"/>
  <c r="R172" i="6"/>
  <c r="S172" i="6"/>
  <c r="T172" i="6"/>
  <c r="U172" i="6"/>
  <c r="V172" i="6"/>
  <c r="W172" i="6"/>
  <c r="X172" i="6"/>
  <c r="Y172" i="6"/>
  <c r="A173" i="6"/>
  <c r="B173" i="6"/>
  <c r="C173" i="6"/>
  <c r="D173" i="6"/>
  <c r="E173" i="6"/>
  <c r="F173" i="6"/>
  <c r="G173" i="6"/>
  <c r="H173" i="6"/>
  <c r="I173" i="6"/>
  <c r="J173" i="6"/>
  <c r="K173" i="6"/>
  <c r="L173" i="6"/>
  <c r="M173" i="6"/>
  <c r="N173" i="6"/>
  <c r="O173" i="6"/>
  <c r="P173" i="6"/>
  <c r="Q173" i="6"/>
  <c r="R173" i="6"/>
  <c r="S173" i="6"/>
  <c r="T173" i="6"/>
  <c r="U173" i="6"/>
  <c r="V173" i="6"/>
  <c r="W173" i="6"/>
  <c r="X173" i="6"/>
  <c r="Y173" i="6"/>
  <c r="A174" i="6"/>
  <c r="B174" i="6"/>
  <c r="C174" i="6"/>
  <c r="D174" i="6"/>
  <c r="E174" i="6"/>
  <c r="F174" i="6"/>
  <c r="G174" i="6"/>
  <c r="H174" i="6"/>
  <c r="I174" i="6"/>
  <c r="J174" i="6"/>
  <c r="K174" i="6"/>
  <c r="L174" i="6"/>
  <c r="M174" i="6"/>
  <c r="N174" i="6"/>
  <c r="O174" i="6"/>
  <c r="P174" i="6"/>
  <c r="Q174" i="6"/>
  <c r="R174" i="6"/>
  <c r="S174" i="6"/>
  <c r="T174" i="6"/>
  <c r="U174" i="6"/>
  <c r="V174" i="6"/>
  <c r="W174" i="6"/>
  <c r="X174" i="6"/>
  <c r="Y174" i="6"/>
  <c r="A175" i="6"/>
  <c r="B175" i="6"/>
  <c r="C175" i="6"/>
  <c r="D175" i="6"/>
  <c r="E175" i="6"/>
  <c r="F175" i="6"/>
  <c r="G175" i="6"/>
  <c r="H175" i="6"/>
  <c r="I175" i="6"/>
  <c r="J175" i="6"/>
  <c r="K175" i="6"/>
  <c r="L175" i="6"/>
  <c r="M175" i="6"/>
  <c r="N175" i="6"/>
  <c r="O175" i="6"/>
  <c r="P175" i="6"/>
  <c r="Q175" i="6"/>
  <c r="R175" i="6"/>
  <c r="S175" i="6"/>
  <c r="T175" i="6"/>
  <c r="U175" i="6"/>
  <c r="V175" i="6"/>
  <c r="W175" i="6"/>
  <c r="X175" i="6"/>
  <c r="Y175" i="6"/>
  <c r="A176" i="6"/>
  <c r="B176" i="6"/>
  <c r="C176" i="6"/>
  <c r="D176" i="6"/>
  <c r="E176" i="6"/>
  <c r="F176" i="6"/>
  <c r="G176" i="6"/>
  <c r="H176" i="6"/>
  <c r="I176" i="6"/>
  <c r="J176" i="6"/>
  <c r="K176" i="6"/>
  <c r="L176" i="6"/>
  <c r="M176" i="6"/>
  <c r="N176" i="6"/>
  <c r="O176" i="6"/>
  <c r="P176" i="6"/>
  <c r="Q176" i="6"/>
  <c r="R176" i="6"/>
  <c r="S176" i="6"/>
  <c r="T176" i="6"/>
  <c r="U176" i="6"/>
  <c r="V176" i="6"/>
  <c r="W176" i="6"/>
  <c r="X176" i="6"/>
  <c r="Y176" i="6"/>
  <c r="A177" i="6"/>
  <c r="B177" i="6"/>
  <c r="C177" i="6"/>
  <c r="D177" i="6"/>
  <c r="E177" i="6"/>
  <c r="F177" i="6"/>
  <c r="G177" i="6"/>
  <c r="H177" i="6"/>
  <c r="I177" i="6"/>
  <c r="J177" i="6"/>
  <c r="K177" i="6"/>
  <c r="L177" i="6"/>
  <c r="M177" i="6"/>
  <c r="N177" i="6"/>
  <c r="O177" i="6"/>
  <c r="P177" i="6"/>
  <c r="Q177" i="6"/>
  <c r="R177" i="6"/>
  <c r="S177" i="6"/>
  <c r="T177" i="6"/>
  <c r="U177" i="6"/>
  <c r="V177" i="6"/>
  <c r="W177" i="6"/>
  <c r="X177" i="6"/>
  <c r="Y177" i="6"/>
  <c r="A178" i="6"/>
  <c r="B178" i="6"/>
  <c r="C178" i="6"/>
  <c r="D178" i="6"/>
  <c r="E178" i="6"/>
  <c r="F178" i="6"/>
  <c r="G178" i="6"/>
  <c r="H178" i="6"/>
  <c r="I178" i="6"/>
  <c r="J178" i="6"/>
  <c r="K178" i="6"/>
  <c r="L178" i="6"/>
  <c r="M178" i="6"/>
  <c r="N178" i="6"/>
  <c r="O178" i="6"/>
  <c r="P178" i="6"/>
  <c r="Q178" i="6"/>
  <c r="R178" i="6"/>
  <c r="S178" i="6"/>
  <c r="T178" i="6"/>
  <c r="U178" i="6"/>
  <c r="V178" i="6"/>
  <c r="W178" i="6"/>
  <c r="X178" i="6"/>
  <c r="Y178" i="6"/>
  <c r="A179" i="6"/>
  <c r="B179" i="6"/>
  <c r="C179" i="6"/>
  <c r="D179" i="6"/>
  <c r="E179" i="6"/>
  <c r="F179" i="6"/>
  <c r="G179" i="6"/>
  <c r="H179" i="6"/>
  <c r="I179" i="6"/>
  <c r="J179" i="6"/>
  <c r="K179" i="6"/>
  <c r="L179" i="6"/>
  <c r="M179" i="6"/>
  <c r="N179" i="6"/>
  <c r="O179" i="6"/>
  <c r="P179" i="6"/>
  <c r="Q179" i="6"/>
  <c r="R179" i="6"/>
  <c r="S179" i="6"/>
  <c r="T179" i="6"/>
  <c r="U179" i="6"/>
  <c r="V179" i="6"/>
  <c r="W179" i="6"/>
  <c r="X179" i="6"/>
  <c r="Y179" i="6"/>
  <c r="A180" i="6"/>
  <c r="B180" i="6"/>
  <c r="C180" i="6"/>
  <c r="D180" i="6"/>
  <c r="E180" i="6"/>
  <c r="F180" i="6"/>
  <c r="G180" i="6"/>
  <c r="H180" i="6"/>
  <c r="I180" i="6"/>
  <c r="J180" i="6"/>
  <c r="K180" i="6"/>
  <c r="L180" i="6"/>
  <c r="M180" i="6"/>
  <c r="N180" i="6"/>
  <c r="O180" i="6"/>
  <c r="P180" i="6"/>
  <c r="Q180" i="6"/>
  <c r="R180" i="6"/>
  <c r="S180" i="6"/>
  <c r="T180" i="6"/>
  <c r="U180" i="6"/>
  <c r="V180" i="6"/>
  <c r="W180" i="6"/>
  <c r="X180" i="6"/>
  <c r="Y180" i="6"/>
  <c r="A181" i="6"/>
  <c r="B181" i="6"/>
  <c r="C181" i="6"/>
  <c r="D181" i="6"/>
  <c r="E181" i="6"/>
  <c r="F181" i="6"/>
  <c r="G181" i="6"/>
  <c r="H181" i="6"/>
  <c r="I181" i="6"/>
  <c r="J181" i="6"/>
  <c r="K181" i="6"/>
  <c r="L181" i="6"/>
  <c r="M181" i="6"/>
  <c r="N181" i="6"/>
  <c r="O181" i="6"/>
  <c r="P181" i="6"/>
  <c r="Q181" i="6"/>
  <c r="R181" i="6"/>
  <c r="S181" i="6"/>
  <c r="T181" i="6"/>
  <c r="U181" i="6"/>
  <c r="V181" i="6"/>
  <c r="W181" i="6"/>
  <c r="X181" i="6"/>
  <c r="Y181" i="6"/>
  <c r="A182" i="6"/>
  <c r="B182" i="6"/>
  <c r="C182" i="6"/>
  <c r="D182" i="6"/>
  <c r="E182" i="6"/>
  <c r="F182" i="6"/>
  <c r="G182" i="6"/>
  <c r="H182" i="6"/>
  <c r="I182" i="6"/>
  <c r="J182" i="6"/>
  <c r="K182" i="6"/>
  <c r="L182" i="6"/>
  <c r="M182" i="6"/>
  <c r="N182" i="6"/>
  <c r="O182" i="6"/>
  <c r="P182" i="6"/>
  <c r="Q182" i="6"/>
  <c r="R182" i="6"/>
  <c r="S182" i="6"/>
  <c r="T182" i="6"/>
  <c r="U182" i="6"/>
  <c r="V182" i="6"/>
  <c r="W182" i="6"/>
  <c r="X182" i="6"/>
  <c r="Y182" i="6"/>
  <c r="A183" i="6"/>
  <c r="B183" i="6"/>
  <c r="C183" i="6"/>
  <c r="D183" i="6"/>
  <c r="E183" i="6"/>
  <c r="F183" i="6"/>
  <c r="G183" i="6"/>
  <c r="H183" i="6"/>
  <c r="I183" i="6"/>
  <c r="J183" i="6"/>
  <c r="K183" i="6"/>
  <c r="L183" i="6"/>
  <c r="M183" i="6"/>
  <c r="N183" i="6"/>
  <c r="O183" i="6"/>
  <c r="P183" i="6"/>
  <c r="Q183" i="6"/>
  <c r="R183" i="6"/>
  <c r="S183" i="6"/>
  <c r="T183" i="6"/>
  <c r="U183" i="6"/>
  <c r="V183" i="6"/>
  <c r="W183" i="6"/>
  <c r="X183" i="6"/>
  <c r="Y183" i="6"/>
  <c r="A184" i="6"/>
  <c r="B184" i="6"/>
  <c r="C184" i="6"/>
  <c r="D184" i="6"/>
  <c r="E184" i="6"/>
  <c r="F184" i="6"/>
  <c r="G184" i="6"/>
  <c r="H184" i="6"/>
  <c r="I184" i="6"/>
  <c r="J184" i="6"/>
  <c r="K184" i="6"/>
  <c r="L184" i="6"/>
  <c r="M184" i="6"/>
  <c r="N184" i="6"/>
  <c r="O184" i="6"/>
  <c r="P184" i="6"/>
  <c r="Q184" i="6"/>
  <c r="R184" i="6"/>
  <c r="S184" i="6"/>
  <c r="T184" i="6"/>
  <c r="U184" i="6"/>
  <c r="V184" i="6"/>
  <c r="W184" i="6"/>
  <c r="X184" i="6"/>
  <c r="Y184" i="6"/>
  <c r="A185" i="6"/>
  <c r="B185" i="6"/>
  <c r="C185" i="6"/>
  <c r="D185" i="6"/>
  <c r="E185" i="6"/>
  <c r="F185" i="6"/>
  <c r="G185" i="6"/>
  <c r="H185" i="6"/>
  <c r="I185" i="6"/>
  <c r="J185" i="6"/>
  <c r="K185" i="6"/>
  <c r="L185" i="6"/>
  <c r="M185" i="6"/>
  <c r="N185" i="6"/>
  <c r="O185" i="6"/>
  <c r="P185" i="6"/>
  <c r="Q185" i="6"/>
  <c r="R185" i="6"/>
  <c r="S185" i="6"/>
  <c r="T185" i="6"/>
  <c r="U185" i="6"/>
  <c r="V185" i="6"/>
  <c r="W185" i="6"/>
  <c r="X185" i="6"/>
  <c r="Y185" i="6"/>
  <c r="A186" i="6"/>
  <c r="B186" i="6"/>
  <c r="C186" i="6"/>
  <c r="D186" i="6"/>
  <c r="E186" i="6"/>
  <c r="F186" i="6"/>
  <c r="G186" i="6"/>
  <c r="H186" i="6"/>
  <c r="I186" i="6"/>
  <c r="J186" i="6"/>
  <c r="K186" i="6"/>
  <c r="L186" i="6"/>
  <c r="M186" i="6"/>
  <c r="N186" i="6"/>
  <c r="O186" i="6"/>
  <c r="P186" i="6"/>
  <c r="Q186" i="6"/>
  <c r="R186" i="6"/>
  <c r="S186" i="6"/>
  <c r="T186" i="6"/>
  <c r="U186" i="6"/>
  <c r="V186" i="6"/>
  <c r="W186" i="6"/>
  <c r="X186" i="6"/>
  <c r="Y186" i="6"/>
  <c r="A187" i="6"/>
  <c r="B187" i="6"/>
  <c r="C187" i="6"/>
  <c r="D187" i="6"/>
  <c r="E187" i="6"/>
  <c r="F187" i="6"/>
  <c r="G187" i="6"/>
  <c r="H187" i="6"/>
  <c r="I187" i="6"/>
  <c r="J187" i="6"/>
  <c r="K187" i="6"/>
  <c r="L187" i="6"/>
  <c r="M187" i="6"/>
  <c r="N187" i="6"/>
  <c r="O187" i="6"/>
  <c r="P187" i="6"/>
  <c r="Q187" i="6"/>
  <c r="R187" i="6"/>
  <c r="S187" i="6"/>
  <c r="T187" i="6"/>
  <c r="U187" i="6"/>
  <c r="V187" i="6"/>
  <c r="W187" i="6"/>
  <c r="X187" i="6"/>
  <c r="Y187" i="6"/>
  <c r="A188" i="6"/>
  <c r="B188" i="6"/>
  <c r="C188" i="6"/>
  <c r="D188" i="6"/>
  <c r="E188" i="6"/>
  <c r="F188" i="6"/>
  <c r="G188" i="6"/>
  <c r="H188" i="6"/>
  <c r="I188" i="6"/>
  <c r="J188" i="6"/>
  <c r="K188" i="6"/>
  <c r="L188" i="6"/>
  <c r="M188" i="6"/>
  <c r="N188" i="6"/>
  <c r="O188" i="6"/>
  <c r="P188" i="6"/>
  <c r="Q188" i="6"/>
  <c r="R188" i="6"/>
  <c r="S188" i="6"/>
  <c r="T188" i="6"/>
  <c r="U188" i="6"/>
  <c r="V188" i="6"/>
  <c r="W188" i="6"/>
  <c r="X188" i="6"/>
  <c r="Y188" i="6"/>
  <c r="A189" i="6"/>
  <c r="B189" i="6"/>
  <c r="C189" i="6"/>
  <c r="D189" i="6"/>
  <c r="E189" i="6"/>
  <c r="F189" i="6"/>
  <c r="G189" i="6"/>
  <c r="H189" i="6"/>
  <c r="I189" i="6"/>
  <c r="J189" i="6"/>
  <c r="K189" i="6"/>
  <c r="L189" i="6"/>
  <c r="M189" i="6"/>
  <c r="N189" i="6"/>
  <c r="O189" i="6"/>
  <c r="P189" i="6"/>
  <c r="Q189" i="6"/>
  <c r="R189" i="6"/>
  <c r="S189" i="6"/>
  <c r="T189" i="6"/>
  <c r="U189" i="6"/>
  <c r="V189" i="6"/>
  <c r="W189" i="6"/>
  <c r="X189" i="6"/>
  <c r="Y189" i="6"/>
  <c r="A190" i="6"/>
  <c r="B190" i="6"/>
  <c r="C190" i="6"/>
  <c r="D190" i="6"/>
  <c r="E190" i="6"/>
  <c r="F190" i="6"/>
  <c r="G190" i="6"/>
  <c r="H190" i="6"/>
  <c r="I190" i="6"/>
  <c r="J190" i="6"/>
  <c r="K190" i="6"/>
  <c r="L190" i="6"/>
  <c r="M190" i="6"/>
  <c r="N190" i="6"/>
  <c r="O190" i="6"/>
  <c r="P190" i="6"/>
  <c r="Q190" i="6"/>
  <c r="R190" i="6"/>
  <c r="S190" i="6"/>
  <c r="T190" i="6"/>
  <c r="U190" i="6"/>
  <c r="V190" i="6"/>
  <c r="W190" i="6"/>
  <c r="X190" i="6"/>
  <c r="Y190" i="6"/>
  <c r="A191" i="6"/>
  <c r="B191" i="6"/>
  <c r="C191" i="6"/>
  <c r="D191" i="6"/>
  <c r="E191" i="6"/>
  <c r="F191" i="6"/>
  <c r="G191" i="6"/>
  <c r="H191" i="6"/>
  <c r="I191" i="6"/>
  <c r="J191" i="6"/>
  <c r="K191" i="6"/>
  <c r="L191" i="6"/>
  <c r="M191" i="6"/>
  <c r="N191" i="6"/>
  <c r="O191" i="6"/>
  <c r="P191" i="6"/>
  <c r="Q191" i="6"/>
  <c r="R191" i="6"/>
  <c r="S191" i="6"/>
  <c r="T191" i="6"/>
  <c r="U191" i="6"/>
  <c r="V191" i="6"/>
  <c r="W191" i="6"/>
  <c r="X191" i="6"/>
  <c r="Y191" i="6"/>
  <c r="A192" i="6"/>
  <c r="B192" i="6"/>
  <c r="C192" i="6"/>
  <c r="D192" i="6"/>
  <c r="E192" i="6"/>
  <c r="F192" i="6"/>
  <c r="G192" i="6"/>
  <c r="H192" i="6"/>
  <c r="I192" i="6"/>
  <c r="J192" i="6"/>
  <c r="K192" i="6"/>
  <c r="L192" i="6"/>
  <c r="M192" i="6"/>
  <c r="N192" i="6"/>
  <c r="O192" i="6"/>
  <c r="P192" i="6"/>
  <c r="Q192" i="6"/>
  <c r="R192" i="6"/>
  <c r="S192" i="6"/>
  <c r="T192" i="6"/>
  <c r="U192" i="6"/>
  <c r="V192" i="6"/>
  <c r="W192" i="6"/>
  <c r="X192" i="6"/>
  <c r="Y192" i="6"/>
  <c r="A193" i="6"/>
  <c r="B193" i="6"/>
  <c r="C193" i="6"/>
  <c r="D193" i="6"/>
  <c r="E193" i="6"/>
  <c r="F193" i="6"/>
  <c r="G193" i="6"/>
  <c r="H193" i="6"/>
  <c r="I193" i="6"/>
  <c r="J193" i="6"/>
  <c r="K193" i="6"/>
  <c r="L193" i="6"/>
  <c r="M193" i="6"/>
  <c r="N193" i="6"/>
  <c r="O193" i="6"/>
  <c r="P193" i="6"/>
  <c r="Q193" i="6"/>
  <c r="R193" i="6"/>
  <c r="S193" i="6"/>
  <c r="T193" i="6"/>
  <c r="U193" i="6"/>
  <c r="V193" i="6"/>
  <c r="W193" i="6"/>
  <c r="X193" i="6"/>
  <c r="Y193" i="6"/>
  <c r="A194" i="6"/>
  <c r="B194" i="6"/>
  <c r="C194" i="6"/>
  <c r="D194" i="6"/>
  <c r="E194" i="6"/>
  <c r="F194" i="6"/>
  <c r="G194" i="6"/>
  <c r="H194" i="6"/>
  <c r="I194" i="6"/>
  <c r="J194" i="6"/>
  <c r="K194" i="6"/>
  <c r="L194" i="6"/>
  <c r="M194" i="6"/>
  <c r="N194" i="6"/>
  <c r="O194" i="6"/>
  <c r="P194" i="6"/>
  <c r="Q194" i="6"/>
  <c r="R194" i="6"/>
  <c r="S194" i="6"/>
  <c r="T194" i="6"/>
  <c r="U194" i="6"/>
  <c r="V194" i="6"/>
  <c r="W194" i="6"/>
  <c r="X194" i="6"/>
  <c r="Y194" i="6"/>
  <c r="A195" i="6"/>
  <c r="B195" i="6"/>
  <c r="C195" i="6"/>
  <c r="D195" i="6"/>
  <c r="E195" i="6"/>
  <c r="F195" i="6"/>
  <c r="G195" i="6"/>
  <c r="H195" i="6"/>
  <c r="I195" i="6"/>
  <c r="J195" i="6"/>
  <c r="K195" i="6"/>
  <c r="L195" i="6"/>
  <c r="M195" i="6"/>
  <c r="N195" i="6"/>
  <c r="O195" i="6"/>
  <c r="P195" i="6"/>
  <c r="Q195" i="6"/>
  <c r="R195" i="6"/>
  <c r="S195" i="6"/>
  <c r="T195" i="6"/>
  <c r="U195" i="6"/>
  <c r="V195" i="6"/>
  <c r="W195" i="6"/>
  <c r="X195" i="6"/>
  <c r="Y195" i="6"/>
  <c r="A196" i="6"/>
  <c r="B196" i="6"/>
  <c r="C196" i="6"/>
  <c r="D196" i="6"/>
  <c r="E196" i="6"/>
  <c r="F196" i="6"/>
  <c r="G196" i="6"/>
  <c r="H196" i="6"/>
  <c r="I196" i="6"/>
  <c r="J196" i="6"/>
  <c r="K196" i="6"/>
  <c r="L196" i="6"/>
  <c r="M196" i="6"/>
  <c r="N196" i="6"/>
  <c r="O196" i="6"/>
  <c r="P196" i="6"/>
  <c r="Q196" i="6"/>
  <c r="R196" i="6"/>
  <c r="S196" i="6"/>
  <c r="T196" i="6"/>
  <c r="U196" i="6"/>
  <c r="V196" i="6"/>
  <c r="W196" i="6"/>
  <c r="X196" i="6"/>
  <c r="Y196" i="6"/>
  <c r="A197" i="6"/>
  <c r="B197" i="6"/>
  <c r="C197" i="6"/>
  <c r="D197" i="6"/>
  <c r="E197" i="6"/>
  <c r="F197" i="6"/>
  <c r="G197" i="6"/>
  <c r="H197" i="6"/>
  <c r="I197" i="6"/>
  <c r="J197" i="6"/>
  <c r="K197" i="6"/>
  <c r="L197" i="6"/>
  <c r="M197" i="6"/>
  <c r="N197" i="6"/>
  <c r="O197" i="6"/>
  <c r="P197" i="6"/>
  <c r="Q197" i="6"/>
  <c r="R197" i="6"/>
  <c r="S197" i="6"/>
  <c r="T197" i="6"/>
  <c r="U197" i="6"/>
  <c r="V197" i="6"/>
  <c r="W197" i="6"/>
  <c r="X197" i="6"/>
  <c r="Y197" i="6"/>
  <c r="A198" i="6"/>
  <c r="B198" i="6"/>
  <c r="C198" i="6"/>
  <c r="D198" i="6"/>
  <c r="E198" i="6"/>
  <c r="F198" i="6"/>
  <c r="G198" i="6"/>
  <c r="H198" i="6"/>
  <c r="I198" i="6"/>
  <c r="J198" i="6"/>
  <c r="K198" i="6"/>
  <c r="L198" i="6"/>
  <c r="M198" i="6"/>
  <c r="N198" i="6"/>
  <c r="O198" i="6"/>
  <c r="P198" i="6"/>
  <c r="Q198" i="6"/>
  <c r="R198" i="6"/>
  <c r="S198" i="6"/>
  <c r="T198" i="6"/>
  <c r="U198" i="6"/>
  <c r="V198" i="6"/>
  <c r="W198" i="6"/>
  <c r="X198" i="6"/>
  <c r="Y198" i="6"/>
  <c r="A199" i="6"/>
  <c r="B199" i="6"/>
  <c r="C199" i="6"/>
  <c r="D199" i="6"/>
  <c r="E199" i="6"/>
  <c r="F199" i="6"/>
  <c r="G199" i="6"/>
  <c r="H199" i="6"/>
  <c r="I199" i="6"/>
  <c r="J199" i="6"/>
  <c r="K199" i="6"/>
  <c r="L199" i="6"/>
  <c r="M199" i="6"/>
  <c r="N199" i="6"/>
  <c r="O199" i="6"/>
  <c r="P199" i="6"/>
  <c r="Q199" i="6"/>
  <c r="R199" i="6"/>
  <c r="S199" i="6"/>
  <c r="T199" i="6"/>
  <c r="U199" i="6"/>
  <c r="V199" i="6"/>
  <c r="W199" i="6"/>
  <c r="X199" i="6"/>
  <c r="Y199" i="6"/>
  <c r="A200" i="6"/>
  <c r="B200" i="6"/>
  <c r="C200" i="6"/>
  <c r="D200" i="6"/>
  <c r="E200" i="6"/>
  <c r="F200" i="6"/>
  <c r="G200" i="6"/>
  <c r="H200" i="6"/>
  <c r="I200" i="6"/>
  <c r="J200" i="6"/>
  <c r="K200" i="6"/>
  <c r="L200" i="6"/>
  <c r="M200" i="6"/>
  <c r="N200" i="6"/>
  <c r="O200" i="6"/>
  <c r="P200" i="6"/>
  <c r="Q200" i="6"/>
  <c r="R200" i="6"/>
  <c r="S200" i="6"/>
  <c r="T200" i="6"/>
  <c r="U200" i="6"/>
  <c r="V200" i="6"/>
  <c r="W200" i="6"/>
  <c r="X200" i="6"/>
  <c r="Y200" i="6"/>
  <c r="A201" i="6"/>
  <c r="B201" i="6"/>
  <c r="C201" i="6"/>
  <c r="D201" i="6"/>
  <c r="E201" i="6"/>
  <c r="F201" i="6"/>
  <c r="G201" i="6"/>
  <c r="H201" i="6"/>
  <c r="I201" i="6"/>
  <c r="J201" i="6"/>
  <c r="K201" i="6"/>
  <c r="L201" i="6"/>
  <c r="M201" i="6"/>
  <c r="N201" i="6"/>
  <c r="O201" i="6"/>
  <c r="P201" i="6"/>
  <c r="Q201" i="6"/>
  <c r="R201" i="6"/>
  <c r="S201" i="6"/>
  <c r="T201" i="6"/>
  <c r="U201" i="6"/>
  <c r="V201" i="6"/>
  <c r="W201" i="6"/>
  <c r="X201" i="6"/>
  <c r="Y201" i="6"/>
  <c r="A202" i="6"/>
  <c r="B202" i="6"/>
  <c r="C202" i="6"/>
  <c r="D202" i="6"/>
  <c r="E202" i="6"/>
  <c r="F202" i="6"/>
  <c r="G202" i="6"/>
  <c r="H202" i="6"/>
  <c r="I202" i="6"/>
  <c r="J202" i="6"/>
  <c r="K202" i="6"/>
  <c r="L202" i="6"/>
  <c r="M202" i="6"/>
  <c r="N202" i="6"/>
  <c r="O202" i="6"/>
  <c r="P202" i="6"/>
  <c r="Q202" i="6"/>
  <c r="R202" i="6"/>
  <c r="S202" i="6"/>
  <c r="T202" i="6"/>
  <c r="U202" i="6"/>
  <c r="V202" i="6"/>
  <c r="W202" i="6"/>
  <c r="X202" i="6"/>
  <c r="Y202" i="6"/>
  <c r="A203" i="6"/>
  <c r="B203" i="6"/>
  <c r="C203" i="6"/>
  <c r="D203" i="6"/>
  <c r="E203" i="6"/>
  <c r="F203" i="6"/>
  <c r="G203" i="6"/>
  <c r="H203" i="6"/>
  <c r="I203" i="6"/>
  <c r="J203" i="6"/>
  <c r="K203" i="6"/>
  <c r="L203" i="6"/>
  <c r="M203" i="6"/>
  <c r="N203" i="6"/>
  <c r="O203" i="6"/>
  <c r="P203" i="6"/>
  <c r="Q203" i="6"/>
  <c r="R203" i="6"/>
  <c r="S203" i="6"/>
  <c r="T203" i="6"/>
  <c r="U203" i="6"/>
  <c r="V203" i="6"/>
  <c r="W203" i="6"/>
  <c r="X203" i="6"/>
  <c r="Y203" i="6"/>
  <c r="A204" i="6"/>
  <c r="B204" i="6"/>
  <c r="C204" i="6"/>
  <c r="D204" i="6"/>
  <c r="E204" i="6"/>
  <c r="F204" i="6"/>
  <c r="G204" i="6"/>
  <c r="H204" i="6"/>
  <c r="I204" i="6"/>
  <c r="J204" i="6"/>
  <c r="K204" i="6"/>
  <c r="L204" i="6"/>
  <c r="M204" i="6"/>
  <c r="N204" i="6"/>
  <c r="O204" i="6"/>
  <c r="P204" i="6"/>
  <c r="Q204" i="6"/>
  <c r="R204" i="6"/>
  <c r="S204" i="6"/>
  <c r="T204" i="6"/>
  <c r="U204" i="6"/>
  <c r="V204" i="6"/>
  <c r="W204" i="6"/>
  <c r="X204" i="6"/>
  <c r="Y204" i="6"/>
  <c r="A205" i="6"/>
  <c r="B205" i="6"/>
  <c r="C205" i="6"/>
  <c r="D205" i="6"/>
  <c r="E205" i="6"/>
  <c r="F205" i="6"/>
  <c r="G205" i="6"/>
  <c r="H205" i="6"/>
  <c r="I205" i="6"/>
  <c r="J205" i="6"/>
  <c r="K205" i="6"/>
  <c r="L205" i="6"/>
  <c r="M205" i="6"/>
  <c r="N205" i="6"/>
  <c r="O205" i="6"/>
  <c r="P205" i="6"/>
  <c r="Q205" i="6"/>
  <c r="R205" i="6"/>
  <c r="S205" i="6"/>
  <c r="T205" i="6"/>
  <c r="U205" i="6"/>
  <c r="V205" i="6"/>
  <c r="W205" i="6"/>
  <c r="X205" i="6"/>
  <c r="Y205" i="6"/>
  <c r="A206" i="6"/>
  <c r="B206" i="6"/>
  <c r="C206" i="6"/>
  <c r="D206" i="6"/>
  <c r="E206" i="6"/>
  <c r="F206" i="6"/>
  <c r="G206" i="6"/>
  <c r="H206" i="6"/>
  <c r="I206" i="6"/>
  <c r="J206" i="6"/>
  <c r="K206" i="6"/>
  <c r="L206" i="6"/>
  <c r="M206" i="6"/>
  <c r="N206" i="6"/>
  <c r="O206" i="6"/>
  <c r="P206" i="6"/>
  <c r="Q206" i="6"/>
  <c r="R206" i="6"/>
  <c r="S206" i="6"/>
  <c r="T206" i="6"/>
  <c r="U206" i="6"/>
  <c r="V206" i="6"/>
  <c r="W206" i="6"/>
  <c r="X206" i="6"/>
  <c r="Y206" i="6"/>
  <c r="A207" i="6"/>
  <c r="B207" i="6"/>
  <c r="C207" i="6"/>
  <c r="D207" i="6"/>
  <c r="E207" i="6"/>
  <c r="F207" i="6"/>
  <c r="G207" i="6"/>
  <c r="H207" i="6"/>
  <c r="I207" i="6"/>
  <c r="J207" i="6"/>
  <c r="K207" i="6"/>
  <c r="L207" i="6"/>
  <c r="M207" i="6"/>
  <c r="N207" i="6"/>
  <c r="O207" i="6"/>
  <c r="P207" i="6"/>
  <c r="Q207" i="6"/>
  <c r="R207" i="6"/>
  <c r="S207" i="6"/>
  <c r="T207" i="6"/>
  <c r="U207" i="6"/>
  <c r="V207" i="6"/>
  <c r="W207" i="6"/>
  <c r="X207" i="6"/>
  <c r="Y207" i="6"/>
  <c r="A208" i="6"/>
  <c r="B208" i="6"/>
  <c r="C208" i="6"/>
  <c r="D208" i="6"/>
  <c r="E208" i="6"/>
  <c r="F208" i="6"/>
  <c r="G208" i="6"/>
  <c r="H208" i="6"/>
  <c r="I208" i="6"/>
  <c r="J208" i="6"/>
  <c r="K208" i="6"/>
  <c r="L208" i="6"/>
  <c r="M208" i="6"/>
  <c r="N208" i="6"/>
  <c r="O208" i="6"/>
  <c r="P208" i="6"/>
  <c r="Q208" i="6"/>
  <c r="R208" i="6"/>
  <c r="S208" i="6"/>
  <c r="T208" i="6"/>
  <c r="U208" i="6"/>
  <c r="V208" i="6"/>
  <c r="W208" i="6"/>
  <c r="X208" i="6"/>
  <c r="Y208" i="6"/>
  <c r="A209" i="6"/>
  <c r="B209" i="6"/>
  <c r="C209" i="6"/>
  <c r="D209" i="6"/>
  <c r="E209" i="6"/>
  <c r="F209" i="6"/>
  <c r="G209" i="6"/>
  <c r="H209" i="6"/>
  <c r="I209" i="6"/>
  <c r="J209" i="6"/>
  <c r="K209" i="6"/>
  <c r="L209" i="6"/>
  <c r="M209" i="6"/>
  <c r="N209" i="6"/>
  <c r="O209" i="6"/>
  <c r="P209" i="6"/>
  <c r="Q209" i="6"/>
  <c r="R209" i="6"/>
  <c r="S209" i="6"/>
  <c r="T209" i="6"/>
  <c r="U209" i="6"/>
  <c r="V209" i="6"/>
  <c r="W209" i="6"/>
  <c r="X209" i="6"/>
  <c r="Y209" i="6"/>
  <c r="A210" i="6"/>
  <c r="B210" i="6"/>
  <c r="C210" i="6"/>
  <c r="D210" i="6"/>
  <c r="E210" i="6"/>
  <c r="F210" i="6"/>
  <c r="G210" i="6"/>
  <c r="H210" i="6"/>
  <c r="I210" i="6"/>
  <c r="J210" i="6"/>
  <c r="K210" i="6"/>
  <c r="L210" i="6"/>
  <c r="M210" i="6"/>
  <c r="N210" i="6"/>
  <c r="O210" i="6"/>
  <c r="P210" i="6"/>
  <c r="Q210" i="6"/>
  <c r="R210" i="6"/>
  <c r="S210" i="6"/>
  <c r="T210" i="6"/>
  <c r="U210" i="6"/>
  <c r="V210" i="6"/>
  <c r="W210" i="6"/>
  <c r="X210" i="6"/>
  <c r="Y210" i="6"/>
  <c r="A211" i="6"/>
  <c r="B211" i="6"/>
  <c r="C211" i="6"/>
  <c r="D211" i="6"/>
  <c r="E211" i="6"/>
  <c r="F211" i="6"/>
  <c r="G211" i="6"/>
  <c r="H211" i="6"/>
  <c r="I211" i="6"/>
  <c r="J211" i="6"/>
  <c r="K211" i="6"/>
  <c r="L211" i="6"/>
  <c r="M211" i="6"/>
  <c r="N211" i="6"/>
  <c r="O211" i="6"/>
  <c r="P211" i="6"/>
  <c r="Q211" i="6"/>
  <c r="R211" i="6"/>
  <c r="S211" i="6"/>
  <c r="T211" i="6"/>
  <c r="U211" i="6"/>
  <c r="V211" i="6"/>
  <c r="W211" i="6"/>
  <c r="X211" i="6"/>
  <c r="Y211" i="6"/>
  <c r="A212" i="6"/>
  <c r="B212" i="6"/>
  <c r="C212" i="6"/>
  <c r="D212" i="6"/>
  <c r="E212" i="6"/>
  <c r="F212" i="6"/>
  <c r="G212" i="6"/>
  <c r="H212" i="6"/>
  <c r="I212" i="6"/>
  <c r="J212" i="6"/>
  <c r="K212" i="6"/>
  <c r="L212" i="6"/>
  <c r="M212" i="6"/>
  <c r="N212" i="6"/>
  <c r="O212" i="6"/>
  <c r="P212" i="6"/>
  <c r="Q212" i="6"/>
  <c r="R212" i="6"/>
  <c r="S212" i="6"/>
  <c r="T212" i="6"/>
  <c r="U212" i="6"/>
  <c r="V212" i="6"/>
  <c r="W212" i="6"/>
  <c r="X212" i="6"/>
  <c r="Y212" i="6"/>
  <c r="A213" i="6"/>
  <c r="B213" i="6"/>
  <c r="C213" i="6"/>
  <c r="D213" i="6"/>
  <c r="E213" i="6"/>
  <c r="F213" i="6"/>
  <c r="G213" i="6"/>
  <c r="H213" i="6"/>
  <c r="I213" i="6"/>
  <c r="J213" i="6"/>
  <c r="K213" i="6"/>
  <c r="L213" i="6"/>
  <c r="M213" i="6"/>
  <c r="N213" i="6"/>
  <c r="O213" i="6"/>
  <c r="P213" i="6"/>
  <c r="Q213" i="6"/>
  <c r="R213" i="6"/>
  <c r="S213" i="6"/>
  <c r="T213" i="6"/>
  <c r="U213" i="6"/>
  <c r="V213" i="6"/>
  <c r="W213" i="6"/>
  <c r="X213" i="6"/>
  <c r="Y213" i="6"/>
  <c r="A214" i="6"/>
  <c r="B214" i="6"/>
  <c r="C214" i="6"/>
  <c r="D214" i="6"/>
  <c r="E214" i="6"/>
  <c r="F214" i="6"/>
  <c r="G214" i="6"/>
  <c r="H214" i="6"/>
  <c r="I214" i="6"/>
  <c r="J214" i="6"/>
  <c r="K214" i="6"/>
  <c r="L214" i="6"/>
  <c r="M214" i="6"/>
  <c r="N214" i="6"/>
  <c r="O214" i="6"/>
  <c r="P214" i="6"/>
  <c r="Q214" i="6"/>
  <c r="R214" i="6"/>
  <c r="S214" i="6"/>
  <c r="T214" i="6"/>
  <c r="U214" i="6"/>
  <c r="V214" i="6"/>
  <c r="W214" i="6"/>
  <c r="X214" i="6"/>
  <c r="Y214" i="6"/>
  <c r="A215" i="6"/>
  <c r="B215" i="6"/>
  <c r="C215" i="6"/>
  <c r="D215" i="6"/>
  <c r="E215" i="6"/>
  <c r="F215" i="6"/>
  <c r="G215" i="6"/>
  <c r="H215" i="6"/>
  <c r="I215" i="6"/>
  <c r="J215" i="6"/>
  <c r="K215" i="6"/>
  <c r="L215" i="6"/>
  <c r="M215" i="6"/>
  <c r="N215" i="6"/>
  <c r="O215" i="6"/>
  <c r="P215" i="6"/>
  <c r="Q215" i="6"/>
  <c r="R215" i="6"/>
  <c r="S215" i="6"/>
  <c r="T215" i="6"/>
  <c r="U215" i="6"/>
  <c r="V215" i="6"/>
  <c r="W215" i="6"/>
  <c r="X215" i="6"/>
  <c r="Y215" i="6"/>
  <c r="A216" i="6"/>
  <c r="B216" i="6"/>
  <c r="C216" i="6"/>
  <c r="D216" i="6"/>
  <c r="E216" i="6"/>
  <c r="F216" i="6"/>
  <c r="G216" i="6"/>
  <c r="H216" i="6"/>
  <c r="I216" i="6"/>
  <c r="J216" i="6"/>
  <c r="K216" i="6"/>
  <c r="L216" i="6"/>
  <c r="M216" i="6"/>
  <c r="N216" i="6"/>
  <c r="O216" i="6"/>
  <c r="P216" i="6"/>
  <c r="Q216" i="6"/>
  <c r="R216" i="6"/>
  <c r="S216" i="6"/>
  <c r="T216" i="6"/>
  <c r="U216" i="6"/>
  <c r="V216" i="6"/>
  <c r="W216" i="6"/>
  <c r="X216" i="6"/>
  <c r="Y216" i="6"/>
  <c r="A217" i="6"/>
  <c r="B217" i="6"/>
  <c r="C217" i="6"/>
  <c r="D217" i="6"/>
  <c r="E217" i="6"/>
  <c r="F217" i="6"/>
  <c r="G217" i="6"/>
  <c r="H217" i="6"/>
  <c r="I217" i="6"/>
  <c r="J217" i="6"/>
  <c r="K217" i="6"/>
  <c r="L217" i="6"/>
  <c r="M217" i="6"/>
  <c r="N217" i="6"/>
  <c r="O217" i="6"/>
  <c r="P217" i="6"/>
  <c r="Q217" i="6"/>
  <c r="R217" i="6"/>
  <c r="S217" i="6"/>
  <c r="T217" i="6"/>
  <c r="U217" i="6"/>
  <c r="V217" i="6"/>
  <c r="W217" i="6"/>
  <c r="X217" i="6"/>
  <c r="Y217" i="6"/>
  <c r="A218" i="6"/>
  <c r="B218" i="6"/>
  <c r="C218" i="6"/>
  <c r="D218" i="6"/>
  <c r="E218" i="6"/>
  <c r="F218" i="6"/>
  <c r="G218" i="6"/>
  <c r="H218" i="6"/>
  <c r="I218" i="6"/>
  <c r="J218" i="6"/>
  <c r="K218" i="6"/>
  <c r="L218" i="6"/>
  <c r="M218" i="6"/>
  <c r="N218" i="6"/>
  <c r="O218" i="6"/>
  <c r="P218" i="6"/>
  <c r="Q218" i="6"/>
  <c r="R218" i="6"/>
  <c r="S218" i="6"/>
  <c r="T218" i="6"/>
  <c r="U218" i="6"/>
  <c r="V218" i="6"/>
  <c r="W218" i="6"/>
  <c r="X218" i="6"/>
  <c r="Y218" i="6"/>
  <c r="A219" i="6"/>
  <c r="B219" i="6"/>
  <c r="C219" i="6"/>
  <c r="D219" i="6"/>
  <c r="E219" i="6"/>
  <c r="F219" i="6"/>
  <c r="G219" i="6"/>
  <c r="H219" i="6"/>
  <c r="I219" i="6"/>
  <c r="J219" i="6"/>
  <c r="K219" i="6"/>
  <c r="L219" i="6"/>
  <c r="M219" i="6"/>
  <c r="N219" i="6"/>
  <c r="O219" i="6"/>
  <c r="P219" i="6"/>
  <c r="Q219" i="6"/>
  <c r="R219" i="6"/>
  <c r="S219" i="6"/>
  <c r="T219" i="6"/>
  <c r="U219" i="6"/>
  <c r="V219" i="6"/>
  <c r="W219" i="6"/>
  <c r="X219" i="6"/>
  <c r="Y219" i="6"/>
  <c r="A220" i="6"/>
  <c r="B220" i="6"/>
  <c r="C220" i="6"/>
  <c r="D220" i="6"/>
  <c r="E220" i="6"/>
  <c r="F220" i="6"/>
  <c r="G220" i="6"/>
  <c r="H220" i="6"/>
  <c r="I220" i="6"/>
  <c r="J220" i="6"/>
  <c r="K220" i="6"/>
  <c r="L220" i="6"/>
  <c r="M220" i="6"/>
  <c r="N220" i="6"/>
  <c r="O220" i="6"/>
  <c r="P220" i="6"/>
  <c r="Q220" i="6"/>
  <c r="R220" i="6"/>
  <c r="S220" i="6"/>
  <c r="T220" i="6"/>
  <c r="U220" i="6"/>
  <c r="V220" i="6"/>
  <c r="W220" i="6"/>
  <c r="X220" i="6"/>
  <c r="Y220" i="6"/>
  <c r="A221" i="6"/>
  <c r="B221" i="6"/>
  <c r="C221" i="6"/>
  <c r="D221" i="6"/>
  <c r="E221" i="6"/>
  <c r="F221" i="6"/>
  <c r="G221" i="6"/>
  <c r="H221" i="6"/>
  <c r="I221" i="6"/>
  <c r="J221" i="6"/>
  <c r="K221" i="6"/>
  <c r="L221" i="6"/>
  <c r="M221" i="6"/>
  <c r="N221" i="6"/>
  <c r="O221" i="6"/>
  <c r="P221" i="6"/>
  <c r="Q221" i="6"/>
  <c r="R221" i="6"/>
  <c r="S221" i="6"/>
  <c r="T221" i="6"/>
  <c r="U221" i="6"/>
  <c r="V221" i="6"/>
  <c r="W221" i="6"/>
  <c r="X221" i="6"/>
  <c r="Y221" i="6"/>
  <c r="A222" i="6"/>
  <c r="B222" i="6"/>
  <c r="C222" i="6"/>
  <c r="D222" i="6"/>
  <c r="E222" i="6"/>
  <c r="F222" i="6"/>
  <c r="G222" i="6"/>
  <c r="H222" i="6"/>
  <c r="I222" i="6"/>
  <c r="J222" i="6"/>
  <c r="K222" i="6"/>
  <c r="L222" i="6"/>
  <c r="M222" i="6"/>
  <c r="N222" i="6"/>
  <c r="O222" i="6"/>
  <c r="P222" i="6"/>
  <c r="Q222" i="6"/>
  <c r="R222" i="6"/>
  <c r="S222" i="6"/>
  <c r="T222" i="6"/>
  <c r="U222" i="6"/>
  <c r="V222" i="6"/>
  <c r="W222" i="6"/>
  <c r="X222" i="6"/>
  <c r="Y222" i="6"/>
  <c r="A223" i="6"/>
  <c r="B223" i="6"/>
  <c r="C223" i="6"/>
  <c r="D223" i="6"/>
  <c r="E223" i="6"/>
  <c r="F223" i="6"/>
  <c r="G223" i="6"/>
  <c r="H223" i="6"/>
  <c r="I223" i="6"/>
  <c r="J223" i="6"/>
  <c r="K223" i="6"/>
  <c r="L223" i="6"/>
  <c r="M223" i="6"/>
  <c r="N223" i="6"/>
  <c r="O223" i="6"/>
  <c r="P223" i="6"/>
  <c r="Q223" i="6"/>
  <c r="R223" i="6"/>
  <c r="S223" i="6"/>
  <c r="T223" i="6"/>
  <c r="U223" i="6"/>
  <c r="V223" i="6"/>
  <c r="W223" i="6"/>
  <c r="X223" i="6"/>
  <c r="Y223" i="6"/>
  <c r="A224" i="6"/>
  <c r="B224" i="6"/>
  <c r="C224" i="6"/>
  <c r="D224" i="6"/>
  <c r="E224" i="6"/>
  <c r="F224" i="6"/>
  <c r="G224" i="6"/>
  <c r="H224" i="6"/>
  <c r="I224" i="6"/>
  <c r="J224" i="6"/>
  <c r="K224" i="6"/>
  <c r="L224" i="6"/>
  <c r="M224" i="6"/>
  <c r="N224" i="6"/>
  <c r="O224" i="6"/>
  <c r="P224" i="6"/>
  <c r="Q224" i="6"/>
  <c r="R224" i="6"/>
  <c r="S224" i="6"/>
  <c r="T224" i="6"/>
  <c r="U224" i="6"/>
  <c r="V224" i="6"/>
  <c r="W224" i="6"/>
  <c r="X224" i="6"/>
  <c r="Y224" i="6"/>
  <c r="A225" i="6"/>
  <c r="B225" i="6"/>
  <c r="C225" i="6"/>
  <c r="D225" i="6"/>
  <c r="E225" i="6"/>
  <c r="F225" i="6"/>
  <c r="G225" i="6"/>
  <c r="H225" i="6"/>
  <c r="I225" i="6"/>
  <c r="J225" i="6"/>
  <c r="K225" i="6"/>
  <c r="L225" i="6"/>
  <c r="M225" i="6"/>
  <c r="N225" i="6"/>
  <c r="O225" i="6"/>
  <c r="P225" i="6"/>
  <c r="Q225" i="6"/>
  <c r="R225" i="6"/>
  <c r="S225" i="6"/>
  <c r="T225" i="6"/>
  <c r="U225" i="6"/>
  <c r="V225" i="6"/>
  <c r="W225" i="6"/>
  <c r="X225" i="6"/>
  <c r="Y225" i="6"/>
  <c r="F2" i="6"/>
  <c r="G2" i="6"/>
  <c r="H2" i="6"/>
  <c r="I2" i="6"/>
  <c r="J2" i="6"/>
  <c r="K2" i="6"/>
  <c r="L2" i="6"/>
  <c r="M2" i="6"/>
  <c r="N2" i="6"/>
  <c r="O2" i="6"/>
  <c r="P2" i="6"/>
  <c r="Q2" i="6"/>
  <c r="R2" i="6"/>
  <c r="S2" i="6"/>
  <c r="T2" i="6"/>
  <c r="U2" i="6"/>
  <c r="V2" i="6"/>
  <c r="W2" i="6"/>
  <c r="X2" i="6"/>
  <c r="Y2" i="6"/>
  <c r="F3" i="6"/>
  <c r="G3" i="6"/>
  <c r="H3" i="6"/>
  <c r="I3" i="6"/>
  <c r="J3" i="6"/>
  <c r="K3" i="6"/>
  <c r="L3" i="6"/>
  <c r="M3" i="6"/>
  <c r="N3" i="6"/>
  <c r="O3" i="6"/>
  <c r="P3" i="6"/>
  <c r="Q3" i="6"/>
  <c r="R3" i="6"/>
  <c r="S3" i="6"/>
  <c r="T3" i="6"/>
  <c r="U3" i="6"/>
  <c r="V3" i="6"/>
  <c r="W3" i="6"/>
  <c r="X3" i="6"/>
  <c r="Y3" i="6"/>
  <c r="AY6" i="1"/>
  <c r="F4" i="6"/>
  <c r="AZ6" i="1"/>
  <c r="G4" i="6"/>
  <c r="BA6" i="1"/>
  <c r="H4" i="6"/>
  <c r="BB6" i="1"/>
  <c r="I4" i="6"/>
  <c r="BC6" i="1"/>
  <c r="J4" i="6"/>
  <c r="K4" i="6"/>
  <c r="L4" i="6"/>
  <c r="M4" i="6"/>
  <c r="N4" i="6"/>
  <c r="O4" i="6"/>
  <c r="P4" i="6"/>
  <c r="Q4" i="6"/>
  <c r="R4" i="6"/>
  <c r="S4" i="6"/>
  <c r="T4" i="6"/>
  <c r="U4" i="6"/>
  <c r="V4" i="6"/>
  <c r="BR6" i="1"/>
  <c r="W4" i="6"/>
  <c r="X4" i="6"/>
  <c r="Y4" i="6"/>
  <c r="AY7" i="1"/>
  <c r="F5" i="6"/>
  <c r="AZ7" i="1"/>
  <c r="G5" i="6"/>
  <c r="BA7" i="1"/>
  <c r="H5" i="6"/>
  <c r="BB7" i="1"/>
  <c r="I5" i="6"/>
  <c r="BC7" i="1"/>
  <c r="J5" i="6"/>
  <c r="K5" i="6"/>
  <c r="L5" i="6"/>
  <c r="M5" i="6"/>
  <c r="N5" i="6"/>
  <c r="O5" i="6"/>
  <c r="P5" i="6"/>
  <c r="Q5" i="6"/>
  <c r="R5" i="6"/>
  <c r="S5" i="6"/>
  <c r="T5" i="6"/>
  <c r="U5" i="6"/>
  <c r="V5" i="6"/>
  <c r="BR7" i="1"/>
  <c r="W5" i="6"/>
  <c r="X5" i="6"/>
  <c r="Y5" i="6"/>
  <c r="G1" i="6"/>
  <c r="H1" i="6"/>
  <c r="I1" i="6"/>
  <c r="J1" i="6"/>
  <c r="K1" i="6"/>
  <c r="L1" i="6"/>
  <c r="M1" i="6"/>
  <c r="N1" i="6"/>
  <c r="O1" i="6"/>
  <c r="P1" i="6"/>
  <c r="Q1" i="6"/>
  <c r="R1" i="6"/>
  <c r="S1" i="6"/>
  <c r="T1" i="6"/>
  <c r="U1" i="6"/>
  <c r="V1" i="6"/>
  <c r="W1" i="6"/>
  <c r="X1" i="6"/>
  <c r="Y1" i="6"/>
  <c r="AD1" i="6"/>
  <c r="F1" i="6"/>
  <c r="A4" i="6"/>
  <c r="B4" i="6"/>
  <c r="C4" i="6"/>
  <c r="D4" i="6"/>
  <c r="E4" i="6"/>
  <c r="A5" i="6"/>
  <c r="B5" i="6"/>
  <c r="C5" i="6"/>
  <c r="D5" i="6"/>
  <c r="E5" i="6"/>
  <c r="A3" i="6"/>
  <c r="B3" i="6"/>
  <c r="C3" i="6"/>
  <c r="D3" i="6"/>
  <c r="E3" i="6"/>
  <c r="D2" i="6"/>
  <c r="E2" i="6"/>
  <c r="E1" i="6"/>
  <c r="D1" i="6"/>
  <c r="B2" i="6"/>
  <c r="C2" i="6"/>
  <c r="A2" i="6"/>
  <c r="G32" i="7"/>
  <c r="G33" i="7"/>
  <c r="G31" i="7"/>
  <c r="B14" i="2"/>
  <c r="C14" i="2"/>
  <c r="D14" i="2"/>
  <c r="E14" i="2"/>
  <c r="F14" i="2"/>
  <c r="G14" i="2"/>
  <c r="H14" i="2"/>
  <c r="I14" i="2"/>
  <c r="J14" i="2"/>
  <c r="K14" i="2"/>
  <c r="L14" i="2"/>
  <c r="M14" i="2"/>
  <c r="N14" i="2"/>
  <c r="O14" i="2"/>
  <c r="P14" i="2"/>
  <c r="Q14" i="2"/>
  <c r="R14" i="2"/>
  <c r="S14" i="2"/>
  <c r="T14" i="2"/>
  <c r="U14" i="2"/>
  <c r="V14" i="2"/>
  <c r="W14" i="2"/>
  <c r="X14" i="2"/>
  <c r="AA14" i="2"/>
  <c r="AB14" i="2"/>
  <c r="AC14" i="2"/>
  <c r="B15" i="2"/>
  <c r="C15" i="2"/>
  <c r="D15" i="2"/>
  <c r="E15" i="2"/>
  <c r="F15" i="2"/>
  <c r="G15" i="2"/>
  <c r="H15" i="2"/>
  <c r="I15" i="2"/>
  <c r="J15" i="2"/>
  <c r="K15" i="2"/>
  <c r="L15" i="2"/>
  <c r="M15" i="2"/>
  <c r="N15" i="2"/>
  <c r="O15" i="2"/>
  <c r="P15" i="2"/>
  <c r="Q15" i="2"/>
  <c r="R15" i="2"/>
  <c r="S15" i="2"/>
  <c r="T15" i="2"/>
  <c r="U15" i="2"/>
  <c r="V15" i="2"/>
  <c r="W15" i="2"/>
  <c r="X15" i="2"/>
  <c r="AA15" i="2"/>
  <c r="AB15" i="2"/>
  <c r="AC15" i="2"/>
  <c r="B16" i="2"/>
  <c r="C16" i="2"/>
  <c r="D16" i="2"/>
  <c r="E16" i="2"/>
  <c r="F16" i="2"/>
  <c r="G16" i="2"/>
  <c r="H16" i="2"/>
  <c r="I16" i="2"/>
  <c r="J16" i="2"/>
  <c r="K16" i="2"/>
  <c r="L16" i="2"/>
  <c r="M16" i="2"/>
  <c r="N16" i="2"/>
  <c r="O16" i="2"/>
  <c r="P16" i="2"/>
  <c r="Q16" i="2"/>
  <c r="R16" i="2"/>
  <c r="S16" i="2"/>
  <c r="T16" i="2"/>
  <c r="U16" i="2"/>
  <c r="V16" i="2"/>
  <c r="W16" i="2"/>
  <c r="X16" i="2"/>
  <c r="AA16" i="2"/>
  <c r="AB16" i="2"/>
  <c r="AC16" i="2"/>
  <c r="B17" i="2"/>
  <c r="C17" i="2"/>
  <c r="D17" i="2"/>
  <c r="E17" i="2"/>
  <c r="F17" i="2"/>
  <c r="G17" i="2"/>
  <c r="H17" i="2"/>
  <c r="I17" i="2"/>
  <c r="J17" i="2"/>
  <c r="K17" i="2"/>
  <c r="L17" i="2"/>
  <c r="M17" i="2"/>
  <c r="N17" i="2"/>
  <c r="O17" i="2"/>
  <c r="P17" i="2"/>
  <c r="Q17" i="2"/>
  <c r="R17" i="2"/>
  <c r="S17" i="2"/>
  <c r="T17" i="2"/>
  <c r="U17" i="2"/>
  <c r="V17" i="2"/>
  <c r="W17" i="2"/>
  <c r="X17" i="2"/>
  <c r="AA17" i="2"/>
  <c r="AB17" i="2"/>
  <c r="AC17" i="2"/>
  <c r="B18" i="2"/>
  <c r="C18" i="2"/>
  <c r="D18" i="2"/>
  <c r="E18" i="2"/>
  <c r="F18" i="2"/>
  <c r="G18" i="2"/>
  <c r="H18" i="2"/>
  <c r="I18" i="2"/>
  <c r="J18" i="2"/>
  <c r="K18" i="2"/>
  <c r="L18" i="2"/>
  <c r="M18" i="2"/>
  <c r="N18" i="2"/>
  <c r="O18" i="2"/>
  <c r="P18" i="2"/>
  <c r="Q18" i="2"/>
  <c r="R18" i="2"/>
  <c r="S18" i="2"/>
  <c r="T18" i="2"/>
  <c r="U18" i="2"/>
  <c r="V18" i="2"/>
  <c r="W18" i="2"/>
  <c r="X18" i="2"/>
  <c r="AA18" i="2"/>
  <c r="AB18" i="2"/>
  <c r="AC18" i="2"/>
  <c r="B19" i="2"/>
  <c r="C19" i="2"/>
  <c r="D19" i="2"/>
  <c r="E19" i="2"/>
  <c r="F19" i="2"/>
  <c r="G19" i="2"/>
  <c r="H19" i="2"/>
  <c r="I19" i="2"/>
  <c r="J19" i="2"/>
  <c r="K19" i="2"/>
  <c r="L19" i="2"/>
  <c r="M19" i="2"/>
  <c r="N19" i="2"/>
  <c r="O19" i="2"/>
  <c r="P19" i="2"/>
  <c r="Q19" i="2"/>
  <c r="R19" i="2"/>
  <c r="S19" i="2"/>
  <c r="T19" i="2"/>
  <c r="U19" i="2"/>
  <c r="V19" i="2"/>
  <c r="W19" i="2"/>
  <c r="X19" i="2"/>
  <c r="AA19" i="2"/>
  <c r="AB19" i="2"/>
  <c r="AC19" i="2"/>
  <c r="B20" i="2"/>
  <c r="C20" i="2"/>
  <c r="D20" i="2"/>
  <c r="E20" i="2"/>
  <c r="F20" i="2"/>
  <c r="G20" i="2"/>
  <c r="H20" i="2"/>
  <c r="I20" i="2"/>
  <c r="J20" i="2"/>
  <c r="K20" i="2"/>
  <c r="L20" i="2"/>
  <c r="M20" i="2"/>
  <c r="N20" i="2"/>
  <c r="O20" i="2"/>
  <c r="P20" i="2"/>
  <c r="Q20" i="2"/>
  <c r="R20" i="2"/>
  <c r="S20" i="2"/>
  <c r="T20" i="2"/>
  <c r="U20" i="2"/>
  <c r="V20" i="2"/>
  <c r="W20" i="2"/>
  <c r="X20" i="2"/>
  <c r="AA20" i="2"/>
  <c r="AB20" i="2"/>
  <c r="AC20" i="2"/>
  <c r="B21" i="2"/>
  <c r="C21" i="2"/>
  <c r="D21" i="2"/>
  <c r="E21" i="2"/>
  <c r="F21" i="2"/>
  <c r="G21" i="2"/>
  <c r="H21" i="2"/>
  <c r="I21" i="2"/>
  <c r="J21" i="2"/>
  <c r="K21" i="2"/>
  <c r="L21" i="2"/>
  <c r="M21" i="2"/>
  <c r="N21" i="2"/>
  <c r="O21" i="2"/>
  <c r="P21" i="2"/>
  <c r="Q21" i="2"/>
  <c r="R21" i="2"/>
  <c r="S21" i="2"/>
  <c r="T21" i="2"/>
  <c r="U21" i="2"/>
  <c r="V21" i="2"/>
  <c r="W21" i="2"/>
  <c r="X21" i="2"/>
  <c r="AA21" i="2"/>
  <c r="AB21" i="2"/>
  <c r="AC21" i="2"/>
  <c r="B22" i="2"/>
  <c r="C22" i="2"/>
  <c r="D22" i="2"/>
  <c r="E22" i="2"/>
  <c r="F22" i="2"/>
  <c r="G22" i="2"/>
  <c r="H22" i="2"/>
  <c r="I22" i="2"/>
  <c r="J22" i="2"/>
  <c r="K22" i="2"/>
  <c r="L22" i="2"/>
  <c r="M22" i="2"/>
  <c r="N22" i="2"/>
  <c r="O22" i="2"/>
  <c r="P22" i="2"/>
  <c r="Q22" i="2"/>
  <c r="R22" i="2"/>
  <c r="S22" i="2"/>
  <c r="T22" i="2"/>
  <c r="U22" i="2"/>
  <c r="V22" i="2"/>
  <c r="W22" i="2"/>
  <c r="X22" i="2"/>
  <c r="AA22" i="2"/>
  <c r="AB22" i="2"/>
  <c r="AC22" i="2"/>
  <c r="B23" i="2"/>
  <c r="C23" i="2"/>
  <c r="D23" i="2"/>
  <c r="E23" i="2"/>
  <c r="F23" i="2"/>
  <c r="G23" i="2"/>
  <c r="H23" i="2"/>
  <c r="I23" i="2"/>
  <c r="J23" i="2"/>
  <c r="K23" i="2"/>
  <c r="L23" i="2"/>
  <c r="M23" i="2"/>
  <c r="N23" i="2"/>
  <c r="O23" i="2"/>
  <c r="P23" i="2"/>
  <c r="Q23" i="2"/>
  <c r="R23" i="2"/>
  <c r="S23" i="2"/>
  <c r="T23" i="2"/>
  <c r="U23" i="2"/>
  <c r="V23" i="2"/>
  <c r="W23" i="2"/>
  <c r="X23" i="2"/>
  <c r="AA23" i="2"/>
  <c r="AB23" i="2"/>
  <c r="AC23" i="2"/>
  <c r="B24" i="2"/>
  <c r="C24" i="2"/>
  <c r="D24" i="2"/>
  <c r="E24" i="2"/>
  <c r="F24" i="2"/>
  <c r="G24" i="2"/>
  <c r="H24" i="2"/>
  <c r="I24" i="2"/>
  <c r="J24" i="2"/>
  <c r="K24" i="2"/>
  <c r="L24" i="2"/>
  <c r="M24" i="2"/>
  <c r="N24" i="2"/>
  <c r="O24" i="2"/>
  <c r="P24" i="2"/>
  <c r="Q24" i="2"/>
  <c r="R24" i="2"/>
  <c r="S24" i="2"/>
  <c r="T24" i="2"/>
  <c r="U24" i="2"/>
  <c r="V24" i="2"/>
  <c r="W24" i="2"/>
  <c r="X24" i="2"/>
  <c r="AA24" i="2"/>
  <c r="AB24" i="2"/>
  <c r="AC24" i="2"/>
  <c r="B8" i="2"/>
  <c r="C8" i="2"/>
  <c r="D8" i="2"/>
  <c r="E8" i="2"/>
  <c r="F8" i="2"/>
  <c r="G8" i="2"/>
  <c r="H8" i="2"/>
  <c r="I8" i="2"/>
  <c r="J8" i="2"/>
  <c r="K8" i="2"/>
  <c r="L8" i="2"/>
  <c r="M8" i="2"/>
  <c r="N8" i="2"/>
  <c r="O8" i="2"/>
  <c r="P8" i="2"/>
  <c r="Q8" i="2"/>
  <c r="R8" i="2"/>
  <c r="S8" i="2"/>
  <c r="T8" i="2"/>
  <c r="U8" i="2"/>
  <c r="V8" i="2"/>
  <c r="W8" i="2"/>
  <c r="X8" i="2"/>
  <c r="AA8" i="2"/>
  <c r="AB8" i="2"/>
  <c r="AC8" i="2"/>
  <c r="B9" i="2"/>
  <c r="C9" i="2"/>
  <c r="D9" i="2"/>
  <c r="E9" i="2"/>
  <c r="F9" i="2"/>
  <c r="G9" i="2"/>
  <c r="H9" i="2"/>
  <c r="I9" i="2"/>
  <c r="J9" i="2"/>
  <c r="K9" i="2"/>
  <c r="L9" i="2"/>
  <c r="M9" i="2"/>
  <c r="N9" i="2"/>
  <c r="O9" i="2"/>
  <c r="P9" i="2"/>
  <c r="Q9" i="2"/>
  <c r="R9" i="2"/>
  <c r="S9" i="2"/>
  <c r="T9" i="2"/>
  <c r="U9" i="2"/>
  <c r="V9" i="2"/>
  <c r="W9" i="2"/>
  <c r="X9" i="2"/>
  <c r="AA9" i="2"/>
  <c r="AB9" i="2"/>
  <c r="AC9" i="2"/>
  <c r="B10" i="2"/>
  <c r="C10" i="2"/>
  <c r="D10" i="2"/>
  <c r="E10" i="2"/>
  <c r="F10" i="2"/>
  <c r="G10" i="2"/>
  <c r="H10" i="2"/>
  <c r="I10" i="2"/>
  <c r="J10" i="2"/>
  <c r="K10" i="2"/>
  <c r="L10" i="2"/>
  <c r="M10" i="2"/>
  <c r="N10" i="2"/>
  <c r="O10" i="2"/>
  <c r="P10" i="2"/>
  <c r="Q10" i="2"/>
  <c r="R10" i="2"/>
  <c r="S10" i="2"/>
  <c r="T10" i="2"/>
  <c r="U10" i="2"/>
  <c r="V10" i="2"/>
  <c r="W10" i="2"/>
  <c r="X10" i="2"/>
  <c r="AA10" i="2"/>
  <c r="AB10" i="2"/>
  <c r="AC10" i="2"/>
  <c r="B11" i="2"/>
  <c r="C11" i="2"/>
  <c r="D11" i="2"/>
  <c r="E11" i="2"/>
  <c r="F11" i="2"/>
  <c r="G11" i="2"/>
  <c r="H11" i="2"/>
  <c r="I11" i="2"/>
  <c r="J11" i="2"/>
  <c r="K11" i="2"/>
  <c r="L11" i="2"/>
  <c r="M11" i="2"/>
  <c r="N11" i="2"/>
  <c r="O11" i="2"/>
  <c r="P11" i="2"/>
  <c r="Q11" i="2"/>
  <c r="R11" i="2"/>
  <c r="S11" i="2"/>
  <c r="T11" i="2"/>
  <c r="U11" i="2"/>
  <c r="V11" i="2"/>
  <c r="W11" i="2"/>
  <c r="X11" i="2"/>
  <c r="AA11" i="2"/>
  <c r="AB11" i="2"/>
  <c r="AC11" i="2"/>
  <c r="B12" i="2"/>
  <c r="C12" i="2"/>
  <c r="D12" i="2"/>
  <c r="E12" i="2"/>
  <c r="F12" i="2"/>
  <c r="G12" i="2"/>
  <c r="H12" i="2"/>
  <c r="I12" i="2"/>
  <c r="J12" i="2"/>
  <c r="K12" i="2"/>
  <c r="L12" i="2"/>
  <c r="M12" i="2"/>
  <c r="N12" i="2"/>
  <c r="O12" i="2"/>
  <c r="P12" i="2"/>
  <c r="Q12" i="2"/>
  <c r="R12" i="2"/>
  <c r="S12" i="2"/>
  <c r="T12" i="2"/>
  <c r="U12" i="2"/>
  <c r="V12" i="2"/>
  <c r="W12" i="2"/>
  <c r="X12" i="2"/>
  <c r="AA12" i="2"/>
  <c r="AB12" i="2"/>
  <c r="AC12" i="2"/>
  <c r="B13" i="2"/>
  <c r="C13" i="2"/>
  <c r="D13" i="2"/>
  <c r="E13" i="2"/>
  <c r="F13" i="2"/>
  <c r="G13" i="2"/>
  <c r="H13" i="2"/>
  <c r="I13" i="2"/>
  <c r="J13" i="2"/>
  <c r="K13" i="2"/>
  <c r="L13" i="2"/>
  <c r="M13" i="2"/>
  <c r="N13" i="2"/>
  <c r="O13" i="2"/>
  <c r="P13" i="2"/>
  <c r="Q13" i="2"/>
  <c r="R13" i="2"/>
  <c r="S13" i="2"/>
  <c r="T13" i="2"/>
  <c r="U13" i="2"/>
  <c r="V13" i="2"/>
  <c r="W13" i="2"/>
  <c r="X13" i="2"/>
  <c r="AA13" i="2"/>
  <c r="AB13" i="2"/>
  <c r="AC13" i="2"/>
  <c r="AB7" i="2"/>
  <c r="AC7" i="2"/>
  <c r="AA7" i="2"/>
  <c r="X7" i="2"/>
  <c r="W7" i="2"/>
  <c r="V7" i="2"/>
  <c r="U7" i="2"/>
  <c r="T7" i="2"/>
  <c r="S7" i="2"/>
  <c r="R7" i="2"/>
  <c r="Q7" i="2"/>
  <c r="P7" i="2"/>
  <c r="O7" i="2"/>
  <c r="N7" i="2"/>
  <c r="L7" i="2"/>
  <c r="M7" i="2"/>
  <c r="I7" i="2"/>
  <c r="J7" i="2"/>
  <c r="K7" i="2"/>
  <c r="H7" i="2"/>
  <c r="C7" i="2"/>
  <c r="D7" i="2"/>
  <c r="E7" i="2"/>
  <c r="F7" i="2"/>
  <c r="G7" i="2"/>
  <c r="B7" i="2"/>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37" i="7"/>
  <c r="G38" i="7"/>
  <c r="G39" i="7"/>
  <c r="G40" i="7"/>
  <c r="G41" i="7"/>
  <c r="G30" i="7"/>
  <c r="G34" i="7"/>
  <c r="G35" i="7"/>
  <c r="G36" i="7"/>
  <c r="G19" i="7"/>
  <c r="G20" i="7"/>
  <c r="G21" i="7"/>
  <c r="G22" i="7"/>
  <c r="G23" i="7"/>
  <c r="G24" i="7"/>
  <c r="G25" i="7"/>
  <c r="G26" i="7"/>
  <c r="G27" i="7"/>
  <c r="G28" i="7"/>
  <c r="G29" i="7"/>
  <c r="G3" i="7"/>
  <c r="G4" i="7"/>
  <c r="G5" i="7"/>
  <c r="G6" i="7"/>
  <c r="G7" i="7"/>
  <c r="G8" i="7"/>
  <c r="G9" i="7"/>
  <c r="G10" i="7"/>
  <c r="G11" i="7"/>
  <c r="G12" i="7"/>
  <c r="G13" i="7"/>
  <c r="G14" i="7"/>
  <c r="G15" i="7"/>
  <c r="G16" i="7"/>
  <c r="G17" i="7"/>
  <c r="G18" i="7"/>
  <c r="G2" i="7"/>
</calcChain>
</file>

<file path=xl/comments1.xml><?xml version="1.0" encoding="utf-8"?>
<comments xmlns="http://schemas.openxmlformats.org/spreadsheetml/2006/main">
  <authors>
    <author>Autore</author>
  </authors>
  <commentList>
    <comment ref="AB275"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78"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79"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0"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1"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2"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3"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4"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8"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 ref="AB289" authorId="0">
      <text>
        <r>
          <rPr>
            <b/>
            <sz val="9"/>
            <color indexed="81"/>
            <rFont val="Tahoma"/>
            <charset val="1"/>
          </rPr>
          <t>Autore:</t>
        </r>
        <r>
          <rPr>
            <sz val="9"/>
            <color indexed="81"/>
            <rFont val="Tahoma"/>
            <charset val="1"/>
          </rPr>
          <t xml:space="preserve">
The process takes place in one of the geographical regions (France) for which the data is valid for.</t>
        </r>
      </text>
    </comment>
  </commentList>
</comments>
</file>

<file path=xl/sharedStrings.xml><?xml version="1.0" encoding="utf-8"?>
<sst xmlns="http://schemas.openxmlformats.org/spreadsheetml/2006/main" count="10545" uniqueCount="2808">
  <si>
    <t>Source</t>
  </si>
  <si>
    <t>CO2f</t>
  </si>
  <si>
    <t>CH4f</t>
  </si>
  <si>
    <t>CH4b</t>
  </si>
  <si>
    <t>N2O</t>
  </si>
  <si>
    <t>CO2b</t>
  </si>
  <si>
    <t>Code of category</t>
  </si>
  <si>
    <t>Geographical location</t>
  </si>
  <si>
    <t>Geographical location in english</t>
  </si>
  <si>
    <t>Creation date</t>
  </si>
  <si>
    <t>Modification date</t>
  </si>
  <si>
    <t>Transparency</t>
  </si>
  <si>
    <t>Quality
TeR</t>
  </si>
  <si>
    <t>Quality TiR</t>
  </si>
  <si>
    <t>Quality C</t>
  </si>
  <si>
    <t xml:space="preserve"> ClimFOOT ID</t>
  </si>
  <si>
    <t>OK</t>
  </si>
  <si>
    <t>NO</t>
  </si>
  <si>
    <t xml:space="preserve">Proposition for National DATA BASE </t>
  </si>
  <si>
    <t xml:space="preserve">Selected for Clim'Foot DB ? </t>
  </si>
  <si>
    <t>Clim'Foot platform proposition</t>
  </si>
  <si>
    <t>English code of category</t>
  </si>
  <si>
    <t>Link to the National database</t>
  </si>
  <si>
    <t>Process Name (National Language)</t>
  </si>
  <si>
    <t>Process Name (English Language)</t>
  </si>
  <si>
    <t>Copyrights</t>
  </si>
  <si>
    <t>Technical description (national langage)</t>
  </si>
  <si>
    <t>Technical description (English langage)</t>
  </si>
  <si>
    <t>Unit (English langage)</t>
  </si>
  <si>
    <t xml:space="preserve">Data collector </t>
  </si>
  <si>
    <t>Element status - Validation</t>
  </si>
  <si>
    <t>Years of validity</t>
  </si>
  <si>
    <t>Aggregated EF</t>
  </si>
  <si>
    <t>Other GHGs</t>
  </si>
  <si>
    <t xml:space="preserve"> Synonymous (National language)</t>
  </si>
  <si>
    <t>Synonymous (English langage)</t>
  </si>
  <si>
    <t>Geographical location (National language)</t>
  </si>
  <si>
    <t>Geographical location (English language)</t>
  </si>
  <si>
    <t>General Information (National langage)</t>
  </si>
  <si>
    <t>General Information (English langage)</t>
  </si>
  <si>
    <t>D</t>
  </si>
  <si>
    <t>Quality GeR</t>
  </si>
  <si>
    <t>CO2</t>
  </si>
  <si>
    <t>Unit of EF in national langage</t>
  </si>
  <si>
    <t>Unit of EF in English</t>
  </si>
  <si>
    <t xml:space="preserve">HFC-23 </t>
  </si>
  <si>
    <t xml:space="preserve">CHF3 </t>
  </si>
  <si>
    <t xml:space="preserve">HFC-32 </t>
  </si>
  <si>
    <t xml:space="preserve">CH2F2 </t>
  </si>
  <si>
    <t>HFC-41</t>
  </si>
  <si>
    <t xml:space="preserve">CH3F </t>
  </si>
  <si>
    <t xml:space="preserve">HFC-125 </t>
  </si>
  <si>
    <t xml:space="preserve">CHF2CF3 </t>
  </si>
  <si>
    <t>HFC-134</t>
  </si>
  <si>
    <t xml:space="preserve"> CHF2CHF2</t>
  </si>
  <si>
    <t xml:space="preserve">HFC-134a </t>
  </si>
  <si>
    <t xml:space="preserve">CH2FCF3 </t>
  </si>
  <si>
    <t>HFC-143</t>
  </si>
  <si>
    <t>CH2FCHF2</t>
  </si>
  <si>
    <t xml:space="preserve">HFC-143a </t>
  </si>
  <si>
    <t>CH3CF3</t>
  </si>
  <si>
    <t xml:space="preserve">HFC-152 </t>
  </si>
  <si>
    <t xml:space="preserve"> CH2FCH2F 0.4</t>
  </si>
  <si>
    <t xml:space="preserve">HFC-152a </t>
  </si>
  <si>
    <t xml:space="preserve">CH3CHF2 </t>
  </si>
  <si>
    <t xml:space="preserve">HFC-161 </t>
  </si>
  <si>
    <t xml:space="preserve"> CH3CH2F</t>
  </si>
  <si>
    <t>HFC-227ca</t>
  </si>
  <si>
    <t>CF3CF2CHF2</t>
  </si>
  <si>
    <t>HFC-227ea</t>
  </si>
  <si>
    <t xml:space="preserve">CF3CHFCF3 </t>
  </si>
  <si>
    <t>HFC-236cb</t>
  </si>
  <si>
    <t xml:space="preserve"> CH2FCF2CF3</t>
  </si>
  <si>
    <t>HFC-236ea</t>
  </si>
  <si>
    <t xml:space="preserve"> CHF2CHFCF3</t>
  </si>
  <si>
    <t>HFC-236fa</t>
  </si>
  <si>
    <t xml:space="preserve">CF3CH2CF3 </t>
  </si>
  <si>
    <t>HFC-245ca</t>
  </si>
  <si>
    <t>CH2FCF2CHF</t>
  </si>
  <si>
    <t>HFC-245cb</t>
  </si>
  <si>
    <t xml:space="preserve">CF3CF2CH3 </t>
  </si>
  <si>
    <t>HFC-245ea</t>
  </si>
  <si>
    <t>CHF2CHFCHF2</t>
  </si>
  <si>
    <t>HFC-245eb</t>
  </si>
  <si>
    <t>CH2FCHFCF3</t>
  </si>
  <si>
    <t>HFC-245fa</t>
  </si>
  <si>
    <t xml:space="preserve"> CHF2CH2CF3</t>
  </si>
  <si>
    <t>HFC-263fb</t>
  </si>
  <si>
    <t xml:space="preserve">CH3CH2CF3 </t>
  </si>
  <si>
    <t>HFC-272ca</t>
  </si>
  <si>
    <t xml:space="preserve">CH3CF2CH3 </t>
  </si>
  <si>
    <t xml:space="preserve">HFC-329p </t>
  </si>
  <si>
    <t>CHF2CF2CF2CF3</t>
  </si>
  <si>
    <t>HFC-365mf</t>
  </si>
  <si>
    <t>CH3CF2CH2CF3</t>
  </si>
  <si>
    <t>HFC-43-10</t>
  </si>
  <si>
    <t>CF3CHFCHFCF2CF3</t>
  </si>
  <si>
    <t>HFC-1132a</t>
  </si>
  <si>
    <t xml:space="preserve">CH2=CF2 </t>
  </si>
  <si>
    <t>&lt;1</t>
  </si>
  <si>
    <t xml:space="preserve">HFC-1141 </t>
  </si>
  <si>
    <t>CH2=CHF</t>
  </si>
  <si>
    <t>(Z)-HFC-1225ye</t>
  </si>
  <si>
    <t xml:space="preserve">CF3CF=CHF(Z) </t>
  </si>
  <si>
    <t>(E)-HFC-1225ye</t>
  </si>
  <si>
    <t>CF3CF=CHF(E)</t>
  </si>
  <si>
    <t>(Z)-HFC-1234ze</t>
  </si>
  <si>
    <t xml:space="preserve"> CF3CH=CHF(Z)</t>
  </si>
  <si>
    <t>HFC-1234yf</t>
  </si>
  <si>
    <t xml:space="preserve">CF3CF=CH2 </t>
  </si>
  <si>
    <t>(E)-HFC-1234ze</t>
  </si>
  <si>
    <t>CF3CH=CHF</t>
  </si>
  <si>
    <t>(Z)-HFC-1-1336</t>
  </si>
  <si>
    <t xml:space="preserve">CF3CH=CHCF3(Z) </t>
  </si>
  <si>
    <t>HFC-1234zF</t>
  </si>
  <si>
    <t>CF3CH=CH2</t>
  </si>
  <si>
    <t>HFC-1345zFc</t>
  </si>
  <si>
    <t xml:space="preserve"> C2F5CH=CH2</t>
  </si>
  <si>
    <t>3,3,4,4,5,5,6,6,6-Nonafluorohex-1-ene C4</t>
  </si>
  <si>
    <t>C4F9CH=CH2</t>
  </si>
  <si>
    <t>3,3,4,4,5,5,6,6,7,7,8,8,8-Tridecafluoroo-1-ene</t>
  </si>
  <si>
    <t>C6F13CH=CH2</t>
  </si>
  <si>
    <t>3,3,4,4,5,5,6,6,7,7,8,8,9,9,10,10,10-Heptadecafluorodec-1-ene</t>
  </si>
  <si>
    <t>C8F17CH=CH2</t>
  </si>
  <si>
    <t xml:space="preserve">Gases- common name </t>
  </si>
  <si>
    <t>Chemical formula</t>
  </si>
  <si>
    <t>Characterization Factor </t>
  </si>
  <si>
    <t xml:space="preserve">in red the Flows considered </t>
  </si>
  <si>
    <t>PFC-14</t>
  </si>
  <si>
    <t xml:space="preserve"> CF4</t>
  </si>
  <si>
    <t>PFC-116</t>
  </si>
  <si>
    <t xml:space="preserve"> C2F6</t>
  </si>
  <si>
    <t>PFC-c21</t>
  </si>
  <si>
    <t>c-C3F6</t>
  </si>
  <si>
    <t>PFC-218</t>
  </si>
  <si>
    <t xml:space="preserve"> C3F8</t>
  </si>
  <si>
    <t>PFC-318</t>
  </si>
  <si>
    <t>c-C4F8</t>
  </si>
  <si>
    <t>PFC-31-10</t>
  </si>
  <si>
    <t xml:space="preserve"> c-C5F8</t>
  </si>
  <si>
    <t xml:space="preserve">Perfluorocyclopentene </t>
  </si>
  <si>
    <t>c-C5F8</t>
  </si>
  <si>
    <t>PFC-41-12</t>
  </si>
  <si>
    <t>n-C5F12</t>
  </si>
  <si>
    <t>PFC-51-14</t>
  </si>
  <si>
    <t>n-C6F14</t>
  </si>
  <si>
    <t>PFC-61-16</t>
  </si>
  <si>
    <t xml:space="preserve"> n-C7F16</t>
  </si>
  <si>
    <t>PFC-71-18</t>
  </si>
  <si>
    <t>C8F18</t>
  </si>
  <si>
    <t>PFC-91-18</t>
  </si>
  <si>
    <t>C10F18</t>
  </si>
  <si>
    <t>Perfluorodecalin (cis) Z</t>
  </si>
  <si>
    <t>Z-C10F18</t>
  </si>
  <si>
    <t>Perfluorodecalin (trans)</t>
  </si>
  <si>
    <t>E-C10F18</t>
  </si>
  <si>
    <t xml:space="preserve">PFC-1114 </t>
  </si>
  <si>
    <t>CF2=CF2</t>
  </si>
  <si>
    <t xml:space="preserve">PFC-1216 </t>
  </si>
  <si>
    <t xml:space="preserve"> CF3CF=CF2</t>
  </si>
  <si>
    <t>Perfluorobuta-1,3-diene</t>
  </si>
  <si>
    <t>CF2=CFCF=CF2</t>
  </si>
  <si>
    <t xml:space="preserve">Perfluorobut-1-ene </t>
  </si>
  <si>
    <t>CF3CF2CF=CF2</t>
  </si>
  <si>
    <t>Perfluorobut-2-ene</t>
  </si>
  <si>
    <t>CF3CF=CFCF3</t>
  </si>
  <si>
    <t>Characterization Factor  in CO2eq</t>
  </si>
  <si>
    <r>
      <t>Fossil Carbon dioxide (CO</t>
    </r>
    <r>
      <rPr>
        <vertAlign val="subscript"/>
        <sz val="12"/>
        <color rgb="FF000000"/>
        <rFont val="Cambria"/>
      </rPr>
      <t>2</t>
    </r>
    <r>
      <rPr>
        <sz val="12"/>
        <color rgb="FF000000"/>
        <rFont val="Cambria"/>
      </rPr>
      <t>)</t>
    </r>
  </si>
  <si>
    <r>
      <t>CO</t>
    </r>
    <r>
      <rPr>
        <vertAlign val="subscript"/>
        <sz val="12"/>
        <color rgb="FF000000"/>
        <rFont val="Cambria"/>
      </rPr>
      <t>2</t>
    </r>
  </si>
  <si>
    <r>
      <t>Biogenic Carbon dioxide (CO</t>
    </r>
    <r>
      <rPr>
        <vertAlign val="subscript"/>
        <sz val="12"/>
        <color rgb="FF000000"/>
        <rFont val="Cambria"/>
      </rPr>
      <t>2</t>
    </r>
    <r>
      <rPr>
        <sz val="12"/>
        <color rgb="FF000000"/>
        <rFont val="Cambria"/>
      </rPr>
      <t>)</t>
    </r>
  </si>
  <si>
    <t xml:space="preserve">Methane </t>
  </si>
  <si>
    <r>
      <t>CH</t>
    </r>
    <r>
      <rPr>
        <vertAlign val="subscript"/>
        <sz val="12"/>
        <color rgb="FF000000"/>
        <rFont val="Cambria"/>
      </rPr>
      <t>4</t>
    </r>
  </si>
  <si>
    <t xml:space="preserve">Biogenic methane </t>
  </si>
  <si>
    <t xml:space="preserve">Nitrous oxide </t>
  </si>
  <si>
    <r>
      <t>N</t>
    </r>
    <r>
      <rPr>
        <vertAlign val="subscript"/>
        <sz val="12"/>
        <color rgb="FF000000"/>
        <rFont val="Cambria"/>
      </rPr>
      <t>2</t>
    </r>
    <r>
      <rPr>
        <sz val="12"/>
        <color rgb="FF000000"/>
        <rFont val="Cambria"/>
      </rPr>
      <t>O</t>
    </r>
  </si>
  <si>
    <t xml:space="preserve">Sulphur hexafluoride </t>
  </si>
  <si>
    <r>
      <t>SF</t>
    </r>
    <r>
      <rPr>
        <vertAlign val="subscript"/>
        <sz val="12"/>
        <color rgb="FF000000"/>
        <rFont val="Cambria"/>
      </rPr>
      <t>6</t>
    </r>
  </si>
  <si>
    <t xml:space="preserve">Nitrogen trifluoride </t>
  </si>
  <si>
    <r>
      <t>NF</t>
    </r>
    <r>
      <rPr>
        <b/>
        <vertAlign val="subscript"/>
        <sz val="12"/>
        <color rgb="FFFF0000"/>
        <rFont val="Cambria"/>
      </rPr>
      <t>3</t>
    </r>
  </si>
  <si>
    <t>[1] See Annex1for the complete list.</t>
  </si>
  <si>
    <t>[2], See Annex 1 for the complete list</t>
  </si>
  <si>
    <t>Data collector</t>
  </si>
  <si>
    <r>
      <t xml:space="preserve">Management of import/export: </t>
    </r>
    <r>
      <rPr>
        <b/>
        <sz val="9"/>
        <color theme="1"/>
        <rFont val="Tahoma"/>
        <family val="2"/>
      </rPr>
      <t>creation - modifiation - removal</t>
    </r>
  </si>
  <si>
    <t xml:space="preserve">Uncertainty </t>
  </si>
  <si>
    <t>ENEA</t>
  </si>
  <si>
    <t>Waste</t>
  </si>
  <si>
    <t>Solid</t>
  </si>
  <si>
    <t>kg</t>
  </si>
  <si>
    <t>Fossil</t>
  </si>
  <si>
    <t>Gas</t>
  </si>
  <si>
    <t>kgCO2e/kg</t>
  </si>
  <si>
    <t>EU27</t>
  </si>
  <si>
    <t>SF6</t>
  </si>
  <si>
    <t>Electricity</t>
  </si>
  <si>
    <t>Road</t>
  </si>
  <si>
    <t>Freight</t>
  </si>
  <si>
    <t>Elementary Flows (kg)</t>
  </si>
  <si>
    <t>Characterized flows (kgCO2eq)</t>
  </si>
  <si>
    <t>Sea/Rivers</t>
  </si>
  <si>
    <t>Minerals and non metals</t>
  </si>
  <si>
    <t>Wood</t>
  </si>
  <si>
    <t>yes</t>
  </si>
  <si>
    <t>Level 1 (COD)</t>
  </si>
  <si>
    <t>Level 1 (EN)</t>
  </si>
  <si>
    <t>Level 2 (COD)</t>
  </si>
  <si>
    <t>Level 2 (EN)</t>
  </si>
  <si>
    <t>Level 3 (EN)</t>
  </si>
  <si>
    <t>Level 1 (FR)</t>
  </si>
  <si>
    <t>Level 2 (FR)</t>
  </si>
  <si>
    <t>Level 3 (FR)</t>
  </si>
  <si>
    <t>Level 1 (GR)</t>
  </si>
  <si>
    <t>Level 2 (GR)</t>
  </si>
  <si>
    <t>Level 3 (GR)</t>
  </si>
  <si>
    <t>Level 1 (IT)</t>
  </si>
  <si>
    <t>Level 2 (IT)</t>
  </si>
  <si>
    <t>Level 3 (IT)</t>
  </si>
  <si>
    <t>Level 1 (HR)</t>
  </si>
  <si>
    <t>Level 2 (HR)</t>
  </si>
  <si>
    <t>Level 3 (HR)</t>
  </si>
  <si>
    <t>Level 1 (HU)</t>
  </si>
  <si>
    <t>Level 2 (HU)</t>
  </si>
  <si>
    <t>Level 3 (HU)</t>
  </si>
  <si>
    <t>Combustible</t>
  </si>
  <si>
    <t>Fossile</t>
  </si>
  <si>
    <t>Solide</t>
  </si>
  <si>
    <t>Liquid</t>
  </si>
  <si>
    <t>Liquide</t>
  </si>
  <si>
    <t>Gaseux</t>
  </si>
  <si>
    <t>Organic</t>
  </si>
  <si>
    <t>Organique</t>
  </si>
  <si>
    <t>Process and fugitive</t>
  </si>
  <si>
    <t>Air conditioning and cooling</t>
  </si>
  <si>
    <t>Cooling</t>
  </si>
  <si>
    <t>Process et émission fugitive</t>
  </si>
  <si>
    <t>Réfrigération et climatisation</t>
  </si>
  <si>
    <t>Climatisation</t>
  </si>
  <si>
    <t>Refrigerant</t>
  </si>
  <si>
    <t>Réfrigération</t>
  </si>
  <si>
    <t>Industrial</t>
  </si>
  <si>
    <t>Decarbonation</t>
  </si>
  <si>
    <t>Industriel</t>
  </si>
  <si>
    <t>Décarbonation</t>
  </si>
  <si>
    <t>Other</t>
  </si>
  <si>
    <t>Autre</t>
  </si>
  <si>
    <t>Agriculture</t>
  </si>
  <si>
    <t>Soil</t>
  </si>
  <si>
    <t>Sol</t>
  </si>
  <si>
    <t>Sewage treatment plan</t>
  </si>
  <si>
    <t>Déchet</t>
  </si>
  <si>
    <t xml:space="preserve">Traitement des eaux usées </t>
  </si>
  <si>
    <t>Organic waste</t>
  </si>
  <si>
    <t>Déchet organique</t>
  </si>
  <si>
    <t>Dangerous waste</t>
  </si>
  <si>
    <t>Déchet dangereux</t>
  </si>
  <si>
    <t>Mineral waste</t>
  </si>
  <si>
    <t>Déchet mineral</t>
  </si>
  <si>
    <t>Plastic waste</t>
  </si>
  <si>
    <t>Déchet plastique</t>
  </si>
  <si>
    <t>Household refus</t>
  </si>
  <si>
    <t>Déchet ménager</t>
  </si>
  <si>
    <t>LULUCF</t>
  </si>
  <si>
    <t>Land-use change</t>
  </si>
  <si>
    <t>UTCF</t>
  </si>
  <si>
    <t>Changement d'affectation des sols</t>
  </si>
  <si>
    <t>Forestry</t>
  </si>
  <si>
    <t>Foresterie</t>
  </si>
  <si>
    <t>Electricité</t>
  </si>
  <si>
    <t>Moyenne du réseau</t>
  </si>
  <si>
    <t>Type of production</t>
  </si>
  <si>
    <t>Conventional</t>
  </si>
  <si>
    <t>Type de production</t>
  </si>
  <si>
    <t>Conventionnel</t>
  </si>
  <si>
    <t>Renewable</t>
  </si>
  <si>
    <t>Renouvelable</t>
  </si>
  <si>
    <t>Heating/cooling grid</t>
  </si>
  <si>
    <t>Heating network</t>
  </si>
  <si>
    <t>Réseau de chaleur / froid</t>
  </si>
  <si>
    <t>Réseau de chaleur</t>
  </si>
  <si>
    <t>Cooling network</t>
  </si>
  <si>
    <t>Réseau de froid</t>
  </si>
  <si>
    <t>Transport</t>
  </si>
  <si>
    <t>Air</t>
  </si>
  <si>
    <t>Marchandise</t>
  </si>
  <si>
    <t>Aérien</t>
  </si>
  <si>
    <t>Routier</t>
  </si>
  <si>
    <t>Rail</t>
  </si>
  <si>
    <t>Ferroviaire</t>
  </si>
  <si>
    <t>Mer/rivières</t>
  </si>
  <si>
    <t>People</t>
  </si>
  <si>
    <t>Personne</t>
  </si>
  <si>
    <t>Vegetable</t>
  </si>
  <si>
    <t>Achat de biens</t>
  </si>
  <si>
    <t>Legume</t>
  </si>
  <si>
    <t>Meat</t>
  </si>
  <si>
    <t>Viande</t>
  </si>
  <si>
    <t>Agro industy</t>
  </si>
  <si>
    <t>Vegetable base</t>
  </si>
  <si>
    <t>Agroalimentaire</t>
  </si>
  <si>
    <t>A base de légume</t>
  </si>
  <si>
    <t>Meat base</t>
  </si>
  <si>
    <t>A base de viande</t>
  </si>
  <si>
    <t>Plastic &amp; chemical product</t>
  </si>
  <si>
    <t>Plastic</t>
  </si>
  <si>
    <t>Plastique et produit chimique</t>
  </si>
  <si>
    <t>Chemical</t>
  </si>
  <si>
    <t>Chimique</t>
  </si>
  <si>
    <t>Metal and metallic product</t>
  </si>
  <si>
    <t>Steel</t>
  </si>
  <si>
    <t>Metal et produit métallique</t>
  </si>
  <si>
    <t>Acier</t>
  </si>
  <si>
    <t>Aluminium</t>
  </si>
  <si>
    <t>Autres</t>
  </si>
  <si>
    <t>Machine and equipment</t>
  </si>
  <si>
    <t>Electric and electronics</t>
  </si>
  <si>
    <t>Machine et équipement</t>
  </si>
  <si>
    <t>Equipements électriques et électroniques</t>
  </si>
  <si>
    <t>IT and office equipments</t>
  </si>
  <si>
    <t>Equipements informatiques et de bureau</t>
  </si>
  <si>
    <t>Others</t>
  </si>
  <si>
    <t xml:space="preserve">Cements, lime and plaster </t>
  </si>
  <si>
    <t>Minéraux et non métalliques</t>
  </si>
  <si>
    <t>Ciment, chaux, plâtre, béton</t>
  </si>
  <si>
    <t>Asphalt concrete for roads</t>
  </si>
  <si>
    <t>Enrobé bitumineux pour les routes</t>
  </si>
  <si>
    <t>Granulate/quarry stone</t>
  </si>
  <si>
    <t>Granulat et pierre de carrière</t>
  </si>
  <si>
    <t>Glass</t>
  </si>
  <si>
    <t>Verre</t>
  </si>
  <si>
    <t>Wooden items</t>
  </si>
  <si>
    <t>Bois</t>
  </si>
  <si>
    <t>Article en bois</t>
  </si>
  <si>
    <t>Paper and carton</t>
  </si>
  <si>
    <t>Papier et carton</t>
  </si>
  <si>
    <t>Buildings and Construction</t>
  </si>
  <si>
    <t>Buildings</t>
  </si>
  <si>
    <t>Bâtiment et ouvrage</t>
  </si>
  <si>
    <t>Bâtiment</t>
  </si>
  <si>
    <t>Route</t>
  </si>
  <si>
    <t>Others manufactured products</t>
  </si>
  <si>
    <t>Autres produit manufacturés</t>
  </si>
  <si>
    <t xml:space="preserve">Textile and dressing </t>
  </si>
  <si>
    <t>Textille et habillage</t>
  </si>
  <si>
    <t>Furniture</t>
  </si>
  <si>
    <t>Mobilier</t>
  </si>
  <si>
    <t>Automotives and others vehicles</t>
  </si>
  <si>
    <t>Véhicules automobiles et autres matériels de transport</t>
  </si>
  <si>
    <t>Water, treatment and distribution</t>
  </si>
  <si>
    <t>Eau, traitement et distribution</t>
  </si>
  <si>
    <t xml:space="preserve">Purchase of services </t>
  </si>
  <si>
    <t>Monetary ratios</t>
  </si>
  <si>
    <t>Achat de Services</t>
  </si>
  <si>
    <t>Ratios monétaires</t>
  </si>
  <si>
    <t>Level 3 (COD)</t>
  </si>
  <si>
    <t>A</t>
  </si>
  <si>
    <t>B</t>
  </si>
  <si>
    <t>C</t>
  </si>
  <si>
    <t>E</t>
  </si>
  <si>
    <t>3</t>
  </si>
  <si>
    <t>4</t>
  </si>
  <si>
    <t>5</t>
  </si>
  <si>
    <t>F</t>
  </si>
  <si>
    <t>G</t>
  </si>
  <si>
    <t>H</t>
  </si>
  <si>
    <t>I</t>
  </si>
  <si>
    <t>J</t>
  </si>
  <si>
    <t>K</t>
  </si>
  <si>
    <t>Solido</t>
  </si>
  <si>
    <t>Liquido</t>
  </si>
  <si>
    <t>Gassoso</t>
  </si>
  <si>
    <t>Organico</t>
  </si>
  <si>
    <t xml:space="preserve">Processi ed emissioni </t>
  </si>
  <si>
    <t>Raffrescamento dell'aria e refrigerazione</t>
  </si>
  <si>
    <t>Raffrescamento dell'aria</t>
  </si>
  <si>
    <t>Refrigerazione</t>
  </si>
  <si>
    <t>Processi industriali</t>
  </si>
  <si>
    <t>Decarbonizzazione</t>
  </si>
  <si>
    <t>Altri</t>
  </si>
  <si>
    <t>Agricultura</t>
  </si>
  <si>
    <t>Suolo</t>
  </si>
  <si>
    <t>Rifiuti</t>
  </si>
  <si>
    <t>Trattamento delle acque reflue</t>
  </si>
  <si>
    <t>Rifiuti organici</t>
  </si>
  <si>
    <t>Solidi</t>
  </si>
  <si>
    <t>Liquidi</t>
  </si>
  <si>
    <t>Rifiuti pericolosi</t>
  </si>
  <si>
    <t>Rifiuti minerali</t>
  </si>
  <si>
    <t>Plastica</t>
  </si>
  <si>
    <t>Rifiuti domestici</t>
  </si>
  <si>
    <t>Uso del suolo, variazione della destinazione d'uso del suolo e silvicoltura</t>
  </si>
  <si>
    <t xml:space="preserve">Variazione della destinazione d'uso del suolo </t>
  </si>
  <si>
    <t>Silvicoltura</t>
  </si>
  <si>
    <t>Elettricità</t>
  </si>
  <si>
    <t>Tipologia di produzione</t>
  </si>
  <si>
    <t>Conventionale</t>
  </si>
  <si>
    <t>Rinnovabile</t>
  </si>
  <si>
    <t>Rete di riscaldamento e raffrescamento</t>
  </si>
  <si>
    <t>Rete di riscaldamento</t>
  </si>
  <si>
    <t xml:space="preserve">Rete di raffrescamento </t>
  </si>
  <si>
    <t>Trasporti</t>
  </si>
  <si>
    <t>Merci</t>
  </si>
  <si>
    <t>Aria</t>
  </si>
  <si>
    <t>Strada</t>
  </si>
  <si>
    <t>Rotaia</t>
  </si>
  <si>
    <t>Mare/fiumi</t>
  </si>
  <si>
    <t>Persone</t>
  </si>
  <si>
    <t>Vegetali</t>
  </si>
  <si>
    <t>Carne</t>
  </si>
  <si>
    <t>Industria agroalimentare</t>
  </si>
  <si>
    <t>Prodotti plastici e chimici</t>
  </si>
  <si>
    <t>Chimici</t>
  </si>
  <si>
    <t>Prodotti metallici</t>
  </si>
  <si>
    <t>Acciaio</t>
  </si>
  <si>
    <t>Alluminio</t>
  </si>
  <si>
    <t>Macchinari e attrezzature</t>
  </si>
  <si>
    <t xml:space="preserve">Macchinari elettrici ed elettronici </t>
  </si>
  <si>
    <t>Prodotti IT e attrezzature per ufficio</t>
  </si>
  <si>
    <t>Prodotti minearli e prodotti non metallici</t>
  </si>
  <si>
    <t>Cemento, calce, gesso</t>
  </si>
  <si>
    <t>Conglomerati bituminosi per la costruzione di strade</t>
  </si>
  <si>
    <t>Cava di pietra e inerti</t>
  </si>
  <si>
    <t>Vetro</t>
  </si>
  <si>
    <t>Legno</t>
  </si>
  <si>
    <t>Prodotti in legno</t>
  </si>
  <si>
    <t>Carta e cartone</t>
  </si>
  <si>
    <t>Edifici e costruzioni</t>
  </si>
  <si>
    <t>Edifici</t>
  </si>
  <si>
    <t>Strade</t>
  </si>
  <si>
    <t xml:space="preserve">Altri </t>
  </si>
  <si>
    <t>prodotti tessili e  abbigliamento</t>
  </si>
  <si>
    <t xml:space="preserve">Mobili </t>
  </si>
  <si>
    <t>Automobili e altri veicoli</t>
  </si>
  <si>
    <t>Acqua, trattamento e disrtibuzione</t>
  </si>
  <si>
    <t>Acquisto di servizi</t>
  </si>
  <si>
    <t>name of category (EN)</t>
  </si>
  <si>
    <t>name of category (National Language))</t>
  </si>
  <si>
    <t>Combustibile</t>
  </si>
  <si>
    <t>Unique code</t>
  </si>
  <si>
    <t>Livello 1</t>
  </si>
  <si>
    <t>Livello 2</t>
  </si>
  <si>
    <t>Livello 3</t>
  </si>
  <si>
    <t>Level 1</t>
  </si>
  <si>
    <t>Level 2</t>
  </si>
  <si>
    <t>Level 3</t>
  </si>
  <si>
    <t>Unique code of category</t>
  </si>
  <si>
    <t>Fuel</t>
  </si>
  <si>
    <t>Products and process</t>
  </si>
  <si>
    <t>Average elctricity mix</t>
  </si>
  <si>
    <t>Mix elettrico medio</t>
  </si>
  <si>
    <t>Καύσιμα</t>
  </si>
  <si>
    <t xml:space="preserve">Ορυκτά </t>
  </si>
  <si>
    <t xml:space="preserve">Στερεά </t>
  </si>
  <si>
    <t xml:space="preserve">Υγρά </t>
  </si>
  <si>
    <t>Αέρια</t>
  </si>
  <si>
    <t>Οργανικά</t>
  </si>
  <si>
    <t>Διεργασίες και διαφεύγουσες</t>
  </si>
  <si>
    <t>Συστήματα κλιματισμού και ψύξης</t>
  </si>
  <si>
    <t xml:space="preserve">Κλιματισμός </t>
  </si>
  <si>
    <t>Ψύξη</t>
  </si>
  <si>
    <t>Βιομηχανια</t>
  </si>
  <si>
    <t>Αφαίρεση άνθρακα</t>
  </si>
  <si>
    <t>Άλλο</t>
  </si>
  <si>
    <t>Γεωργία</t>
  </si>
  <si>
    <t>Έδαφος</t>
  </si>
  <si>
    <t>Απόβλητα</t>
  </si>
  <si>
    <t>Μονάδα βιολογικού καθαρισμού</t>
  </si>
  <si>
    <t>Οργανικά απόβλητα</t>
  </si>
  <si>
    <t>Υγρά</t>
  </si>
  <si>
    <t>Επικίνδυνα απόβλητα</t>
  </si>
  <si>
    <t>Υπολείμματα ανόργανων ουσιών</t>
  </si>
  <si>
    <t>Πλαστικά απόβλητα</t>
  </si>
  <si>
    <t>Οικιακά απόβλητα</t>
  </si>
  <si>
    <t>Αλλαγή χρήσεων γης</t>
  </si>
  <si>
    <t>Δασοκομία</t>
  </si>
  <si>
    <t>Ηλεκτρισμός</t>
  </si>
  <si>
    <t>Μέση τιμή δικτύου</t>
  </si>
  <si>
    <t>Τύπος παραγωγής</t>
  </si>
  <si>
    <t>Συμβατικές πηγές</t>
  </si>
  <si>
    <t>Ανανεώσιμες πηγές</t>
  </si>
  <si>
    <t>Δίκτυο θέρμανσης/ψύξης</t>
  </si>
  <si>
    <t>Δίκτυο θέρμανσης</t>
  </si>
  <si>
    <t>Δίκτυο ψύξης</t>
  </si>
  <si>
    <t>Μεταφορές</t>
  </si>
  <si>
    <t>Εμπορευμάτων</t>
  </si>
  <si>
    <t>Αεροπορικές</t>
  </si>
  <si>
    <t>Οδικές</t>
  </si>
  <si>
    <t>Σιδηροδρομικές</t>
  </si>
  <si>
    <t>Θαλάσσιες/πλωτές</t>
  </si>
  <si>
    <t>Ατόμων</t>
  </si>
  <si>
    <t>Αγορά αγαθών</t>
  </si>
  <si>
    <t>Κηπευτικά</t>
  </si>
  <si>
    <t>Κρέατα</t>
  </si>
  <si>
    <t>Γεωργική βιομηχανία</t>
  </si>
  <si>
    <t>Πλαστικά &amp; χημικά προϊόντα</t>
  </si>
  <si>
    <t>Πλαστικά</t>
  </si>
  <si>
    <t>Χημικά</t>
  </si>
  <si>
    <t>Μέταλλα και μεταλλικά προϊόντα</t>
  </si>
  <si>
    <t>Χάλυβας</t>
  </si>
  <si>
    <t>Αλουμίνιο</t>
  </si>
  <si>
    <t>Μηχανήματα και εξοπλισμός</t>
  </si>
  <si>
    <t>Ηλεκτρικά και ηλεκτρονικά</t>
  </si>
  <si>
    <t>IT και εξοπλισμός γραφείου</t>
  </si>
  <si>
    <t>Άλλα</t>
  </si>
  <si>
    <t>Ορυκτά και μη μεταλλικά</t>
  </si>
  <si>
    <t>Τσιμέντο, ασβέστης και γύψος</t>
  </si>
  <si>
    <t>Ασφαλτικό σκυρόδεμα για δρόμους</t>
  </si>
  <si>
    <t>Κόκκοι/εξόρυξη λίθων</t>
  </si>
  <si>
    <t>Γυαλί</t>
  </si>
  <si>
    <t>Ξύλο</t>
  </si>
  <si>
    <t>Ξύλινα είδη</t>
  </si>
  <si>
    <t>Χαρτί και χαρτόνι</t>
  </si>
  <si>
    <t>Κτίρια και κατασκευή</t>
  </si>
  <si>
    <t>Κτίρια</t>
  </si>
  <si>
    <t>Δρόμοι</t>
  </si>
  <si>
    <t>Άλλα κατασκευασμένα προϊόντα</t>
  </si>
  <si>
    <t>Υφάσματα και ένδυση</t>
  </si>
  <si>
    <t>Έπιπλα</t>
  </si>
  <si>
    <t>Αυτοκίνητα και άλλα οχήματα</t>
  </si>
  <si>
    <t>Ύδρευση, επεξεργασία και διανομή</t>
  </si>
  <si>
    <t>Αγορά υπηρεσιών</t>
  </si>
  <si>
    <t>Νομισματικές αναλογίες</t>
  </si>
  <si>
    <t>Izgaranje</t>
  </si>
  <si>
    <t>Fosilno</t>
  </si>
  <si>
    <t>Kruto</t>
  </si>
  <si>
    <t>Tekuće</t>
  </si>
  <si>
    <t>Plinovito</t>
  </si>
  <si>
    <t>Organsko</t>
  </si>
  <si>
    <t>Procesno i fugitivno</t>
  </si>
  <si>
    <t>Klimatizacija i hlađenje</t>
  </si>
  <si>
    <t>Hlađenje</t>
  </si>
  <si>
    <t>Rashladna tvar</t>
  </si>
  <si>
    <t>Industrija</t>
  </si>
  <si>
    <t>Dekarbonizacija</t>
  </si>
  <si>
    <t>Ostalo</t>
  </si>
  <si>
    <t>Poljoprivreda</t>
  </si>
  <si>
    <t>Tlo</t>
  </si>
  <si>
    <t>Otpad</t>
  </si>
  <si>
    <t>Obrada otpadnih voda</t>
  </si>
  <si>
    <t>Organski otpad</t>
  </si>
  <si>
    <t xml:space="preserve">Kruto </t>
  </si>
  <si>
    <t>Opasni otpad</t>
  </si>
  <si>
    <t>Otpad mineralnog porijekla</t>
  </si>
  <si>
    <t>Otpadna plastika</t>
  </si>
  <si>
    <t>Komunalni otpad</t>
  </si>
  <si>
    <t>Korištenje zemljišta, promjena u korištenju zemljišta i šumarstvo</t>
  </si>
  <si>
    <t>Promjena u korištenju zemljišta</t>
  </si>
  <si>
    <t>Šumarstvo</t>
  </si>
  <si>
    <t>Električna energija</t>
  </si>
  <si>
    <t>Prosječna iz elektroenergetske mreže</t>
  </si>
  <si>
    <t>Vrsta proizvodnje</t>
  </si>
  <si>
    <t>Konvencionalna</t>
  </si>
  <si>
    <t>Obnovljiva</t>
  </si>
  <si>
    <t>Daljinsko grijanje i hlađenje</t>
  </si>
  <si>
    <t>Toplinska mreža</t>
  </si>
  <si>
    <t>Rashladna mreža</t>
  </si>
  <si>
    <t>Prijevoz</t>
  </si>
  <si>
    <t>Teretni prijevoz</t>
  </si>
  <si>
    <t>Zračni</t>
  </si>
  <si>
    <t>Cestovni</t>
  </si>
  <si>
    <t>Željeznički</t>
  </si>
  <si>
    <t>Pomorski i riječni</t>
  </si>
  <si>
    <t>Putnički prijevoz</t>
  </si>
  <si>
    <t>Kupovina dobara</t>
  </si>
  <si>
    <t>Poljoprivredni proizvodi</t>
  </si>
  <si>
    <t>Voće i povrće</t>
  </si>
  <si>
    <t>Meso</t>
  </si>
  <si>
    <t>Tekućine</t>
  </si>
  <si>
    <t>Poljoprivredna industrija</t>
  </si>
  <si>
    <t>Na biljnoj bazi</t>
  </si>
  <si>
    <t>Na životinjskoj bazi</t>
  </si>
  <si>
    <t>Plastika i kemijski proizvodi</t>
  </si>
  <si>
    <t>Plastika</t>
  </si>
  <si>
    <t>Kemijski proizvodi</t>
  </si>
  <si>
    <t>Metali i metalni proizvodi</t>
  </si>
  <si>
    <t>Čelik</t>
  </si>
  <si>
    <t>Aluminij</t>
  </si>
  <si>
    <t>Strojevi i oprema</t>
  </si>
  <si>
    <t>Električni i elektronski strojevi</t>
  </si>
  <si>
    <t>IT i uredska oprema</t>
  </si>
  <si>
    <t>Minerali i nemetali</t>
  </si>
  <si>
    <t>Cement, vapno i gips</t>
  </si>
  <si>
    <t>Asfalt i beton za ceste</t>
  </si>
  <si>
    <t>Granulatni i umjetni kamen</t>
  </si>
  <si>
    <t>Staklo</t>
  </si>
  <si>
    <t>Drvo</t>
  </si>
  <si>
    <t>Drvni proizvodi</t>
  </si>
  <si>
    <t>Papir i karton</t>
  </si>
  <si>
    <t>Građevinarstvo</t>
  </si>
  <si>
    <t>Zgrade</t>
  </si>
  <si>
    <t>Ceste</t>
  </si>
  <si>
    <t>Ostali industrijski proizvodi</t>
  </si>
  <si>
    <t>Tekstil i odjeća</t>
  </si>
  <si>
    <t>Namještaj</t>
  </si>
  <si>
    <t>Automobili i druga vozila</t>
  </si>
  <si>
    <t>Voda, obrada i distribucija</t>
  </si>
  <si>
    <t>Kupovina usluga</t>
  </si>
  <si>
    <t>Monetarni omjer</t>
  </si>
  <si>
    <t>Égethető</t>
  </si>
  <si>
    <t>Fosszilis</t>
  </si>
  <si>
    <t>Szilárd</t>
  </si>
  <si>
    <t>Folyékony</t>
  </si>
  <si>
    <t>Gáz</t>
  </si>
  <si>
    <t>Szerves</t>
  </si>
  <si>
    <t>Folyamat</t>
  </si>
  <si>
    <t>Klimatizálás és hűtés</t>
  </si>
  <si>
    <t>Hűtés</t>
  </si>
  <si>
    <t>Hűtőközeg</t>
  </si>
  <si>
    <t>Ipari</t>
  </si>
  <si>
    <t>Dekarbonizáció</t>
  </si>
  <si>
    <t>Egyéb</t>
  </si>
  <si>
    <t>Mezőgazdasági</t>
  </si>
  <si>
    <t>Talaj</t>
  </si>
  <si>
    <t>Hulladék</t>
  </si>
  <si>
    <t>Szennyvíztisztító telep</t>
  </si>
  <si>
    <t>Szerves hulladék</t>
  </si>
  <si>
    <t>Veszélyes hulladék</t>
  </si>
  <si>
    <t>Ásványi hulladék</t>
  </si>
  <si>
    <t>Műanyag hulladék</t>
  </si>
  <si>
    <t>Kommunális hulladék</t>
  </si>
  <si>
    <t>Földhasználat és erdőgazdálkodás</t>
  </si>
  <si>
    <t>Földhasználat</t>
  </si>
  <si>
    <t>Erdészet</t>
  </si>
  <si>
    <t>Elektromoshálózat</t>
  </si>
  <si>
    <t>Átlagos hálózat</t>
  </si>
  <si>
    <t>Termelés típusa</t>
  </si>
  <si>
    <t>Hagyomás</t>
  </si>
  <si>
    <t>Megújuló</t>
  </si>
  <si>
    <t xml:space="preserve">Fűtési/hűtési hálózat </t>
  </si>
  <si>
    <t>Fűtési hálózat</t>
  </si>
  <si>
    <t>Hűtési hálózat</t>
  </si>
  <si>
    <t>Közlekedés</t>
  </si>
  <si>
    <t>Szállítmányozás</t>
  </si>
  <si>
    <t>Légi</t>
  </si>
  <si>
    <t>Közúti</t>
  </si>
  <si>
    <t>Vasúti</t>
  </si>
  <si>
    <t>Tengeri/vízi</t>
  </si>
  <si>
    <t>Tömegközlekedés</t>
  </si>
  <si>
    <t>Tőkejavak</t>
  </si>
  <si>
    <t>Mezőgazdaság</t>
  </si>
  <si>
    <t>Zöldség</t>
  </si>
  <si>
    <t>Hús</t>
  </si>
  <si>
    <t>Agráripar</t>
  </si>
  <si>
    <t>Növényi alapú</t>
  </si>
  <si>
    <t>Húsalapú</t>
  </si>
  <si>
    <t>Műanyag és vegyi termékek</t>
  </si>
  <si>
    <t>Műanyag</t>
  </si>
  <si>
    <t>Vegyi</t>
  </si>
  <si>
    <t>Fém és fémtermékek</t>
  </si>
  <si>
    <t>Acél</t>
  </si>
  <si>
    <t>Alumínium</t>
  </si>
  <si>
    <t>Gép és felszerelés</t>
  </si>
  <si>
    <t>Elektromos és elektronikai</t>
  </si>
  <si>
    <t>IT és irodai eszközök</t>
  </si>
  <si>
    <t>Ásványi anyagok és nemfémek</t>
  </si>
  <si>
    <t>Cement, mész, gipsz</t>
  </si>
  <si>
    <t>Aszfaltbeton utakhoz</t>
  </si>
  <si>
    <t>Granulátum/terméskő</t>
  </si>
  <si>
    <t>Üveg</t>
  </si>
  <si>
    <t>Fa</t>
  </si>
  <si>
    <t>Fa elemek</t>
  </si>
  <si>
    <t>Papír, és kartonpapír</t>
  </si>
  <si>
    <t>Épületek és építkezés</t>
  </si>
  <si>
    <t>Épületek</t>
  </si>
  <si>
    <t>Utak</t>
  </si>
  <si>
    <t>Egyéb feldolgozott termékek</t>
  </si>
  <si>
    <t>Textil és ruházat</t>
  </si>
  <si>
    <t>Bútor</t>
  </si>
  <si>
    <t>Gépjárművek és egyéb járművek</t>
  </si>
  <si>
    <t>Vízgazdálkodás</t>
  </si>
  <si>
    <t>Szolgáltatások vásárlása</t>
  </si>
  <si>
    <t>Monetáris arányok</t>
  </si>
  <si>
    <t xml:space="preserve">  Autoarticolato</t>
  </si>
  <si>
    <t>Articulated lorry transport</t>
  </si>
  <si>
    <t>tkm</t>
  </si>
  <si>
    <t>Euro 0, 1, 2, 3, 4 mix; peso totale 40 t; massimo carico 27 t. Percentuale di carico 85%. Camion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t>
  </si>
  <si>
    <t>Euro 0, 1, 2, 3, 4 mix; 40 t total weight, 27 t max payload.Its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t>
  </si>
  <si>
    <t>Good</t>
  </si>
  <si>
    <t>Poor</t>
  </si>
  <si>
    <t>Very poor</t>
  </si>
  <si>
    <t>In generale buona qualità dei dati.  I dati si basano su dati primari e di letteratura.</t>
  </si>
  <si>
    <t xml:space="preserve">Good overall data quality. The inventory is based on industry and literature data. </t>
  </si>
  <si>
    <t>I dati dell'ELCD sono stati modificati per soddisfare gli scopi di Clim'Foot (singoli criteri di carbonio). La fase di produzione e il fine vita del camion non sono incluse nel dataset (trascurabili da un punto di vista di LCA). Il dataset include l'ntera catena di fornitura del combustibile.</t>
  </si>
  <si>
    <t xml:space="preserve">The original ELCD II dataset has been modified to fulfill  Clim’Foot scope (single criteria-carbon). Vehicle production and end-of-life treatment are not part of the data set (negligible from a LCA point of view). Fuel supply already included in this data set. </t>
  </si>
  <si>
    <t>Camion</t>
  </si>
  <si>
    <t>Lorry transport</t>
  </si>
  <si>
    <t>Euro 0, 1, 2, 3, 4 mix; peso totale 22 t; massimo carico 17,3 t. Percentuale di carico 85%. Camion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t>
  </si>
  <si>
    <t xml:space="preserve">Euro 0, 1, 2, 3, 4 mix; 22 t total weight, 17,3 t max payload. Its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 </t>
  </si>
  <si>
    <t>In generale buona qualità dei dati.  I dati si basano su dati industriali e su dati di letteratura.</t>
  </si>
  <si>
    <r>
      <t xml:space="preserve">I dati dell'ELCD sono stati modificati per soddisfare gli scopi di Clim'Foot (singoli criteri di carbonio). </t>
    </r>
    <r>
      <rPr>
        <sz val="11"/>
        <rFont val="Tahoma"/>
        <family val="2"/>
      </rPr>
      <t xml:space="preserve"> La fase di produzione e il fine vita del camion non sono incluse nel dataset (trascurabili da un punto di vista di LCA). Il dataset include l'ntera catena di fornitura del combustibile.</t>
    </r>
  </si>
  <si>
    <t>The original ELCD II dataset has been modified to fulfill  Clim’Foot scope (single criteria-carbon). Vehicle production and end-of-life treatment are not part of the data set (negligible from a LCA point of view). Fuel supply already included in this data set.</t>
  </si>
  <si>
    <t>Furgone</t>
  </si>
  <si>
    <t xml:space="preserve">Small lorry transport </t>
  </si>
  <si>
    <t>Camioncino</t>
  </si>
  <si>
    <t>Euro 0, 1, 2, 3, 4 mix; peso totale 7,5 t; massimo carico 3,3 t. Percentuale di carico 85%. Camioncino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t>
  </si>
  <si>
    <t xml:space="preserve">Euro 0, 1, 2, 3, 4 mix; 7,5 t total weight, 3,3 t max payload.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 </t>
  </si>
  <si>
    <t xml:space="preserve">Treno merci a motore diesel </t>
  </si>
  <si>
    <t>Rail transport cargo, diesel driven</t>
  </si>
  <si>
    <t>Il dataset include l'intera catena di fornitura del comustibile, dalla esplorazione ed estrazione di petrolio alla produzione e trasporto al consumatore. La fase di produzione e di fine vita del treno non sono incluse nel dataset. I prodotti di raffineria quali diesel, benzina, gas, oli combustibili, oli e residui come il bitume sono modellati atraverso un modello parametrizzato specifico per il Paese.</t>
  </si>
  <si>
    <t xml:space="preserve">Data set includes the whole fuel supply chain from exploration and extraction of crude oil over preparation to transportation to consumer.  Production and end-of-life treatment of the train are not part of the data set.  The background system is addressed as follows: Refinery products: Diesel, gasoline, technical gases, fuel oils, basic oils and residues such as bitumen are modelled via a country-specific, refinery parameterized model. </t>
  </si>
  <si>
    <t>I dati dell'ELCD sono stati modificati per soddisfare gli scopi di Clim'Foot (singoli criteri di carbonio). La fase di produzione e il fine vita del treno non sono incluse nel dataset (trascurabili da un punto di vista di LCA). Il dataset include l'ntera catena di fornitura del combustibile.</t>
  </si>
  <si>
    <t xml:space="preserve">The original ELCD II dataset has been modified to fulfill  Clim’Foot scope (single criteria-carbon). Train production and end-of-life treatment are not part of the data set (negligible from a LCA point of view). Fuel supply already included in this data set. </t>
  </si>
  <si>
    <t>Treno merci a motore elettrico</t>
  </si>
  <si>
    <t>Rail transport cargo, electricity driven</t>
  </si>
  <si>
    <t xml:space="preserve">Data set includes the whole fuel supply chain from exploration and extraction of crude oil over preparation to transportation to consumer. Train production and end-of-life treatment of the train are not part of the data set. The background system is addressed as follows: Electricity, Thermal energy: The electricity (and thermal energy as by-product) used is modelled according to the individual country-specific situation. </t>
  </si>
  <si>
    <t xml:space="preserve">Chiatta </t>
  </si>
  <si>
    <t xml:space="preserve">
Barge</t>
  </si>
  <si>
    <t xml:space="preserve">Barca per trasporto merci da fiume </t>
  </si>
  <si>
    <t>Vessel</t>
  </si>
  <si>
    <t>Massimo carico totale: 1228 tonnellate. Il dataset include l'intera catena di fornitura del comustibile, dalla esplorazione ed estrazione di petrolio alla produzione e trasporto al consumatore. La fase di produzione e di fine vita della chiatta non sono incluse nel dataset. I prodotti di raffineria quali diesel, benzina, gas, oli combustibili, oli e residui come il bitume sono modellati atraverso un modello parametrizzato specifico per il Paese.</t>
  </si>
  <si>
    <t xml:space="preserve">1.228 t pay load capacity. Data set includes the whole fuel supply chain from exploration and extraction of crude oil over preparation to transportation to consumer. Vessel production and end-of-life treatment of the vessel are not part of the data set. The background system is addressed as follows: Refinery products: Diesel, gasoline, technical gases, fuel oils, basic oils and residues such as bitumen are modelled via a country-specific, refinery parameterized model. </t>
  </si>
  <si>
    <t>In generale buona qualità dei dati.  I dati si basano su dati primarii e di letteratura.</t>
  </si>
  <si>
    <t>I dati dell'ELCD sono stati modificati per soddisfare gli scopi di Clim'Foot (singoli criteri di carbonio). La fase di produzione e il fine vita dell'imbarcazione non sono incluse nel dataset (trascurabili da un punto di vista di LCA). Il dataset include l'ntera catena di fornitura del combustibile.</t>
  </si>
  <si>
    <t xml:space="preserve">The original ELCD II dataset has been modified to fulfill  Clim’Foot scope (single criteria-carbon). Vessel production and end-of-life treatment are not part of the data set (negligible from a LCA point of view). Fuel supply already included in this data set. </t>
  </si>
  <si>
    <t>Portarinfuse - per trasporto merci da oceano</t>
  </si>
  <si>
    <t>Bulk carrier ocean</t>
  </si>
  <si>
    <t>100000-200000 tonnellate di portata lorda (TPL). Alimentato a olio combustibile denso. Il dataset include l'intera catena di fornitura, dalla esplorazione ed estrazione del combustibile alla produzione e trasporto al consumatore. La fase di produzione e di fine vita del cargo non sono incluse nel dataset. I prodotti di raffineria quali diesel, benzina, gas, oli combustibili, oli e residui come il bitume sono modellati atraverso un modello parametrizzato specifico per il Paese.</t>
  </si>
  <si>
    <t>100.000-200.000 dead weight tons (dwt) pay load capacity. Bulk carrier fueled by heavy fuel oil. Data set includes the whole fuel supply chain from exploration and extraction of crude oil over preparation to transportation to consumer. Vessel production and recycling are not part of the data set. The background system is addressed as follows: Refinery products: Diesel, gasoline, technical gases, fuel oils, basic oils and residues such as bitumen are modelled via a country-specific, refinery parameterized model.</t>
  </si>
  <si>
    <t>In generale buona qualità dei dati.  I dati si basano su dati iprimari e di letteratura.</t>
  </si>
  <si>
    <t xml:space="preserve">The original ELCD II dataset has been modified to fulfill  Clim’Foot scope (single criteria-carbon). Bulk carrier ocean production and end-of-life treatment are not part of the data set (negligible from a LCA point of view). Fuel supply already included in this data set. </t>
  </si>
  <si>
    <t>Nave portacontainer - per trasporto merci da oceano</t>
  </si>
  <si>
    <t>Container ship ocean</t>
  </si>
  <si>
    <t>27500 tonnellate di portata lorda (TPL). Alimentato a olio combustibile denso. Il dataset include l'intera catena di fornitura del comustibile, dalla esplorazione ed estrazione di petrolio alla produzione e trasporto al consumatore. La fase di produzione e di fine vita del cargo non sono incluse nel dataset. I prodotti di raffineria quali diesel, benzina, gas, oli combustibili, oli e residui come il bitume sono modellati atraverso un modello parametrizzato specifico per il Paese.</t>
  </si>
  <si>
    <t xml:space="preserve">27.500 dwt pay load capacity. Container ship fueled by heavy fuel oil. Data set includes the whole fuel supply chain from exploration and extraction of crude oil over preparation to transportation to consumer. Vessel production and end-of-life treatment of the vessel are not part of the data set. The background system is addressed as follows: Refinery products: Diesel, gasoline, technical gases, fuel oils, basic oils and residues such as bitumen are modelled via a country-specific, refinery parameterized model. </t>
  </si>
  <si>
    <t>In generale buona qualità dei dati.  I dati si basano su dati primari  e di letteratura.</t>
  </si>
  <si>
    <t xml:space="preserve">The original ELCD II dataset has been modified to fulfill  Clim’Foot scope (single criteria-carbon). Ship production and end-of-life treatment are not part of the data set (negligible from a LCA point of view). Fuel supply already included in this data set. </t>
  </si>
  <si>
    <t>Benzene</t>
  </si>
  <si>
    <t xml:space="preserve">Il benzene viene prodotto con un mix produttivo da steam cracking (pirolisi di benzina), reforming catalitico e idrodealchilazione del toluene. 
I dati sono stati presi da statistiche nazionali. Liquido. </t>
  </si>
  <si>
    <t>Benzene is produced by technology mixw either from reformate gasoline, pyrolysis gasoline or from toluene dealkylation; production mix, at plant, representing the respective country / region. Liquid. The technology shares were taken from national statistics.</t>
  </si>
  <si>
    <t>In generale buona qualità dei dati.  I dati si basano principalmente su dati primari e secondari.</t>
  </si>
  <si>
    <t xml:space="preserve">Good overall data quality. The inventory is mainly based on industry data and is completed, where necessary, by secondary data. </t>
  </si>
  <si>
    <t>I dati dell'ELCD sono stati modificati per soddisfare gli scopi di Clim'Foot (singoli criteri di carbonio). Il benzene è considerato elemento intermedio per la sintesi di altri prodotti chimici.</t>
  </si>
  <si>
    <t>The original ELCD II dataset has been modified to fulfill  Clim’Foot scope (single criteria-carbon). Benzene as an intermediate to produce other chemicals.</t>
  </si>
  <si>
    <t>Ossigeno</t>
  </si>
  <si>
    <t>Oxygen</t>
  </si>
  <si>
    <t>L'ossigeno è prodotto per frazionamento dell'aria. Gassoso. I dati sono riferiti  alle fasi e tecnologie dell'intera catena di approvigionamento, dalla culla al cancello</t>
  </si>
  <si>
    <t>Oxygne is produced via cryogenic air separation. Gaseous. The data set covers all relevant process steps / technologies over the supply chain of the represented cradle to gate inventory</t>
  </si>
  <si>
    <t>I dati dell'ELCD sono stati modificati per soddisfare gli scopi di Clim'Foot (singoli criteri di carbonio). L'ossigeno è estratto dall'aria per usi industriali.</t>
  </si>
  <si>
    <t>The original ELCD II dataset has been modified to fulfill  Clim’Foot scope (single criteria-carbon). Oxygen extracted from air for industrial uses.</t>
  </si>
  <si>
    <t>Azoto</t>
  </si>
  <si>
    <t>Nitrogen</t>
  </si>
  <si>
    <t>L'azoto è prodotto per frazionamento dell'aria. Gassoso. I dati sono riferiti  alle fasi e tecnologie dell'intera catena di approvigionamento, dalla culla al cancello</t>
  </si>
  <si>
    <t>Nitrogen is produced via cryogenic air separation. Gaseous. The data set covers all relevant process steps / technologies over the supply chain of the represented cradle to gate inventory</t>
  </si>
  <si>
    <t>I dati dell'ELCD sono stati modificati per soddisfare gli scopi di Clim'Foot (singoli criteri di carbonio). L'azoto è estratto dall'aria per usi industriali.</t>
  </si>
  <si>
    <t>The original ELCD II dataset has been modified to fulfill  Clim’Foot scope (single criteria-carbon). Nitrogen extracted from air for industrial uses.</t>
  </si>
  <si>
    <t>Sabbia 0/2</t>
  </si>
  <si>
    <t>Sand 0/2</t>
  </si>
  <si>
    <r>
      <rPr>
        <sz val="11"/>
        <rFont val="Tahoma"/>
        <family val="2"/>
      </rPr>
      <t>La sabbia è ricavata da cave attraverso trattamento di lavorazione a umido e a secco.</t>
    </r>
    <r>
      <rPr>
        <b/>
        <sz val="11"/>
        <rFont val="Tahoma"/>
        <family val="2"/>
      </rPr>
      <t xml:space="preserve"> </t>
    </r>
    <r>
      <rPr>
        <sz val="11"/>
        <rFont val="Tahoma"/>
        <family val="2"/>
      </rPr>
      <t>Sabbia umida</t>
    </r>
  </si>
  <si>
    <t>Wet and dry quarry; production mix, at plant; undried.</t>
  </si>
  <si>
    <t>I dati sono riferiti alle fasi e tecnologie dell'intera catena di approvigionamento, dalla culla al cancello. In generale buona qualità dei dati.  I dati si basano principalmente su dati industriali e, se completi, dove necessario, su dati secondari.</t>
  </si>
  <si>
    <t xml:space="preserve">The data set covers all relevant process steps / technologies over the supply chain of the represented cradle to gate. Good overall data quality. The inventory is mainly based on industry data and is completed, where necessary, by secondary data. </t>
  </si>
  <si>
    <t>I dati dell'ELCD sono stati modificati per soddisfare gli scopi di Clim'Foot (singoli criteri di carbonio). Prodotto minerale standard utilizzato come aggregato naturale nel settore delle costruzioni secondo quanto previsto dalla tecnologia applicata.</t>
  </si>
  <si>
    <t xml:space="preserve">The original ELCD II dataset has been modified to fulfill  Clim’Foot scope (single criteria-carbon). Standard mineral product used as natural aggregates in the construction industry according to the applied technology. </t>
  </si>
  <si>
    <t>Ghiaia 2/32</t>
  </si>
  <si>
    <t>Gravel 2/32</t>
  </si>
  <si>
    <t>La ghiaia è ricavata da cave con trattamento di lavorazione sia a umido, sia a secco. Ghiaia umida</t>
  </si>
  <si>
    <t>I dati sono riferiti alle fasi e tecnologie dell'intera catena di approvigionamento, dalla culla al cancello. In generale buona qualità dei dati.  I dati si basano principalmente su dati primari e secondari.</t>
  </si>
  <si>
    <t>Tronco di abete con corteccia</t>
  </si>
  <si>
    <t xml:space="preserve">Spruce log with bark </t>
  </si>
  <si>
    <t>Legno proveniente da foreste rimboschite. Legno prodotto con mix di tecnologie di produzione,da inviare alla segheria. 1 kg di tronco di abete con corteccia contiene il 56% di legno e il 44% di acqua, equivalente all'80% di umidità. La densità media è pari a 430 kg/m3. E' incluso il contenuto di CO2 assorbita.</t>
  </si>
  <si>
    <t>Refostered managed forest; production mix entry to saw mill, at plant; 1  kg of spruce log (44% water content) contains 0,56 kg spruce (atro) and 0,44 kg water which is equivalent to 80% moisture. Carbon dioxide incorporation is considered.   The average density is 430 kg/m3.</t>
  </si>
  <si>
    <t>Germania</t>
  </si>
  <si>
    <t xml:space="preserve">Germany </t>
  </si>
  <si>
    <t>Dati medi riferiti alla Germania. I dati di specifiche aziende possono variare molto da tali valori medi. I tronchi di abete possono avere dimensioni diverse e il profilo ambientale è principalmete riferito alla crescita dell'albero e al trasporto. I dati si basano su dati primari e su dati di letteratura.</t>
  </si>
  <si>
    <t>Average data for Germany. Profiles for specific companies may vary from the average. Log wood exists in various dimensions and the environmental profile is mainly related to the growing of the tree and the transportation process.The inventory is based on primary industry and literature data.</t>
  </si>
  <si>
    <t>I dati dell'ELCD sono stati modificati per soddisfare gli scopi di Clim'Foot (singoli criteri di carbonio). I tronchi di abete sono prodotti secondo tecniche standard e destinate al settore del legno in generale.</t>
  </si>
  <si>
    <t xml:space="preserve">The original ELCD II dataset has been modified to fulfill  Clim’Foot scope (single criteria-carbon). Spruce log is a standard technical product according to the applied technology for general wood application. </t>
  </si>
  <si>
    <t>Legno di abete</t>
  </si>
  <si>
    <t>Spruce wood</t>
  </si>
  <si>
    <t>Legno prodotto in segheria con mix di tecnologie di produzione. 1 kg di legno di abete contiene il 60% di legno e il 40% di acqua, equivalente al 65% di umidità. E' incluso il contenuto di CO2 assorbita.</t>
  </si>
  <si>
    <t xml:space="preserve">Timber; production mix, at saw mill; 1  kg of spruce timber (40% water content) contains of 0,6 kg spruce (atro) and 0,4 kg water which is equivalent to 65% moisture. Carbon dioxide incorporation is considered. </t>
  </si>
  <si>
    <t>Dati medi riferiti alla Germania. I dati di specifiche aziende possono variare molto da tali valori medi. I dati sono riferiti alle fasi e tecnologie dell'intera catena di approvigionamento, dalla culla al cancello. In generale buona qualità dei dati. I dati si basano su dati primari e su dati di letteratura.</t>
  </si>
  <si>
    <t xml:space="preserve">Average data for Germany. Profiles for specific companies may vary from the average. The data set covers all relevant process steps / technologies over the supply chain of the represented cradle to gate inventory with a good overall data quality. The inventory is mainly based on industry data and is completed, where necessary, by secondary data. </t>
  </si>
  <si>
    <t>I dati dell'ELCD sono stati modificati per soddisfare gli scopi di Clim'Foot (singoli criteri di carbonio). Il legno di abete è prodotto secondo tecniche standard e destinato al settore delle costruzioni.</t>
  </si>
  <si>
    <t xml:space="preserve">The original ELCD II dataset has been modified to fulfill  Clim’Foot scope (single criteria-carbon). Timber spruce is a standard technical product according for use in the building and construction sector. </t>
  </si>
  <si>
    <t>Tronco di pino con corteccia</t>
  </si>
  <si>
    <t xml:space="preserve">Pine log with bark </t>
  </si>
  <si>
    <t>Legno proveniente da foreste rimboschite. Legno prodotto con mix di tecnologie di produzione, da inviare alla segheria. 1 kg di tronco di pino con corteccia contiene il 56% di legno e il 44% di acqua, equivalente all'80% di umidità. La densità media è pari a 515 kg/m3. E' incluso il contenuto di CO2 assorbita</t>
  </si>
  <si>
    <t xml:space="preserve">Refostered managed forest; production mix entry to saw mill, at plant; 1  kg of pine log (44% water content) contains 0,56 kg pine (atro) and 0,44 kg water which is equivalent to 80% moisture. Carbon dioxide incorporation is considered. The average density is 515 kg/m3 (atro). </t>
  </si>
  <si>
    <t>Dati medi riferiti alla Germania. I dati di specifiche aziende possono variare molto da tali valori medi. I tronchi di pino possono avere dimensioni diverse e il profilo ambientale è principalmete riferito alla crescita dell'albero e al trasporto. I dati si basano su dati primari e su dati di letteratura.</t>
  </si>
  <si>
    <t>Average data for Germany.  Profiles for specific companies may vary from the average.  Log wood exists in various dimensions and the environmental profile is mainly related to the growing of the tree and the transportation process. The inventory is based on primary industry and literature data.</t>
  </si>
  <si>
    <t xml:space="preserve">I dati dell'ELCD sono stati modificati per soddisfare gli scopi di Clim'Foot (singoli criteri di carbonio). I tronchi di pino sono prodotti secondo tecniche standard e destinate al settore del legno in generale. </t>
  </si>
  <si>
    <t>The original ELCD II dataset has been modified to fulfill  Clim’Foot scope (single criteria-carbon). Pine log is a standard technical product according to the applied technology for general wood application.</t>
  </si>
  <si>
    <t>Legno di pino</t>
  </si>
  <si>
    <t>Pine wood</t>
  </si>
  <si>
    <t>Timber; production mix, at saw mill; 1  kg of timber pine (40% water content) contains of 0,6 kg pine (atro) and 0,4 kg water which is equivalent to 65% moisture. Carbon dioxide incorporation is considered.</t>
  </si>
  <si>
    <t xml:space="preserve">I dati dell'ELCD sono stati modificati per soddisfare gli scopi di Clim'Foot (singoli criteri di carbonio).  Il legno di pino è prodotto secondo tecniche standard e destinato al settore delle costruzioni. </t>
  </si>
  <si>
    <t xml:space="preserve">The original ELCD II dataset has been modified to fulfill  Clim’Foot scope (single criteria-carbon). Timber pine is a standard technical product according for use in the building and construction sector. </t>
  </si>
  <si>
    <t>Blocco in calcestruzzo leggero</t>
  </si>
  <si>
    <t>Lightweight concrete block</t>
  </si>
  <si>
    <t>Blocco in calcestruzzo leggero in argilla espansa utilizzabile come materiale di base, prodotto con mix di tecnologie di produzione.</t>
  </si>
  <si>
    <t xml:space="preserve">Expanded clay as base material; production mix, at plant. </t>
  </si>
  <si>
    <r>
      <t>Il data set rappresenta un</t>
    </r>
    <r>
      <rPr>
        <sz val="11"/>
        <color rgb="FFFF0000"/>
        <rFont val="Tahoma"/>
        <family val="2"/>
      </rPr>
      <t xml:space="preserve"> mix di blocchi in calcestruzzo leggero</t>
    </r>
    <r>
      <rPr>
        <sz val="11"/>
        <rFont val="Tahoma"/>
        <family val="2"/>
      </rPr>
      <t>, che può essere utilizzato come parete divisoria, parete interna e parete esterna. I dati sono riferiti alle fasi e tecnologie dell'intera catena di approvigionamento, dalla culla al cancello. In generale buona qualità dei dati. I dati si basano su dati primari e su dati di letteratura.</t>
    </r>
  </si>
  <si>
    <t>The data set represents an application mix of lightweight concrete blocks, which can be used as partition wall, inner wall and exterior wall. It covers all relevant process steps / technologies over the supply chain of the represented cradle to gate inventory with a good overall data quality. The inventory is mainly based on industry data and is completed, where necessary, by secondary data.</t>
  </si>
  <si>
    <r>
      <t>I dati dell'ELCD sono stati modificati per soddisfare gli scopi di Clim'Foot (singoli criteri di carbonio).</t>
    </r>
    <r>
      <rPr>
        <sz val="11"/>
        <color rgb="FFFF0000"/>
        <rFont val="Tahoma"/>
        <family val="2"/>
      </rPr>
      <t xml:space="preserve"> </t>
    </r>
    <r>
      <rPr>
        <sz val="11"/>
        <rFont val="Tahoma"/>
        <family val="2"/>
      </rPr>
      <t xml:space="preserve">Prodotto minerale standard usato per la realizzazione di pareti in edilizia secondo la tecnologia applicata. </t>
    </r>
  </si>
  <si>
    <t>The original ELCD II dataset has been modified to fulfill  Clim’Foot scope (single criteria-carbon). Standard mineral product used as wall material in the building industry according to the applied technology.</t>
  </si>
  <si>
    <t>Acqua potabile da fada acquifera</t>
  </si>
  <si>
    <t>Drinking water from groundwater</t>
  </si>
  <si>
    <t>Water purification treatment; production mix, at plant; from groundwater</t>
  </si>
  <si>
    <r>
      <t>I dati sono riferiti alle fasi e tecnologie dell'intera catena di approvigionamento, dalla culla al cancello. In generale buona qualità dei dati. I dati si basano su dati primari e su dati di letteratura.</t>
    </r>
    <r>
      <rPr>
        <sz val="11"/>
        <color rgb="FFFF5050"/>
        <rFont val="Tahoma"/>
        <family val="2"/>
      </rPr>
      <t xml:space="preserve"> </t>
    </r>
    <r>
      <rPr>
        <sz val="11"/>
        <rFont val="Tahoma"/>
        <family val="2"/>
      </rPr>
      <t>Normalmente l'acqua da falda acquifera  è più pulita dell'acqua di superficie. L'acqua di falda assimila ferro, manganese, biossido di carbonio e molti minerali  lungo il percorso attraverso diversi strati di terreno. Anche se queste sostanze non sono dannose, potrebbero alterare il gusto dell'acqua o depositarsi nelle condotte.</t>
    </r>
  </si>
  <si>
    <t>The data set covers all relevant process steps / technologies over the supply chain of the represented cradle to gate inventory with a good overall data quality. The inventory is mainly based on industry data and is completed, where necessary, by secondary data. Normally ground water is cleaner than the surface water. Regularly ground water assimilates iron, manganese, carbon dioxide and many different minerals on its way through the soil layers. Although these substances are not harmful, they might worsen water taste or deposit in the pipelines.</t>
  </si>
  <si>
    <r>
      <t xml:space="preserve">I dati dell'ELCD sono stati modificati per soddisfare gli scopi di Clim'Foot (singoli criteri di carbonio). </t>
    </r>
    <r>
      <rPr>
        <sz val="11"/>
        <rFont val="Tahoma"/>
        <family val="2"/>
      </rPr>
      <t xml:space="preserve">Acqua potabile da falda acquifera per qualsiasi tipo di utilizzo </t>
    </r>
  </si>
  <si>
    <t xml:space="preserve">The original ELCD II dataset has been modified to fulfill  Clim’Foot scope (single criteria-carbon). Potable water from groundwater for all kind of applications. </t>
  </si>
  <si>
    <t>kgCO2e/tkm</t>
  </si>
  <si>
    <t>7A2</t>
  </si>
  <si>
    <t>7A3</t>
  </si>
  <si>
    <t>7A4</t>
  </si>
  <si>
    <t>Prodotti e processi</t>
  </si>
  <si>
    <t>8C2</t>
  </si>
  <si>
    <t>8F3</t>
  </si>
  <si>
    <t>8G1</t>
  </si>
  <si>
    <t>8I1</t>
  </si>
  <si>
    <t>8K0</t>
  </si>
  <si>
    <t>Waste water treatment</t>
  </si>
  <si>
    <t>0</t>
  </si>
  <si>
    <t>Trattamento reflui</t>
  </si>
  <si>
    <t>3A1</t>
  </si>
  <si>
    <t>Composting process (IT)</t>
  </si>
  <si>
    <t>Compostaggio (IT)</t>
  </si>
  <si>
    <t>Clim’Foot project</t>
  </si>
  <si>
    <t>Italian National Inventory Report (2016)</t>
  </si>
  <si>
    <t>IT</t>
  </si>
  <si>
    <t>Very good</t>
  </si>
  <si>
    <t xml:space="preserve">Information on input waste to composting plants are published yearly by ISPRA since 1996. The amount of waste treated in composting has shown a great increase from 1990 to 2014: from 283,879 Mg to 8,104,905 Mg. The data set reports only the CH4 and N2O emissions. 
Italian Greenhouse Gas Inventory 1990 – 2014 - National Inventory Report 2016.
</t>
  </si>
  <si>
    <t>Industrial waste</t>
  </si>
  <si>
    <t>Anaerobic digestion process (IT)</t>
  </si>
  <si>
    <t>Digestione anaerobica (IT)</t>
  </si>
  <si>
    <t xml:space="preserve">Information on input waste to anaerobic digestion are published yearly by ISPRA since 1996. Since 2005 data are more accurate. The data set reports only the CH4 emissions. Italian Greenhouse Gas Inventory 1990 – 2014 - National Inventory Report 2016.
The amount of waste treated in anaerobic digestion has shown a great increase from 1990 to 2014: from 79,440 Mg to 2,280,095 Mg.
</t>
  </si>
  <si>
    <t>Solid waste to landfill (IT)</t>
  </si>
  <si>
    <t>Discarica per rifuti solidi urbani (IT)</t>
  </si>
  <si>
    <t>3E0</t>
  </si>
  <si>
    <t xml:space="preserve">The uncertainty in CH4 emissions from solid waste disposal sites has been estimated both by Approach 1 and Approach 2 of the IPCC guidelines:
- following Approach 1, the combined uncertainty is estimated to be 22.4% (10% for activity data and 20% for the model, as suggested by the IPCC Guidelines (IPCC, 2006);
- applying Approach 2 (Montecarlo analysis), the resulting uncertainty is estimated equal to 12.6% in 2009.
</t>
  </si>
  <si>
    <t>Waste incineration of MSW without energy recovery (IT)</t>
  </si>
  <si>
    <t>Inceneritore per rifiuti solidi urbani (IT)</t>
  </si>
  <si>
    <t xml:space="preserve">The process includes only municipal solid waste (MSW).
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
</t>
  </si>
  <si>
    <t xml:space="preserve">The combined uncertainty in emissions from waste incineration is estimated to be about 22.4%: 10% for activity data and 20% for the model. </t>
  </si>
  <si>
    <t xml:space="preserve">CO2 emission factor for municipal waste has been calculated considering a carbon content equal to 23%; a distinction was made between CO2 from fossil fuels (generally plastics) and CO2 from renewable organic sources (paper, wood, other organic materials). Only emissions from fossil fuels, which are equivalent to 35% of the total, were included in the inventory. CO2 emission factor for industrial, oils and hospital waste has been derived as the average of values of investigated industrial plants. The data set reports CH4, CO2 and N20 emissions. Italian Greenhouse Gas Inventory 1990 – 2014 - National Inventory Report 2016. 
</t>
  </si>
  <si>
    <t>Waste incineration of industrial waste without energy recovery (IT)</t>
  </si>
  <si>
    <t>Inceneritore per rifiuti industriali senza recupero di energia (IT)</t>
  </si>
  <si>
    <t xml:space="preserve">The process includes only industrial waste.
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
</t>
  </si>
  <si>
    <t>Waste incineration of hospital waste without energy recovery (IT)</t>
  </si>
  <si>
    <t>Inceneritore per rifiuti ospedalieri senza recupero di energia (IT)</t>
  </si>
  <si>
    <t xml:space="preserve">The process includes only hospital waste.
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
</t>
  </si>
  <si>
    <t>Rifiuti industriali</t>
  </si>
  <si>
    <t>3G0</t>
  </si>
  <si>
    <t>Waste incineration of sewage sludge without energy recovery (IT)</t>
  </si>
  <si>
    <t>Inceneritore per fanghi di depurazione senza recupero di energia (IT)</t>
  </si>
  <si>
    <t xml:space="preserve">The process includes only sewage sludge.
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
</t>
  </si>
  <si>
    <t>Waste incineration of waste oils without energy recovery (IT)</t>
  </si>
  <si>
    <t>Inceneritore di oli esausti senza recupero di energia (IT)</t>
  </si>
  <si>
    <t xml:space="preserve">The process includes only waste oils.  
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
</t>
  </si>
  <si>
    <t>Depurazione delle acque reflue domestiche (IT)</t>
  </si>
  <si>
    <t xml:space="preserve">The data are expressed in kg/PE (Population equivalent).
The data set reports CH4 and N20 emissions. 
Italian Greenhouse Gas Inventory 1990 – 2014 - National Inventory Report 2016.
</t>
  </si>
  <si>
    <t>Industrial wastewater (IT)</t>
  </si>
  <si>
    <t>Depurazione delle acque reflue industriali (IT)</t>
  </si>
  <si>
    <t>m3</t>
  </si>
  <si>
    <t xml:space="preserve">The data set reports CH4 and N20 emissions. 
Italian Greenhouse Gas Inventory 1990 – 2014 - National Inventory Report 2016.
</t>
  </si>
  <si>
    <t>Emission of combustion independent from the type of use, representative of Italian mix consumed. The boundary is gate-to-gate.</t>
  </si>
  <si>
    <t>The data set reports only the CO2 emissions estimated. Data are Italian national average of last 5 years.</t>
  </si>
  <si>
    <t>This emission doesn’t consider the efficiency of different combustion engine. Italian Greenhouse Gas Inventory 1990 – 2014 - National Inventory Report 2016.</t>
  </si>
  <si>
    <t xml:space="preserve">The data set reports only the CO2 emissions estimated. Data are Italian national average of last 5 years.
Data are expressed in kgCO2/kg natural gas, considering natural gas density 0.778 kg/m3.
</t>
  </si>
  <si>
    <t>The data set reports only the CO2 emissions estimated. Data derive from experimental average 2012-2014.</t>
  </si>
  <si>
    <t>Italian Greenhouse Gas Inventory 1990 – 2014 - National Inventory Report 2016.</t>
  </si>
  <si>
    <t>Diesel oil – engines (IT)</t>
  </si>
  <si>
    <t>Diesel per autotrazione (IT)</t>
  </si>
  <si>
    <t>Diesel oil – heating (IT)</t>
  </si>
  <si>
    <t>Diesel per riscaldamento di edifici (IT)</t>
  </si>
  <si>
    <t>The data set reports only the CO2 emissions estimated. The data were elaborated from literature and from an extensive series of samples (more than 400) analysed by ENEL and made available to ISPRA. Data are an average of the last 5 years.</t>
  </si>
  <si>
    <t>The data set reports only the CO2 emissions estimated. Data derive from statistical estimation of imported coal data. Data are an average of the last 5 years.</t>
  </si>
  <si>
    <t xml:space="preserve">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The quantities shipped by the main exporters change considerably from year to year. Therefore an attempt was made to find out a methodology allowing for a more precise estimation of the carbon content of this fuel.
Italian Greenhouse Gas Inventory 1990 – 2014 - National Inventory Report 2016.
</t>
  </si>
  <si>
    <t xml:space="preserve">Refinery gases are derived gases produced in refineries.
Italian Greenhouse Gas Inventory 1990 – 2014 - National Inventory Report 2016.
</t>
  </si>
  <si>
    <t>Syngas</t>
  </si>
  <si>
    <t xml:space="preserve">Gas di sintesi </t>
  </si>
  <si>
    <t xml:space="preserve">Synthesis gasses are derived gases produced in refineries from heavy residual.
Italian Greenhouse Gas Inventory 1990 – 2014 - National Inventory Report 2016.
</t>
  </si>
  <si>
    <t>Gas sottoprodotto della ghisa in altoforno</t>
  </si>
  <si>
    <t>3B0</t>
  </si>
  <si>
    <t>PE (Population equivalent)</t>
  </si>
  <si>
    <t>kgCO2e/PE</t>
  </si>
  <si>
    <t>kgCO2e/m3</t>
  </si>
  <si>
    <t>3F0</t>
  </si>
  <si>
    <t>1A3</t>
  </si>
  <si>
    <t>1A2</t>
  </si>
  <si>
    <t>1A1</t>
  </si>
  <si>
    <t>FUEL (IT)</t>
  </si>
  <si>
    <t>TRANSPORT (EU) yes</t>
  </si>
  <si>
    <t>PRODUCTS AND PROCESSES (EU)</t>
  </si>
  <si>
    <t>PRODUCT AND PROCESSES (IT)</t>
  </si>
  <si>
    <t>Ammonia (IT)</t>
  </si>
  <si>
    <t>Ammoniaca (IT)</t>
  </si>
  <si>
    <t xml:space="preserve">Since 2002 national production of ammonia in Italy has been collected at facility level. Since 2009 only one facility (Enichem Agricoltura) has been producing ammonia in Italy and reporting data to the national PRTR (Pollutant Release and Transfer Register).
Ammonia is obtained after processing in ammonia converters a “synthesis gas” which contains hydrogen and nitrogen. CO2 is also contained in the synthesis gas, but it is removed in the decarbonising step within the ammonia production process. Part of CO2 is recovered as a by-product and part is released to atmosphere.
The system boundary is gate to gate.
</t>
  </si>
  <si>
    <t xml:space="preserve">The uncertainty in CO2 emissions is estimated by 10.4%, as combination of uncertainties related to activity data (3%) and for the model/emission factors (10%).
Data are Italian national average of last 5 years.
</t>
  </si>
  <si>
    <t xml:space="preserve">The data set reports only the CO2 emissions. 
Italian Greenhouse Gas Inventory 1990 – 2014 - National Inventory Report 2016.
</t>
  </si>
  <si>
    <t>Nitric acid  (IT)</t>
  </si>
  <si>
    <t>Acido nitrico (IT)</t>
  </si>
  <si>
    <t xml:space="preserve">Since 2009 nitric acid production has been carried out in only two plants at national level.
Nitric acid is produced from ammonia by catalytic oxidation (with air) of NH3 to NO2 and subsequent reaction with water. Currently the reactions involved take place in low and medium pressure processes.
The N2O average emission factors are calculated from 1990 on the basis of the emission factors provided by the existing production plants in the national EPER/E-PRTR registry. Activity data have been collected at plant level for the whole time series.
The system boundary is gate to gate.
</t>
  </si>
  <si>
    <t>The uncertainty in N2O emissions is estimated by 10.4%, as combination of uncertainties related to activity data (3%) and for the model/emission factors (10%).</t>
  </si>
  <si>
    <t xml:space="preserve">The data set reports only the N2O emissions. 
Italian Greenhouse Gas Inventory 1990 – 2014 - National Inventory Report 2016
</t>
  </si>
  <si>
    <t>Adipic acid (IT)</t>
  </si>
  <si>
    <t>Acido adipico (IT)</t>
  </si>
  <si>
    <t xml:space="preserve">Adipic acid production is a multistep process which starts with the oxidation of cyclohexanol using nitric
acid and Cu catalysts. Adipic acid is then used to produce nylon or is fed to other production processes. 
Emissions data from adipic acid production are provided and referenced by one plant, which is the only producer in Italy (Radici Chimica, several years).
The system boundary is gate to gate.
</t>
  </si>
  <si>
    <t>The uncertainty in N2O and CO2 emissions is estimated by 10.4%, as combination of uncertainties related to activity data (3%) and for the model/emission factors (10%).</t>
  </si>
  <si>
    <t xml:space="preserve">The data set reports CO2 and N2O emissions. 
Italian Greenhouse Gas Inventory 1990 – 2014 - National Inventory Report 2016.
</t>
  </si>
  <si>
    <t>Calcium carbide (IT)</t>
  </si>
  <si>
    <t xml:space="preserve">Calcium carbide production process takes place in electric furnaces. CARBITALIA S.p.A. is the only facility which can operate calcium carbide production in Italy. Since the previous submission CO2 emissions from calcium carbide production process and use have been estimated on the basis of the activity data provided by the sole Italian producer/retailer. Activity data relating to the manufacture of calcium carbide are referred to the years from 1990 to 1995 when the production stopped; activity data concerning the use of calcium carbide have been provided for the whole timeseries too. The default IPCC CO2 emission factors (IPCC, 2006) have been used to estimate the emissions from manufacture and use along the whole timeseries. 
The system boundary is gate to gate.
</t>
  </si>
  <si>
    <t>The uncertainty in CO2 emissions is estimated by 10.4%, as combination of uncertainties related to activity data (3%) and for the model/emission factors (10%).</t>
  </si>
  <si>
    <t xml:space="preserve">The data set reports only CO2 emissions. 
Italian Greenhouse Gas Inventory 1990 – 2014 - National Inventory Report 2016.
</t>
  </si>
  <si>
    <t>Carburo di calcio (IT)</t>
  </si>
  <si>
    <t>Titanium dioxide (IT)</t>
  </si>
  <si>
    <t>Biossido di titanio (IT)</t>
  </si>
  <si>
    <t xml:space="preserve">CO2 emissions from dioxide titanium production have been estimated on the basis of information supplied directly by the Italian maker. In Italy there is only one facility where this production occurs and titanium dioxide is produced through the “sulphate process” that involves the use of sulphuric acid to concentrate the input raw mineral in terms of titanium dioxide content, then selective precipitation and calcination allow getting the final product.
The system boundary is gate to gate.
</t>
  </si>
  <si>
    <t xml:space="preserve">TiO2 is the most used white pigment especially for paint and plastic industries.
The data set reports only CO2 emissions. 
Italian Greenhouse Gas Inventory 1990 – 2014 - National Inventory Report 2016.
</t>
  </si>
  <si>
    <t>Soda ash production and use (IT)</t>
  </si>
  <si>
    <t>Produzione e uso di carbonato di sodio (IT)</t>
  </si>
  <si>
    <t xml:space="preserve">CO2 emissions from soda ash production have been estimated on account of information available about the Solvay process, the only one facility that operates soda ash production. The CO2 emission factor for those years is based on the estimation process of the GHG emissions inventory of Spain and on the information that Solvay has made available to the Spanish inventory team for a plant with the same technology as the Italian one.
Solvay process allows producing soda ash through the conversion of sodium chloride into sodium carbonate using calcium carbonate and ammonia. CO2 is released and calcium chloride is the waste.
Up to the second half of year 2000 in the unit for the production of peroxidates there was one sodium
carbonate line and a sodium perborate line which was then converted to sodium carbonate production. Soda ash is also used in glass production processes.
The system boundary is gate to gate.
</t>
  </si>
  <si>
    <t>Ethylene (IT)</t>
  </si>
  <si>
    <t>Etilene (IT)</t>
  </si>
  <si>
    <t>The system boundary is gate to gate.</t>
  </si>
  <si>
    <t xml:space="preserve">Ethylene belongs to the organic chemical processes. It is produced in petrochemical industry by steam cracking to manufacture ethylene oxide, styrene monomer and polyethylenes. Syndial Spa (ex Enichem) and Polimeri Europa (Syndial, several years; Polimeri Europa, several years) were the main producers in Italy up to 2006. Since 2007 Polimeri Europa has become the main producer for those products, while it has been the main producer of styrene since 2002.
Data have been provided by the Italian producers.
</t>
  </si>
  <si>
    <t xml:space="preserve">The data set reports only CH4 emissions. 
Italian Greenhouse Gas Inventory 1990 – 2014 - National Inventory Report 2016.
</t>
  </si>
  <si>
    <t>Carbon black (IT)</t>
  </si>
  <si>
    <t>CO2 and CH4 emissions from carbon black production process have been estimated on the basis of information supplied by the Italian production plants in the framework of the national EPER/E-PRTR registry and the EU emissions trading scheme. The system boundary is gate to gate.</t>
  </si>
  <si>
    <t xml:space="preserve">The data set reports CH4 and CO2 emissions. 
Italian Greenhouse Gas Inventory 1990 – 2014 - National Inventory Report 2016.
</t>
  </si>
  <si>
    <t>Propylene (IT)</t>
  </si>
  <si>
    <t>Propilene (IT)</t>
  </si>
  <si>
    <t xml:space="preserve"> - - - - -</t>
  </si>
  <si>
    <t>TRANSPORT (IT)</t>
  </si>
  <si>
    <t>http://www.sinanet.isprambiente.it/it/sia-ispra/fetransp</t>
  </si>
  <si>
    <t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t>
  </si>
  <si>
    <t>La metodologia elaborata e applicata alla stima delle emissioni degli inquinanti atmosferici è basata sull’EMEP/EEA air pollutant emission inventory guidebook 2013 ed è coerente con le Guidelines IPCC 2006 relativamente ai gas serra. È stato utilizzato COPERT 4 v. 11.3, software il cui sviluppo è coordinato dall’Agenzia Europea dell’Ambiente, nell’ambito delle attività dello European Topic Centre for Air Pollution and Climate Change Mitigation (ETC/ACM). Le stime sono state elaborate sulla base dei dati di input nazionali riguardanti il parco e la circolazione dei veicoli (numerosità del parco, percorrenze e consumi medi, velocità per categoria veicolare con riferimento ai cicli di guida urbano, extraurbano ed autostradale, altri specifici parametri nazionali).</t>
  </si>
  <si>
    <t>7B2</t>
  </si>
  <si>
    <t>Motocilette di cilindrata superiore a 50 cc</t>
  </si>
  <si>
    <t>Motorini/ scooter di cilindrata inferiore o uguale a 50cc</t>
  </si>
  <si>
    <t>Trucks and vans</t>
  </si>
  <si>
    <t>Piccoli camioncini</t>
  </si>
  <si>
    <t>Camion, autoarticolati</t>
  </si>
  <si>
    <t>kgCO2e/km</t>
  </si>
  <si>
    <t>Veicoli alimentati con specifico combustibile, senza distinzione di percorso stradale.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t>
  </si>
  <si>
    <t>Passenger Cars, fuel mix, urban route (IT)</t>
  </si>
  <si>
    <t>Buses, fuel mix, urban route (IT)</t>
  </si>
  <si>
    <t>Light Duty Vehicles, fuel mix, urban route (IT)</t>
  </si>
  <si>
    <t>Automobili, mix di combustibile, percorso URBANO (IT)</t>
  </si>
  <si>
    <t>Autobus, mix di combustibile, percorso URBANO (IT)</t>
  </si>
  <si>
    <t>Autoveicoli leggeri, mix di combustibile, percorso URBANO (IT)</t>
  </si>
  <si>
    <t>Autoveicoli pesanti, mix di combustibile, percorso URBANO (IT)</t>
  </si>
  <si>
    <t>Mopeds, gasoline, urban route (IT)</t>
  </si>
  <si>
    <t>Motorcycles,  gasoline, urban route (IT)</t>
  </si>
  <si>
    <t>Heavy Duty Trucks, fuel mix, urban route (IT)</t>
  </si>
  <si>
    <t>Passenger Cars, fuel mix, rural route (IT)</t>
  </si>
  <si>
    <t>Buses, fuel mix, rural route  (IT)</t>
  </si>
  <si>
    <t>Light Duty Vehicles,  fuel mix, rural route (IT)</t>
  </si>
  <si>
    <t>Heavy Duty Trucks,  fuel mix, rural route (IT)</t>
  </si>
  <si>
    <t>Motorcycles, gasoline, rural route (IT)</t>
  </si>
  <si>
    <t>Mopeds, gasoline, rural route (IT)</t>
  </si>
  <si>
    <t>Automobili, mix di combustibile, percorso AUTOSTRADALE (IT)</t>
  </si>
  <si>
    <t>Autobus, mix di combustibile, percorso AUTOSTRADALE (IT)</t>
  </si>
  <si>
    <t>Ciclomotori, benzina, percorso AUTOSTRADALE (IT)</t>
  </si>
  <si>
    <t>Autoveicoli leggeri, mix di combustibile, percorso AUTOSTRADALE (IT)</t>
  </si>
  <si>
    <t>Autoveicoli pesanti, mix di combustibile, percorso AUTOSTRADALE (IT)</t>
  </si>
  <si>
    <t>Passenger Cars, gasoline, any route (IT)</t>
  </si>
  <si>
    <t>Automobili, diesel, qualsiasi percorso (IT)</t>
  </si>
  <si>
    <t>Automobili, GPL, qualsiasi percorso (IT)</t>
  </si>
  <si>
    <t>Automobili, metano, qualsiasi percorso (IT)</t>
  </si>
  <si>
    <t>Automobili, benzina ibrida, qualsiasi percorso (IT)</t>
  </si>
  <si>
    <t>Autobus, diesel, qualsiasi percorso (IT)</t>
  </si>
  <si>
    <t>Autobus, metano, qualsiasi percorso (IT)</t>
  </si>
  <si>
    <t>Autoveicoli leggeri, benzina, qualsiai percorso (IT)</t>
  </si>
  <si>
    <t>Autoveicoli leggeri, diesel, qualsiasi percorso (IT)</t>
  </si>
  <si>
    <t>Autoveicoli pesanti, benzina, qualsiai percorso  (IT)</t>
  </si>
  <si>
    <t>Autoveicoli pesanti, diesel, qualsiai percorso  (IT)</t>
  </si>
  <si>
    <t>Autobus, mix di combustibile, qualsiasi percorso (IT)</t>
  </si>
  <si>
    <t>Automobili, mix di combustibile, qualsiasi percorso (IT)</t>
  </si>
  <si>
    <t>Autoveicoli leggeri, mix di combustibile,  qualsiasi percorso (IT)</t>
  </si>
  <si>
    <t>Autoveicoli pesanti, mix di combustibile, qualsiasi percorso (IT)</t>
  </si>
  <si>
    <t>Passenger Cars, fuel mix, any route (IT)</t>
  </si>
  <si>
    <t>Buses, fuel mix, any route (IT)</t>
  </si>
  <si>
    <t>Mopeds, gasoline, any route (IT)</t>
  </si>
  <si>
    <t>Light Duty Vehicles, fuel mix, any route (IT)</t>
  </si>
  <si>
    <t>Motorcycles, gasoline, any route (IT)</t>
  </si>
  <si>
    <t>Heavy Duty Trucks, fuel mix, any route (IT)</t>
  </si>
  <si>
    <t>Passenger Cars, fuel mix, highway route (IT)</t>
  </si>
  <si>
    <t>Buses, fuel mix, highway route (IT)</t>
  </si>
  <si>
    <t>Motorcycles, gasoline,  highway route (IT)</t>
  </si>
  <si>
    <t>Light Duty Vehicles, fuel mix, highway route (IT)</t>
  </si>
  <si>
    <t>Heavy Duty Trucks, fuel mix, highway route (IT)</t>
  </si>
  <si>
    <t>Automobili, benzina, qualsiasi percorso (IT)</t>
  </si>
  <si>
    <t>Passenger Cars, diesel, any route (IT)</t>
  </si>
  <si>
    <t>Passenger Cars, LPG, any route (IT)</t>
  </si>
  <si>
    <t>Passenger Cars, natural gas, any route (IT)</t>
  </si>
  <si>
    <t>Passenger Cars, hybrid gasoline, any route (IT)</t>
  </si>
  <si>
    <t>Buses, diesel, any route (IT)</t>
  </si>
  <si>
    <t>Buses, natural gas, any route (IT)</t>
  </si>
  <si>
    <t>Light Duty Vehicles, gasoline, any route (IT)</t>
  </si>
  <si>
    <t>Light Duty Vehicles, diesel, any route (IT)</t>
  </si>
  <si>
    <t>Heavy Duty Trucks, gasoline, any route (IT)</t>
  </si>
  <si>
    <t>Heavy Duty Trucks, diesel, any route (IT)</t>
  </si>
  <si>
    <t>Automobili, E85 (85% etanolo + 15% benzina), qualsiasi percorso (IT)</t>
  </si>
  <si>
    <t>Passenger Cars, E85 (85% ethanol + 15% gasoline), any route (IT)</t>
  </si>
  <si>
    <t>Automobili, benzina, percorso urbano (IT)</t>
  </si>
  <si>
    <t>Automobili, diesel,  percorso urbano (IT)</t>
  </si>
  <si>
    <t>Passenger Cars, gasoline, urban route (IT)</t>
  </si>
  <si>
    <t>Automobili, metano, percorso urbano (IT)</t>
  </si>
  <si>
    <t>Automobili, benzina ibrida, percorso urbano (IT)</t>
  </si>
  <si>
    <t>Autobus, diesel, percorso urbano (IT)</t>
  </si>
  <si>
    <t>Autobus, metano, percorso urbano (IT)</t>
  </si>
  <si>
    <t>Automobili, E85 (85% etanolo + 15% benzina), percorso urbano (IT)</t>
  </si>
  <si>
    <t>Passenger Cars, diesel, urban route (IT)</t>
  </si>
  <si>
    <t>Passenger Cars, LPG, urban route (IT)</t>
  </si>
  <si>
    <t>Passenger Cars, E85 (85% ethanol + 15% gasoline), urban route (IT)</t>
  </si>
  <si>
    <t>Passenger Cars, natural gas, urban route (IT)</t>
  </si>
  <si>
    <t>Passenger Cars, hybrid gasoline, urban route (IT)</t>
  </si>
  <si>
    <t>Buses, diesel, urban route (IT)</t>
  </si>
  <si>
    <t>Buses, natural gas, urban route (IT)</t>
  </si>
  <si>
    <t>Light Duty Vehicles, diesel, urban route (IT)</t>
  </si>
  <si>
    <t>Heavy Duty Trucks, gasoline, urban route (IT)</t>
  </si>
  <si>
    <t>Heavy Duty Trucks, diesel, urban route (IT)</t>
  </si>
  <si>
    <t>Autoveicoli leggeri, diesel, percorso urbano (IT)</t>
  </si>
  <si>
    <t>Autoveicoli pesanti, benzina, percorso urbano  (IT)</t>
  </si>
  <si>
    <t>Autoveicoli pesanti, diesel, percorso urbano (IT)</t>
  </si>
  <si>
    <t>Light Duty Vehicles, gasoline, urban route (IT)</t>
  </si>
  <si>
    <t>Autoveicoli leggeri, benzina, percorso urbano (IT)</t>
  </si>
  <si>
    <t>Automobili, GPL, percorso urbano (IT)</t>
  </si>
  <si>
    <t>Automobili, benzina, percorso autostradale (IT)</t>
  </si>
  <si>
    <t>Automobili, diesel,  percorso autostradale (IT)</t>
  </si>
  <si>
    <t>Automobili, GPL, percorso autostradale (IT)</t>
  </si>
  <si>
    <t>Automobili, E85 (85% etanolo + 15% benzina), percorso autostradale (IT)</t>
  </si>
  <si>
    <t>Automobili, metano, percorso autostradale (IT)</t>
  </si>
  <si>
    <t>Automobili, benzina ibrida, percorso autostradale (IT)</t>
  </si>
  <si>
    <t>Autobus, diesel, percorso autostradale (IT)</t>
  </si>
  <si>
    <t>Autoveicoli pesanti, benzina, percorso autostradale  (IT)</t>
  </si>
  <si>
    <t>Autoveicoli leggeri, diesel, percorso autostradale (IT)</t>
  </si>
  <si>
    <t>Autoveicoli leggeri, benzina, percorso autostradale (IT)</t>
  </si>
  <si>
    <t>Autoveicoli pesanti, diesel, percorso autostradale (IT)</t>
  </si>
  <si>
    <t>Passenger Cars, gasoline, highway route (IT)</t>
  </si>
  <si>
    <t>Passenger Cars, diesel, highway route (IT)</t>
  </si>
  <si>
    <t>Passenger Cars, LPG, highway route (IT)</t>
  </si>
  <si>
    <t>Passenger Cars, E85 (85% ethanol + 15% gasoline), highway route (IT)</t>
  </si>
  <si>
    <t>Passenger Cars, natural gas, highway route (IT)</t>
  </si>
  <si>
    <t>Passenger Cars, hybrid gasoline, highway route (IT)</t>
  </si>
  <si>
    <t>Motorcycles, gasoline, highway route (IT)</t>
  </si>
  <si>
    <t>Light Duty Vehicles, gasoline, highway route (IT)</t>
  </si>
  <si>
    <t>Buses, diesel, highway route (IT)</t>
  </si>
  <si>
    <t>Light Duty Vehicles, diesel, highway route (IT)</t>
  </si>
  <si>
    <t>Heavy Duty Trucks, gasoline, highway route (IT)</t>
  </si>
  <si>
    <t>Heavy Duty Trucks, diesel, highway route (IT)</t>
  </si>
  <si>
    <t>Heavy Duty Trucks, diesel, rural route (IT)</t>
  </si>
  <si>
    <t>Heavy Duty Trucks, gasoline, rural route (IT)</t>
  </si>
  <si>
    <t>Light Duty Vehicles, gasoline, rural route (IT)</t>
  </si>
  <si>
    <t>Light Duty Vehicles, diesel, rural route (IT)</t>
  </si>
  <si>
    <t>Buses, natural gas, rural route (IT)</t>
  </si>
  <si>
    <t>Buses, diesel, rural route (IT)</t>
  </si>
  <si>
    <t>Passenger Cars, natural gas, rural route (IT)</t>
  </si>
  <si>
    <t>Passenger Cars, E85 (85% ethanol + 15% gasoline), rural route (IT)</t>
  </si>
  <si>
    <t>Passenger Cars, hybrid gasoline, rural route (IT)</t>
  </si>
  <si>
    <t>Passenger Cars, diesel, rural route (IT)</t>
  </si>
  <si>
    <t>Passenger Cars, gasoline, rural route (IT)</t>
  </si>
  <si>
    <t>Passenger Cars, LPG, rural route (IT)</t>
  </si>
  <si>
    <t>Veicoli alimentati con mix di combustibile, su percorso stradale extra-urbano.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t>
  </si>
  <si>
    <t>Autobus, mix di combustibile, percorso extra-urbano (IT)</t>
  </si>
  <si>
    <t>Automobili, mix di combustibile, percorso extra-urbano (IT)</t>
  </si>
  <si>
    <t>Ciclomotori, benzina, percorso extra-urbano (IT)</t>
  </si>
  <si>
    <t>Autoveicoli leggeri, mix di combustibile, percorso extra-urbano (IT)</t>
  </si>
  <si>
    <t>Autoveicoli pesanti, mix di combustibile, percorso extra-urbano (IT)</t>
  </si>
  <si>
    <t>Automobili, benzina, percorso extra-urbano (IT)</t>
  </si>
  <si>
    <t>Automobili, diesel,  percorso extra-urbano (IT)</t>
  </si>
  <si>
    <t>Automobili, GPL, percorso extra-urbano (IT)</t>
  </si>
  <si>
    <t>Automobili, E85 (85% etanolo + 15% benzina), percorso extra-urbano (IT)</t>
  </si>
  <si>
    <t>Automobili, metano, percorso extra-urbano (IT)</t>
  </si>
  <si>
    <t>Automobili, benzina ibrida, percorso extra-urbano (IT)</t>
  </si>
  <si>
    <t>Autobus, metano, percorso extra-urbano (IT)</t>
  </si>
  <si>
    <t>Autoveicoli leggeri, benzina, percorso extra-urbano (IT)</t>
  </si>
  <si>
    <t>Autoveicoli leggeri, diesel, percorso extra-urbano (IT)</t>
  </si>
  <si>
    <t>Autoveicoli pesanti, benzina, percorso extra-urbano  (IT)</t>
  </si>
  <si>
    <t>Autoveicoli pesanti, diesel, percorso extra-urbano (IT)</t>
  </si>
  <si>
    <t xml:space="preserve">Veicoli alimentati con mix di combustibile e di percorso stradale.
Emissioni in kg gas/km percorso.
I fattori di emissione sono calcolati sia rispetto ai km percorsi che rispetto ai consumi, con riferimento sia al dettaglio delle tecnologie che all’aggregazione per settore e combustibile. Non sono inclusi i dati di produzione del veicolo e del carburante.
</t>
  </si>
  <si>
    <t>Veicoli alimentati a benzina, senza distinzione di percorso stradale.
Emissioni in kg gas/km percorso.
I fattori di emissione sono calcolati sia rispetto ai km percorsi che rispetto ai consumi, con riferimento sia al dettaglio delle tecnologie che all’aggregazione per settore e combustibile. Non sono inclusi i dati di produzione del veicolo e del carburante.</t>
  </si>
  <si>
    <t xml:space="preserve">Vehicles fueled by fuel and route mix.
Gas emissions in kg/km driven.
The emission factors are calculated on the basis of the mileage and fuel consumption, with reference both to the technologies and to the aggregation by sector and by fuel, calculated regardless of route.
Data related on vehicle and fuel production are not included. 
</t>
  </si>
  <si>
    <t xml:space="preserve">Vehicles fueled by gasoline, route mix.
Gas emissions in kg/km driven.
The emission factors are calculated on the basis of the mileage and fuel consumption, with reference both to the technologies and to the aggregation by sector and by fuel, calculated regardless of route.
Data related on vehicle and fuel production are not included. 
</t>
  </si>
  <si>
    <t xml:space="preserve">Veicoli alimentati con mix di combustibile, percorso urbano.
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
</t>
  </si>
  <si>
    <t xml:space="preserve">Veicoli alimentati a benzina, percorso urbano.
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
</t>
  </si>
  <si>
    <t xml:space="preserve">Vehicles fueled by fuel mix, urban route.
The emission factors are calculated on the basis of the mileage and fuel consumption, with reference both to the technologies and to the aggregation by sector and by fuel, calculated on urban route.
Data related on vehicle and fuel production are not included. 
</t>
  </si>
  <si>
    <t xml:space="preserve">Vehicles fueled by gasoline,  urban route.
The emission factors are calculated on the basis of the mileage and fuel consumption, with reference both to the technologies and to the aggregation by sector and by fuel, calculated on urban route.
Data related on vehicle and fuel production are not included. 
 </t>
  </si>
  <si>
    <t xml:space="preserve">Veicoli alimentati con mix di combustibile, percorso extra-urbano. 
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
</t>
  </si>
  <si>
    <t>Veicoli alimentati a benzina, percorso extra-urbano. 
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t>
  </si>
  <si>
    <t xml:space="preserve">Vehicles fueled by fuel mix, rural route.
The emission factors are calculated on the basis of the mileage and fuel consumption, with reference both to the technologies and to the aggregation by sector and by fuel, calculated on rural route.
Data related on vehicle and fuel production are not included. 
</t>
  </si>
  <si>
    <t xml:space="preserve">Vehicles fueled by gasoline, rural route.
The emission factors are calculated on the basis of the mileage and fuel consumption, with reference both to the technologies and to the aggregation by sector and by fuel, calculated on rural route.
Data related on vehicle and fuel production are not included. 
 </t>
  </si>
  <si>
    <t xml:space="preserve">Veicoli alimentati con mix di combustibile, percorso autostradale. 
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
</t>
  </si>
  <si>
    <t>Veicoli alimentati con mix di combustibile, percorso autostradale. 
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t>
  </si>
  <si>
    <t xml:space="preserve">Vehicles fueled by gasoline, highway route.
The emission factors are calculated on the basis of the mileage and fuel consumption, with reference both to the technologies and to the aggregation by sector and by fuel, calculated on highway route.
Data related on vehicle and fuel production are not included. 
</t>
  </si>
  <si>
    <t xml:space="preserve">Vehicles fueled by fuel mix, highway route.
The emission factors are calculated on the basis of the mileage and fuel consumption, with reference both to the technologies and to the aggregation by sector and by fuel, calculated on highway route.
Data related on vehicle and fuel production are not included. 
</t>
  </si>
  <si>
    <t xml:space="preserve">Veicoli alimentati con specifico combustibile, senza distinzione di percorso stradale. 
I fattori di emissione sono calcolati sia rispetto ai km percorsi che rispetto ai consumi, con riferimento sia al dettaglio delle tecnologie che all’aggregazione per settore e combustibile. Non sono inclusi i dati della produzione del veicolo e del carburante.
</t>
  </si>
  <si>
    <t xml:space="preserve">Vehicles fueled by specific fuel, mix route. 
The emission factors are calculated on the basis of the mileage and fuel consumption, with reference both to the technologies and to the aggregation by sector and by fuel, calculated on highway route.
Data related on vehicle and fuel production are not included. 
</t>
  </si>
  <si>
    <t xml:space="preserve">Vehicles fueled by specific fuel, urban route.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
</t>
  </si>
  <si>
    <t>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t>
  </si>
  <si>
    <t>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t>
  </si>
  <si>
    <t>Autobus, diesel, percorso extra-urbano (IT)</t>
  </si>
  <si>
    <t xml:space="preserve">Vehicles fueled by specific fuel, rural route.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
</t>
  </si>
  <si>
    <t>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t>
  </si>
  <si>
    <t>Vehicles fueled by specific fuel, highway route.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t>
  </si>
  <si>
    <t xml:space="preserve">The database of average emission factors related to road transport is based on the estimates made for the national inventory of air emissions, annually elaborated by ISPRA as verification tool of the commitments made at international level on air protection.
</t>
  </si>
  <si>
    <t>The developed methodology for the estimate of air pollutant emissions is based on EMEP/EEA air pollutant emission inventory guidebook 2013 and is consistent with the IPCC 2006 Guidelines related to greenhouse gas emissions. COPERT 4 v. 11.3 software has been used, developed by the European Agency of Environment, within the activities of the European Topic Centre for Air Pollution and Climate Change Mitigation (ETC/ACM). The estimates were made on the basis of national input data about the vehicle fleet and movements (numbers of vehicles, mileage and average fuel consumption, speed of vehicle category with reference to urban, rural and highway routes, other country-specific parameters).</t>
  </si>
  <si>
    <t>Il dataset riporta solo i valori di CH4. Inventario nazionale italiano delle emissioni di gas serra, 1990 - 2014. Rapporto dell'inventario nazionale 2016.</t>
  </si>
  <si>
    <t>Il dataset riporta solo i valori di CH4 e CO2. Inventario nazionale italiano delle emissioni di gas serra, 1990 - 2014. Rapporto dell'inventario nazionale 2016.</t>
  </si>
  <si>
    <t>Il dataset riporta solo i valori di CO2. Inventario nazionale italiano delle emissioni di gas serra, 1990 - 2014. Rapporto dell'inventario nazionale 2016.</t>
  </si>
  <si>
    <t>Il dataset riporta solo i valori di CO2 e N2O. Inventario nazionale italiano delle emissioni di gas serra, 1990 - 2014. Rapporto dell'inventario nazionale 2016.</t>
  </si>
  <si>
    <t>Il dataset riporta solo i valori di N2O. Inventario nazionale italiano delle emissioni di gas serra, 1990 - 2014. Rapporto dell'inventario nazionale 2016.</t>
  </si>
  <si>
    <t>Inventario nazionale italiano delle emissioni di gas serra, 1990 - 2014. Rapporto dell'inventario nazionale 2016.</t>
  </si>
  <si>
    <t>TiO2 è il pigmento bianco più utilizzato, specialmente per le industrie di vernici e plastiche.. Il dataset riporta solo i valori di CO2. Inventario nazionale italiano delle emissioni di gas serra, 1990 - 2014. Rapporto dell'inventario nazionale 2016.</t>
  </si>
  <si>
    <t>I gas di sintesi sono gas derivati da processi di raffineria pesate. Inventario nazionale italiano delle emissioni di gas serra, 1990 - 2014. Rapporto dell'inventario nazionale 2016.</t>
  </si>
  <si>
    <t>I gas di altoforno sono gas derivati  nell'industria siderurgica. Densità a 0° C e 1 atm è pari a 1.250 kg/m3. Inventario nazionale italiano delle emissioni di gas serra, 1990 - 2014. Rapporto dell'inventario nazionale 2016.</t>
  </si>
  <si>
    <t xml:space="preserve">Coke oven gases are derived gases produced in iron and steel integrated plants.
Density at 0°C and 760 mmHg, or 105 kN/m2, is 0.50 kg/m3.
Italian Greenhouse Gas Inventory 1990 – 2014 - National Inventory Report 2016.
</t>
  </si>
  <si>
    <t xml:space="preserve">Blast furnace gases are derived steel gases. 
Density at 0°C and 1 atm is 1.250 kg/m3. 
Italian Greenhouse Gas Inventory 1990 – 2014 - National Inventory Report 2016.
</t>
  </si>
  <si>
    <t>I gas di cokeria sono gas derivati da impianti integrati per la produzione di ferro e acciaio. Densità a 0°C e 760 mmHg, o a 105 kN/m2, è 0.50 kg/m3. Inventario nazionale italiano delle emissioni di gas serra, 1990 - 2014. Rapporto dell'inventario nazionale 2016.</t>
  </si>
  <si>
    <t>I gas di raffineria sono gas derivati da processi di raffineria. Inventario nazionale italiano delle emissioni di gas serra, 1990 - 2014. Rapporto dell'inventario nazionale 2016.</t>
  </si>
  <si>
    <t>L'Italia ha una produzione nazionale di carbone trascurabile; la maggior parte è importata da diversi Paesi, con contenuto di carbonio differente in funzione in funzione del diverso contenuto di idrogeno e al diverso PCI del carbone. I valori del contenuto di carbonio sono stati stimati sulla base di una metodologia che consentisse la stima più precisa. Inventario nazionale italiano delle emissioni di gas serra, 1990 - 2014. Rapporto dell'inventario nazionale 2016.</t>
  </si>
  <si>
    <t>Il dataset riporta solo i valori di CH4 e N2O. Inventario nazionale italiano delle emissioni di gas serra, 1990 - 2014. Rapporto dell'inventario nazionale 2016.</t>
  </si>
  <si>
    <t>Il dataset riporta solo i valori di CO2. Il dataset non considera la diversa efficienza di differenti motore a combustione. Inventario nazionale italiano delle emissioni di gas serra, 1990 - 2014. Rapporto dell'inventario nazionale 2016.</t>
  </si>
  <si>
    <t>Il dataset non considera la diversa efficienza di differenti motore a combustione. Inventario nazionale italiano delle emissioni di gas serra, 1990 - 2014. Rapporto dell'inventario nazionale 2016.</t>
  </si>
  <si>
    <t>I dati sono espressi in kg/PE (abitanti equivalenti). Il dataset riposrta solo i valori di CH4 e N2O. Inventario nazionale italiano delle emissioni di gas serra, 1990 - 2014. Rapporto dell'inventario nazionale 2016.</t>
  </si>
  <si>
    <t xml:space="preserve">
The data set reports CH4, CO2 and N20 emissions. CO2 emission factor for oils has been derived as the average of values of investigated industrial plants. 
Italian Greenhouse Gas Inventory 1990 – 2014 - National Inventory Report 2016.
</t>
  </si>
  <si>
    <t xml:space="preserve">
The data set reports CH4 and N20 emissions.
Italian Greenhouse Gas Inventory 1990 – 2014 - National Inventory Report 2016.
</t>
  </si>
  <si>
    <t xml:space="preserve">The data set reports CH4, CO2 and N20 emissions. CO2 emission factor for hospital waste has been derived as the average of values of investigated industrial plants. All emissions relating to the incineration of hospital waste were considered.
Italian Greenhouse Gas Inventory 1990 – 2014 - National Inventory Report 2016.
</t>
  </si>
  <si>
    <t xml:space="preserve">The data set reports CH4, CO2 and N20 emissions. CO2 emission factor for industrial waste has been derived as the average of values of investigated industrial plants. All emissions relating to the incineration of industrial waste were considered. 
Italian Greenhouse Gas Inventory 1990 – 2014 - National Inventory Report 2016.
</t>
  </si>
  <si>
    <t>Il dataset riporta solo i valori di CH4, CO2 e N2O. Il valore di CO2 è una valore medio dei valori degli impianti industriali indagati.  Inventario nazionale italiano delle emissioni di gas serra, 1990 - 2014. Rapporto dell'inventario nazionale 2016.</t>
  </si>
  <si>
    <t>Il dataset riporta solo i valori di CH4, CO2 e N2O. Il valore di CO2 è una valore medio dei valori degli impianti industriali indagati. Inventario nazionale italiano delle emissioni di gas serra, 1990 - 2014. Rapporto dell'inventario nazionale 2016.</t>
  </si>
  <si>
    <t>Il dataset riporta solo i valori di CH4, CO2 e N2O. Il valore di CO2 è una valore medio dei valori degli impianti industriali indagati. Il valore di CO2 è stato calcolato considerando un tenore di carbonio pari al 23%;è stata fatta una distinzione tra CO2 da combustibili fossili (in genere da materie plastiche) e di CO2 da fonti rinnovabili organici (carta, legno, altri materiali organici). Solo le emissioni da combustibili fossili, che sono pari al 35% del totale, sono stati inclusi nell'inventario. Sono state considerate tutte le emissioni dovute all'incenerimento dei rifiuti industriali. Inventario nazionale italiano delle emissioni di gas serra, 1990 - 2014. Rapporto dell'inventario nazionale 2016.</t>
  </si>
  <si>
    <t>Il dataset riporta solo i valori di CH4, CO2 e N2O. Il valore di CO2 è una valore medio dei valori degli impianti industriali indagati. Sono state considerate tutte le emissioni dovute all'incenerimento dei rifiuti industriali. Inventario nazionale italiano delle emissioni di gas serra, 1990 - 2014. Rapporto dell'inventario nazionale 2016.</t>
  </si>
  <si>
    <t>Il dataset riporta solo i valori di CH4 e N2O. I dati relativi ai rifiuti in ingresso agli impianti di compostaggio sono pubblicati annualmente da ISPRA dal 1996. La quantità di rifiuti trattati in compostaggio ha mostrato un elevato incremento dal 1990 al 2014: da 283.879 Mg a 8.104.905 Mg. Inventario nazionale italiano delle emissioni di gas serra, 1990 - 2014. Rapporto dell'inventario nazionale 2016.</t>
  </si>
  <si>
    <t xml:space="preserve">Data on MSW are provided by the national Waste Cadastre formed by a national branch, hosted by ISPRA, and by regional and provincial branches. The basic information for the Cadastre is mainly represented by the data reported through the Uniform Statement Format (MUD), complemented by information provided by regional permits, provincial communications and by registrations in the national register of companies involved in waste management activities. Data on AMSW disposed in landfills are available from Waste Cadastre. Data on total production of sludge from urban wastewater plants is communicated by the Ministry for the Environment, Land and Sea from 1995.The share of CH4 emissions from landfill is presently 31.5% of the CH4 national total. The percentage of waste disposed in landfills dropped from 91.1% in 1990 to 41.3% in 2014. The data set reports only the CH4 emissions. 
Italian Greenhouse Gas Inventory 1990 – 2014 - National Inventory Report 2016.
</t>
  </si>
  <si>
    <t>Il dataset riporta solo i valori di CH4. I dati sui rifiuti solidi urbani sono forniti dal Catasto Rifiuti nazionale sulla base di dati nazionali, gestiti da ISPRA, insieme a dati regionali e provinciali. I dati forniti dal Catasto sono raccolti tramite il formato MUD, completati da dati raccolti a livelli regionale e provinciale e da imprese coinvolte in attività di gestione dei rifiuti. I dati sulla produzione totale di fanghi provenienti dagli impianti di acque reflue urbane viene comunicato da parte del Ministero dell'Ambiente e della Tutela del Territorio e del Mare dal 1995. Il volore delle emissioni di CH4 dalle discariche è attualmente pari al 31,5% del totale nazionale. La percentuale di rifiuti smaltiti in discarica è sceso dal 91,1% nel 1990 al 41,3% nel 2014.Inventario nazionale italiano delle emissioni di gas serra, 1990 - 2014. Rapporto dell'inventario nazionale 2016.</t>
  </si>
  <si>
    <t>L'incertezza combinata delle emissioni da incenerimento dei rifiuti è stimato a circa il 22,4%: 10% per i dati di attività e il 20% per il modello.</t>
  </si>
  <si>
    <t>Il dataset riporta solo i voalori delle emissioni di CO2. I dati sono la media nazionale italiana degli ultimi 5 anni.</t>
  </si>
  <si>
    <t>Il dataset riporta solo i voalori delle emissioni di CO2. I dati sono la media nazionale italiana degli ultimi 5 anni. I dati sono espressi in kgCO2/kg gas naturale, considerando la densità del gas naturale pari a 0.778 kg/m3.</t>
  </si>
  <si>
    <t>Il dataset riporta solo i voalori delle emissioni di CO2. I dati derivano da valori medi sperimentali del 2012-2014 .</t>
  </si>
  <si>
    <t>L'incertezza combinata delle emissioni di CO2 è stimato pari a circa il 10.4%: 3% per i dati di attività e il 10% per il modello.</t>
  </si>
  <si>
    <t>L'incertezza combinata delle emissioni di CO2 è stimato pari a circa il 10.4%: 3% per i dati di attività e il 10% per il modello. I dati sono un valore medio nazionale degli ultimi 5 anni.</t>
  </si>
  <si>
    <t>Il dataset riporta solo i voalori delle emissioni di CO2. I dati derivano da valori statistici del carbone importato. I dati sono un valore medio nazionale degli ultimi 5 anni.</t>
  </si>
  <si>
    <r>
      <t xml:space="preserve">Il dataset riporta solo i voalori delle emissioni di CO2. </t>
    </r>
    <r>
      <rPr>
        <sz val="11"/>
        <color theme="1"/>
        <rFont val="Tahoma"/>
        <family val="2"/>
      </rPr>
      <t>I dati sono un valore medio nazionale degli ultimi 5 anni.</t>
    </r>
  </si>
  <si>
    <t>The data set reports only the CO2 emissions estimated. Data are an average of the last 5 years.</t>
  </si>
  <si>
    <r>
      <t>Il dataset riporta solo i voalori delle emissioni di CO2.</t>
    </r>
    <r>
      <rPr>
        <sz val="11"/>
        <color theme="1"/>
        <rFont val="Tahoma"/>
        <family val="2"/>
      </rPr>
      <t xml:space="preserve"> I dati sono un valore medio nazionale degli ultimi 5 anni.</t>
    </r>
  </si>
  <si>
    <t>Il dataset riporta solo i voalori delle emissioni di CO2. I dati sono un valore medio nazionale degli ultimi 5 anni.</t>
  </si>
  <si>
    <t>Il dataset riporta solo i voalori delle emissioni di CO2. I dati sono stati elaborati dalla letteratura e da una vasta serie di campioni (più di 400) analizzate da ENEL e messi a disposizione di ISPRA. I dati sono un valore medio nazionale degli ultimi 5 anni.</t>
  </si>
  <si>
    <t>L'incertezza delle emissioni di CH4 da discariche per lo smaltimento di rifiuti solidi è stato stimato con l'Approccio 1 e 2 delle linee guida IPCC:
- secondo l'Approccio  1, l'incertezza combinata è stimato pari a 22.4% (10% per i dati di attività e il 20% per il modello, come suggerito dalle Linee Guida dell'IPCC (IPCC, 2006);
- secondo l'Approccio 2 (analisi Montecarlo), l'incertezza che ne deriva è stimata pari al 12.6% nel 2009.</t>
  </si>
  <si>
    <t xml:space="preserve">L'etilene appartiene ai processi chimici organici. Viene prodotto nell'industria petrolchimica da steam cracking per produrre ossido di etilene, stirene monomero e polietileni. Syndial SpA (ex Enichem) e Polimeri Europa (Syndial, da diversi anni, Polimeri Europa, diversi anni) sono stati i principali produttori in Italia fino al 2006. Dal 2007 Polimeri Europa è diventata il principale produttore di tali prodotti, mentre è stato il principale produttore di stirene a partire dal 2002.
I dati sono stati forniti dai produttori italiani.
</t>
  </si>
  <si>
    <t>Il dataset riporta solo le emissioni di CH4. Informazioni sui rifiuti in ingresso alla digestione anaerobica sono pubblicati annualmente da ISPRA dal 1996. Dal 2005 i dati sono più precisi. La quantità di rifiuti trattati in digestione anaerobica ha mostrato un grande incremento dal 1990 al 2014: da 79.440 Mg a 2.280.095 Mg. Inventario nazionale italiano delle emissioni di gas serra, 1990 - 2014. Rapporto dell'inventario nazionale 2016.</t>
  </si>
  <si>
    <t>TRADURRE ITA</t>
  </si>
  <si>
    <t>The composting plants are classified in two different kinds:  plants that treat a selected waste (food, market, garden waste, sewage sludge and other organic waste, mainly from the agro-food industry) and mechanical biological treatment plants (MBT) where the unselected waste is treated to produce compost, refuse derived fuel (RDF) and a waste with selected characteristics suitable for landfilling or incinerating systems. It is assumed that 100% of the input waste to the composting plants from selected waste is treated as compost, while in mechanical-biological treatment plants 30% of the input waste is treated as compost on the basis of national studies and references (NIR-2015). The system boundary is gate to gate.</t>
  </si>
  <si>
    <t>Gli impianti di compostaggio sono classificati in due tipologie: impianti che trattano uno rifiuto selezionato (cibo e alimenti, rifiuti di giardino, fanghi di depurazione e altri rifiuti organici, principalmente dal settore agro-alimentare) e impianti di trattamento meccanico biologico (TMB) dove i rifiuti nn selzionati ssono trattati per produrre compost, combustibile da rifiuti (CDR) e uno rifiuto con specifiche caratteristiche adatte allo smaltimento in discarica o a impainti di incenerimento. Si presume che il 100% dei rifiuti in ingresso agli impianti di compostaggio dei rifiuti selezionati venga trattato come compost, mentre negli impianti di trattamento meccanico biologici il 30% dei rifiuti in ingresso viene trattato come compost sulla base di studi e riferimenti nazionali (nir- 2015). I confini del sistema sono dal cancello al cancello.</t>
  </si>
  <si>
    <t>The anaerobic digestion plants are classified in two different kinds: plants that treat a selected waste (agro-industrial waste, sludge and other organic waste) and mechanical biological treatment plants (MBT), where the unselected waste is treated to produce compost, refuse derived fuel (RDF) and a waste with selected characteristics suitable for landfilling or incinerating systems. It is assumed that 100% of the input waste to the anaerobic digestion plants from selected waste is treated as compost, while in mechanical-biological treatment plants 15% of the input waste is considered as anaerobically digested. The system boundary is gate to gate.</t>
  </si>
  <si>
    <t>Gli impianti digestione anaerobica sono classificati in due tipologie: impianti che trattano uno rifiuto selezionato (rifiuti del settore agro-industriale, fanghi e altri rifiuti organici) e impianti di trattamento meccanico biologico (TMB) dove i rifiuti nn selzionati ssono trattati per produrre compost, combustibile da rifiuti (CDR) e uno rifiuto con specifiche caratteristiche adatte allo smaltimento in discarica o a impainti di incenerimento. Si presume che il 100% dei rifiuti in ingresso agli impianti di digestione anaerobica venga trattato come compost, mentre negli impianti di trattamento meccanico biologici il 15% dei rifiuti in ingresso viene considerato come rifiuto digerito anaerobicamente. I confini del sistema sono dal cancello al cancello.</t>
  </si>
  <si>
    <t>Emissioni di combustione indipendenti dal tipo di combustibile utilizzo, rappresentativo del mix italiano consumato. I confini del sistema sono dal cancello al cancello.</t>
  </si>
  <si>
    <t xml:space="preserve"> I confini del sistema sono dal cancello al cancello.</t>
  </si>
  <si>
    <t>Le emissioni di CO2 e di CH4 dal processo di produzione di carbon black sono state stimate sulla base delle informazioni fornite dagli impianti italiani nell'ambito del registro nazionale EPER/E-PRTR e del mercato europeo delle emissioni. I confini del sistema sono dal cancello al cancello.</t>
  </si>
  <si>
    <t xml:space="preserve">Propylene belongs to the organic chemical processes. It is obtained by cracking of oil and is used to manufacture polypropylene, acetone and phenol.
Syndial Spa (ex Enichem) and Polimeri Europa were the main producers in Italy up to 2006. Since 2007 Polimeri Europa has become the main producer for those products, while it has been the main producer of styrene since 2002. Since 1995 data have been provided by the manufacturing companies.
The system boundary is gate to gate.
</t>
  </si>
  <si>
    <t>Il propilene appartiene ai processi chimici organici. Si ottiene attraverso il cracking del petrolio e viene utilizzato per la fabbricazione di polipropilene, acetone e fenolo.
Syndial SpA (ex Enichem) e Polimeri Europa sono stati i principali produttori in Italia fino al 2006. Dal 2007 Polimeri Europa è diventato il principale produttore di tali prodotti, mentre è il principale produttore di stirene dal 2002. dal 1995 i dati sono stati forniti dalle aziende produttrici. I confini del sistema sono dal cancello al cancello.</t>
  </si>
  <si>
    <t>Veicoli alimentati a benzina, su percorso AUTOSTRADALE.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t>
  </si>
  <si>
    <t xml:space="preserve">The process includes: municipal solid waste (MSW), industrial waste assimilated to municipal waste (AMSW) and sludge from urban wastewater treatment plants.
Emission (CH4) estimates from solid waste disposal in landfill have been carried out using the IPCC Tier 2 methodology, through the application of the First Order Decay Model (FOD) (http://www.ipcc-nggip.iges.or.jp/public/2006gl/pdf/5_Volume5/V5_3_Ch3_SWDS.pdf). The methane generation rate constant k in the FOD method has different values for rapidly, moderately and slowly biodegradable waste applied to the different parts of the model. The average k is calculated on the basis of the waste composition and assumes different values during different periods: from 1991 to 2005: value is 0.362; from 2006 to 2030 the value is 0.363.
The main parameters that influence the estimation of emissions from landfills are the amount of waste disposed into managed landfills, the waste composition, the fraction of CH4 in the landfill gas and the amount of landfill gas collected and treated. 
</t>
  </si>
  <si>
    <t xml:space="preserve">Il processo include: RSU, rifiuti industriali assimilati ai rifiuti urbani (AMSW) e fanghi provenienti da impianti di trattamento delle acque reflue urbane.
Le stime delle emissioni di CH4 dovute allo smaltimento dei rifiuti solidi in discarica sono state effettuate utilizzando la metodologia IPCC Tier 2, attraverso l'applicazione del First Order Decay Model (FOD) (http://www.ipcc-nggip.iges.or.jp /public/2006gl/pdf/5_Volume5/V5_3_Ch3_SWDS.pdf). La costante di velocità di generazione di metano k nel metodo FOD ha valori diversi in funzione della biodegradabilità dei rifiuti (rapida, moderata e lenta) e applicata alle diverse parti del modello. il valore medio di k è calcolato sulla base della composizione dei rifiuti e ha assunto diversi valori: dal 1991 al 2005, il valore è pari0.362; dal 2006 al 2030 il valore è pari a 0.363.
</t>
  </si>
  <si>
    <r>
      <rPr>
        <b/>
        <sz val="11"/>
        <color rgb="FF00B050"/>
        <rFont val="Tahoma"/>
        <family val="2"/>
      </rPr>
      <t xml:space="preserve">The main information available nationally of fuel oil EF is a sizable difference in carbon content between
high sulphur and light sulphur brands.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for the years of interest. </t>
    </r>
    <r>
      <rPr>
        <sz val="11"/>
        <color rgb="FF00B050"/>
        <rFont val="Tahoma"/>
        <family val="2"/>
      </rPr>
      <t xml:space="preserve">
Italian Greenhouse Gas Inventory 1990 – 2014 - National Inventory Report 2016.
</t>
    </r>
  </si>
  <si>
    <r>
      <rPr>
        <b/>
        <sz val="11"/>
        <color rgb="FF00B050"/>
        <rFont val="Tahoma"/>
        <family val="2"/>
      </rPr>
      <t>TRADURRE IN ITA</t>
    </r>
    <r>
      <rPr>
        <b/>
        <sz val="11"/>
        <color rgb="FFFF0066"/>
        <rFont val="Tahoma"/>
        <family val="2"/>
      </rPr>
      <t xml:space="preserve">. </t>
    </r>
    <r>
      <rPr>
        <sz val="11"/>
        <color theme="1"/>
        <rFont val="Tahoma"/>
        <family val="2"/>
      </rPr>
      <t>Inventario nazionale italiano delle emissioni di gas serra, 1990 - 2014. Rapporto dell'inventario nazionale 2016.</t>
    </r>
  </si>
  <si>
    <t>Il processo include soltanto i rifiuti solidi urbani (RSU).
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t>
  </si>
  <si>
    <t>Il processo include solo i rifiuti industriali.
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t>
  </si>
  <si>
    <t>Il processo include solo i rifiuti ospedalieri.
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t>
  </si>
  <si>
    <t>Il processo include solo i fanghi di depurazione.
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t>
  </si>
  <si>
    <t>Il processo include solo gli oli esausti.
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t>
  </si>
  <si>
    <t xml:space="preserve">The uncertainty in CH4 emissions from biological treatment of waste is estimated to be about 100% in annual emissions, 20% concerning activity data and 100%  the model (NIR-2016). </t>
  </si>
  <si>
    <t>L'incertezza delle emissioni di CH4 dal trattamento biologico dei rifiuti è stimato a circa il 100% delle emissioni annue: il 20% per quanto riguarda i dati di attività e il 100% per quanto riguarda il modello (NIR-2016).</t>
  </si>
  <si>
    <t xml:space="preserve">Domestic wastewater (IT) </t>
  </si>
  <si>
    <t xml:space="preserve">In 2014, about 96% of population is served by sewer systems, whereas 81% of population is served by wastewater treatment plants (BLUE BOOK, several years; COVIRI, several years; ISTAT [d], [e], several years).  The plant typology is usually distinguished in ‘primary’ (only physical-chemical unit operations such as sedimentation), ‘secondary’ (biological unit process) or ‘advanced’ treatments, defined as those additional treatments needed to remove suspended and dissolved substances remaining after conventional secondary treatment. In urban areas, wastewater handling is managed mainly using a secondary treatment, with aerobic biological units: a wastewater treatment plant standard design consists of bar racks, grit chamber, primary sedimentation, aeration tanks (with return sludge), settling tank, chlorine contact chamber. The stabilization of sludge occurs in aerobic or anaerobic reactors; where anaerobic digestion is used, the reactors are covered and provided of gas recovery.
On the contrary, in rural areas, wastewaters are treated in Imhoff tanks or in other on-site systems, such as latrines.
</t>
  </si>
  <si>
    <t>Data are Italian national average of last 5 years. CH4 emissions from domestic wastewater are estimated using a Tier 2 approach, according to new 2006 IPCC Guidelines (IPCC, 2006). Nitrous oxide (N2O) emissions can occur as direct and indirect emissions. Direct emissions occur from nitrification and denitrification in wastewater treatment plants, whereas indirect emissions are those from wastewater after disposal of effluent into waterways, lakes or sea. N2O are estimated using the method reported in Box 6.1 of the Volume 5, Chapter 6 of new 2006 IPCC Guidelines (IPCC, 2006).</t>
  </si>
  <si>
    <t>I dati sono la media nazionale italiana degli ultimi 5 anni.Le  emissioni di CH4 da acque reflue domestiche sono state stimate utilizzando un approccio di livello 2, in base linee guida IPCC (IPCC, 2006). Le emissioni di protossido di azoto (N2O) possonoessere sia dirette che indirette. Le emissioni dirette si verificano da nitrificazione e denitrificazione negli impianti di trattamento delle acque reflue, mentre le emissioni indirette sono quelle dalle acque reflue dopo lo smaltimento degli effluenti nei corsi d'acqua, laghi o mare. N2O sono stimati con il metodo riportato in Box 6.1 del volume 5, capitolo 6 delle nuove linee guida IPCC 2006 (IPCC, 2006).</t>
  </si>
  <si>
    <t xml:space="preserve">It is assumed that industrial wastewaters are treated 85% aerobically and 15% anaerobically (IRSA-CNR, 1998). 
Data have been collected for several industrial sectors (iron and steel, refineries, organic chemicals, food and beverage, paper and pulp, textiles and leather industry). The total amount of organic material, for each industry selected, has been calculated multiplying the annual production (t year-1) by the amount of wastewater consumption per unit of product (m3 t-1) and by the degradable organic component (kg COD (m3)-1). Moreover, the fraction of industrial degradable organic component removed as sludge has been assumed equal to zero. 
</t>
  </si>
  <si>
    <t>Data are Italian national average of last 5 years. The methane estimation concerning industrial wastewaters makes use of the IPCC method based on wastewater output and the respective degradable organic carbon for each major industrial wastewater source. N2O emissions from industrial wastewater have been estimated on the basis of the emission factors equal to 0.25 g N2O/m3 of wastewater production (EMEP/CORINAIR, 2007).</t>
  </si>
  <si>
    <t>I dati sono la media nazionale italiana degli ultimi 5 anni. La stima del metano relativa reflui industriali è stata fatta usando il metodo IPCC basatola quantità di acque reflue in uscita e la rispettiva quantità di carbonio organico degradabile per ciascuna fonte importante reflui industriali.Le emissioni di N2O da acque reflue industriali sono stati stimati sulla base dei fattori di emissione pari a 0,25 g N2O / m3 di produzione di acque reflue (EMEP / CORINAIR, 2007).</t>
  </si>
  <si>
    <t>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t>
  </si>
  <si>
    <t xml:space="preserve">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diesel oil-heating, with the aim of testing the average fuels from 2012 to 2014. </t>
  </si>
  <si>
    <t xml:space="preserve">The main information available nationally of fuel oil EF is a sizable difference in carbon content between high sulphur and light sulphur brands. The data were elaborated from literature and from an extensive series of samples (more than 400) analysed by ENEL and made available to ISPRA.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(NIR, 2016) </t>
  </si>
  <si>
    <t>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(NIR, 2016)</t>
  </si>
  <si>
    <t>Country specific emission factors have been calculated for this fuel taking into account the analysis of data reported by plants in the framework of the European emissions trading scheme.</t>
  </si>
  <si>
    <t>Mix elettrico italiano, al netto della produzione</t>
  </si>
  <si>
    <t>Italian electricity mix at net production</t>
  </si>
  <si>
    <t>Kwh</t>
  </si>
  <si>
    <t>Mix di produzione di energia elettrica è composto per il 2013 del 19 % idroelettrica , il 67 % di energia elettrica da combustibili fossili , il 2% geotermiche, il 5 % deolica e il 7% del fotovoltaico . é stato stimato un  mix tecnologico di produzione elettrica tutti gli impianti esistenti in Italia,  sono state considerate 60  tipi di combustibili. La produzione di energia elettrica è al netto delle perdite di rete, pari al 6,7% . I confini sono dal cancello al cancello.</t>
  </si>
  <si>
    <t>Mix of electricity production is composed for 2013 of  19% Hydroelectric, 67% Electricity from fossil fuels, 2% Geothermic and 5% Electricity from wind and 7% photovoltaic. In the estimation of technology mix of electricity production all plants existing in Italy divided by technology are considered for about 60 typologies, and type of fuel used. The electricity production is the net of the losses grid, that are 6.7%. The boundary is gate-to-gate</t>
  </si>
  <si>
    <t>good</t>
  </si>
  <si>
    <t>Italia</t>
  </si>
  <si>
    <t>Italy</t>
  </si>
  <si>
    <t>In generale buona qualità dei dati</t>
  </si>
  <si>
    <t>Good overall data quality</t>
  </si>
  <si>
    <t>Il data set riporta solo le emissioni di  CO2 e le emissioni di N2O e  CH4 sono meno del 0.003%</t>
  </si>
  <si>
    <t>The data set report only the CO2 emissions the CH4 and  N2O are less then 0.003%</t>
  </si>
  <si>
    <t>kgCO2e/kWh</t>
  </si>
  <si>
    <t>Mix elettrico italiano, perdite di rete</t>
  </si>
  <si>
    <t>Italian electricity grid losses</t>
  </si>
  <si>
    <t xml:space="preserve"> Le perdite di rete per il 2013 sono il 6,7%. I confini sono dal cancello al cancello.</t>
  </si>
  <si>
    <t>The Italian losses at grid for the 2013 is 6.7%. The boundary is gate-to-gate</t>
  </si>
  <si>
    <t>In generale buona qualità dei dati. I dati sono stimati</t>
  </si>
  <si>
    <t>Good overall data quality. The data are estimated.</t>
  </si>
  <si>
    <t>I dati sono riferiti alle perdite di rete dovute alla distribuzione di 1 kWh di energia elettrica .</t>
  </si>
  <si>
    <t>The data are refereed to the losses grid for the distribution of 1kwh of electricity.</t>
  </si>
  <si>
    <t>5A0</t>
  </si>
  <si>
    <t>Incenerimento di rifiuti di legno non trattato (10,7% contenuto di acqua)</t>
  </si>
  <si>
    <t>Waste incineration of untreated wood (10,7% water content)</t>
  </si>
  <si>
    <t>EL00001</t>
  </si>
  <si>
    <t xml:space="preserve">CEWEP e.V. </t>
  </si>
  <si>
    <t>1 kg</t>
  </si>
  <si>
    <r>
      <t>Il set di dati rappresenta un inventario di fine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t>
    </r>
    <r>
      <rPr>
        <sz val="11"/>
        <color rgb="FF212121"/>
        <rFont val="Tahoma"/>
        <family val="2"/>
      </rPr>
      <t xml:space="preserve"> con una buona qualità dei dati in generale.</t>
    </r>
  </si>
  <si>
    <t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t>
  </si>
  <si>
    <t>EU-27</t>
  </si>
  <si>
    <t xml:space="preserve">I dati sono stati modificati per raggiungre lo scopo del progetto Clim'foot </t>
  </si>
  <si>
    <t>Data have been modified to fulfill Clim'foot scope.</t>
  </si>
  <si>
    <t>3C0</t>
  </si>
  <si>
    <t>Incenerimento di rifiuti di vetro / materiale inerte</t>
  </si>
  <si>
    <t>Waste incineration of glass/inert material</t>
  </si>
  <si>
    <t>EL00002</t>
  </si>
  <si>
    <r>
      <t>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t>
    </r>
    <r>
      <rPr>
        <sz val="11"/>
        <color rgb="FF212121"/>
        <rFont val="Tahoma"/>
        <family val="2"/>
      </rPr>
      <t xml:space="preserve"> con una buona qualità dei dati in generale.</t>
    </r>
  </si>
  <si>
    <t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t>
  </si>
  <si>
    <t>Incenerimento di rifiuti della frazione biodegradabile nei rifiuti solidi urbani (RSU)</t>
  </si>
  <si>
    <t>Waste incineration of biodegradable waste fraction in municipal solid waste (MSW)</t>
  </si>
  <si>
    <t>EL00003</t>
  </si>
  <si>
    <t>Incenerimento di rifiuti solidi urbani (RSU)</t>
  </si>
  <si>
    <t>Waste incineration of municipal solid waste (MSW)</t>
  </si>
  <si>
    <t>EL00004</t>
  </si>
  <si>
    <r>
      <t>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flliera (cradle- to-gate)</t>
    </r>
    <r>
      <rPr>
        <sz val="11"/>
        <color rgb="FF212121"/>
        <rFont val="Tahoma"/>
        <family val="2"/>
      </rPr>
      <t xml:space="preserve"> con una buona qualità dei dati in generale. Questo insieme di dati può essere utilizzato per l'incenerimento dei rifiuti indicato e specificato.</t>
    </r>
  </si>
  <si>
    <t>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This data set can be used for the incineration of the mentioned and specified waste.</t>
  </si>
  <si>
    <t>Waste incineration of paper fraction in municipal solid waste (MSW)</t>
  </si>
  <si>
    <t>EL00005</t>
  </si>
  <si>
    <t>Incenerimento di rifiuti di materia plastica (non specificata) frazione di rifiuti solidi urbani (RSU)</t>
  </si>
  <si>
    <t>Waste incineration of plastics (unspecified) fraction in municipal solid waste (MSW)</t>
  </si>
  <si>
    <t>EL00006</t>
  </si>
  <si>
    <t>Discarica di vetro / rifiuti inerti, compreso il trattamento del percolato</t>
  </si>
  <si>
    <t>Landfill of glass/inert waste, including leachate treatment</t>
  </si>
  <si>
    <t>EL00007</t>
  </si>
  <si>
    <t>L'insieme di dati può essere utilizzato per caratterizzare il trattamento di frazioni di rifiuti definiti in maniera rappresentativa all'interno di uno specifico studio di LCA di prodotto. Raccolta, trasporto e pre-trattamento non sono inclusi. Sono considerati solo gli impatti ambientali del processo di discarica che si verificano in meno di 100 anni. Il set di dati copre tutte le fasi pertinenti di processo / tecnologie oltre la filiera rappresentato dall’inventario di fine del ciclo di vita, con una buona qualità dei dati in generale.</t>
  </si>
  <si>
    <t>Trattamento dei reflui</t>
  </si>
  <si>
    <t>The data set represents an end-of-life inventory. The data set covers all relevant process steps / technologies over the supply chain of the represented end-of-life inventory with a good overall data quality. Data set valid for annually equal discharge. Not appropriate for differences in seasons or seasonal peaks.</t>
  </si>
  <si>
    <t>Trattamento delle acque reflue; acque di scarico industriali; organici contaminati</t>
  </si>
  <si>
    <t>Waste water treatment;industrial waste water;organic contaminated</t>
  </si>
  <si>
    <t>EL00009</t>
  </si>
  <si>
    <t>Il set di dati rappresenta un inventario di fine vita e copre tutte le fasi processo / tecnologie pertinenti la filiera, con una buona qualità dei dati in generale. Non sono adatti per le differenze di stagioni o picchi stagionali.</t>
  </si>
  <si>
    <t>Trattamento delle acque reflue; acque reflue industriali;  organico e inorganico leggermente contaminato</t>
  </si>
  <si>
    <t>Waste water treatment;industrial waste water; slightly organic and anorganic contaminated</t>
  </si>
  <si>
    <t>EL00010</t>
  </si>
  <si>
    <t>Average electricity mix</t>
  </si>
  <si>
    <t>Rete Elettrica media tensione (1 kV-60kV), AC,  mix di consumo, al consumatore</t>
  </si>
  <si>
    <t>EL00011</t>
  </si>
  <si>
    <t>1 kWh</t>
  </si>
  <si>
    <t>Il set di dati rappresenta il mix nazionale medio o il mix di energia elettrica specifica regionale media compresi i principali produttori di attività e autoproduttori, nonché le importazioni. L'uso da parte dei clienti di energia elettrica di media tensione con generatori elettrici propri o trasformatori (ad esempio i grandi consumatori industriali). Il set di dati può essere utilizzato per tutti gli studi LCI / LCA in cui è necessaria l'elettricità.</t>
  </si>
  <si>
    <t xml:space="preserve">The data set represents the average national or region specific electricity mix including main activity producers and autoproducers as well as imports. Use by medium voltage electricity customers with own electricity generators or transformers (e.g. large industry consumers). The data set can be used for all LCI/LCA studies where electricity is needed. </t>
  </si>
  <si>
    <t>Rete Elettrica a bassa tensione (&lt;1 kV); AC, mix di consumo, al consumatore</t>
  </si>
  <si>
    <t>Electricity grid mix low voltage (&lt;1 kV); AC;consumption mix, at consumer</t>
  </si>
  <si>
    <t>EL00012</t>
  </si>
  <si>
    <t>L'uso da parte dei clienti di energia elettrica a bassa tensione senza generatori elettrici propri o trasformatori (ad esempio presso le PMI e privati), che utilizzano energia elettrica direttamente dalla rete. Il set di dati può essere utilizzato per tutti gli studi LCI / LCA in cui è necessaria l'elettricità.</t>
  </si>
  <si>
    <t>Use by low voltage electricity customers without own electricity generators or transformers (e.g. at SME and private), which use electricity directly from the grid. The data set can be used for all LCI/LCA studies where electricity is needed.</t>
  </si>
  <si>
    <t>Acquisto di prodotti</t>
  </si>
  <si>
    <t>8C1</t>
  </si>
  <si>
    <t>Polietilene granulato a bassa densità (PE-LD)</t>
  </si>
  <si>
    <t>Polyethylene low density granulate (PE-LD)</t>
  </si>
  <si>
    <t>EL00013</t>
  </si>
  <si>
    <t xml:space="preserve">Plastics Europe </t>
  </si>
  <si>
    <t>Mix di produzione, presso l'impianto.L 'insieme di dati LCI deve essere utilizzato per gli studi di LCI / LCA dove LDPE è usato lungo la catena di produzione.</t>
  </si>
  <si>
    <t xml:space="preserve">Production mix, at plant. The LCI data set should be used for LCI/ LCA studies where LDPE is used along the production chain. </t>
  </si>
  <si>
    <t>RER</t>
  </si>
  <si>
    <t>Polietilene tereftalato (PET) granulato</t>
  </si>
  <si>
    <t>Polyethylene terephthalate (PET) granulate</t>
  </si>
  <si>
    <t>EL00014</t>
  </si>
  <si>
    <t>Mix di produzione, presso l'impianto; livello bottiglia. L'insieme di dati LCI deve essere utilizzato per gli studi di LCI / LCA dove PET (livello bottiglia) è usato lungo la catena di produzione di un prodotto.</t>
  </si>
  <si>
    <t>Production mix, at plant;bottle grade. The LCI data set should be used for LCI/ LCA studies where PET (bottle grade) is used along the production chain of a product.</t>
  </si>
  <si>
    <t>Polyethylene terephthalate fibres (PET)</t>
  </si>
  <si>
    <t>EL00015</t>
  </si>
  <si>
    <t>Mix di produzione, presso l'impianto; PET granulare senza additivi. Il set di dati rappresenta un inventario cradle - to- gate. È soprattutto per studi di LCA in cui vengono utilizzate fibre di polietilene tereftalato, soprattutto come rinforzo in applicazioni di  plastica e compositi.</t>
  </si>
  <si>
    <t>Production mix, at plant;PET granulate without additives. The data set represents a cradle to gate inventory. It is especially for LCA studies where polyethylene terephthalate fibres are used, especially as reinforcement in plastics and composites applications.</t>
  </si>
  <si>
    <t>8F1</t>
  </si>
  <si>
    <t>Gypsum stone (CaSO4-dihydrate)</t>
  </si>
  <si>
    <t>EL00016</t>
  </si>
  <si>
    <t>Miniere sotterranee e a cielo aperto; mix di produzione, presso l'impianto; prodotto frantumato e purificato. Il set di dati rappresenta un inventario cradle - to- gate.</t>
  </si>
  <si>
    <t xml:space="preserve">Underground and open pit mining;production mix, at plant;grinded and purified product. The data set represents a cradle to gate inventory. </t>
  </si>
  <si>
    <t>DE</t>
  </si>
  <si>
    <t>Carbonato di calcio&gt; 63 micron</t>
  </si>
  <si>
    <t>Calcium carbonate &gt; 63 microns</t>
  </si>
  <si>
    <t>EL00017</t>
  </si>
  <si>
    <t xml:space="preserve">Industrial Minerals Association Europe </t>
  </si>
  <si>
    <t>Produzione, presso l'impianto. Il set di dati è un inventario  cradle-to-gate (LCI) di carbonato di calcio (&gt; 63 micron). L'insieme di dati LCI deve essere utilizzato per LCI / LCA con l'obiettivo di uno screening generico, ogni qualvolta che sono necessari dati generici per il carbonato di calcio (&gt; 63 micron) produzione di sabbia.</t>
  </si>
  <si>
    <t xml:space="preserve">Production;at plant. The data set is a cradle to gate life cycle inventory (LCI) of calcium carbonate (&gt; 63 microns). The LCI data set should be used for LCI/LCA generic screening purposes, whenever generic data for calcium carbonate (&gt; 63 microns) sand production are needed. </t>
  </si>
  <si>
    <t>Calce (CaO; calce fina)</t>
  </si>
  <si>
    <t>Lime (CaO; finelime)</t>
  </si>
  <si>
    <t>EL00018</t>
  </si>
  <si>
    <t>oekobaudat.de</t>
  </si>
  <si>
    <t>Il set di dati rappresenta un inventario cradle-to-gate. Può essere utilizzato per caratterizzare la situazione filiera della relativa  merce  in maniera rappresentativa.</t>
  </si>
  <si>
    <t xml:space="preserve">The data set represents a cradle to gate inventory. It can be used to characterise the supply chain situation of the respective commodity in a representative manner. </t>
  </si>
  <si>
    <t>polvere di argilla</t>
  </si>
  <si>
    <t>Clay powder</t>
  </si>
  <si>
    <t>EL00019</t>
  </si>
  <si>
    <t>L'eco-profilo contiene le spese per la fase cradle-to-gate. Essa si basa principalmente sulla ricerca della letteratura e sulla valutazione diretta del settore industriale.</t>
  </si>
  <si>
    <t>The eco-profile contains the expenditures for the cradle-to-gate phase. It is mainly based on literature research and direct assessment of industry.</t>
  </si>
  <si>
    <t>Mattone; basato di argilla</t>
  </si>
  <si>
    <t xml:space="preserve">Facing brick; clay- based </t>
  </si>
  <si>
    <t>EL00020</t>
  </si>
  <si>
    <t>Il set di dati rappresenta un inventario cradle-to-gate. Può essere utilizzato per caratterizzare la situazione della filiera della relativa  merce  in maniera rappresentativa.</t>
  </si>
  <si>
    <t>colla per piastrelle</t>
  </si>
  <si>
    <t>Tile adhesive</t>
  </si>
  <si>
    <t>EL00021</t>
  </si>
  <si>
    <t>piastrelle in gres, smaltate</t>
  </si>
  <si>
    <t>Stoneware tiles, glazed</t>
  </si>
  <si>
    <t>EL00022</t>
  </si>
  <si>
    <t>2.000 kg / m3. Questo insieme di dati contiene le spese per la fase cradle-to-gate. Si basa sulla ricerca della letteratura.</t>
  </si>
  <si>
    <t xml:space="preserve">2000 kg/m3. This dataset contains the expenditures for the cradle-to-gate phase. It is based on literature research.
</t>
  </si>
  <si>
    <t>piastrelle in gres, non smaltate</t>
  </si>
  <si>
    <t>Stoneware tiles, unglazed</t>
  </si>
  <si>
    <t>EL00023</t>
  </si>
  <si>
    <t>Intonaco di gesso (CaSO4 emiidrati beta)</t>
  </si>
  <si>
    <t>Gypsum plaster (CaSO4 beta hemihydrates)</t>
  </si>
  <si>
    <t>EL00024</t>
  </si>
  <si>
    <t>Mix tecnologico di gesso naturale (45%) e gesso da desolforazione dei fumi (55%); mix di produzione, presso l'impianto; prodotto frantumato e purificato. Il set di dati rappresenta un inventario cradle-to-gater. Può essere utilizzato per caratterizzare la situazione della filiera della relativa merce in maniera rappresentativa.</t>
  </si>
  <si>
    <t xml:space="preserve">Τechnology mix of natural gypsum (45%) and gypsum from flue gas desulphurisation (55%);production mix, at plant;grinded and purified product. The data set represents a cradle to gate inventory. It can be used to characterise the supply chain situation of the respective commodity in a representative manner. </t>
  </si>
  <si>
    <t>Calcestruzzo preconfezionato C20 / 25</t>
  </si>
  <si>
    <t>Ready-mix concrete C20/25</t>
  </si>
  <si>
    <t>EL00025</t>
  </si>
  <si>
    <t>ΒΤΒ</t>
  </si>
  <si>
    <t>Il set di dati rappresenta un inventario cradle-to-gate. Può essere utilizzato per caratterizzare la situazione della filiera della relativa merce in maniera rappresentativa. I risultati sono dichiarati in moduli, che consentono l'espressione strutturata dei risultati in tutto il ciclo di vita. A1-A3: fase del prodotto, che contiene i seguenti moduli: * A1, l'estrazione delle materie prime e la lavorazione, il trattamento di ingresso del materiale secondario (ad esempio processi di riciclaggio), * A2, il trasporto al produttore, * A3, produzione. A4: fase di costruzione, contiene il seguente modulo: Trasporto al cantiere</t>
  </si>
  <si>
    <t>The data set represents a cradle to gate inventory. It can be used to characterise the supply chain situation of the respective commodity in a representative manner. Results are declared in modules, which allows the structured expression of results throughout the life cycle. A1-A3: Product stage, containing the following modules: * A1, raw material extraction and processing, processing of secondary material input (e.g. recycling processes), * A2, transport to the manufacturer, * A3, manufacturing. A4: Construction stage, contains the following module: Transport to the construction site</t>
  </si>
  <si>
    <t>Calcestruzzo preconfezionato C30 / 37</t>
  </si>
  <si>
    <t>Ready-mix concrete C30/37</t>
  </si>
  <si>
    <t>EL00026</t>
  </si>
  <si>
    <t>Blocchetto di cementoareatoe; tipo P4 05 rinforzato</t>
  </si>
  <si>
    <t>Aerated concrete block;type P4 05 reinforced</t>
  </si>
  <si>
    <t>EL00027</t>
  </si>
  <si>
    <t>Blocco di cemento cellulare; mix di P2 e P4 04 05</t>
  </si>
  <si>
    <t>Aerated concrete block;mix of P2 04 and P4 05</t>
  </si>
  <si>
    <t>EL00028</t>
  </si>
  <si>
    <t>8I2</t>
  </si>
  <si>
    <t>Asfalto legante</t>
  </si>
  <si>
    <t>Asphalt binder</t>
  </si>
  <si>
    <t>EL00029</t>
  </si>
  <si>
    <t>Il profilo ambientale fornito abbraccia l'intero  ciclo di vita "cradle-to-gate". Si basa su dati raccolti direttamente dal settore industriale.</t>
  </si>
  <si>
    <t>The provided environmental profile encompasses the entire `cradle to gate' life cycle stages. It is based on data collected directly from industry.</t>
  </si>
  <si>
    <t>Bitume</t>
  </si>
  <si>
    <t>Bitumen</t>
  </si>
  <si>
    <t>EL00030</t>
  </si>
  <si>
    <t>Eurobitume</t>
  </si>
  <si>
    <t>Produzione di pavimentazione a livello bituminoso. Il set di dati rappresenta un inventario cradle-to-gate.</t>
  </si>
  <si>
    <t>Production of paving grade bitumen. The data set represents a cradle to gate inventory.</t>
  </si>
  <si>
    <t>Europe</t>
  </si>
  <si>
    <t>Fermentazione Enterica - Bovini da latte (Capo)</t>
  </si>
  <si>
    <t>Enteric Fermentation - Dairy Cattle (Head)</t>
  </si>
  <si>
    <t>ECOINNOVAZIONE</t>
  </si>
  <si>
    <t>Italian National Inventory Report (NIR) 2016</t>
  </si>
  <si>
    <t>Head</t>
  </si>
  <si>
    <t xml:space="preserve">La produzione di gas metano è considerata come un coprodotto della fermentazion enterica, un processo digestivo nel quale avviene la degradazione dei carboidrati in molecole semplici. I parametri utilizzati per il calcolo dell'EF relativo ai bovini da latte sono riportati nel NIR 2016 e includono per esempio il peso medio per capo di bestiame (602.7 kg) e la produzione di latte (11.5-18.6kg/capo/anno) (NIR 2016). I coefficienti per il calcolo di NEm e Ym sono stati aggiornati sulla base dei valori pubblicati nelle IPCC guidelines  del 2006. I confini del sistema sono gate to gate.  </t>
  </si>
  <si>
    <r>
      <t>Methane is produced as a by-product of enteric fermentation, which is a digestive process where carbohydrates are degraded by microorganisms into simple molecules. Methane emissions from enteric fermentation are the major key category. The parameters used to calculate the EF for dairy cattle are listed at page 171 of the Italian National Inventory Report of 2016 (NIR 2016) and include parameters such as the average weight (602.7 kg) of the cattle and milk production (11.5-18.6 kg/head/year) (NIR 2016). The coefficient for calculating the net energy for maintenance (NE</t>
    </r>
    <r>
      <rPr>
        <vertAlign val="subscript"/>
        <sz val="11"/>
        <color theme="1"/>
        <rFont val="Calibri"/>
        <family val="2"/>
        <scheme val="minor"/>
      </rPr>
      <t>m</t>
    </r>
    <r>
      <rPr>
        <sz val="11"/>
        <color theme="1"/>
        <rFont val="Calibri"/>
        <family val="2"/>
        <scheme val="minor"/>
      </rPr>
      <t>) and the methane conversion factor (Y</t>
    </r>
    <r>
      <rPr>
        <vertAlign val="subscript"/>
        <sz val="11"/>
        <color theme="1"/>
        <rFont val="Calibri"/>
        <family val="2"/>
        <scheme val="minor"/>
      </rPr>
      <t>m</t>
    </r>
    <r>
      <rPr>
        <sz val="11"/>
        <color theme="1"/>
        <rFont val="Calibri"/>
        <family val="2"/>
        <scheme val="minor"/>
      </rPr>
      <t>) for cattle have been updated on the basis of the default values published in the 2006 IPCC Guidelines. The system boundaries of the system are gate to gate.</t>
    </r>
  </si>
  <si>
    <t>Very Good</t>
  </si>
  <si>
    <t xml:space="preserve">Italia </t>
  </si>
  <si>
    <t>La qualità dei dati è nel complesso buona</t>
  </si>
  <si>
    <t>Overall the data quality is good</t>
  </si>
  <si>
    <t xml:space="preserve">Il dato riportato include solamente le emissioni di CH4. NIR 2016. </t>
  </si>
  <si>
    <r>
      <t>The data set reports only the CH</t>
    </r>
    <r>
      <rPr>
        <vertAlign val="subscript"/>
        <sz val="11"/>
        <color theme="1"/>
        <rFont val="Calibri"/>
        <family val="2"/>
        <scheme val="minor"/>
      </rPr>
      <t>4</t>
    </r>
    <r>
      <rPr>
        <sz val="11"/>
        <color theme="1"/>
        <rFont val="Calibri"/>
        <family val="2"/>
        <scheme val="minor"/>
      </rPr>
      <t xml:space="preserve"> emissions. National Inventory Report 2016.</t>
    </r>
  </si>
  <si>
    <t>kgCO2e/Capo</t>
  </si>
  <si>
    <t>kgCO2e/Head</t>
  </si>
  <si>
    <t>Fermentazione Enterica - Bovini da latte (Peso)</t>
  </si>
  <si>
    <t>Enteric Fermentation - Dairy Cattle (Weight)</t>
  </si>
  <si>
    <t>Fermentazione Enterica - Bovini non da latte (Capo)</t>
  </si>
  <si>
    <t>Enteric Fermentation - Non-Dairy Cattle (Head)</t>
  </si>
  <si>
    <t xml:space="preserve">La produzione di gas metano è considerata come un coprodotto della fermentazion enterica, un processo digestivo nel quale avviene la degradazione dei carboidrati in molecole semplici. I parametri utilizzati per il calcolo dell'EF relativo ai bovini non da latte sono riportati nel NIR 2016. Questa categoria è composta da diverse sottocategorie, per questo motivo gli EF sono ottenuti da una media pesata di queste sottocategorie. I confini del sistema sono gate to gate.  </t>
  </si>
  <si>
    <t>Methane is produced as a by-product of enteric fermentation, which is a digestive process where carbohydrates are degraded by microorganisms into simple molecules. Methane emissions from enteric fermentation are the major key category. The parameters used to calculate the EF for non-dairy cattle are listed at page 173 of the Italian National Inventory Report of 2016 (NIR 2016). The non-dairy cattle category is composed of different sub-categories. For this reason, the EF is calculated as a weighted average. The system boundaries of the system are gate to gate.</t>
  </si>
  <si>
    <t>Il dato riportato include solamente le emissioni di CH4. NIR 2016.</t>
  </si>
  <si>
    <t>Fermentazione Enterica - Bovini non da latte (Peso)</t>
  </si>
  <si>
    <t>Enteric Fermentation - Non-Dairy Cattle (Weight)</t>
  </si>
  <si>
    <t>Fermentazione Enterica - Bufalo (Capo)</t>
  </si>
  <si>
    <t>Enteric Fermentation - Buffalo (Head)</t>
  </si>
  <si>
    <t xml:space="preserve">La produzione di gas metano è considerata come un coprodotto della fermentazion enterica, un processo digestivo nel quale avviene la degradazione dei carboidrati in molecole semplici.Questo EF, è stato calcolato dalla media di due categorie di bestiame, i "bufale" e "altri bufali" (NIR 2016, p.173). I parametri utilizzati per il calcolo dell'Emission Factor sono riportati a pagina 173-174 del NIR Italiano.  I confini del sistema sono gate to gate.  </t>
  </si>
  <si>
    <t>Methane is produced as a by-product of enteric fermentation, which is a digestive process where carbohydrates are degraded by microorganisms into simple molecules. Methane emissions from enteric fermentation are the major key category. For this process, two country specific EFs were developed, one for “cow buffalo” and one for “other buffaloes”. This EF is an average value of the two categories (Italian National Inventory Report of 2016, p. 173. NIR 2016). The parameters used to calculate the EF for Buffaloes are listed at page 173 and 174 of the Italian National Inventory Report of 2016 (NIR 2016). The system boundaries of the system are gate to gate.</t>
  </si>
  <si>
    <t>Fermentazione Enterica - Bufalo (Peso)</t>
  </si>
  <si>
    <t>Enteric Fermentation - Buffalo (Weight)</t>
  </si>
  <si>
    <t>Fermentazione Enterica - Pecora (Capo)</t>
  </si>
  <si>
    <t>Enteric Fermentation - Sheep (Head)</t>
  </si>
  <si>
    <t>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</si>
  <si>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sheep. The description of the methodology used to calculate the EF can be found under “other livestock categories” in the Italian National Inventory Report, p.174 (NIR, 2016).
The system boundaries of the system are gate to gate.
</t>
  </si>
  <si>
    <t>Fermentazione Enterica - Pecora (Peso)</t>
  </si>
  <si>
    <t>Enteric Fermentation - Sheep (Weight)</t>
  </si>
  <si>
    <t>Fermentazione Enterica - Capra (Capo)</t>
  </si>
  <si>
    <t>Enteric Fermentation - Goat (Head)</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</si>
  <si>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goats. The description of the methodology used to calculate the EF can be found under “other livestock categories” in the Italian National Inventory Report, p.174 (NIR, 2016).
The system boundaries of the system are gate to gate.
</t>
  </si>
  <si>
    <t>Fermentazione Enterica - Capra (Peso)</t>
  </si>
  <si>
    <t>Enteric Fermentation - Goat (Weight)</t>
  </si>
  <si>
    <t>Fermentazione Enterica - Cavalli (Capo)</t>
  </si>
  <si>
    <t>Enteric Fermentation - Horses (Head)</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</si>
  <si>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horses. The description of the methodology used to calculate the EF can be found under “other livestock categories” in the Italian National Inventory Report, p.174 (NIR, 2016).
The system boundaries of the system are gate to gate.
</t>
  </si>
  <si>
    <t>Fermentazione Enterica - Cavalli (Peso)</t>
  </si>
  <si>
    <t>Enteric Fermentation - Horses (Weight)</t>
  </si>
  <si>
    <t>Fermentazione Enterica - Muli e Asini (Capo)</t>
  </si>
  <si>
    <t>Enteric Fermentation - Mules and Asses (Head)</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</si>
  <si>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mules and asses. The description of the methodology used to calculate the EF can be found under “other livestock categories” in the Italian National Inventory Report, p.174 (NIR, 2016).
The system boundaries of the system are gate to gate.
</t>
  </si>
  <si>
    <t>Fermentazione Enterica - Muli e Asini (Peso)</t>
  </si>
  <si>
    <t>Enteric Fermentation - Mules and Asses (Weight)</t>
  </si>
  <si>
    <t>Fermentazione Enterica - Scrofe (Capo)</t>
  </si>
  <si>
    <t>Enteric Fermentation - Sows (Head)</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</si>
  <si>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sows. The description of the methodology used to calculate the EF can be found under “other livestock categories” in the Italian National Inventory Report, p.174 (NIR, 2016).
The system boundaries of the system are gate to gate.
</t>
  </si>
  <si>
    <t>Fermentazione Enterica - Scrofe (Peso)</t>
  </si>
  <si>
    <t>Enteric Fermentation - Sows (Weight)</t>
  </si>
  <si>
    <t>Fermentazione Enterica - Altri Suini (Capo)</t>
  </si>
  <si>
    <t>Enteric Fermentation - Other Swine (Head)</t>
  </si>
  <si>
    <t xml:space="preserve">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other swine. The description of the methodology used to calculate the EF can be found under “other livestock categories” in the Italian National Inventory Report, p.174 (NIR, 2016).
The system boundaries of the system are gate to gate.
</t>
  </si>
  <si>
    <t>Fermentazione Enterica - Altri Suini (Peso)</t>
  </si>
  <si>
    <t>Enteric Fermentation - Other Swine (Weight)</t>
  </si>
  <si>
    <t>Fermentazione Enterica - Conigli (Capo)</t>
  </si>
  <si>
    <t>Enteric Fermentation - Rabbit (Head)</t>
  </si>
  <si>
    <t xml:space="preserve">La produzione di gas metano è considerata come un coprodotto della fermentazion enterica, un processo digestivo nel quale avviene la degradazione dei carboidrati in molecole semplici. Le emissioni di metano dai conigli sono state stimate utilizzando degli EF specifici per il contesto territoriale italiano estrapolati dal Centro di Ricerca sulla Produzione Animale (CRPA). I confini del sistema sono gate to gate. </t>
  </si>
  <si>
    <t xml:space="preserve">Methane is produced as a by-product of enteric fermentation, which is a digestive process where carbohydrates are degraded by microorganisms into simple molecules. Methane emissions from enteric fermentation are the major key category. Methane emissions from rabbits have been estimated using a country-specific EF suggested by the Research Centre on Animal Production (CRPA). 
The system boundaries of the system are gate to gate.
</t>
  </si>
  <si>
    <t>Fermentazione Enterica - Conigli (Peso)</t>
  </si>
  <si>
    <t>Enteric Fermentation - Rabbit (Weight)</t>
  </si>
  <si>
    <t>Gestione del letame - Bovini da latte (Capo)</t>
  </si>
  <si>
    <t>Manure Management - Dairy Cattle (Head)</t>
  </si>
  <si>
    <t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sezioen "Manure Management". I confini del sistema sono gate to gate. </t>
  </si>
  <si>
    <r>
      <t>The EF is composed from methane and nitrous oxide (direct and indirect) emissions. N</t>
    </r>
    <r>
      <rPr>
        <vertAlign val="subscript"/>
        <sz val="11"/>
        <color theme="1"/>
        <rFont val="Calibri"/>
        <family val="2"/>
        <scheme val="minor"/>
      </rPr>
      <t>2</t>
    </r>
    <r>
      <rPr>
        <sz val="11"/>
        <color theme="1"/>
        <rFont val="Calibri"/>
        <family val="2"/>
        <scheme val="minor"/>
      </rPr>
      <t xml:space="preserve">O direct and indirect emissions are produced during the storage and treatment of manure before it is applied to land. Data and methodology are extrapolated from the Italian National Inventory Report 2016 (NIR 2016) under the section “Manure Management”.
The system boundaries of the system are gate to gate.
</t>
    </r>
  </si>
  <si>
    <t>Gestione del letame - Bovini da latte (Peso)</t>
  </si>
  <si>
    <t>Manure Management - Dairy Cattle (Weight)</t>
  </si>
  <si>
    <t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t>
  </si>
  <si>
    <t>Gestione del letame - Bovini non da latte (Capo)</t>
  </si>
  <si>
    <t>Manure Management - Non-Dairy Cattle (Head)</t>
  </si>
  <si>
    <t>Gestione del letame - Bovini non da latte (Peso)</t>
  </si>
  <si>
    <t>Manure Management - Non-Dairy Cattle (Weight)</t>
  </si>
  <si>
    <t>Gestione del letame - Bufalo (Capo)</t>
  </si>
  <si>
    <t>Manure Management - Buffalo (Head)</t>
  </si>
  <si>
    <t>Gestione del letame - Bufalo (Peso)</t>
  </si>
  <si>
    <t>Manure Management - Buffalo (Weight)</t>
  </si>
  <si>
    <t>Gestione del letame - Scrofe (Capo)</t>
  </si>
  <si>
    <t>Manure Management - Sows (Head)</t>
  </si>
  <si>
    <t>Gestione del letame - Scrofe (Peso)</t>
  </si>
  <si>
    <t>Manure Management - Sows (Weight)</t>
  </si>
  <si>
    <t>Gestione del letame - Altri Suini (Capo)</t>
  </si>
  <si>
    <t>Manure Management - Other Swine (Head)</t>
  </si>
  <si>
    <t>Gestione del letame - Altri Suini (Peso)</t>
  </si>
  <si>
    <t>Manure Management - Other Swine (Weight)</t>
  </si>
  <si>
    <t>kgCO2e/kgDM</t>
  </si>
  <si>
    <t>Orzo, Irrigazione, non lavorazione</t>
  </si>
  <si>
    <t>Irrigated Barley, No Tillage</t>
  </si>
  <si>
    <t>kg-DM (Dry Matter)</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</si>
  <si>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Nessuna tecnica di lavorazione è applicata sul terreno (No-Tillage).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</si>
  <si>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No Tillage practice is applied. 
The system boundaries of the system are cradle-to-gate.
Link to the database: http://www.fao.org/partnerships/leap/database/ghg-crops/en/
</t>
  </si>
  <si>
    <t>Il dato viene riportato in kg CO2-eq, ed stato calcolato dalla'aggregazione delle componenti CO2, N2O e CH4. L'unità di misura con cui questo EF viene presentato fa riferimento ai kg CO2-eq per kg di DM (Materiale secco).</t>
  </si>
  <si>
    <t>The dataset is expressed in kg CO2-eq and it derives from the sum of the components CO2, N2O and CH4. The unit of this  EF is expressed in kg CO2-eq per kg DM (Dry Matter).</t>
  </si>
  <si>
    <t>Orzo, Irrigazione, minima lavorazione</t>
  </si>
  <si>
    <t>Irrigated Barley, Minimal Tillage</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</si>
  <si>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minima lavorazione del terreno (Minimal Tillage). I confini del sistema sono cradle-to-gate. .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</si>
  <si>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Minimal Tillage practice is applied. 
The system boundaries of the system are cradle-to-gate. 
Link to the database: http://www.fao.org/partnerships/leap/database/ghg-crops/en/
</t>
  </si>
  <si>
    <t xml:space="preserve">Orzo, Irrigazione, lavorazione convenzionale </t>
  </si>
  <si>
    <t>Irrigated Barley, Conventional</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</si>
  <si>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lavorazione convenzionale del terreno (Conventional).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</si>
  <si>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Conventional production practice is applied.
The system boundaries of the system are cradle-to-gate.
Link to the database: http://www.fao.org/partnerships/leap/database/ghg-crops/en/
</t>
  </si>
  <si>
    <t>Orzo, Senza irrigazione, Nessuna lavorazione</t>
  </si>
  <si>
    <t>Rainfed Barley, No Tillage</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</si>
  <si>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Nessuna pratica del lavorazione del terreno è stata applicata (No Tillage).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</si>
  <si>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and Harvesting. No Tillage production practice is applied.
The system boundaries of the system are cradle-to-gate.
Link to the database: http://www.fao.org/partnerships/leap/database/ghg-crops/en/
</t>
  </si>
  <si>
    <t>Orzo, Senza irrigazione, Minima Lavorazione</t>
  </si>
  <si>
    <t>Rainfed Barley, Minimal Tillage</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</si>
  <si>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Come tecnica di lavorazione del terreno è stata considerata una minima lavorazione (Minimal Tillage).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</si>
  <si>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and Harvesting. Minimal Tillage production practice is applied.
The system boundaries of the system are cradle-to-gate.
Link to the database: http://www.fao.org/partnerships/leap/database/ghg-crops/en/
</t>
  </si>
  <si>
    <t>Orzo, Senza irrigazione, Convenzionale</t>
  </si>
  <si>
    <t>Rainfed Barley, Conventional</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</si>
  <si>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E' stata considerata una tecnica di lavorazione del terreno convenzionale (Conventional).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</si>
  <si>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and Harvesting. Conventional production practice is applied.
The system boundaries of the system are cradle-to-gate.
Link to the database: http://www.fao.org/partnerships/leap/database/ghg-crops/en/
</t>
  </si>
  <si>
    <t>Mais, Con Irrigazione, Convenzionale</t>
  </si>
  <si>
    <t>Irrigated Maize, Conventional</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</si>
  <si>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lavorazione del terreno convenzionale (Conventional). I confini del sistema sono cradle-to-gate.Link: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</si>
  <si>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Conventional production practice is applied.
The system boundaries of the system are cradle-to-gate. 
Link to the database: http://www.fao.org/partnerships/leap/database/ghg-crops/en/
</t>
  </si>
  <si>
    <t>Mais, Senza Irrigazione, Convenzionale</t>
  </si>
  <si>
    <t>Rainfed Maize, Conventional</t>
  </si>
  <si>
    <t>Grano, Con Irrigazione, Nessuna Lavorazione</t>
  </si>
  <si>
    <t>Irrigated Wheat, No Tillage</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</si>
  <si>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Nessuna tecnica di lavorazione del terreno è stata considerata (No Tillage).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</si>
  <si>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No Tillage production practice is applied.
The system boundaries of the system are cradle-to-gate.
Link to the database: http://www.fao.org/partnerships/leap/database/ghg-crops/en/
</t>
  </si>
  <si>
    <t>Grano, Con Irrigazione, Minima Lavorazione</t>
  </si>
  <si>
    <t>Irrigated Wheat, Minimal Tillage</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</si>
  <si>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Una tecnica di minina lavorazione del terreno è stata considerata (Minimal Tillage). I confini del sistema sono cradle-to-gate. Link: http://www.fao.org/partnerships/leap/database/ghg-crops/en/</t>
  </si>
  <si>
    <t xml:space="preserve">The EFs is extrapolated from the Leap Database made from the FAO association. It takes into account also carbon stock changes associated with land-use change.  
The main stages considered in the Life Cycle are Crop Nutrition, Plant Protection, Weed Management, Irrigation and Harvesting. Minimal Tillage production practice is applied.
The system boundaries of the system are cradle-to-gate.
Link to the database: http://www.fao.org/partnerships/leap/database/ghg-crops/en/
</t>
  </si>
  <si>
    <t xml:space="preserve">Grano, Con Irrigazione, Convenzionale </t>
  </si>
  <si>
    <t>Irrigated Wheat, Conventional</t>
  </si>
  <si>
    <t>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Una tecnica di lavorazione del terreno convenzionale è stata considerata (Conventional). I confini del sistema sono cradle-to-gate. Link: http://www.fao.org/partnerships/leap/database/ghg-crops/en/</t>
  </si>
  <si>
    <t>Grano, Senza Irrigaizone, Nessuna Lavorazione</t>
  </si>
  <si>
    <t>Rainfed Wheat, No Tillage</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</si>
  <si>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Nessuna tecnica di lavorazione del terreno è stata applicata (No Tillage). I confini del sistema sono cradle-to-gate. . Link: http://www.fao.org/partnerships/leap/database/ghg-crops/en/</t>
  </si>
  <si>
    <t>Grano, Senza Irrigaizone, Minima Lavorazione</t>
  </si>
  <si>
    <t>Rainfed Wheat, Minimal Tillage</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</si>
  <si>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Una tecnica di minima lavorazione del terreno è stata applicata (Minimal Tillage). I confini del sistema sono cradle-to-gate. Link: http://www.fao.org/partnerships/leap/database/ghg-crops/en/</t>
  </si>
  <si>
    <t>Grano, Senza Irrigaizone, Convenzionale</t>
  </si>
  <si>
    <t>Rainfed Wheat, Conventional</t>
  </si>
  <si>
    <t>Questo Emission Factor è stato estrapolato dal LEAP Database della FAO considerando lo stoccaggio di carbonio relativo all'uso del suolo. Le principali Life Cycle Stages considerate sono: l'applicazione di pesticidi e fertilizzanti, il controllo degli infestanti e la raccolta. Una tecnica di lavorazione convenzionale del terreno è stata considerata (Conventional). I confini del sistema sono cradle-to-gate. Link: http://www.fao.org/partnerships/leap/database/ghg-crops/en/</t>
  </si>
  <si>
    <t>HFC-125</t>
  </si>
  <si>
    <t>HFC-134a</t>
  </si>
  <si>
    <t>HFC-23</t>
  </si>
  <si>
    <t>HFC-32</t>
  </si>
  <si>
    <r>
      <t>NF</t>
    </r>
    <r>
      <rPr>
        <b/>
        <vertAlign val="subscript"/>
        <sz val="11"/>
        <rFont val="Tahoma"/>
        <family val="2"/>
        <charset val="161"/>
      </rPr>
      <t>3</t>
    </r>
  </si>
  <si>
    <t>kg CO2 eq/kg</t>
  </si>
  <si>
    <t>kg CO2 eq/kWh</t>
  </si>
  <si>
    <t>contatore</t>
  </si>
  <si>
    <t>Crude oil (IT)</t>
  </si>
  <si>
    <t>si</t>
  </si>
  <si>
    <t>km</t>
  </si>
  <si>
    <t xml:space="preserve">DA QUI: FUEL CON NUOVE UNITà DI MISURA ARIANNA </t>
  </si>
  <si>
    <t xml:space="preserve">Emission of combustion independent from the type of use, representative of Italian mix consumed. The boundary is gate-to-gate. Data set is </t>
  </si>
  <si>
    <t xml:space="preserve">The data set reports only the CO2 emissions estimated. Data are Italian national average of last 5 years. </t>
  </si>
  <si>
    <t>The data set reports only the CO2 emissions estimated. Data are Italian national average of last 5 years. Data are exrpessed in kgCO2/kWh considering 1 toe = 11630 kWh.</t>
  </si>
  <si>
    <t>toe</t>
  </si>
  <si>
    <t>kWh</t>
  </si>
  <si>
    <t>kgCO2e/toe</t>
  </si>
  <si>
    <t>kgCO2e/tep</t>
  </si>
  <si>
    <t xml:space="preserve">Il dataset riporta solo i voalori delle emissioni di CO2. I dati sono la media nazionale italiana degli ultimi 5 anni. Il dataset è espresso in kgCO2/kWh, considerando </t>
  </si>
  <si>
    <t>The data set reports only the CO2 emissions estimated. Data are Italian national average of last 5 years. Data are exrpessed in kgCO2/m3 considering a density = 0.50 kg/m3</t>
  </si>
  <si>
    <t>Il dataset riporta solo i voalori delle emissioni di CO2. I dati sono la media nazionale italiana degli ultimi 5 anni. Il dataset è espresso in kgCO2/m3, considerando una densità =  0.50 kg/m3.</t>
  </si>
  <si>
    <t>kgCOe2/m3</t>
  </si>
  <si>
    <t>Il dataset riporta solo i voalori delle emissioni di CO2. I dati sono la media nazionale italiana degli ultimi 5 anni. Il dataset è espresso in kgCO2/m3, considerando una densità =  1.250 kg/m3.</t>
  </si>
  <si>
    <t xml:space="preserve">The data set reports only the CO2 emissions estimated. Data are Italian national average of last 5 years. Data are exrpessed in kgCO2/m3 considering a density = 1.250 kg/m3.  </t>
  </si>
  <si>
    <t>IT00001</t>
  </si>
  <si>
    <t>IT00002</t>
  </si>
  <si>
    <t>IT00003</t>
  </si>
  <si>
    <t>IT00004</t>
  </si>
  <si>
    <t>IT00005</t>
  </si>
  <si>
    <t>IT00006</t>
  </si>
  <si>
    <t>IT00007</t>
  </si>
  <si>
    <t>IT00008</t>
  </si>
  <si>
    <t>IT00009</t>
  </si>
  <si>
    <t>IT00010</t>
  </si>
  <si>
    <t>IT00011</t>
  </si>
  <si>
    <t>IT00012</t>
  </si>
  <si>
    <t>IT00013</t>
  </si>
  <si>
    <t>IT00014</t>
  </si>
  <si>
    <t>IT00015</t>
  </si>
  <si>
    <t>IT00016</t>
  </si>
  <si>
    <t>IT00017</t>
  </si>
  <si>
    <t>IT00018</t>
  </si>
  <si>
    <t>IT00019</t>
  </si>
  <si>
    <t>IT00020</t>
  </si>
  <si>
    <t>IT00021</t>
  </si>
  <si>
    <t>IT00022</t>
  </si>
  <si>
    <t>IT00023</t>
  </si>
  <si>
    <t>IT00024</t>
  </si>
  <si>
    <t>IT00025</t>
  </si>
  <si>
    <t>IT00026</t>
  </si>
  <si>
    <t>IT00027</t>
  </si>
  <si>
    <t>IT00028</t>
  </si>
  <si>
    <t>IT00029</t>
  </si>
  <si>
    <t>IT00030</t>
  </si>
  <si>
    <t>IT00031</t>
  </si>
  <si>
    <t>IT00032</t>
  </si>
  <si>
    <t>IT00033</t>
  </si>
  <si>
    <t>IT00034</t>
  </si>
  <si>
    <t>IT00035</t>
  </si>
  <si>
    <t>IT00036</t>
  </si>
  <si>
    <t>IT00037</t>
  </si>
  <si>
    <t>IT00038</t>
  </si>
  <si>
    <t>IT00039</t>
  </si>
  <si>
    <t>IT00040</t>
  </si>
  <si>
    <t>IT00041</t>
  </si>
  <si>
    <t>IT00042</t>
  </si>
  <si>
    <t>IT00043</t>
  </si>
  <si>
    <t>IT00044</t>
  </si>
  <si>
    <t>IT00045</t>
  </si>
  <si>
    <t>IT00046</t>
  </si>
  <si>
    <t>IT00047</t>
  </si>
  <si>
    <t>IT00048</t>
  </si>
  <si>
    <t>IT00049</t>
  </si>
  <si>
    <t>IT00050</t>
  </si>
  <si>
    <t>IT00051</t>
  </si>
  <si>
    <t>IT00052</t>
  </si>
  <si>
    <t>IT00053</t>
  </si>
  <si>
    <t>IT00054</t>
  </si>
  <si>
    <t>IT00055</t>
  </si>
  <si>
    <t>IT00056</t>
  </si>
  <si>
    <t>IT00057</t>
  </si>
  <si>
    <t>IT00058</t>
  </si>
  <si>
    <t>IT00059</t>
  </si>
  <si>
    <t>IT00060</t>
  </si>
  <si>
    <t>IT00061</t>
  </si>
  <si>
    <t>IT00062</t>
  </si>
  <si>
    <t>IT00063</t>
  </si>
  <si>
    <t>IT00064</t>
  </si>
  <si>
    <t>IT00065</t>
  </si>
  <si>
    <t>IT00066</t>
  </si>
  <si>
    <t>IT00067</t>
  </si>
  <si>
    <t>IT00068</t>
  </si>
  <si>
    <t>IT00069</t>
  </si>
  <si>
    <t>IT00070</t>
  </si>
  <si>
    <t>IT00071</t>
  </si>
  <si>
    <t>IT00072</t>
  </si>
  <si>
    <t>IT00073</t>
  </si>
  <si>
    <t>IT00074</t>
  </si>
  <si>
    <t>IT00075</t>
  </si>
  <si>
    <t>IT00076</t>
  </si>
  <si>
    <t>IT00077</t>
  </si>
  <si>
    <t>IT00078</t>
  </si>
  <si>
    <t>IT00079</t>
  </si>
  <si>
    <t>IT00080</t>
  </si>
  <si>
    <t>IT00081</t>
  </si>
  <si>
    <t>IT00082</t>
  </si>
  <si>
    <t>IT00083</t>
  </si>
  <si>
    <t>IT00084</t>
  </si>
  <si>
    <t>IT00085</t>
  </si>
  <si>
    <t>IT00086</t>
  </si>
  <si>
    <t>IT00087</t>
  </si>
  <si>
    <t>IT00088</t>
  </si>
  <si>
    <t>IT00089</t>
  </si>
  <si>
    <t>IT00090</t>
  </si>
  <si>
    <t>IT00091</t>
  </si>
  <si>
    <t>IT00092</t>
  </si>
  <si>
    <t>IT00093</t>
  </si>
  <si>
    <t>IT00094</t>
  </si>
  <si>
    <t>IT00097</t>
  </si>
  <si>
    <t>IT00098</t>
  </si>
  <si>
    <t>IT00099</t>
  </si>
  <si>
    <t>IT00100</t>
  </si>
  <si>
    <t>IT00101</t>
  </si>
  <si>
    <t>IT00102</t>
  </si>
  <si>
    <t>IT00103</t>
  </si>
  <si>
    <t>IT00104</t>
  </si>
  <si>
    <t>IT00105</t>
  </si>
  <si>
    <t>IT00106</t>
  </si>
  <si>
    <t>IT00107</t>
  </si>
  <si>
    <t>IT00108</t>
  </si>
  <si>
    <t>IT00111</t>
  </si>
  <si>
    <t>IT00112</t>
  </si>
  <si>
    <t>IT00113</t>
  </si>
  <si>
    <t>IT00114</t>
  </si>
  <si>
    <t>IT00115</t>
  </si>
  <si>
    <t>IT00116</t>
  </si>
  <si>
    <t>IT00117</t>
  </si>
  <si>
    <t>IT00118</t>
  </si>
  <si>
    <t>IT00119</t>
  </si>
  <si>
    <t>IT00120</t>
  </si>
  <si>
    <t>IT00121</t>
  </si>
  <si>
    <t>IT00122</t>
  </si>
  <si>
    <t>IT00123</t>
  </si>
  <si>
    <t>IT00124</t>
  </si>
  <si>
    <t>IT00125</t>
  </si>
  <si>
    <t>IT00126</t>
  </si>
  <si>
    <t>IT00127</t>
  </si>
  <si>
    <t>IT00128</t>
  </si>
  <si>
    <t>IT00129</t>
  </si>
  <si>
    <t>IT00130</t>
  </si>
  <si>
    <t>IT00131</t>
  </si>
  <si>
    <t>IT00132</t>
  </si>
  <si>
    <t>IT00133</t>
  </si>
  <si>
    <t>IT00134</t>
  </si>
  <si>
    <t>IT00135</t>
  </si>
  <si>
    <t>IT00136</t>
  </si>
  <si>
    <t>IT00137</t>
  </si>
  <si>
    <t>IT00138</t>
  </si>
  <si>
    <t>IT00139</t>
  </si>
  <si>
    <t>IT00140</t>
  </si>
  <si>
    <t>IT00141</t>
  </si>
  <si>
    <t>IT00142</t>
  </si>
  <si>
    <t>IT00143</t>
  </si>
  <si>
    <t>IT00144</t>
  </si>
  <si>
    <t>IT00145</t>
  </si>
  <si>
    <t>IT00146</t>
  </si>
  <si>
    <t>IT00147</t>
  </si>
  <si>
    <t>IT00148</t>
  </si>
  <si>
    <t>IT00149</t>
  </si>
  <si>
    <t>IT00150</t>
  </si>
  <si>
    <t>IT00151</t>
  </si>
  <si>
    <t>IT00152</t>
  </si>
  <si>
    <t>IT00153</t>
  </si>
  <si>
    <t>IT00154</t>
  </si>
  <si>
    <t>IT00155</t>
  </si>
  <si>
    <t>IT00156</t>
  </si>
  <si>
    <t>IT00157</t>
  </si>
  <si>
    <t>IT00158</t>
  </si>
  <si>
    <t>IT00159</t>
  </si>
  <si>
    <t>IT00160</t>
  </si>
  <si>
    <t>IT00161</t>
  </si>
  <si>
    <t>IT00162</t>
  </si>
  <si>
    <t>IT00163</t>
  </si>
  <si>
    <t>IT00164</t>
  </si>
  <si>
    <t>IT00165</t>
  </si>
  <si>
    <t>IT00166</t>
  </si>
  <si>
    <t>IT00167</t>
  </si>
  <si>
    <t>IT00168</t>
  </si>
  <si>
    <t>IT00169</t>
  </si>
  <si>
    <t>IT00170</t>
  </si>
  <si>
    <t>IT00171</t>
  </si>
  <si>
    <t>IT00172</t>
  </si>
  <si>
    <t>IT00173</t>
  </si>
  <si>
    <t>IT00174</t>
  </si>
  <si>
    <t>IT00175</t>
  </si>
  <si>
    <t>IT00176</t>
  </si>
  <si>
    <t>IT00177</t>
  </si>
  <si>
    <t>IT00178</t>
  </si>
  <si>
    <t>IT00179</t>
  </si>
  <si>
    <t>IT00180</t>
  </si>
  <si>
    <t>IT00181</t>
  </si>
  <si>
    <t>IT00182</t>
  </si>
  <si>
    <t>IT00183</t>
  </si>
  <si>
    <t>IT00184</t>
  </si>
  <si>
    <t>IT00185</t>
  </si>
  <si>
    <t>IT00186</t>
  </si>
  <si>
    <t>IT00187</t>
  </si>
  <si>
    <t>IT00188</t>
  </si>
  <si>
    <t>IT00189</t>
  </si>
  <si>
    <t>IT00190</t>
  </si>
  <si>
    <t>IT00191</t>
  </si>
  <si>
    <t>IT00192</t>
  </si>
  <si>
    <t>IT00193</t>
  </si>
  <si>
    <t>IT00194</t>
  </si>
  <si>
    <t>IT00195</t>
  </si>
  <si>
    <t>IT00196</t>
  </si>
  <si>
    <t>IT00197</t>
  </si>
  <si>
    <t>IT00198</t>
  </si>
  <si>
    <t>Fibre di polietilene tereftalato (PET)</t>
  </si>
  <si>
    <t>ITALIAN DATABASE</t>
  </si>
  <si>
    <t>Pietra di gesso (CaSO4-diidrato)</t>
  </si>
  <si>
    <t>PE INTERNATIONAL</t>
  </si>
  <si>
    <t>ISPRA</t>
  </si>
  <si>
    <t>ELCD3 http://eplca.jrc.ec.europa.eu/ELCD3/showProcess.xhtml?uuid=b444f4d1-3393-11dd-bd11-0800200c9a66&amp;stock=default</t>
  </si>
  <si>
    <t>ELCD3 http://eplca.jrc.ec.europa.eu/ELCD3/showProcess.xhtml?uuid=b444f4d3-3393-11dd-bd11-0800200c9a66&amp;stock=default</t>
  </si>
  <si>
    <t>ELCD3 http://eplca.jrc.ec.europa.eu/ELCD3/showProcess.xhtml?uuid=b4451be0-3393-11dd-bd11-0800200c9a66&amp;stock=default</t>
  </si>
  <si>
    <t>ELCD3 http://eplca.jrc.ec.europa.eu/ELCD3/showProcess.xhtml?uuid=db009023-338f-11dd-bd11-0800200c9a66&amp;stock=default</t>
  </si>
  <si>
    <t>ELCD3 http://eplca.jrc.ec.europa.eu/ELCD3/showProcess.xhtml?uuid=9d66aabb-906f-45f6-b3f3-6d002cae096d&amp;stock=default</t>
  </si>
  <si>
    <t>ELCD3 http://eplca.jrc.ec.europa.eu/ELCD3/showProcess.xhtml?uuid=09aa1e7b-1d7d-4a7c-8dde-ec6d40022fa1&amp;stock=default</t>
  </si>
  <si>
    <t>ELCD3 http://eplca.jrc.ec.europa.eu/ELCD3/showProcess.xhtml?uuid=ee57e8ac-17cd-4538-be62-35d1095a30c2&amp;stock=default</t>
  </si>
  <si>
    <t>ELCD3 http://eplca.jrc.ec.europa.eu/ELCD3/showProcess.xhtml?uuid=7d4c6dee-3d6b-4fbf-a496-2354450a1a14&amp;stock=default</t>
  </si>
  <si>
    <t>ELCD3 http://eplca.jrc.ec.europa.eu/ELCD3/showProcess.xhtml?uuid=db009021-338f-11dd-bd11-0800200c9a66&amp;stock=default</t>
  </si>
  <si>
    <t>ELCD3 http://eplca.jrc.ec.europa.eu/ELCD3/showProcess.xhtml?uuid=de25dd0e-0072-4e8d-af0d-df6b17c05e1e&amp;stock=default</t>
  </si>
  <si>
    <t>ELCD3 http://eplca.jrc.ec.europa.eu/ELCD3/showProcess.xhtml?uuid=4a259aec-c66f-4375-aa9e-5b8c745addc0&amp;stock=default</t>
  </si>
  <si>
    <t>ELCD3 http://eplca.jrc.ec.europa.eu/ELCD3/showProcess.xhtml?uuid=898618b1-3306-11dd-bd11-0800200c9a66&amp;stock=default</t>
  </si>
  <si>
    <t>ELCD3 http://eplca.jrc.ec.europa.eu/ELCD3/showProcess.xhtml?uuid=898618b2-3306-11dd-bd11-0800200c9a66&amp;stock=default</t>
  </si>
  <si>
    <t>ELCD3 http://eplca.jrc.ec.europa.eu/ELCD3/showProcess.xhtml?uuid=c3d872b0-c18d-46a5-ac37-d1573246bfce&amp;stock=default</t>
  </si>
  <si>
    <t>ELCD3 http://eplca.jrc.ec.europa.eu/ELCD3/showProcess.xhtml?uuid=2b61a4d6-bd1d-4ea3-828c-fdbdf5fca1f9&amp;stock=default</t>
  </si>
  <si>
    <t>ELCD3 http://eplca.jrc.ec.europa.eu/ELCD3/showProcess.xhtml?uuid=8fd15266-4930-4a33-b9c2-e8698923132d&amp;stock=default</t>
  </si>
  <si>
    <t>ELCD3 http://eplca.jrc.ec.europa.eu/ELCD3/showProcess.xhtml?uuid=621e64d0-f471-4023-9ebc-a52cd8ee573f&amp;stock=default</t>
  </si>
  <si>
    <t>ELCD3 http://eplca.jrc.ec.europa.eu/ELCD3/showProcess.xhtml?uuid=898618b6-3306-11dd-bd11-0800200c9a66&amp;stock=default</t>
  </si>
  <si>
    <t>ELCD3 http://eplca.jrc.ec.europa.eu/ELCD3/showProcess.xhtml?uuid=db009013-338f-11dd-bd11-0800200c9a66&amp;stock=default</t>
  </si>
  <si>
    <t>ISPRA report 212/15 2015 http://www.isprambiente.gov.it/files/pubblicazioni/rapporti/R_212_15.pdf</t>
  </si>
  <si>
    <t xml:space="preserve">ENEA </t>
  </si>
  <si>
    <t>LEAP</t>
  </si>
  <si>
    <t>LEAP Database FAO http://www.fao.org/partnerships/leap/database/ghg-crops/en/</t>
  </si>
  <si>
    <t xml:space="preserve">È stato assunto che le acque di scarico industriali siano trattate 85% aerobicamente e 15% anaerobicamente (IRSA-CNR, 1998).
Sono stati raccolti dati per diversi settori industriali (ferro e acciaio, raffinerie, prodotti chimici organici, alimenti e bevande, carta e pasta, tessile e industria della pelle). La quantità totale di materiali organici per ciascun settore selezionato è stata calcolata moltiplicando la produzione annua (t anno -1) per la quantità di consumo di acqua di scarico per unità di prodotto (m3 t-1) e dal componente organico degradabile (kg COD (m3) -1). Inoltre, è stata assunta la frazione di componente organico degradabile industriale eliminata come fanghi uguale a zero.
</t>
  </si>
  <si>
    <t xml:space="preserve">Nel 2014, circa il 96% della popolazione è servita dai sistemi fognari, mentre l'81% della popolazione è servita da impianti di depurazione (BLUE BOOK, diversi anni; COVIRI, diversi anni; ISTAT [d], [e], diversi anni). La tipologia di impianti è di solito suddivisa in 'primaria' (solo operazioni di tipo fisico-chimico come la sedimentazione), 'secondaria' (processo biologici) o trattamenti 'avanzati', definiti come ulteriori trattamenti necessari per rimuovere sostanze sospese e sciolte rimaste dopo i trattamenti convenzionali secondari. Nelle aree urbane, le acque reflue sono trattate prevalentemente con un trattamento secondario, con unità biologiche aerobiche: un impianto di trattamento delle acque reflue è costituito da barre, camera di graniglia, sedimentazione primaria, serbatoi di aerazione (con fanghi di ritorno), serbatoio di deposito, camera di contatto con cloro. La stabilizzazione dei fanghi avviene in reattori aerobici o anaerobici; dove viene utilizzata la digestione anaerobica, i reattori sono coperti e forniti di recupero di gas.
Al contrario, nelle zone rurali, le acque di scarico vengono trattate in vasche Imhoff o in altri sistemi in loco, come latrine.
</t>
  </si>
  <si>
    <t>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t>
  </si>
  <si>
    <t>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del gasolio per riscaldamento allo scopo di testare i combustibili medi dal 2012 al 2014.</t>
  </si>
  <si>
    <t>Le principali informazioni disponibili sul territorio nazionale dei fattori di emissione di olio combustibile presentano notevoli differenze nel tenore di carbonio tra prodotti ad alto e basso tenore di zolfo. I dati sono stati elaborati da un’analisi di letteratura e da una vasta serie di campioni (più di 400) analizzati da ENEL e messi a disposizione di ISPRA. Il contenuto di carbonio varia in una certa misura anche tra il tenore di zolfo medio ei prodotti a basso tenore di zolfo, ma le principali discrepanze si riferiscono a prodotti ad alto contenuto di zolfo. Secondo i dati statistici disponibili, è stato possibile ricostruire le quantità prodotte e importate di olio combustibile dal 1990, suddivise tra prodotti ad alto e basso contenuto di zolfo per stimare il fattore medio di emissione di carbonio (NIR, 2016)</t>
  </si>
  <si>
    <t>L'Italia ha una produzione nazionale di carbone trascurabile; la maggior parte viene importata da vari paesi e ci sono differenze nel tenore di carbonio del carbone estratto in diverse parti del mondo. Le variazioni del contenuto di carbonio possono essere legate al contenuto di idrogeno e al LHV del carbone. (NIR, 2016)</t>
  </si>
  <si>
    <t>Per questo combustibile sono stati calcolati fattori di emissione specifici per paese tenendo conto dell'analisi dei dati riportati dagli impianti nel sistema di scambio delle quote di emissioni dell'Unione europea</t>
  </si>
  <si>
    <t>Synonymous (English language)</t>
  </si>
  <si>
    <t>Gasoline (IT)</t>
  </si>
  <si>
    <t>CEWEP e.V./ EPLCA project team / PE International</t>
  </si>
  <si>
    <t>ELCA v3</t>
  </si>
  <si>
    <t>ΕLCA v3</t>
  </si>
  <si>
    <t>-2.63229E-9</t>
  </si>
  <si>
    <t>-8.04157E-6</t>
  </si>
  <si>
    <t>-7.79906E-12</t>
  </si>
  <si>
    <t>-8.47735E-10</t>
  </si>
  <si>
    <t>PE International</t>
  </si>
  <si>
    <t xml:space="preserve">The data set can be used to characterise the treatment of defined waste fractions in a representative manner within user specific product LCAs. Collection, transport and pre-treatment are not included. Only environmental impacts of the landfill process occurring within 100 years are considered. The data set covers all relevant process steps / technologies over the supply chain of the represented end-of-life inventory with a good overall data quality. </t>
  </si>
  <si>
    <t>Electricity grid mix medium voltage (1kV-60kV); AC; consumption mix, at consumer</t>
  </si>
  <si>
    <t xml:space="preserve"> Industrial Minerals Association Europe </t>
  </si>
  <si>
    <t xml:space="preserve"> ΒΤΒ</t>
  </si>
  <si>
    <t xml:space="preserve"> Eurobitume</t>
  </si>
  <si>
    <t>Gas metano combustione - mix italiano -m^3 (IT)</t>
  </si>
  <si>
    <t>Gas metano combustione- mix italiano - kg (IT)</t>
  </si>
  <si>
    <t>Benzina -kg (IT)</t>
  </si>
  <si>
    <t>Gasolio per autotrazione -kg (IT)</t>
  </si>
  <si>
    <t>Gasolio per riscaldamento di edifici -kg (IT)</t>
  </si>
  <si>
    <t>GPL -kg (IT)</t>
  </si>
  <si>
    <t>Olio combustibile -kg (IT)</t>
  </si>
  <si>
    <t>Carbone -kg (IT)</t>
  </si>
  <si>
    <t>Gas di raffineria -kg (IT)</t>
  </si>
  <si>
    <t>Gas di cokeria -kg (IT)</t>
  </si>
  <si>
    <t>Combustibili residui  -kg (IT)</t>
  </si>
  <si>
    <t>Syngas -kg (IT)</t>
  </si>
  <si>
    <t>Gas di altoforno -kg (IT)</t>
  </si>
  <si>
    <t>Gas metano combustione - mix italiano -toe (IT)</t>
  </si>
  <si>
    <t>Benzina -toe (IT)</t>
  </si>
  <si>
    <t>Gasolio per autotrazione -toe  (IT)</t>
  </si>
  <si>
    <t>Gasolio per riscaldamento di edifici -toe (IT)</t>
  </si>
  <si>
    <t>GPL -toe (IT)</t>
  </si>
  <si>
    <t>Olio combustibile -toe (IT)</t>
  </si>
  <si>
    <t>Carbone -toe (IT)</t>
  </si>
  <si>
    <t>Gas di raffineria -toe (IT)</t>
  </si>
  <si>
    <t>Gas di cokeria -toe (IT)</t>
  </si>
  <si>
    <t>Gas di cokeria - m^3 (IT)</t>
  </si>
  <si>
    <t>Combustibili residui -toe  (IT)</t>
  </si>
  <si>
    <t>Syngas -toe (IT)</t>
  </si>
  <si>
    <t>Gas di altoforno -toe (IT)</t>
  </si>
  <si>
    <t>Gas di altoforno -m^3  (IT)</t>
  </si>
  <si>
    <t>Gas metano combustione - mix italiano - kWh (IT)</t>
  </si>
  <si>
    <t>Benzina - kWh (IT)</t>
  </si>
  <si>
    <t>Gasolio per autotrazione - kWh (IT)</t>
  </si>
  <si>
    <t>Gasolio per riscaldamento di edifici - kWh (IT)</t>
  </si>
  <si>
    <t>GPL - kWh (IT)</t>
  </si>
  <si>
    <t>Olio combustibile - kWh (IT)</t>
  </si>
  <si>
    <t>Carbone - kWh (IT)</t>
  </si>
  <si>
    <t>Gas di raffineria - kWh (IT)</t>
  </si>
  <si>
    <t>Gas di cokeria - kWh (IT)</t>
  </si>
  <si>
    <t>Combustibili residui - kWh (IT)</t>
  </si>
  <si>
    <t>Syngas - kWh (IT)</t>
  </si>
  <si>
    <t>Gas di altoforno - kWh (IT)</t>
  </si>
  <si>
    <t>Unit (English language)</t>
  </si>
  <si>
    <t>Technical description (National language)</t>
  </si>
  <si>
    <t>Technical description (English language)</t>
  </si>
  <si>
    <t>Data Quality statement  (National language)</t>
  </si>
  <si>
    <t>Data Quality statement (English language)</t>
  </si>
  <si>
    <t>General Information (National language)</t>
  </si>
  <si>
    <t>General Information (English language)</t>
  </si>
  <si>
    <t>Unit of EF in National language</t>
  </si>
  <si>
    <t>Lignite production</t>
  </si>
  <si>
    <t xml:space="preserve">Lignite, Brown coal </t>
  </si>
  <si>
    <t>CRO0001</t>
  </si>
  <si>
    <t>ELCD III</t>
  </si>
  <si>
    <t>ELCD v3</t>
  </si>
  <si>
    <t>2017 / 2008</t>
  </si>
  <si>
    <t>Country / region specific lignite mixes merge lignite from the respective production countries to a lignite mix, which represents the average lignite consumption mix of the respective country / region. The lignite mix consists nearly exclusively of indigenous production. Lignite is usually not a traded comodity and is directly used in lignite power plants alongside the lignite mineThe data set considers the whole supply chain from lignite mining, lignite upgrading as well as the transportation of lignite to the final consumer, i.e. power plants.</t>
  </si>
  <si>
    <t>The data set covers the entire supply chain of the lignite. Main parameters, such as energy consumption, emissions or transport distances. The inventory is mainly based on secondary data.</t>
  </si>
  <si>
    <t>Lignite mix; technology mix; consumption mix, at consumer</t>
  </si>
  <si>
    <t xml:space="preserve">Hard coal production </t>
  </si>
  <si>
    <t>Hard coal, Bituminous coal</t>
  </si>
  <si>
    <t>CRO0002</t>
  </si>
  <si>
    <t>Country / region specific hard coal mixes merge hard coal from the respective production countries to a hard coal mix, which represents the average hard coal of the respective country / region. The hard coal mix consists of the indigenous production and imports of hard coal from exporting countries to the consumer country / region. The data set considers the whole supply chain from coal mining to coal upgrading as well as the transportation of hard coal to the final consumer.</t>
  </si>
  <si>
    <t>The data set covers the entire supply chain of the hard coal. Main parameters, such as energy consumption, methane emissions or transport distances, are individually considered for all hard coal exporting countries included in the supply mix as well as for the domestic production. The inventory is mainly based on secondary data.</t>
  </si>
  <si>
    <t>Hard coal mix; technology mix; consumption mix, at consumer</t>
  </si>
  <si>
    <t xml:space="preserve">Heavy fuel oil production (1% S) </t>
  </si>
  <si>
    <t>Heavy fuel oil</t>
  </si>
  <si>
    <t>CRO0003</t>
  </si>
  <si>
    <t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t>
  </si>
  <si>
    <t>The data set covers all relevant process steps / technologies over the supply chain of the represented cradle to gate inventory. The energy consumption data and crude oil mix supply information are based on official statistical information. The energy carrier extraction and processing data is of good data quality. The inventory is based on primary industry data and completed, if necessary, with secondary literature data. The refinery emission data are based on literature.</t>
  </si>
  <si>
    <t>Heavy fuel oil at refinery (1.0wt.% S); from crude oil, fuel supply; production mix, at refinery; 1 wt.% sulphur</t>
  </si>
  <si>
    <t>Heavy fuel oil production</t>
  </si>
  <si>
    <t>CRO0004</t>
  </si>
  <si>
    <t>2017 / 2003</t>
  </si>
  <si>
    <t>EU15</t>
  </si>
  <si>
    <t xml:space="preserve">The data set covers all relevant process steps / technologies over the supply chain of the represented cradle to gate inventory with a good overall data quality. Crude oil mix information based on official statistical information. Energy carrier extraction and processing data are of sufficient to good (e.g. refinery) data quality. Inventory is partly based on primary industry data, partly on secondary literature data. The refinery emission data are based on literature and the European Pollutant Emission Register (EPER). </t>
  </si>
  <si>
    <t xml:space="preserve">Heavy fuel oil; from crude oil; consumption mix, at refinery </t>
  </si>
  <si>
    <t>Kerosene production (480 ppm S)</t>
  </si>
  <si>
    <t>Kerosene, Jet fuel</t>
  </si>
  <si>
    <t>CRO0005</t>
  </si>
  <si>
    <t xml:space="preserve">The data set covers all relevant process steps / technologies over the supply chain of the represented cradle to gate inventory . The energy consumption data and crude oil mix supply information are based on official statistical information. The energy carrier extraction and processing data is of good data quality. The inventory is based on primary industry data and completed, if necessary, with secondary literature data. The refinery emission data are based on literature. </t>
  </si>
  <si>
    <t>Kerosene / Jet A1 at refinery; from crude oil, fuel supply; production mix, at refinery; 480 ppm sulphur</t>
  </si>
  <si>
    <t>Kerosene production (700 ppm S)</t>
  </si>
  <si>
    <t>CRO0006</t>
  </si>
  <si>
    <t xml:space="preserve">Kerosene; from crude oil; consumption mix, at refinery; 700 ppm sulphur </t>
  </si>
  <si>
    <t>Light fuel oil production (0.1% S)</t>
  </si>
  <si>
    <t>Light fuel oil, Extralight fuel oil, Heating oil</t>
  </si>
  <si>
    <t>CRO0007</t>
  </si>
  <si>
    <t>very good</t>
  </si>
  <si>
    <t xml:space="preserve">The data set covers all relevant process steps / technologies over the supply chain of the represented cradle to gate inventory. The energy consumption data and crude oil mix supply information are based on official statistical information. The energy carrier extraction and processing data is of good data quality. The inventory is based on primary industry data and completed, if necessary, with secondary literature data. The refinery emission data are based on literature. </t>
  </si>
  <si>
    <t>Light fuel oil at refinery; from crude oil, fuel supply; production mix, at refinery; 0.1 wt.% sulphur</t>
  </si>
  <si>
    <t xml:space="preserve">Light fuel oil production (2000 ppm S) </t>
  </si>
  <si>
    <t>CRO0008</t>
  </si>
  <si>
    <t>Light fuel oil; from crude oil; consumption mix, at refinery; 2000 ppm sulphur</t>
  </si>
  <si>
    <t>Diesel production (10 ppm S)</t>
  </si>
  <si>
    <t>Diesel, Gas oil</t>
  </si>
  <si>
    <t>CRO0009</t>
  </si>
  <si>
    <t>Diesel mix at refinery; from crude oil and bio components, fuel supply; production mix, at refinery; 10 ppm sulphur, 5.75 wt.% bio components</t>
  </si>
  <si>
    <t>Diesel production (200 ppm)</t>
  </si>
  <si>
    <t>CRO0010</t>
  </si>
  <si>
    <t xml:space="preserve">The data set represents a cradle to gate inventory. It can be used to characterise the supply chain situation of diesel fuel in a representative manner. Combination with individual unit processes using this commodity enables the generation of user-specific (product) LCAs. </t>
  </si>
  <si>
    <t>Diesel; from crude oil; consumption mix, at refinery; 200 ppm sulphur</t>
  </si>
  <si>
    <t>Gasoline production (10 ppm S)</t>
  </si>
  <si>
    <t>Gasoline, Petrol, Benzine</t>
  </si>
  <si>
    <t>CRO0011</t>
  </si>
  <si>
    <t xml:space="preserve">Gasoline mix (regular) at refinery; from crude oil and bio components, fuel supply; production mix, at refinery; 10 ppm sulphur, 5.75 wt.% bio components </t>
  </si>
  <si>
    <t>Gasoline production (100 ppm S)</t>
  </si>
  <si>
    <t>CRO0012</t>
  </si>
  <si>
    <t xml:space="preserve">The data set represents a cradle to gate inventory. It can be used to characterise the supply chain situation of gasoline in a representative manner. Combination with individual unit processes using this commodity enables the generation of user-specific (product) LCAs. </t>
  </si>
  <si>
    <t xml:space="preserve">Gasoline (regular); from crude oil; consumption mix, at refinery; 100 ppm sulphur </t>
  </si>
  <si>
    <t>Naphtha production</t>
  </si>
  <si>
    <t>Naphtha</t>
  </si>
  <si>
    <t>CRO0013</t>
  </si>
  <si>
    <t>Naphtha; from crude oil; consumption mix, at refinery</t>
  </si>
  <si>
    <t>Natural gas production</t>
  </si>
  <si>
    <t>Natural Gas</t>
  </si>
  <si>
    <t>CRO0014</t>
  </si>
  <si>
    <t>Country / region specific natural gas mixes merge natural gas from the respective production countries to a natural gas mix, which represents the average natural gas of the respective country / region. The data set considers the whole supply chain of natural gas i.e. exploration, production, processing (e.g. desulphurisation) and in case of LNG import, liquification / regasification of LNG, the long distance transport and the regional distribution to the final consumer. Losses occurring during transportation via pipeline or vessel are included.</t>
  </si>
  <si>
    <t xml:space="preserve">The data set covers the entire supply chain of the natural gas including well drilling, oil production, processing and transport. Main parameters, such as energy consumption, transport distances, sour gas and recovery stage (primary, secondary, tertiary) are individually considered for all natural gas exporting countries included in the supply mix as well as for the domestic production. The inventory is mainly based on secondary data. </t>
  </si>
  <si>
    <t>Natural Gas Mix; technology mix; consumption mix, at consumer; onshore and offshore production incl. pipeline and LNG transprt</t>
  </si>
  <si>
    <t>Liquefied petroleum gas for vehicles</t>
  </si>
  <si>
    <t xml:space="preserve">Liquefied petroleum gas, Liquid petroleum gas, LPG </t>
  </si>
  <si>
    <t>CRO0015</t>
  </si>
  <si>
    <t>Base Carbone (updated on 15/12/2016)</t>
  </si>
  <si>
    <t>ADEME</t>
  </si>
  <si>
    <t>Base Carbone</t>
  </si>
  <si>
    <t>2017 / 2014</t>
  </si>
  <si>
    <t>The LPG emission factor is the average of the butane and propane emission factors. For the main liquid fossil fuels, the energy emission factors (CO2f) of the combustion of energy come from: ETS 101 regulation (default values) - French perimeter; CITEPA OMINEA 2012 102 report for non-ETS fuels - French perimeter; Decision 2007/589/EC 103 - Europe perimeter. CH4 and N2O emissions are provided by CITEPA. The source used to quantify the upstream emissions of liquid fossil fuels is the JEC 112 Well-to-wheel study. It was substituted for the 2001 IFP study previously used in the Base Carbone.</t>
  </si>
  <si>
    <t>Francuska</t>
  </si>
  <si>
    <t>France</t>
  </si>
  <si>
    <t>fair</t>
  </si>
  <si>
    <t xml:space="preserve">Good overall data quality. Information on emission factors is based on official statistical information. Energy carrier extraction and processing data are of sufficient to good data quality. Inventory is partly based on primary data, partly on secondary literature data. </t>
  </si>
  <si>
    <t>Liquefied petroleum gas production for vehicles</t>
  </si>
  <si>
    <t>Butane production</t>
  </si>
  <si>
    <t>Butane</t>
  </si>
  <si>
    <t>CRO0016</t>
  </si>
  <si>
    <t>For the main liquid fossil fuels, the energy emission factors (CO2f) of the combustion of energy come from: ETS 101 regulation (default values) - French perimeter; CITEPA OMINEA 2012 102 report for non-ETS fuels - French perimeter; Decision 2007/589/EC 103 - Europe perimeter. CH4 and N2O emissions are provided by CITEPA. The source used to quantify the upstream emissions of liquid fossil fuels is the JEC 112 Well-to-wheel study. It was substituted for the 2001 IFP study previously used in the Base Carbone. Butane and propane are both derived from 60% petroleum and 40% natural gas.</t>
  </si>
  <si>
    <t>Europa</t>
  </si>
  <si>
    <t>Propane production</t>
  </si>
  <si>
    <t>Propane</t>
  </si>
  <si>
    <t>CRO0017</t>
  </si>
  <si>
    <t>1B1</t>
  </si>
  <si>
    <t>Wood pellets production - 8% humidity</t>
  </si>
  <si>
    <t>Wood pellets</t>
  </si>
  <si>
    <t>CRO0018</t>
  </si>
  <si>
    <t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pellets are derived from the compaction of sawmill residues or the compaction of sawdust and wood chips directly from silviculture. Combustion emits CH4 emissions that are dependent on the quality of the combustion equipment. Combustion does not emit CO2f (fossil) but emits CO2b (biogenic). </t>
  </si>
  <si>
    <t>Wood pellets production</t>
  </si>
  <si>
    <t>Wood logs production</t>
  </si>
  <si>
    <t>Wood logs</t>
  </si>
  <si>
    <t>CRO0019</t>
  </si>
  <si>
    <t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logs are still the main use of wood in domestic heating. It can be burnt in chimneys (open fireplaces) or in closed fireplaces or in firewood boilers. Combustion emits CH4 emissions that are dependent on the quality of the combustion equipment. Combustion does not emit CO2f (fossil) but emits CO2b (biogenic). </t>
  </si>
  <si>
    <t>Sawdust production</t>
  </si>
  <si>
    <t xml:space="preserve">Sawdust </t>
  </si>
  <si>
    <t>CRO0020</t>
  </si>
  <si>
    <t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Bark, sawdust and wood residues are associated wood waste from sawmills. Combustion emits CH4 emissions that are dependent on the quality of the combustion equipment. Combustion does not emit CO2f (fossil) but emits CO2b (biogenic). </t>
  </si>
  <si>
    <t>Woodchips production</t>
  </si>
  <si>
    <t>Woodchips</t>
  </si>
  <si>
    <t>CRO0021</t>
  </si>
  <si>
    <t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chips are the wood shavings resulting from the grinding by mechanized machines of the residues of logging of wood of small diameter, which is often the only valorization possible. Combustion emits CH4 emissions that are dependent on the quality of the combustion equipment. Combustion does not emit CO2f (fossil) but emits CO2b (biogenic). </t>
  </si>
  <si>
    <t>1B2</t>
  </si>
  <si>
    <t xml:space="preserve">Biodiesel production - without land-use/land-cover change </t>
  </si>
  <si>
    <t>Biodiesel</t>
  </si>
  <si>
    <t>CRO0022</t>
  </si>
  <si>
    <t>The term "biofuels" refers to liquid fuels obtained from vegetable (or exceptionally animal) raw materials. Currently, two main industrial sectors exist: the ethanol industry and the vegetable oils industry. The second sector concerns vegetable oils resulting from the pressing of oilseeds (mainly rapeseed and sunflower). A transesterification reaction with methanol or ethanol makes it possible to obtain a product that can be incorporated into gas oil for diesel engines.</t>
  </si>
  <si>
    <t xml:space="preserve">Bioethanol production - without land-use/land-cover change </t>
  </si>
  <si>
    <t>Bioethanol, Ethanol</t>
  </si>
  <si>
    <t>CRO0023</t>
  </si>
  <si>
    <t>The term "biofuels" refers to liquid fuels obtained from vegetable (or exceptionally animal) raw materials. Currently, two main industrial sectors exist: the ethanol industry and the vegetable oils industry. Ethanol is produced by fermentation of sugars or starch, mainly produced in France by beet and cereal crops. This alcohol can be incorporated into gasoline up to 10% by volume without technical modification of the engines.</t>
  </si>
  <si>
    <t>5B1</t>
  </si>
  <si>
    <t xml:space="preserve">Electricity production from nuclear power plants </t>
  </si>
  <si>
    <t>Nuclear power plant</t>
  </si>
  <si>
    <t>CRO0024</t>
  </si>
  <si>
    <t xml:space="preserve">The nuclear fuel cycle is long and complex. The primary fuel for nuclear power plants, uranium, is widely distributed in the earth’s crust and the ocean in minute quantities, with the exception of concentrations rich enough to constitute ore. Moreover, uranium must be transported from the mine to processing and enrichment facilities. The cycle also involves the sequestration of nuclear waste. The last stage of the nuclear lifecycle involves the decommissioning and dismantling of the reactor, as well as reclamation of the uranium mine site. </t>
  </si>
  <si>
    <t>5B2</t>
  </si>
  <si>
    <t xml:space="preserve">Electricity from wind power plants; AC; &lt; 1kV </t>
  </si>
  <si>
    <t>Wind power plant</t>
  </si>
  <si>
    <t>CRO0025</t>
  </si>
  <si>
    <t>3,6 MJ</t>
  </si>
  <si>
    <t xml:space="preserve">The dataset is based on the model of a 300 MW wind power plant, which consists of 182 wind turbines and the required electrical gear such as cables and transformer. 1.65 MW wind turbines consists of the following main elements: Rotor (three blades), Nacelle, Tower and Foundation. The following stage phases are considered: Production, transportation, erection, operation, dismantling and removal of the wind turbines, including electrical gear. Operational life of the wind turbines and cables is 20 years. Maintenance is included as well as the change of service material, such as oil for the generator. </t>
  </si>
  <si>
    <t xml:space="preserve">The data set covers all relevant process steps / technologies. The inventory is based on measured operating data from national statistics, literature data on wind power. The electricity covered by this dataset is provided from onshore and offshore wind farms. </t>
  </si>
  <si>
    <t xml:space="preserve">Electricity production from wind power; AC; production mix, at power plant; &lt;1kV </t>
  </si>
  <si>
    <t>Electricity production from hydro power plants; AC; 230V</t>
  </si>
  <si>
    <t>Hydro power plant</t>
  </si>
  <si>
    <t>CRO0026</t>
  </si>
  <si>
    <t xml:space="preserve">Electricity from water is generated in hydroelectric power plants like river power plants or storage power stations (dam or cavern). The data set comprises the infrastructure as well as end-of-life of the hydroelectric power plant with a general life time of 60 years. Greenhouse gas emissions from biomass decay in reservoir (region specific) and SF6 leakage from transformers are included. </t>
  </si>
  <si>
    <t xml:space="preserve">The data set covers all relevant process steps / technologies. The inventory is based on measured operating data from national statistics, literature data and / or calculated via hydro power composition in combination with (literature-based) emission models. The electricity covered by this dataset is provided by run-of-river-plants, storage plants, and pump storage plants. </t>
  </si>
  <si>
    <t>Electricity production from hydro power; AC; production mix, at power plant; 230V</t>
  </si>
  <si>
    <t>Electricity production from hydro power plants; AC; &lt; 1kV</t>
  </si>
  <si>
    <t>CRO0027</t>
  </si>
  <si>
    <t>2017 / 2002</t>
  </si>
  <si>
    <t xml:space="preserve">Electricity from water is generated in hydroelectric power plants like river-run power plants or storage power stations (dam or cavern). The data set comprises the infrastructure as well as end-of-life of the hydroelectric power plant with a general life time of 60 years. Greenhouse gas emissions from biomass decay in reservoir are included. </t>
  </si>
  <si>
    <t xml:space="preserve">Good overall data quality. Detailed power plant model was used, including calculated and measured values for green house gas emissions. Inventory is partly based on primary industry data, partly on secondary literature data. </t>
  </si>
  <si>
    <t xml:space="preserve">Electricity production from hydroelectric power plants; AC; production mix, at power plant; &lt;1kV </t>
  </si>
  <si>
    <t xml:space="preserve">Electricity production from photovoltaics </t>
  </si>
  <si>
    <t>Photovoltaic, PV</t>
  </si>
  <si>
    <t>CRO0028</t>
  </si>
  <si>
    <t xml:space="preserve">SmartGreenScans, a consulting firm specializing in PVA for photovoltaic systems, offers a carbon footprint for global photovoltaic electricity and for some countries (Solar resources and carbon footprint of photovoltaic power in different regions in Europe; De Wild-Scholten, SmartGreenScans, 2014). The emission factor for photovoltaic electricity for France is 55 gCO2e per kWh. This value was calculated from 2011 international market data of photovoltaic materials and components. </t>
  </si>
  <si>
    <t xml:space="preserve">Good overall data quality. Information on emission factors is based on official statistical information. Energy carrier extraction and processing data are of sufficient to good data quality. Inventory is partly based on primary industry data, partly on secondary literature data. </t>
  </si>
  <si>
    <t>Electricity production from geothermal power plants</t>
  </si>
  <si>
    <t>Geothermal power plant</t>
  </si>
  <si>
    <t>CRO0029</t>
  </si>
  <si>
    <t>Two types of activities and data are distinguished - foreground and background activities. Foreground activities correspond to activities directly related to the geothermal plant and for which specific data are used. Background activities correspond to activities supporting the system function (i.e. materials and fuels extraction and transformation, transports and end-of-life of equipment). The calculation is based on the compilation of all inputs (materials, resources and energy consumption) and outputs (emissions and waste) involved in the various stages of the life cycle of the geothermal plant.</t>
  </si>
  <si>
    <t>6A0</t>
  </si>
  <si>
    <t>Process steam from heat plant on heavy fuel oil</t>
  </si>
  <si>
    <t>Process steam, Heat plant, Heavy fuel oil</t>
  </si>
  <si>
    <t>CRO0030</t>
  </si>
  <si>
    <t>MJ</t>
  </si>
  <si>
    <t xml:space="preserve">The process steam is produced in heavy fuel oil specific heat plant. The heavy fuel oil is supplied from country / region-specific refineries. Furthermore country / region specific technology standards of plants regarding efficiency, firing technology, flue-gas desulphurisation, NOx removal and dedusting, as well as country / region specific energy carrier properties are considered. The data set comprises the infrastructure as well as end-of-life of the plant. The whole supply chain from mining, processing and transport to the plant is also considered. </t>
  </si>
  <si>
    <t>A detailed heat plant model was used, which combines measured emissions taken from national statistics plus calculated values for not measured emissions. In general, the efficiencies are 85%, 90% and 95%.</t>
  </si>
  <si>
    <t xml:space="preserve">Process steam from Heavy fuel oil; heat plant; consumption mix, at power plant; MJ, 90% efficiency </t>
  </si>
  <si>
    <t>Process steam from heat plant on natural gas</t>
  </si>
  <si>
    <t>Process steam, Heat plant, Natural gas</t>
  </si>
  <si>
    <t>CRO0031</t>
  </si>
  <si>
    <t xml:space="preserve">The process steam is produced in a natural gas specific heat plant. The country / region-specific natural gas supply (by import and / or domestic supply) including the country / region-specific energy carrier properties (e.g. element and energy contents) is accounted. Besides, country / region specific technology standards of plants regarding efficiency, firing technology, NOx removal and dedusting are considered. The data set comprises the infrastructure as well as end-of-life of the plant. The whole supply chain from mining, processing and transport to the plant is also considered. </t>
  </si>
  <si>
    <t xml:space="preserve">Process steam from natural gas; heat plant; consumption mix, at power plant; MJ, 90% efficiency </t>
  </si>
  <si>
    <t>Heat; residential heating systems from light fuel oil (low sulphur)</t>
  </si>
  <si>
    <t>Heat, Residential heating system, Light fuel oil</t>
  </si>
  <si>
    <t>CRO0032</t>
  </si>
  <si>
    <t>2017 / 2006</t>
  </si>
  <si>
    <t>The data set represents the currently used technical standard of newly installed residential heating systems. The heat is produced in a light fuel oil condensing boiler with a maximum heat output of 14.9 kW, used as residential heating system. The data set considers the whole supply chain from crude oil exploration, processing, preparation and transport to the refineries over the transport of the light fuel oil to the plant. Furthermore the data set comprises the infrastructure as well as end-of-life of the plant.</t>
  </si>
  <si>
    <t xml:space="preserve">The data set represents the life cycle of the heating system and the cradle to gate inventory of the energy supply. It can be used to characterise the whole supply chain for heat used for residential heating. The data set comprises the inventory up to the outlet of the heating system. It excludes the system components necessary to distribute the heat in the house and eventually to combine it with other heating sources. </t>
  </si>
  <si>
    <t>Heat; residential heating systems from light fuel oil (low sulphur), condensing boiler, max. heat output 14,9 kW; consumption mix, at consumer; at a temperature level of 55°C</t>
  </si>
  <si>
    <t>Heat; residential heating systems from natural gas</t>
  </si>
  <si>
    <t>Heat, Residential heating system, Natural gas</t>
  </si>
  <si>
    <t>CRO0033</t>
  </si>
  <si>
    <t xml:space="preserve">The data set represents the currently used technical standard of newly installed residential heating systems. The heat is produced in a wall-mounted natural gas condensing boiler with a maximum heat output of 14.9 kW, used as residential heating system. The data set comprises the production of the device as well as its end-of-life. The whole supply chain is considered, from exploration over natural gas processing and preparation to transport to the households. </t>
  </si>
  <si>
    <t>Heat; residential heating systems from natural gas, condensing boiler, max. heat output 14,9 kW; consumption mix, at consumer; at a temperature level of 55°C</t>
  </si>
  <si>
    <t>Heat; residential heating systems from wood pellets</t>
  </si>
  <si>
    <t>Heat, Residential heating system, Wood pellet</t>
  </si>
  <si>
    <t>CRO0034</t>
  </si>
  <si>
    <t xml:space="preserve">The data set represents the currently used technical standard of newly installed residential heating systems. The heat is produced in a wood pellet boiler with a maximum heat output of 14.9 kW, used as residential heating system. The wooden pellets are stored in a storage room, automatically transfered to the hopper reservoir via a conveying screw or a induced-draft blower. The data set comprises the production of the device, its end-of-life as well as the pellet production. </t>
  </si>
  <si>
    <t xml:space="preserve">A detailed model of a wood pellets boiler was used, which combines measured emissions taken from several studies plus calculated values for not measured emissions. </t>
  </si>
  <si>
    <t>Heat; residential heating systems from wood pellets, boiler, max. heat output 14,9 kW; consumption mix, at consumer; at a temperature level of 70°C</t>
  </si>
  <si>
    <t xml:space="preserve">Process steam from light fuel oil </t>
  </si>
  <si>
    <t>Process steam, Heat plant, Light fuel oil</t>
  </si>
  <si>
    <t>CRO0035</t>
  </si>
  <si>
    <t xml:space="preserve">The process steam is produced in a light fuel oil specific heat plant. The light fuel oil is supplied from country / region-specific refineries. Furthermore, country / region specific technology standards of plants regarding efficiency, firing technology, NOx removal and dedusting, as well as country / region specific energy carrier properties are considered. The data set comprises the infrastructure as well as end-of-life of the plant. The whole supply chain from mining, processing and transport to the plant is also considered. </t>
  </si>
  <si>
    <t xml:space="preserve">Process steam from Light fuel oil; heat plant; consumption mix, at power plant; MJ, 90% efficiency </t>
  </si>
  <si>
    <t>kgCO2e/MJ</t>
  </si>
  <si>
    <t>Eletricità prodotta da impianto nucleare</t>
  </si>
  <si>
    <t>Elettricità prodotta da impianto eolico, AC, &lt;1kV</t>
  </si>
  <si>
    <t>Elettricità prodotta da impianto idroelettrico, AC, &lt;1kV</t>
  </si>
  <si>
    <t>Elettricità prodotta da impianto idroelettrico, AC, 230V</t>
  </si>
  <si>
    <t>Elettricità prodotta da fotovoltaico</t>
  </si>
  <si>
    <t>Elettricità prodotta da geotermico</t>
  </si>
  <si>
    <t>Produzione di vapore da impianto a olio combustibile pesante</t>
  </si>
  <si>
    <t>Produzione di vapore da impianto a gas naturale</t>
  </si>
  <si>
    <t>Sistemi di riscaldamento residenziale da oli leggeri</t>
  </si>
  <si>
    <t>Sistemi di riscaldamento residenziale da gas naturale</t>
  </si>
  <si>
    <t>Sistemi di riscaldamento residenziale da pelletes</t>
  </si>
  <si>
    <t>Produzione di vapore da impianto a olio combustibile leggero</t>
  </si>
  <si>
    <t>≤10%</t>
  </si>
  <si>
    <t>Hrvatska</t>
  </si>
  <si>
    <t>Croatia</t>
  </si>
  <si>
    <t>Heat consumption - public heat plants on natural gas</t>
  </si>
  <si>
    <t>Heat, District heating, Public heat plant</t>
  </si>
  <si>
    <t>CRO0065</t>
  </si>
  <si>
    <t>EIHP</t>
  </si>
  <si>
    <t>National energy balances for the period from 2010 to 2015, National Inventory Report 2017</t>
  </si>
  <si>
    <t>MWh</t>
  </si>
  <si>
    <t>For the district heating calculation, the starting point is the quantity of heat supplied to end users from public heat plant on natural gas. The quantities of heat produced and fuel consumed in public heat plant have been determinate. The following step of the calculation was determining the scope of distribution losses and own consumption in plants. Considering the efficiency of production in plant and factor of primary energy, the corresponding CO2e emissions have been determinate. Finally, electricity consumption for pumps in the distribution system and appropriate emissions have been added.</t>
  </si>
  <si>
    <t>Good overall data quality. For fuel consumption data from national energy balance was used. The estimated uncertainty of data from energy balance is below 5 percent. The accuracy of data on net calorific values, which are also taken from national energy balance, is high. CO2 emission factors for fuels are generally well determined within 5 percent, as they are primarily dependent on the carbon content of the fuel. The uncertainties of CH4 and N2O emission factors are larger than uncertainty of CO2 emission factor, but their contribution to the total CO2e emission facto ris relatively small.</t>
  </si>
  <si>
    <t>Data from National energy balances for the period 2010-2015 and Croatian greenhouse gas inventory report for the period 1990-2015 (NIR 2017) were used for calculation.</t>
  </si>
  <si>
    <t>kgCO2e/MWh</t>
  </si>
  <si>
    <t>Heat consumption - public heat plants on heavy fuel oil</t>
  </si>
  <si>
    <t>CRO0066</t>
  </si>
  <si>
    <t xml:space="preserve">For the district heating calculation, the starting point is the quantity of heat supplied to end users from public heat plant on heavy fuel oil. The quantities of heat produced and fuel consumed in public heat plant have been determinate. The following step of the calculation was determining the scope of distribution losses and own consumption in plant. Considering the efficiency of production in plant and factors of primary energy, the corresponding CO2e emissions have been determinate. Finally, electricity consumption for pumps in the distribution system and appropriate emissions have been added. </t>
  </si>
  <si>
    <t>Heat consumption - public heat plants on extra light fuel oil</t>
  </si>
  <si>
    <t>CRO0067</t>
  </si>
  <si>
    <t>Heat consumption - public heat plants on wood chips</t>
  </si>
  <si>
    <t>CRO0068</t>
  </si>
  <si>
    <t xml:space="preserve">For the district heating calculation, the starting point is the quantity of heat supplied to end users from public heat plant on wood chips. The quantities of heat produced and fuel consumed in public heat plant have been determinate. The following step of the calculation was determining the scope of distribution losses and own consumption in plant. Considering the efficiency of production in plant and factors of primary energy, the corresponding CO2e emissions have been determinate. Finally, electricity consumption for pumps in the distribution system and appropriate emissions have been added. </t>
  </si>
  <si>
    <t>Heat consumption - average for all public heat plants</t>
  </si>
  <si>
    <t>CRO0069</t>
  </si>
  <si>
    <t>For the district heating calculation, the starting point is the quantity of heat supplied to end users from public heat plants in Croatia. The quantities of heat produced and fuel consumed in public heat plants have been determinate. In Croatia, district heat is produced in public heat plants from natural gas, extra light fuel oil and heavy fuel oil. The following step of the calculation was determining the scope of distribution losses and own consumption in plants. Considering the efficiency of production in individual plants and factors of primary energy, the corresponding CO2e emissions have been determinate. Finally, electricity consumption for pumps in the distribution system and appropriate emissions have been added. Taking into account all these calculations, average CO2e emission factor for district heating from all public heat plants in Croatia has been calculated.</t>
  </si>
  <si>
    <t>Heat consumption - average for Croatia</t>
  </si>
  <si>
    <t>Heat, District heating</t>
  </si>
  <si>
    <t>CRO0073</t>
  </si>
  <si>
    <t>For the district heating calculation, the starting point is the quantity of heat supplied to end users. The quantities of heat produced and fuel consumed in public heat plants and cogeneration plants have been determinate. The structure of fuels origin in each of the previously mentioned sources of district heating has been analysed. In Croatia, district heat is produced in public heat plants from natural gas, extra light fuel oil and heavy fuel oil, while in cogeneration plants, biofuel and biomass are also used besides previously mentioned sources. The following step of the calculation was determining the scope of distribution losses and own consumption in plants. Considering the efficiency of production in individual plants and factors of primary energy, the corresponding CO2e emissions have been determinate. Finally, electricity consumption for pumps in the distribution system and appropriate emissions have been added.</t>
  </si>
  <si>
    <t>District Heating</t>
  </si>
  <si>
    <t>HU00051</t>
  </si>
  <si>
    <t>Clim’Foot</t>
  </si>
  <si>
    <t>TU Budapest</t>
  </si>
  <si>
    <t>Hungarian National Inventory Report (2016): http://unfccc.int/files/national_reports/annex_i_ghg_inventories/national_inventories_submissions/application/zip/hun-2016-crf-30nov16.zip, HUNGARIAN ENERGY AND PUBLIC UTILITY REGULATORY AUTHORITY 2016</t>
  </si>
  <si>
    <t>GJ</t>
  </si>
  <si>
    <t>Based on the data of average fuel consumption of companies with heat producer's license in 2014-2015. It includes natural gas, biomass, coal and waste which covers more than 99.9% of the total primary energy mix. Does not include heating oil, LPG, sewage sludge-gas burning. Does not include recuperated industrial heat and the data of MVM Paks NPP Ltd. In case of cogeneration technology the data also includes the amounts of fuel used for electricity production.</t>
  </si>
  <si>
    <t>NA</t>
  </si>
  <si>
    <t>Magyarország</t>
  </si>
  <si>
    <t>Hungary</t>
  </si>
  <si>
    <t>District heating energy data were obtained from the District Heating Report 2015 of the Hungarian Energy and Public Utility Regulatory Authority 2016. The emission factors were estimated from the country specific emission factors of NIR 2016 considering the years 2010-2014.</t>
  </si>
  <si>
    <t>Teleriscaldamento da impianto pubblico a gas naturale</t>
  </si>
  <si>
    <t>Teleriscaldamento di calore da impianto pubblico a olio combustibile extra  leggero</t>
  </si>
  <si>
    <t>Teleriscaldamento di calore da impianto pubblico a olio combustibile pesante</t>
  </si>
  <si>
    <t>Teleriscaldamento di calore da impianto pubblico a truccioli di legno</t>
  </si>
  <si>
    <t>Teleriscaldamento da impianto pubblico medio per tutti gli impianti publici (Croazia)</t>
  </si>
  <si>
    <t>Teleriscaldamentoe da impianto medio per la Croazia</t>
  </si>
  <si>
    <t>Teleriscaldamento medio Ungheria</t>
  </si>
  <si>
    <t>kgCO2e/GJ</t>
  </si>
  <si>
    <t>Coke oven gas - m^3 (IT)</t>
  </si>
  <si>
    <t>Natural gas Italian combustion mix - m^3 (IT)</t>
  </si>
  <si>
    <t>Natural gas Italian combustion mix  - kg(IT)</t>
  </si>
  <si>
    <t>Petrol - kg (IT)</t>
  </si>
  <si>
    <t>Gas oil - engines - kg (IT)</t>
  </si>
  <si>
    <t>Gas oil - heating - kg (IT)</t>
  </si>
  <si>
    <t>LPG - kg (IT)</t>
  </si>
  <si>
    <t>Fuel oil - kg (IT)</t>
  </si>
  <si>
    <t>Coal - kg (IT)</t>
  </si>
  <si>
    <t>Refinery gas- kg  (IT)</t>
  </si>
  <si>
    <t>Coke oven gas - kg (IT)</t>
  </si>
  <si>
    <t>Heavy residual fuels - kg (IT)</t>
  </si>
  <si>
    <t>Synthesis gas - kg (IT)</t>
  </si>
  <si>
    <t>Blast furnace gas - kg (IT)</t>
  </si>
  <si>
    <t>Petrol  -toe  (IT)</t>
  </si>
  <si>
    <t>Gas oil - engines  -toe  (IT)</t>
  </si>
  <si>
    <t>Gas oil - heating  -toe  (IT)</t>
  </si>
  <si>
    <t>LPG  -toe  (IT)</t>
  </si>
  <si>
    <t>Fuel oil   -toe (IT)</t>
  </si>
  <si>
    <t>Coal  -toe  (IT)</t>
  </si>
  <si>
    <t>Refinery gas  -toe  (IT)</t>
  </si>
  <si>
    <t>Coke oven gas   -toe (IT)</t>
  </si>
  <si>
    <t>Heavy residual fuels  -toe  (IT)</t>
  </si>
  <si>
    <t>Synthesis gas  -toe  (IT)</t>
  </si>
  <si>
    <t>Blast furnace gas  -toe  (IT)</t>
  </si>
  <si>
    <t>Blast furnace gas- kWh (IT)</t>
  </si>
  <si>
    <t>Blast furnace gas- m^3 (IT)</t>
  </si>
  <si>
    <t>Synthesis gas - kWh (IT)</t>
  </si>
  <si>
    <t>Heavy residual fuels - kWh (IT)</t>
  </si>
  <si>
    <t>Coke oven gas - kWh (IT)</t>
  </si>
  <si>
    <t>Refinery gas - kWh (IT)</t>
  </si>
  <si>
    <t>Coal - kWh (IT)</t>
  </si>
  <si>
    <t>Fuel oil - kWh (IT)</t>
  </si>
  <si>
    <t>LPG - kWh (IT)</t>
  </si>
  <si>
    <t>Gas oil - heating - kWh (IT)</t>
  </si>
  <si>
    <t>Gas oil - engines - kWh (IT)</t>
  </si>
  <si>
    <t>Petrol - kWh (IT)</t>
  </si>
  <si>
    <t>Natural gas Italian combustion mix - kWh (IT)</t>
  </si>
  <si>
    <t>Natural gas Italian combustion mix - toe (IT)</t>
  </si>
  <si>
    <t>7B1</t>
  </si>
  <si>
    <t>Plane passenger (domestic)</t>
  </si>
  <si>
    <t>HU00384</t>
  </si>
  <si>
    <t>UK DEFRA</t>
  </si>
  <si>
    <t>2016 Government emission conversion factors for greenhouse gas company reporting https://www.gov.uk/government/uploads/system/uploads/attachment_data/file/553488/2016_methodology_paper_Final_V01-00.pdf</t>
  </si>
  <si>
    <t>psg km</t>
  </si>
  <si>
    <t>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domestic flights) have all been calculated from detailed UK Civil Aviation Authority (CAA) report. Emission factors include the 8% uplift for Great Circle distance and the uplift to account for additional impacts of radiative forcing.</t>
  </si>
  <si>
    <t>Egyesült Királyság</t>
  </si>
  <si>
    <t>UK</t>
  </si>
  <si>
    <t>Fair</t>
  </si>
  <si>
    <t>All factors presented are for direct (non-stop) flights only. A wide variety of representative aircraft have been used to calculate emission factors for domestic flights. Freight transported on passenger services has also been taken into account. Allocating flights into short- and long-haul: domestic flights are those that start and end in the United Kingdom.</t>
  </si>
  <si>
    <t>Plane passenger (short haul)</t>
  </si>
  <si>
    <t>HU00385</t>
  </si>
  <si>
    <t>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short-haul flights) have all been calculated from detailed UK Civil Aviation Authority (CAA) report. Emission factors include the 8% uplift for Great Circle distance and the uplift to account for additional impacts of radiative forcing.</t>
  </si>
  <si>
    <t>Európa</t>
  </si>
  <si>
    <t>All factors presented are for direct (non-stop) flights only. A wide variety of representative aircraft have been used to calculate emission factors for short haul flights. Freight transported on passenger services has also been taken into account. All fights to ‘Europe’(or those of similar distance, up to a 3,700km maximum) are short-haul, and those that are to non-European destinations (or for flights over 3,700km) should be counted as long-haul.</t>
  </si>
  <si>
    <t>Plane passenger (long haul)</t>
  </si>
  <si>
    <t>HU00386</t>
  </si>
  <si>
    <t>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long-haul flights) have all been calculated from detailed UK Civil Aviation Authority (CAA) report. Accounting for freight makes a significant difference to long-haul factors. Emission factors include the 8% uplift for Great Circle distance and the uplift to account for additional impacts of radiative forcing.</t>
  </si>
  <si>
    <t>All factors presented are for direct (non-stop) flights only. A wide variety of representative aircraft have been used to calculate emission factors for long-haul flights. Freight transported on passenger services has also been taken into account. All fights to ‘Europe’(or those of similar distance, up to a 3,700km maximum) are short-haul, and those that are to non-European destinations (or for flights over 3,700km) should be counted as long-haul.</t>
  </si>
  <si>
    <t>Plane passenger (tourist class)</t>
  </si>
  <si>
    <t>HU00387</t>
  </si>
  <si>
    <t>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domestic, short- and long-haul flights) have all been calculated from detailed UK Civil Aviation Authority (CAA) report. Accounting for freight makes a significant difference to long-haul factors. Emission factors include the 8% uplift for Great Circle distance and the uplift to account for additional impacts of radiative forcing.</t>
  </si>
  <si>
    <t>All factors presented are for direct (non-stop) flights only. The international factors included are an average of short and long-haul flights. A wide variety of representative aircraft have been used to calculate emission factors for short- and long-haul flights. Freight transported on passenger services has also been taken into account. Allocating flights into short- and long-haul: domestic flights are those that start and end in the United Kingdom. All fights to ‘Europe’(or those of similar distance, up to a 3,700km maximum) are short-haul, and those that are to non-European destinations (or for flights over 3,700km) should be counted as long-haul.</t>
  </si>
  <si>
    <t>Plane passenger (first class)</t>
  </si>
  <si>
    <t>HU00388</t>
  </si>
  <si>
    <t>8D1</t>
  </si>
  <si>
    <t>Steel tinplate</t>
  </si>
  <si>
    <t>Steel tinplate without EoL recycling (collection year 2012/2013);blast furnace route;European, production mix, at plant;1kg, typical thickness between 0.13 - 0.49 mm. typical width between 600 - 1100 mm.</t>
  </si>
  <si>
    <t>HU00389</t>
  </si>
  <si>
    <t>APEAL: The Association of European Producers of Steel for Packaging</t>
  </si>
  <si>
    <t>PE INTERNATIONAL GmbH</t>
  </si>
  <si>
    <t>ELCD 3.2, http://eplca.jrc.ec.europa.eu/ELCD3/datasetdetail/process.xhtml?uuid=a83ee9ac-e392-4ef8-b046-8d88c23a4187&amp;version=00.00.000&amp;stock=default</t>
  </si>
  <si>
    <t>t</t>
  </si>
  <si>
    <t>This dataset includes raw material extraction (e.g. coal, iron, ore, etc.) and processing, e.g. coke making, sinter, blast furnace, basic oxygen furnace, hot strip mill.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does not include a credit for recycling of steel at end of life and a burden for steel scrap input during production. This is the preferred approach adopted by worldsteel, detailed in the 2011 methodology report (Appendix 10).</t>
  </si>
  <si>
    <t>Európa (Svájc nélkül)</t>
  </si>
  <si>
    <t>Europe without Switzerland</t>
  </si>
  <si>
    <t>This data set includes steel production, from cradle to steel factory gate. This LCI does not incorporate the burden of using steel scrap in the steel making process, and the recyclability of steel from the product at the end of its life.</t>
  </si>
  <si>
    <t>Steel hot dip galvanized</t>
  </si>
  <si>
    <t>RER: Steel hot dip galvanized worldsteel</t>
  </si>
  <si>
    <t>HU00390</t>
  </si>
  <si>
    <t>World Steel Association</t>
  </si>
  <si>
    <t>thinkstep, http://gabi-documentation-2017.gabi-software.com/xml-data/processes/cb27c596-c1cf-4cb3-ba99-ede208f446ff.xml</t>
  </si>
  <si>
    <t>This dataset includes raw material extraction (e.g. coal, iron, ore, etc.) and processing, e.g. coke making, sinter, blast furnace, basic oxygen furnace, hot strip mill.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does not include a credit for recycling of steel at end of life and a burden for steel scrap input during production. This is the preferred approach adopted by worldsteel, detailed in the 2011 methodology report (Appendix 10).</t>
  </si>
  <si>
    <t>Steel hot dip galvanized, including recycling</t>
  </si>
  <si>
    <t>Steel hot dip galvanized, including recycling;blast furnace route;production mix, at plant;1kg, typical thickness between 0.3 - 3 mm. typical width between 600 - 2100 mm.</t>
  </si>
  <si>
    <t>HU00391</t>
  </si>
  <si>
    <t>ELCD 3.2, http://eplca.jrc.ec.europa.eu/ELCD3/datasetdetail/process.xhtml?uuid=7dcb51ef-2d85-481c-b943-3b148d9f6500&amp;version=03.00.000&amp;stock=default</t>
  </si>
  <si>
    <t>This dataset includes raw material extraction (e.g. coal, iron, ore, etc.), processing, e.g. coke making, sinter, blast furnace, basic oxygen furnace, hot strip mill and end-of-life recycling.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includes a credit for recycling of steel at end of life and a burden for steel scrap input during production. This is the preferred approach adopted by worldsteel, detailed in the 2011 methodology report (Appendix 10).</t>
  </si>
  <si>
    <t>Világ</t>
  </si>
  <si>
    <t>Global</t>
  </si>
  <si>
    <t>This data set includes steel production, from cradle to steel factory gate, as well as end of life recycling.This LCI includes a credit for recycling of steel at end of life and a burden for steel scrap input during production.</t>
  </si>
  <si>
    <t>Steel hot rolled coil</t>
  </si>
  <si>
    <t>EU-27: Steel hot rolled coil worldsteel</t>
  </si>
  <si>
    <t>HU00392</t>
  </si>
  <si>
    <t>thinkstep, http://gabi-documentation-2017.gabi-software.com/xml-data/processes/1c5ac479-afcc-4c12-8e31-f8818fb6f946.xml</t>
  </si>
  <si>
    <t>Steel hot rolled coil, including recycling</t>
  </si>
  <si>
    <t>Steel hot rolled coil, including recycling;blast furnace route;production mix, at plant;1kg, typical thickness between 2 - 7 mm. typical width between 600 - 2100 mm</t>
  </si>
  <si>
    <t>HU00393</t>
  </si>
  <si>
    <t>ELCD 3.2, http://eplca.jrc.ec.europa.eu/ELCD3/datasetdetail/process.xhtml?uuid=b0b413a1-2a7d-4cb5-a108-bfd7b37502e4&amp;version=03.00.000&amp;stock=default</t>
  </si>
  <si>
    <t>8D2</t>
  </si>
  <si>
    <t>Aluminium extrusion profile; primary production</t>
  </si>
  <si>
    <t>EU-27: Aluminium extrusion profile ts</t>
  </si>
  <si>
    <t>HU00394</t>
  </si>
  <si>
    <t>thinkstep</t>
  </si>
  <si>
    <t>thinkstep, the documentation of used dataset is not available anymore at thinkstep home page only the updated version: http://gabi-documentation-2017.gabi-software.com/xml-data/processes/aee496c2-7854-4178-915f-a9f59926d1e7.xml</t>
  </si>
  <si>
    <t>Aluminium profiles are produced through the extrusion process. These profiles are produced from aluminium ingots called billets (usually cylinders) which are pressed at hot temperature (400-500°C) through shaped dies. Aluminium billets are produced by DC (Direct Chill) casting in cast houses. Primary aluminium as well as alloying elements (Mg, Si, etc.) are used for producing aluminium billets. Primary aluminium production comprises the following 3 steps: bauxite mining, alumina production and aluminium production by electrolysis in smelters. The electric energy production used in European smelters has been modelled using the national grid mix approach. Aluminium imports have also been considered in this electric model.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</si>
  <si>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This dataset provides environmental information for aluminium production and transformation processes in Europe and is based on environmental data related to the year 2010. The data set represents a cradle to gate inventory.</t>
  </si>
  <si>
    <t>Aluminium sheet; primary production</t>
  </si>
  <si>
    <t>EU-27: Aluminium sheet mix ts</t>
  </si>
  <si>
    <t>HU00395</t>
  </si>
  <si>
    <t>thinkstep, the documentation of used dataset is not available anymore at thinkstep home page only the updated version: http://gabi-documentation-2017.gabi-software.com/xml-data/processes/84d84df1-4a0c-4fdb-9857-7a3f8e6fc84c.xml</t>
  </si>
  <si>
    <t>Aluminium sheets are produced through the rolling process. Sheets are produced from aluminium ingots called slabs (usually rectangular shape) which are hot rolled at temperature around 400-500°C and then cold rolled. Typical thickness of aluminium sheets are comprised between 0.2 &amp; 4 mm. The slabs are produced by DC (Direct Chill) casting in cast houses. Primary aluminium as well as alloying elements (Mg, Si, etc.) are used for producing aluminium slabs. The resulting coil can be cut into aluminium sheets. Aluminium coil are also used as starting materials (foilstock) for production of foil which is used in flexible packaging or household application. Aluminium foil is not included in the generic aluminium sheet considered. Aluminium sheets are used in many sectors like packaging (can, containers), building (roofing, façade panels), transport (closures, BIW), engineering or for specific applications. Aluminium sheets are usually formed and joined with other components in complex applications. This data set is based on standard aluminium sheets like uncoated sheet for body closures.Electricity,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</si>
  <si>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Aluminium recycling 100% ingot</t>
  </si>
  <si>
    <t>EU-27: Aluminium recycling (2010)</t>
  </si>
  <si>
    <t>HU00396</t>
  </si>
  <si>
    <t>thinkstep, http://gabi-documentation-2017.gabi-software.com/xml-data/processes/ee5c6b93-b51f-4257-80b5-e51da2b226f3.xml</t>
  </si>
  <si>
    <t>Scrap remelting: most new aluminium scrap is of known quality and alloy and is often uncoated. Such scrap are usually melted in reverbatory furnaces in order to produce new wrought aluminium alloys. No scrap preparation phase is included. Scrap recycling: Old aluminium scrap comes into the recycling industry which have the technology to recover aluminium from vehicles, household goods, etc. After collection, sorting and preparation, these old scrap are melted into casting alloys, also called foundry alloys. Refiners recycle not only scrap from end-of-life aluminium products but also, scrap from foundries, turnings, skimmings (dross) and aluminium metallics.Furnace technologies: Remelters use mainly reverbatory furnaces so that the “scrap remelting” model is based on this furnace technology only. Refiners use a combination of rotary and reverbatory furnaces which represent about 90% of their furnace technology. As a result, the “scrap recycling” model is based on a mix of rotary and reverbatory furnace technologies. The main co-product from the reverbatory furnaces is the dross while rotary furnaces which use salt as fluxing agent, produces salt slag. Both co-products are usually treated in order to recover the aluminium metal and to regenerate the salt. Such treatments are part of the 2 models.Electricity,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</si>
  <si>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This process considers aluminium scrap processing in Europe using rotary and reverbatory processes, including slag and dross treatment. The dataset covers gate-to-gate system of aluminium recycling in Europe.</t>
  </si>
  <si>
    <t>Aluminium average recycling ingot</t>
  </si>
  <si>
    <t>EU-27: Aluminium average recycling ingot</t>
  </si>
  <si>
    <t>HU00397</t>
  </si>
  <si>
    <t>thinkstep, http://gabi-documentation-2017.gabi-software.com/xml-data/processes/ee5c6b93-b51f-4257-80b5-e51da2b226f3.xml and the documentation of used dataset is not available anymore at thinkstep home page only the updated version: http://gabi-documentation-2017.gabi-software.com/xml-data/processes/dd93261c-d6da-44ec-a842-78b4a42c2884.xml</t>
  </si>
  <si>
    <t>There were no average aluminium ingot mix LCI found in public databases for EU-27, thus based on European Comission memo “The state of aluminium production in Europe” 2013, suchingot mix was created using GaBi’s „EU-27 Aluminium ingot mix” (reference year 2014) and EEA’s „EU-27: Aluminium recycling” (reference year 2010). The former covers 65% while the latter is 35% in the resulting mix.Aluminium ingot mix: The common raw material for aluminium production, bauxite that has to be processed into pure aluminium oxide (alumina). This is achieved through the use of the Bayer chemical process in alumina refineries. Primary aluminium is produced in reduction plants (or "smelters"), where pure aluminium is extracted from alumina by the Hall-Héroult process. The reduction of alumina into liquid aluminium is operated at around 950 degrees Celsius in a fluorinated bath under high intensity electrical current. There are currently two types of smelter, the prebake anode technology, and the Soederberg technology. Liquid aluminium, possibly after addition of alloying elements, is cast into ingot through DC (Direct chill) casting. Scrap remelting: most new aluminium scrap is of known quality and alloy and is often uncoated. Such scrap are usually melted in reverbatory furnaces in order to produce new wrought aluminium alloys. No scrap preparation phase is included. Scrap recycling: Old aluminium scrap comes into the recycling industry which have the technology to recover aluminium from vehicles, household goods, etc. After collection, sorting and preparation, these old scrap are melted into casting alloys, also called foundry alloys. Refiners recycle not only scrap from end-of-life aluminium products but also, scrap from foundries, turnings, skimmings (dross) and aluminium metallics.Furnace technologies: Remelters use mainly reverbatory furnaces so that the “scrap remelting” model is based on this furnace technology only. Refiners use a combination of rotary and reverbatory furnaces which represent about 90% of their furnace technology. As a result, the “scrap recycling” model is based on a mix of rotary and reverbatory furnace technologies. The main co-product from the reverbatory furnaces is the dross while rotary furnaces which use salt as fluxing agent, produces salt slag. Both co-products are usually treated in order to recover the aluminium metal and to regenerate the salt. Such treatments are part of the 2 models.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</si>
  <si>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Good/NA</t>
  </si>
  <si>
    <t>The dataset includes both primary (EU and import) aluminium ingots as well as secondary ingots from recycling. Recycling process considers aluminium scrap processing in europe using rotary and reverbatory processes, including slag and dross treatment. The dataset covers gate-to-gate system of Aluminium recycling in Europe.</t>
  </si>
  <si>
    <t>8D3</t>
  </si>
  <si>
    <t>Copper sheet</t>
  </si>
  <si>
    <t>Copper sheet;technology mix;consumption mix, at plant;0,6 mm thickness</t>
  </si>
  <si>
    <t>HU00398</t>
  </si>
  <si>
    <t>ECI: European Copper Institute</t>
  </si>
  <si>
    <t>Deutsches Kupferinstitut</t>
  </si>
  <si>
    <t>ELCD 3.2, http://eplca.jrc.ec.europa.eu/ELCD3/datasetdetail/process.xhtml?uuid=1323a7e6-7841-47db-8da1-06355432a908&amp;version=03.00.000&amp;stock=default</t>
  </si>
  <si>
    <t>Copper sheet is basically made of copper cathode (virgin copper) and scrap from outside as well as process internal scrap e.g. turnings, cuttings. The process route for copper cathode can be region specific e.g. Outokumpu process, Mitsubishi process, El Teniente process, etc. The production process in principle is based on similar technology worldwide. The database encompasses for both routes the state of the art as described in the EU document on Best Available Technology of IPPC. The process route encompasses the following steps: mining and processing (concentrate production), hydrometallurgy (leaching, solvent extraction, electro winning) and pyrometallurgy (smelting, converting, fire refining, electrolytic refining). Copper cathodes are produced from both, the hydro- and the pyrometallurgical route. The semi-fabrication process for copper sheet includes the process steps melting and alloying, casting and rolling. Raw materials for the production are copper ore and scrap (pyrometallurgy), as well as clean scrap (semi-fabrication).Electricity,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</si>
  <si>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EU-25</t>
  </si>
  <si>
    <t>The data set represent a cradle to gate scenario for the production of copper sheet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t>
  </si>
  <si>
    <t>Copper tube</t>
  </si>
  <si>
    <t>Copper tube; technology mix; market mix, at plant; diameter 15 mm, 1 mm thickness;Extrusion and Drawing based on melting and casting a mix of Copper cathode and Copper scrap;Technology and Market Mix for Tube fabrication representing main European produc</t>
  </si>
  <si>
    <t>HU00399</t>
  </si>
  <si>
    <t>ELCD 3.2, http://eplca.jrc.ec.europa.eu/ELCD3/datasetdetail/process.xhtml?uuid=5098e9f2-e2f1-44e9-ac4e-62a8864ae2b6&amp;version=03.00.000&amp;stock=default</t>
  </si>
  <si>
    <t>Copper tube is basically made of copper cathode (virgin copper) and scrap from outside as well as process internal scrap e.g. turnings, cuttings. The process route for copper cathode can be region specific e.g. Outokumpu process, Mishibishi prcess, El teniente process, etc. The production process in principle is based on similar technology worldwide. The database encompasses for both routes the state of the art as describted in the EU dokument on Best Available Technology of IPPC. The process route encompasses the following steps: mining and processing (concentrate production), hydrometallurgy (leaching, solvent extraction, electrowinning) and pyrometallurgy (smelting, converting, fire refining, electrolytic refining). Copper cathodes are produced from both, the hydro- and the pyrometallurgical route. The semi-fabrication process for copper sheet includes the process steps melting and alloying, casting and rolling. Raw materials for the production are copper ore and scrap (pyrometallurgy), as well as clean scrap (semi-fabrication).Electricity,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</si>
  <si>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The data set represent a cradle to gate scenario for the production of copper tube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t>
  </si>
  <si>
    <t>Copper wire</t>
  </si>
  <si>
    <t>Copper wire; technology mix; market mix, at plant; cross section 1 mm;Extrusion and Drawing based on melting and casting a mix of Copper cathode and Copper scrap;Technology and Market Mix for Wire fabrication representing main European production countri</t>
  </si>
  <si>
    <t>HU00400</t>
  </si>
  <si>
    <t>ELCD 3.2, http://eplca.jrc.ec.europa.eu/ELCD3/datasetdetail/process.xhtml?uuid=819e60d3-2652-47de-9f0b-d3bf8a4e0ea9&amp;version=03.00.000&amp;stock=default</t>
  </si>
  <si>
    <t>The data set represent a cradle to gate scenario for the production of copper wire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t>
  </si>
  <si>
    <t>Lead sheet</t>
  </si>
  <si>
    <t>Lead sheet mix;technology mix;production mix, at producer;secondary</t>
  </si>
  <si>
    <t>HU00401</t>
  </si>
  <si>
    <t>ELSIA: International Lead Association</t>
  </si>
  <si>
    <t>ELCD 3.2, http://eplca.jrc.ec.europa.eu/ELCD3/datasetdetail/process.xhtml?uuid=11f67def-dc2a-4e74-bb4f-885610a9ae9c&amp;version=00.00.000&amp;stock=default</t>
  </si>
  <si>
    <t>The system boundaries comprise the cradle to grave life cycle of 80% of the production volume in the region EU-27, in the year 2012.Uncoated lead sheets for roofing applications are produced from secondary lead. Overall, the included manufacturers use similar production steps for the manufacture of lead sheet, namely: Smelting/Refining/Melting, Casting, Rolling, Finishing. The incineration of production residues and any credits for energy generation are considered in all models.The dataset considers the production of the Lead sheet and excludes any packaging material and transports of the finished product from the factory to subsequent users. Life cycle impacts of production equipment and infrastructure were not included in the system. Waste flows as an input to the production such as: Pb scrap, battery, etc were modeled burden free.Electricity,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</si>
  <si>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The data set represent a cradle to gate scenario for the production of lead sheet as used by end consumers including the end of life recycling of the material. The data set includes the burden and credit associated with the recycling of lead scrap during lead production, manufacturing and End-of-Life.</t>
  </si>
  <si>
    <t>Lead</t>
  </si>
  <si>
    <t>DE: Lead (99,995%) ts</t>
  </si>
  <si>
    <t>HU00402</t>
  </si>
  <si>
    <t>thinkstep, http://gabi-documentation-2017.gabi-software.com/xml-data/processes/63501bfc-4a17-4c4e-8c8f-5fd950f62c45.xml</t>
  </si>
  <si>
    <t>Primary production of lead requires the smelting of lead-bearing ores to produce lead bullion that is then refined. The main import countries for lead ore and concentrate are considered. Considered are the mining process, the production of concentrate, the sintering process (with sulphuric acid), the shaft furnace process and the refinery process. The primary lead mix in Germany is based on the following conditions: the traditional shaft furnace (70%) route, the QSL plants (20%) as well as the Imperial smelting (10%). The inventory describes the production of primary lead, with no consideration of secondary lead.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</si>
  <si>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Németország</t>
  </si>
  <si>
    <t>Germany</t>
  </si>
  <si>
    <t>The data set represent a cradle to gate scenario for the production of primary lead as used by end consumers including the end of life recycling of the material. The data set doesn’t include the burden and credit associated with the recycling of lead scrap during lead production, manufacturing and End-of-Life.</t>
  </si>
  <si>
    <t>Lead primary and secondary mix</t>
  </si>
  <si>
    <t>Lead primary and secondary mix ;technology mix;production mix, at producer; primary 46% / secondary 54%</t>
  </si>
  <si>
    <t>HU00403</t>
  </si>
  <si>
    <t>ILA: International Lead Association</t>
  </si>
  <si>
    <t>ELCD 3.2, http://eplca.jrc.ec.europa.eu/ELCD3/datasetdetail/process.xhtml?uuid=137f2286-e426-4231-b65d-e65503fa6e5c&amp;version=00.00.000&amp;stock=default</t>
  </si>
  <si>
    <t>The dataset considers the production of the Lead sheet and excludes any packaging material and transports of the finished product from the factory to subsequent users. Life cycle impacts of production equipment and infrastructure were not included in the system. Waste flows as an input to the production such as: Pb scrap, battery, etc were modeled burden free.Electricity,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</si>
  <si>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Fair (good according to data set)</t>
  </si>
  <si>
    <t>The data set represent a cradle to gate scenario for the production of lead as used by end consumers including the end of life recycling of the material. The data set includes the burden and credit associated with the recycling of lead scrap during lead production, manufacturing and End-of-Life.</t>
  </si>
  <si>
    <t>Special high grade zinc</t>
  </si>
  <si>
    <t>Special high grade zinc;primary production;production mix, at plant</t>
  </si>
  <si>
    <t>HU00404</t>
  </si>
  <si>
    <t>IZA: International Zinc Association</t>
  </si>
  <si>
    <t>ELCD 3.2, http://eplca.jrc.ec.europa.eu/ELCD3/datasetdetail/process.xhtml?uuid=fd9db252-4998-11dd-ae16-0800200c9a66&amp;version=03.00.000&amp;stock=default</t>
  </si>
  <si>
    <t>The production is devided into two major steps, the production of zinc concentrate and the subsequent zinc smelting. The zinc concentrate production involves underground and open pit ore mining, ore comminution and flotation of the zinc. The zinc concentrate may be treated via two different routes. The electrometallurgical smelting - roasting, leaching, purification, electrolysis and melting of a high grade zinx ingot. This route covers 90% of the produced zinc in this dataset. The pyro-metallurgical smelting - sintering, imperial smelting, refining - covers the other 10% of zinc production for this data set. In total the data set covers 32% of the global special high grade zinc (99.9% zinc content) production.Electricity,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</si>
  <si>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The data set represent a cradle to gate scenario for the production of special high grade zinc as used by end consumers. It covers two main production route:electrometallurgical smelting and pyro-metallurgical smelting.</t>
  </si>
  <si>
    <t>8F4</t>
  </si>
  <si>
    <t>Container glass</t>
  </si>
  <si>
    <t>EU-27: Container glass ts &lt;p-agg&gt;</t>
  </si>
  <si>
    <t>HU00405</t>
  </si>
  <si>
    <t>thinkstep,  the documentation of used dataset is not available anymore at thinkstep home page only the updated version: http://gabi-documentation-2017.gabi-software.com/xml-data/processes/1251bef4-96ea-4091-ab58-0805050e9102.xml</t>
  </si>
  <si>
    <t>Container glass is generally melted in a fossil fuel fired furnace or in a smaller proportion in electrically heated furnace. The molten glass is generally formed into the products by automated machine systems. Some colouring or surface treatments are applied depending on the design. The main raw materials for melting are glass forming materials (e.g. silica sand, cullet), inter-mediate/modifying materials (e.g. soda ash, limestone, feldspar) and colouring/decolouring agents (e.g. iron chromite, iron oxide). Glass making is a very energy intensive activity and the choice of energy source, heating technique and heat recovery method are central to the design of the furnaces. The main energy sources for glass making are natural gas, fuel oil and electricity.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</si>
  <si>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The data set represent a cradle to gate scenario for the production of container glass as used by end consumers including the end of life recycling of the material. The data set includes the burden and credit associated with the recycling of glass cullet during glass production, manufacturing and End-of-Life.</t>
  </si>
  <si>
    <t>Continuous filament glass fibre (assembled rovings)</t>
  </si>
  <si>
    <t>Continuous filament glass fibre (assembled rovings);at plant</t>
  </si>
  <si>
    <t>HU00406</t>
  </si>
  <si>
    <t>GlassFibre Europe</t>
  </si>
  <si>
    <t>Ecobilan a business of PricewaterhouseCoopers</t>
  </si>
  <si>
    <t>ELCD 3.2,  http://eplca.jrc.ec.europa.eu/ELCD3/datasetdetail/process.xhtml?uuid=fd9db252-4998-11dd-ae16-0800200c9a66&amp;version=03.00.000&amp;stock=default</t>
  </si>
  <si>
    <t>Continuous Filament Glass Fibres contain silica sand, limestone, kaolin and dolomite and are produced using the same basic production process. Small amounts of specialty chemicals may also be added. Silica sand and limestone are extracted and milled before storage in the batchhouse. Raw materials are blended and then melted in a furnace at approx. 1500° C to form molten glass. The molten glass is then drawn through a multi-hole heat resistant precious tray called a bushing, which has up to a few thousands of precisely drilled openings through which the glass flows to form thin filaments. The filament's diameter ranges from 5 to 30 µm. They are treated by various chemical and physical processes called "sizing", which alter their properties and make them suitable for a wide range of specific reinforcement uses. The process consumes thermal energy, typically natural gas, and electricity. Production and transport of electricity is representative of national electricity production, where each sit is located.</t>
  </si>
  <si>
    <t>The data set represent a cradle to gate scenario for the production of continous filament glass fibre as used by end consumers including the end of life recycling of the material.</t>
  </si>
  <si>
    <t>Continuous filament glass fibre (direct rovings)</t>
  </si>
  <si>
    <t>Continuous filament glass fibre (direct rovings);at plant</t>
  </si>
  <si>
    <t>HU00407</t>
  </si>
  <si>
    <t>ELCD 3.2, http://eplca.jrc.ec.europa.eu/ELCD3/datasetdetail/process.xhtml?uuid=64e40a9d-87ff-4aa4-b35f-66662a522224&amp;version=01.00.000&amp;stock=default</t>
  </si>
  <si>
    <t>Continuous filament glass fibre (dry chopped strands)</t>
  </si>
  <si>
    <t>Continuous filament glass fibre (dry chopped strands);at plant</t>
  </si>
  <si>
    <t>HU00408</t>
  </si>
  <si>
    <t>ELCD 3.2, http://eplca.jrc.ec.europa.eu/ELCD3/datasetdetail/process.xhtml?uuid=ef717f82-8d32-4a22-9d8c-e67cc9a14c49&amp;version=01.00.000&amp;stock=default</t>
  </si>
  <si>
    <t>Continuous filament glass fibre (wet chopped strands)</t>
  </si>
  <si>
    <t>Continuous filament glass fibre (wet chopped strands);at plant</t>
  </si>
  <si>
    <t>HU00409</t>
  </si>
  <si>
    <t>ELCD 3.2, http://eplca.jrc.ec.europa.eu/ELCD3/datasetdetail/process.xhtml?uuid=fbc78a35-ca03-468b-9793-8716d08ba3ea&amp;version=01.00.000&amp;stock=default</t>
  </si>
  <si>
    <t>8H0</t>
  </si>
  <si>
    <t>Cartonboard sheets</t>
  </si>
  <si>
    <t>cartonboard sheets; mixed technology; production mix, at plant; 46% primary fibre, 54% recovered fibre (en)</t>
  </si>
  <si>
    <t>HU00410</t>
  </si>
  <si>
    <t>Association of European Cartonboard and Carton Manufacturers</t>
  </si>
  <si>
    <t>Angeline de Beaufort, consultant environmental affairs</t>
  </si>
  <si>
    <t>ELCD 3.2, http://eplca.jrc.ec.europa.eu/ELCD3/datasetdetail/process.xhtml?uuid=54025657-ca8e-1cd4-3330-0000339bcc6d&amp;version=01.00.000&amp;stock=default</t>
  </si>
  <si>
    <t>The dataset covers pulping and board production as well as assembling of the board into a carton box. It is an average across the three most relevant board grades relevant in European carton production: Solid Bleached Board (SBB), Folding Box Board (FBB) and White Lined Chipboard (WLC). Their relative share in European pro-duction is 7%, 39% and 54% respectively. The composition of the average cartonboard is 40% primary fibres, 47% recovered fibres and 13% coating pigments and binders.The average input of 1,15 ton cartonboard /ton of ready-made box which includes die-cuttings, but this varies depending on the design of the box. The grammage of cartonboard board sheet ranges from 200-600 g/m2.Recovery of cartons is estimated to be 60%. The pre-chains have been updated with the latest datasets available from ELCD Database and the Ecoinvent Database respectively.</t>
  </si>
  <si>
    <t>poor</t>
  </si>
  <si>
    <t>The dataset covers pulping and board production as well as assembling of the board into a carton box.</t>
  </si>
  <si>
    <t>Corrugated board boxes</t>
  </si>
  <si>
    <t>Corrugated board boxes;technology mix;production mix, at plant;16,6 % primary fibre, 83,4 % recycled fibre</t>
  </si>
  <si>
    <t>HU00411</t>
  </si>
  <si>
    <t>FEFCO</t>
  </si>
  <si>
    <t>ELCD 3.2, http://eplca.jrc.ec.europa.eu/ELCD3/datasetdetail/process.xhtml?uuid=3fc467e6-280d-4de0-a426-a036b6a30c99&amp;version=03.00.000&amp;stock=default</t>
  </si>
  <si>
    <t>The corrugated board box for this purpose is composed of Kraftliner 19,3%, Testliner 43,8%, SC fluting 5,2%, recycled fluting 31,7%. The data represent average technology. They do not represent a certain mill with a certain technology, but a non-existent "mill" utilising different technologies. It contains data on the production of corrugated base papers from primary fibres: Semichemical Fluting and Kraftliner, of the production of corrugated base papers from recovered papers: Testliner and Wellenstoff and of the production of corrugated board sheets and boxes.</t>
  </si>
  <si>
    <t>very poor</t>
  </si>
  <si>
    <t>The dataset covers the production of corrugated base papers from primary fibres: Semichemical Fluting and Kraftliner, of the production of corrugated base papers from recovered papers: Testliner and Wellenstoff and of the production of corrugated board sheets and boxes.</t>
  </si>
  <si>
    <t>Corrugated board sheets</t>
  </si>
  <si>
    <t>EU-27: Corrugated board incl. paper production, average composition 2012 PE/FEFCO [p-agg]</t>
  </si>
  <si>
    <t>HU00412</t>
  </si>
  <si>
    <t>thinkstep, there is not avaliable any documentatin of used plan: EU-27: Corrugated board incl. paper production, average composition 2012 PE/FEFCO [p-agg] at thinkstep website, the name of the plan is listed here: http://www.gabi-software.com/international/support/gabi/gabi-database-2017-lci-documentation/professional-database-2017/</t>
  </si>
  <si>
    <t>Incorporation of carbon dioxide from biogenic sources is included in the model.Electricity,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t>
  </si>
  <si>
    <t>Data on the production of corrugated base papers from primary fibres: Semichemical Fluting and Kraftliner, of the production of corrugated base papers from recovered papers: Testliner and Wellenstoff and of the production of corrugated board sheets and boxes.</t>
  </si>
  <si>
    <t>Liquid Packaging Board (LPB) production</t>
  </si>
  <si>
    <t>Liquid Packaging Board (LPB) production;production;production mix, at plant;mineral coated LPB (n=4), basis weight: 266 g/m2</t>
  </si>
  <si>
    <t>HU00413</t>
  </si>
  <si>
    <t>The Alliance for Beverage Cartons and the Environment (ACE)</t>
  </si>
  <si>
    <t>Institute for Energy- and Environmental Research GmbH</t>
  </si>
  <si>
    <t>ELCD 3.2, http://eplca.jrc.ec.europa.eu/ELCD3/datasetdetail/process.xhtml?uuid=7d580a76-d2a4-46fe-a3a3-c6c8ed585382&amp;version=03.00.000&amp;stock=default</t>
  </si>
  <si>
    <t>This data set covers the full cradle to gate process chain and includes forestry operations, the manufacturing of pulps and board, including both internal and external energy production and transportation of wood, chips and pulp. The forestry operations include seedling production, silviculture, maintenance of forest roads and logging. The data set also includes prechains for binders, fillers and other chemicals. These data sets typically reflect European average production conditions. For other Prechains like forestry or saw mill operations data sets from scandinavian sources has been used, as these represent the actual conditions more specifically.</t>
  </si>
  <si>
    <t>Fair (good according to dataset)</t>
  </si>
  <si>
    <t>This data set covers the full cradle to gate process chain and includes forestry operations, the manufacturing of pulps and board, including both internal and external energy production and transportation of wood, chips and pulp. T he data set also includes prechains for binders, fillers and other chemicals.</t>
  </si>
  <si>
    <t>HFC-152a</t>
  </si>
  <si>
    <t>PCF-116</t>
  </si>
  <si>
    <t>kg CO2e/psg km</t>
  </si>
  <si>
    <t>kg CO2e/tonne</t>
  </si>
  <si>
    <t>Incenerimento diParte cartacea dei RSU</t>
  </si>
  <si>
    <t>kg CO2 eq/tonne</t>
  </si>
  <si>
    <t>1 tonne</t>
  </si>
  <si>
    <t>Moto, benzina, percorso extra-urbano (IT)</t>
  </si>
  <si>
    <t>Ciclomotori , benzina, percorso URBANO (IT)</t>
  </si>
  <si>
    <t>Moto, benzina, percorso URBANO (IT)</t>
  </si>
  <si>
    <t>Ciclomotori i a benzina,  qualsiasi percorso (IT)</t>
  </si>
  <si>
    <t>Moto a benzina,  qualsiasi percorso (IT)</t>
  </si>
  <si>
    <t>Moto a benzina,  percorso autostradale (IT)</t>
  </si>
  <si>
    <t>Benzina -l (IT)</t>
  </si>
  <si>
    <t>Petrol - l (IT)</t>
  </si>
  <si>
    <t>IT00199</t>
  </si>
  <si>
    <t>l</t>
  </si>
  <si>
    <t xml:space="preserve">The data set reports only the CO2 emissions estimated. Data are Italian national average of last 5 years. Data are exrpessed in kgCO2/l Density of petrol : min 720 Kg/m^3, max 770 kg/m3 , for the unit transformation the medium density 747 kg/m^3 was used </t>
  </si>
  <si>
    <t>kgCO2e/l</t>
  </si>
  <si>
    <t>Nm^3</t>
  </si>
  <si>
    <t xml:space="preserve">kg </t>
  </si>
  <si>
    <t>IT00200</t>
  </si>
  <si>
    <t>Gas oil - engines - l (IT)</t>
  </si>
  <si>
    <t>Gasolio per autotrazione - l (IT)</t>
  </si>
  <si>
    <t>IT00201</t>
  </si>
  <si>
    <t xml:space="preserve">The data set reports only the CO2 emissions estimated. Data derive from experimental average 2012-2014. Data are exrpessed in kgCO2/l. Density of Gas oil - engines: min 820 Kg/m^3, max 860 kg/m3 , for the unit transformation the medium density 840 kg/m^3 was used. </t>
  </si>
  <si>
    <t>The data set reports only the CO2 emissions estimated. Data are Italian national average of last 5 years. Data are exrpessed in kgCO2/l. Density of Gas oil - heating: min 820 Kg/m^3, max 845 kg/m3 , for the unit transformation the medium density 832 kg/m^3 was used</t>
  </si>
  <si>
    <t>The data set reports only the CO2 emissions estimated. Data are Italian national average of last 5 years. Data are exrpessed in kgCO2/l. Density of LPG: liquid at 15°C 0,51 Kg/dm^3</t>
  </si>
  <si>
    <t>Il dataset riporta solo i voalori delle emissioni di CO2. I dati sono la media nazionale italiana degli ultimi 5 anni. Il dataset è espresso in kgCO2/l. Densità dela benzina min 720 Kg/m^3, max 770 kg/m3, utilizata media 747kg/m3</t>
  </si>
  <si>
    <t>Il dataset riporta solo i voalori delle emissioni di CO2. I dati derivano da valori medi sperimentali del 2012-2014 .  Il dataset è espresso in kgCO2/l. Densità del gasolio autotrazione min 820 Kg/m^3, max 860, utilizata media 840 kg/m3</t>
  </si>
  <si>
    <t>Il dataset riporta solo i voalori delle emissioni di CO2. I dati sono la media nazionale italiana degli ultimi 5 anni.  Il dataset è espresso in kgCO2/l. Densità del gasolioda riscaldamento  min 820 Kg/m^3, max 845, utilizata media 832 kg/m3</t>
  </si>
  <si>
    <t>Il dataset riporta solo i voalori delle emissioni di CO2. I dati sono la media nazionale italiana degli ultimi 5 anni.  Il dataset è espresso in kgCO2/l, Densità del GPL liquido a 15°C 0,51kg/dm3 min 820 Kg/m^3, max 86</t>
  </si>
  <si>
    <t>Olio combustibile - l (IT)</t>
  </si>
  <si>
    <t>Fuel oil   - l (IT)</t>
  </si>
  <si>
    <t>GPL - l (IT)</t>
  </si>
  <si>
    <t>LPG  - l  (IT)</t>
  </si>
  <si>
    <t xml:space="preserve">The data set reports only the CO2 emissions estimated. Data are Italian national average of last 5 years. Data are in kgCO2/l. Density of Fuel oil: min 750 Kg/m^3, max 940 kg/m3 , for the unit transformation the medium density 845 kg/m^3 was used. </t>
  </si>
  <si>
    <t>Il dataset riporta solo i voalori delle emissioni di CO2. I dati sono la media nazionale italiana degli ultimi 5 anni. Il dataset è espresso in kgCO2/l. Densità del gasolioda riscaldamento  min 750Kg/m^3, max 940, utilizata media 845 kg/m3</t>
  </si>
  <si>
    <t>IT00202</t>
  </si>
  <si>
    <t>IT00203</t>
  </si>
  <si>
    <t>Dal 2002 la produzione nazionale di ammoniaca in Italia è stata raccolta a livello di impianto. Dal 2009 solo una struttura (Enichem Agricoltura) produce ammoniaca in Italia e riporta dati al PRTR nazionale (Registro delle emissioni e dei trasferimenti di sostanze inquinanti).
L'ammoniaca si ottiene dopo la trasformazione in convertitori di ammoniaca di un "gas di sintesi" che contiene idrogeno e azoto. La CO2 è contenuta anche nel gas di sintesi, ma viene rimossa nella fase di decarbonizzazione all'interno del processo di produzione dell'ammoniaca. Una parte della CO2 viene recuperata come sottoprodotto e una parte viene rilasciata nell'atmosfera. I confini del sistema sono dal cancello al cancello.</t>
  </si>
  <si>
    <t>Dal 2009 la produzione di acido nitrico è stata effettuata in due soli stabilimenti a livello nazionale.
L'acido nitrico è prodotto dall'ammoniaca per ossidazione catalitica (con aria) di NH3 in NO2 e successiva reazione con acqua. Attualmente le reazioni coinvolte avvengono in processi a bassa e media pressione.
I fattori di emissione medi N2O sono calcolati dal 1990 sulla base dei fattori di emissione forniti dagli impianti di produzione esistenti nel registro nazionale EPER / E-PRTR. I dati relativi alle attività sono stati raccolti a livello di impianto per l'intera serie storica. I confini del sistema sono dal cancello al cancello.</t>
  </si>
  <si>
    <t>La produzione di acido adipico è un processo a più fasi che inizia con l'ossidazione del cicloesanolo utilizzando il nitrico
catalizzatori acido e Cu. L'acido adipico viene quindi utilizzato per produrre nylon o viene alimentato ad altri processi produttivi.
I dati sulle emissioni derivanti dalla produzione di acido adipico sono forniti e referenziati da un impianto, che è l'unico produttore in Italia (Radici Chimica, diversi anni). I confini del sistema sono dal cancello al cancello.</t>
  </si>
  <si>
    <t>l processo di produzione del carburo di calcio avviene nei forni elettrici. CARBITALIA S.p.A. è l'unica struttura in grado di gestire la produzione di carburo di calcio in Italia. Dalla precedente comunicazione, le emissioni di CO2 prodotte dal processo di produzione del carburo di calcio e l'uso sono stati stimati sulla base dei dati relativi all'attività forniti dall'unico produttore / dettagliante italiano. I dati relativi alla produzione di carburo di calcio si riferiscono agli anni dal 1990 al 1995, quando la produzione si è interrotta; dati sull'attività relativi all'uso di carburo di calcio sono stati forniti anche per gli interi periodi. I fattori di emissione di CO2 IPCC di default (IPCC, 2006) sono stati utilizzati per stimare le emissioni prodotte e utilizzate lungo l'intero intervallo temporale. Il confine del sistema è da porta a porta.  I confini del sistema sono dal cancello al cancello.</t>
  </si>
  <si>
    <t>Le emissioni di CO2 derivanti dalla produzione di biossido di titanio sono state stimate sulla base delle informazioni fornite direttamente dal produttore italiano. In Italia esiste una sola struttura in cui si verifica questa produzione e il biossido di titanio viene prodotto attraverso il "processo solfato" che prevede l'uso di acido solforico per concentrare il minerale grezzo in ingresso in termini di contenuto di biossido di titanio, quindi la precipitazione selettiva e la calcinazione consentono di ottenere prodotto finale. I confini del sistema sono dal cancello al cancello.</t>
  </si>
  <si>
    <t>Le emissioni di CO2 derivanti dalla produzione di carbonato di sodio sono state stimate a causa delle informazioni disponibili sul processo Solvay, l'unica struttura che gestisce la produzione di carbonato di sodio. Il fattore di emissione di CO2 per quegli anni si basa sul processo di stima dell'inventario delle emissioni di gas serra della Spagna e sulle informazioni che Solvay ha messo a disposizione del team di inventario spagnolo per un impianto con la stessa tecnologia di quello italiano.
Il processo Solvay consente di produrre soda attraverso la conversione del cloruro di sodio in carbonato di sodio utilizzando carbonato di calcio e ammoniaca. La CO2 viene rilasciata e il cloruro di calcio è lo spreco.
Fino alla seconda metà del 2000 nell'unità per la produzione di perossidati c'era un sodio
linea di carbonato e una linea di perborato di sodio che è stata poi convertita in produzione di carbonato di sodio. Il carbonato di sodio è utilizzato anche nei processi di produzione del vetro.. I confini del sistema sono dal cancello al cancello.</t>
  </si>
  <si>
    <t>Tipo di produzione</t>
  </si>
  <si>
    <t>Rinnovabili</t>
  </si>
  <si>
    <t>Teleriscaldamento/teleraffrescamento</t>
  </si>
  <si>
    <t>Trasporto</t>
  </si>
  <si>
    <t>Passseggeri</t>
  </si>
  <si>
    <t>Aereo</t>
  </si>
  <si>
    <t>Metalli e prodotti in metallo</t>
  </si>
  <si>
    <t>Altro</t>
  </si>
  <si>
    <t>Minerali e non-metalli</t>
  </si>
  <si>
    <t>Produzione di lignite</t>
  </si>
  <si>
    <t>Produzione di carbon fossile</t>
  </si>
  <si>
    <t>Produzionne di olio combustibilepesante (1% S)</t>
  </si>
  <si>
    <t>Produzione di olio combustibile pesante</t>
  </si>
  <si>
    <t>Produzione di Kerosene (480 ppm S)</t>
  </si>
  <si>
    <t>Produzione di Kerosene (700 ppm S)</t>
  </si>
  <si>
    <t>Olio combustibile leggero (0.1% S)</t>
  </si>
  <si>
    <t>Olio combustibile leggero (2000 ppm S)</t>
  </si>
  <si>
    <t>Produzione di diesel (10 ppm S)</t>
  </si>
  <si>
    <t>Produzione di benzina (10 ppm S)</t>
  </si>
  <si>
    <t>Produzione di benzina (100 ppm S)</t>
  </si>
  <si>
    <t>Produzione di nafta</t>
  </si>
  <si>
    <t>Produzione di gas</t>
  </si>
  <si>
    <t>Gas liquido (GPL) per veicoli</t>
  </si>
  <si>
    <t>Produzione di butano</t>
  </si>
  <si>
    <t>Produzione di Propano</t>
  </si>
  <si>
    <t>Pellets di legno - umidità 8%</t>
  </si>
  <si>
    <t>Produzione di ceppi di legna</t>
  </si>
  <si>
    <t>Produzione di segatura</t>
  </si>
  <si>
    <t>Produzione di cippato</t>
  </si>
  <si>
    <t>Produzione di biodiesel - senza cambiamento dell'uso del suolo</t>
  </si>
  <si>
    <t>Produzione di bioetanolo - senza cambiamento dell'uso del suolo</t>
  </si>
  <si>
    <t>Trasporto aereo passeggeri (nazionale)</t>
  </si>
  <si>
    <t>Trasporto aereo passeggeri (breve raggio)</t>
  </si>
  <si>
    <t>Trasporto aereo passeggeri (lungo raggio)</t>
  </si>
  <si>
    <t>Trasporto aereo passeggeri (classe turistica)</t>
  </si>
  <si>
    <t>Trasporto aereo passeggeri (prima classe)</t>
  </si>
  <si>
    <t>Lamiera in acciaio</t>
  </si>
  <si>
    <t>Acciaio zincato a caldo</t>
  </si>
  <si>
    <t>Acciaio zincato a caldo, incluso il riciclo</t>
  </si>
  <si>
    <t>Bobina in acciaio laminata a caldo</t>
  </si>
  <si>
    <t>Bobina in acciaio laminata a caldo, inlcuso il riciclo</t>
  </si>
  <si>
    <t>Profilo estruso in alluminio; produzione primaria</t>
  </si>
  <si>
    <t>Foglio di alluminio; produzione primaria</t>
  </si>
  <si>
    <t>Lingotto in alluminio riciclato 100%</t>
  </si>
  <si>
    <t>Lingotto medio riciclato in alluminio</t>
  </si>
  <si>
    <t>Foglio di rame</t>
  </si>
  <si>
    <t>Tubo di rame</t>
  </si>
  <si>
    <t>Filo di rame</t>
  </si>
  <si>
    <t>Foglio di piombo</t>
  </si>
  <si>
    <t>Piombo</t>
  </si>
  <si>
    <t>Piombo da mix di produzione primaria e secondaria</t>
  </si>
  <si>
    <t>Zinco speciale di alta qualità</t>
  </si>
  <si>
    <t>Recipiente in vetro</t>
  </si>
  <si>
    <t>Fibra di vetro a filamento continuo (filati)</t>
  </si>
  <si>
    <t>Fibra di vetro a filamento continuo (fili non assemblati)</t>
  </si>
  <si>
    <t>Fibra di vetro a filamento continuo (filati tagliati a secco)</t>
  </si>
  <si>
    <t>Fibra di vetro a filamento continuo (filati tagliati in umido)</t>
  </si>
  <si>
    <t>Fogli di cartone</t>
  </si>
  <si>
    <t>Scatole in cartone ondulato</t>
  </si>
  <si>
    <t xml:space="preserve">Produzione di packaging per liquidi </t>
  </si>
  <si>
    <t>Lignite</t>
  </si>
  <si>
    <t>Carbon fossile, carbone bituminoso</t>
  </si>
  <si>
    <t>Olio combustibile pesante</t>
  </si>
  <si>
    <t>Kerosene, combustibile per aviazione</t>
  </si>
  <si>
    <t>Olio combustibile super leggero, per riscaldamento</t>
  </si>
  <si>
    <t>Diesel, gasolio</t>
  </si>
  <si>
    <t>Benzina</t>
  </si>
  <si>
    <t>Nafta</t>
  </si>
  <si>
    <t>Gas naturale</t>
  </si>
  <si>
    <t>Gas liquido (GPL)</t>
  </si>
  <si>
    <t>Butano</t>
  </si>
  <si>
    <t>Propano</t>
  </si>
  <si>
    <t>Pellets di legno</t>
  </si>
  <si>
    <t>Ceppi di legna</t>
  </si>
  <si>
    <t>Segatura</t>
  </si>
  <si>
    <t>Cippato</t>
  </si>
  <si>
    <t>Bioetanolo, etanolo</t>
  </si>
  <si>
    <t>Impianto nucleare</t>
  </si>
  <si>
    <t>Impianto eolico</t>
  </si>
  <si>
    <t>Impianto idroelettrico</t>
  </si>
  <si>
    <t>Impianto fotovoltaico, PV</t>
  </si>
  <si>
    <t>Impianto geotermico</t>
  </si>
  <si>
    <t>Vapore, centrale termica, olio combustibile pesante</t>
  </si>
  <si>
    <t>Vapore, centrale termica, natural gas</t>
  </si>
  <si>
    <t>Calore, sistema di riscaldamento residenziale, olio combustibile leggero</t>
  </si>
  <si>
    <t>Calore, sistema di riscaldamento residenziale, pellets di legno</t>
  </si>
  <si>
    <t>Vapore, centrale termica, olio combustibile leggero</t>
  </si>
  <si>
    <t>Calore, teleriscaldamento, centrale termica pubblica</t>
  </si>
  <si>
    <t>Calore, teleriscaldamento</t>
  </si>
  <si>
    <t>YES</t>
  </si>
  <si>
    <t>Products and processes</t>
  </si>
  <si>
    <t>Phosphatic nitritatea ammonia</t>
  </si>
  <si>
    <t>fertilizer, Phosphatic nitritatea ammonia</t>
  </si>
  <si>
    <t>FR20559</t>
  </si>
  <si>
    <t>Base Carbone®</t>
  </si>
  <si>
    <t>FAT (Station Fédérale de Recherches en Economie et Technologie Agricoles ) / 1997 / Inventaire environnemental des intrants agricoles en production végétale</t>
  </si>
  <si>
    <t>ton of P2O5</t>
  </si>
  <si>
    <t>This emission factor relates to the manufacture of fertilizers and nitrogen. it was  obtained by multiplying the nutrient dose by the corresponding emission factor (kgCO2e / kg nutrient). The weight of nitrogen in the majority of synthetic fertilizers varies from 30% to 50%.</t>
  </si>
  <si>
    <t xml:space="preserve">Europe </t>
  </si>
  <si>
    <t>Good overall data quality / Study reviewed national experts / Information on emission factors based on official statistical information</t>
  </si>
  <si>
    <t>/</t>
  </si>
  <si>
    <t>kgCO2e/tonne de P2O5</t>
  </si>
  <si>
    <t>kgCO2e/ton of P2O5</t>
  </si>
  <si>
    <t>Herbicide</t>
  </si>
  <si>
    <t>Herbicide, Phytosanitary</t>
  </si>
  <si>
    <t>FR20562</t>
  </si>
  <si>
    <t>Institut de l’élevage, IFIP, ITAVI, ARVALIS Institut du Végétal, CETIOM, ITB / 2010 / Guide GES'TIM</t>
  </si>
  <si>
    <t>kg of active substance</t>
  </si>
  <si>
    <t>This value of air emissions is issued from Life Cycle Analysis of the production of pesticides proposed by the publications of GES'TIM (France) and FAT (Switzerland). The calculation of the emission factor is mainly based on the "kg of active ingredient" (then diluted in one or more excipient (s), usually water). An average value is calculated according to an estimate of the proportion of active ingredients used in the national market.</t>
  </si>
  <si>
    <t>Fair overall data quality / Study reviewed national experts / Information on emission factors based on official statistical information</t>
  </si>
  <si>
    <t>kgCO2e/kg de matière active</t>
  </si>
  <si>
    <t>kgCO2e/kg of active substance</t>
  </si>
  <si>
    <t>Fungicide</t>
  </si>
  <si>
    <t>Fungicide, phytosanitary</t>
  </si>
  <si>
    <t>FR20563</t>
  </si>
  <si>
    <t>Insecticide</t>
  </si>
  <si>
    <t>Insecticide, phytosanitary</t>
  </si>
  <si>
    <t>FR20564</t>
  </si>
  <si>
    <t>Phytosanitary</t>
  </si>
  <si>
    <t>FR20567</t>
  </si>
  <si>
    <t>New polysterene</t>
  </si>
  <si>
    <t>Plastic,PS,polysterene</t>
  </si>
  <si>
    <t>FR20833</t>
  </si>
  <si>
    <t>Plastics Europe / avril 1997 / Eco-profiles in the european industry - report 4 : polystyrene (second edition)</t>
  </si>
  <si>
    <t>ton</t>
  </si>
  <si>
    <t xml:space="preserve">Values from PlasticsEurope Life Cycle Analyzes, giving the air emissions of CO2, methane, N2O associated with the production of plastics. They apply to raw material before conversion into a finished product. </t>
  </si>
  <si>
    <t>Very good overall data quality / Information on emission factors based on producers data</t>
  </si>
  <si>
    <t>kgCO2e/tonne</t>
  </si>
  <si>
    <t>kgCO2e/ton</t>
  </si>
  <si>
    <t>New polyvinylchloride</t>
  </si>
  <si>
    <t>Plastic,PVC,polyvinylchloride</t>
  </si>
  <si>
    <t>FR20834</t>
  </si>
  <si>
    <t xml:space="preserve">Plastics Europe / Mai 1998 / Eco-profiles in the european industry - LCA-reports, Polyvinyl chloride - PVC injection moulding </t>
  </si>
  <si>
    <t>New Plastic</t>
  </si>
  <si>
    <t>FR20836</t>
  </si>
  <si>
    <t>Mission Interministérielle de l'Effet de Serre / juin 1999 / Mémento des décideurs</t>
  </si>
  <si>
    <t>Values from PlasticsEurope Life Cycle Analyzes, giving the air emissions of CO2, methane, N2O associated with the production of plastics. They apply to raw material before conversion into a finished product. This value takes into account the respective tonnages of the different qualities of plastic and the emission factors by plastic type.</t>
  </si>
  <si>
    <t>FR20840</t>
  </si>
  <si>
    <t>Values from PlasticsEurope Life Cycle Analyzes, giving the air emissions of CO2, methane, N2O associated with the production of plastics. They apply to raw material before conversion into a finished product. As there is no value for the recycled PS, the default value of the new PS is retained</t>
  </si>
  <si>
    <t>Fair overall data quality / Information on emission factors based on producers data, with hypothesis on the recycled part</t>
  </si>
  <si>
    <t>Recycled polyvinylchloride</t>
  </si>
  <si>
    <t>FR20841</t>
  </si>
  <si>
    <t>Values from PlasticsEurope Life Cycle Analyzes, giving the air emissions of CO2, methane, N2O associated with the production of plastics. They apply to raw material before conversion into a finished product. Value for 100% recycled PVC</t>
  </si>
  <si>
    <t>Recycled Plastic</t>
  </si>
  <si>
    <t>FR20843</t>
  </si>
  <si>
    <t>Values from PlasticsEurope Life Cycle Analyzes, giving the air emissions of CO2, methane, N2O associated with the production of plastics. They apply to raw material before conversion into a finished product. This value takes into account the respective tonnages of the different qualities of plastic and the emission factors by plastic type. Value for 100% ex-recycled plastics on the assumption that the largely dominant mode of recycling is mechanical.</t>
  </si>
  <si>
    <t>Pile of manure</t>
  </si>
  <si>
    <t>Pile of manure, fertilizer</t>
  </si>
  <si>
    <t>FR20853</t>
  </si>
  <si>
    <t xml:space="preserve">This emission factor relates to the manufacture of fertilizers and nitrogen. it was  obtained by multiplying the nutrient dose by the corresponding emission factor (kgCO2e / kg nutrient). </t>
  </si>
  <si>
    <t>Anhydrous ammonia</t>
  </si>
  <si>
    <t>Anhydrous ammonia, fertilizer</t>
  </si>
  <si>
    <t>FR20854</t>
  </si>
  <si>
    <t>ton of N</t>
  </si>
  <si>
    <t>kgCO2e/tonne de N</t>
  </si>
  <si>
    <t>kgCO2e/ton of N</t>
  </si>
  <si>
    <t>Ammonitrate - 0,335</t>
  </si>
  <si>
    <t>Ammonitrate, fertilizer</t>
  </si>
  <si>
    <t>FR20855</t>
  </si>
  <si>
    <t>Ammonitrate - calcium 30%</t>
  </si>
  <si>
    <t>Ammonitrate CAN,fertilizer</t>
  </si>
  <si>
    <t>FR20856</t>
  </si>
  <si>
    <t>Nitrogen fertilizer</t>
  </si>
  <si>
    <t>fertilizer</t>
  </si>
  <si>
    <t>FR20869</t>
  </si>
  <si>
    <t>Phosphate fertilizer</t>
  </si>
  <si>
    <t>FR20870</t>
  </si>
  <si>
    <t>Potash fertilizer</t>
  </si>
  <si>
    <t>FR20871</t>
  </si>
  <si>
    <t>ton of K2O</t>
  </si>
  <si>
    <t>kgCO2e/tonne de K2O</t>
  </si>
  <si>
    <t>kgCO2e/ton of K2O</t>
  </si>
  <si>
    <t>Phosphatic nitritatea ammonia, fertilizer</t>
  </si>
  <si>
    <t>FR20872</t>
  </si>
  <si>
    <t>Laminated Glass</t>
  </si>
  <si>
    <t>Glass, flat glass</t>
  </si>
  <si>
    <t>FR24262</t>
  </si>
  <si>
    <t>Base IMPACT® ADEME / 2013</t>
  </si>
  <si>
    <t>LCA methodology used, based on ILCD Handbook. Within the scope of glass production, several significant sources of emissions are taken into account:
- the energy used in the furnaces, and for the rectification at the outlet of the furnace
- production of inputs (including carbonate of soda)
- the decarbonation of part of the inputs
- production of packaging,
- intermediate freight, and tertiary emissions: travel, offices, etc.</t>
  </si>
  <si>
    <t>Good overall data quality / Review of a technical commitee / Information on emission factors based on a compilation of LCA methodologies</t>
  </si>
  <si>
    <t>Curved Glass</t>
  </si>
  <si>
    <t>FR24263</t>
  </si>
  <si>
    <t>Lead Glass</t>
  </si>
  <si>
    <t>FR24264</t>
  </si>
  <si>
    <t>Float Glass</t>
  </si>
  <si>
    <t>FR24265</t>
  </si>
  <si>
    <t>Patterned Glass</t>
  </si>
  <si>
    <t>FR24266</t>
  </si>
  <si>
    <t>Potassium chloride</t>
  </si>
  <si>
    <t>potassium chloride, fertilizer</t>
  </si>
  <si>
    <t>FR20860</t>
  </si>
  <si>
    <t>Thomas slag</t>
  </si>
  <si>
    <t>slag, fertilizer</t>
  </si>
  <si>
    <t>FR20560</t>
  </si>
  <si>
    <t>Nitrogen solution</t>
  </si>
  <si>
    <t>nitrogen solution, fertilizer</t>
  </si>
  <si>
    <t>FR20857</t>
  </si>
  <si>
    <t>Trisuperphosphate (TSP)</t>
  </si>
  <si>
    <t>trisuperphosphate,TSP, fertilizer</t>
  </si>
  <si>
    <t>FR20859</t>
  </si>
  <si>
    <t>Urea</t>
  </si>
  <si>
    <t>urea, fertilizer</t>
  </si>
  <si>
    <t>FR20858</t>
  </si>
  <si>
    <t>8B2</t>
  </si>
  <si>
    <t>bottiglia 0,5l in PET (IT)</t>
  </si>
  <si>
    <t>bottle water in PET 0,5l (IT)</t>
  </si>
  <si>
    <t>bottiglia 1,5l in PET (IT)</t>
  </si>
  <si>
    <t>bottle water in PET 1,5l (IT)</t>
  </si>
  <si>
    <t>IT00204</t>
  </si>
  <si>
    <t>IT00205</t>
  </si>
  <si>
    <t>Fantin V., S. Scalbi, G. Ottaviano, P. Masoni, (2014) “A method for improving reliability and relevance of LCA reviews: The case of life-cycle greenhouse gas emissions of tap and bottled water”, Science of The Total Environment, Volumes 476–477, 1 April 2014, Pages 228–241, DOI:10.1016/j.scitotenv.2013.12.115.</t>
  </si>
  <si>
    <t>bottiglia di acqua in PET da 0,5 l,  prodotte in Italia, sono inclusi la produzione e la distribuzione. Confini dalla culla al cancello. Dati medi ricavati dall'articolo, Fantin V., S. Scalbi, G. Ottaviano, P. Masoni, (2014) “A method for improving reliability and relevance of LCA reviews: The case of life-cycle greenhouse gas emissions of tap and bottled water”, Science of The Total Environment, Volumes 476–477, 1 April 2014, Pages 228–241, DOI:10.1016/j.scitotenv.2013.12.115.</t>
  </si>
  <si>
    <t>0.5 l PET bottle of water, produced in Italy, includes production and distribution. Boundaries from the cradle to the gate. Average data obtained from the article,  Fantin V., S. Scalbi, G. Ottaviano, P. Masoni, (2014) “A method for improving reliability and relevance of LCA reviews: The case of life-cycle greenhouse gas emissions of tap and bottled water”, Science of The Total Environment, Volumes 476–477, 1 April 2014, Pages 228–241, DOI:10.1016/j.scitotenv.2013.12.115.</t>
  </si>
  <si>
    <t>the data reported in the article come from EPD and literature data. Only Italian data were considered.</t>
  </si>
  <si>
    <t>i dati riportati nell'a'rticolo provengono da EPD e dati di letteratura. Sono stati considerati solo dati italiani.</t>
  </si>
  <si>
    <t>bottiglia di acqua in PET da 1,5 l,  prodotte in Italia, sono inclusi la produzione e la distribuzione. Confini dalla culla al cancello. Dati medi ricavati dall'articolo, Fantin V., S. Scalbi, G. Ottaviano, P. Masoni, (2014) “A method for improving reliability and relevance of LCA reviews: The case of life-cycle greenhouse gas emissions of tap and bottled water”, Science of The Total Environment, Volumes 476–477, 1 April 2014, Pages 228–241, DOI:10.1016/j.scitotenv.2013.12.115.</t>
  </si>
  <si>
    <t>1.5 l PET bottle of water, produced in Italy, includes production and distribution. Boundaries from the cradle to the gate. Average data obtained from the article,  Fantin V., S. Scalbi, G. Ottaviano, P. Masoni, (2014) “A method for improving reliability and relevance of LCA reviews: The case of life-cycle greenhouse gas emissions of tap and bottled water”, Science of The Total Environment, Volumes 476–477, 1 April 2014, Pages 228–241, DOI:10.1016/j.scitotenv.2013.12.115.</t>
  </si>
  <si>
    <t>Plastic Europe</t>
  </si>
  <si>
    <t>The dataset represents the production mix of commercial PE production technologies: slurry suspension polymerisation, solution polymerisation, gas phase polymerisation.</t>
  </si>
  <si>
    <t>IT00206</t>
  </si>
  <si>
    <t>Il set di dati rappresenta il mix di produzione delle tecnologie di produzione del PE commerciale: polimerizzazione in sospensione dei fanghi, polimerizzazione in soluzione, polimerizzazione in fase gassosa.</t>
  </si>
  <si>
    <t>IT00207</t>
  </si>
  <si>
    <t>Polietilene alta densità granulato (PE-HD)</t>
  </si>
  <si>
    <t xml:space="preserve"> polyethylene, LDPE, granulate, at plant </t>
  </si>
  <si>
    <t>Polyethylene high density granulate (PE-HD), at plant</t>
  </si>
  <si>
    <t xml:space="preserve"> polietilene, LDPE,granulato all'impianto </t>
  </si>
  <si>
    <t>LCDN- (life cycle data network) -http://plasticseurope.lca-data.com/ILCD/datasetdetail/process.xhtml?uuid=652939ff-9892-740d-68f7-0000208d2e34&amp;version=00.00.000</t>
  </si>
  <si>
    <t>LCDN- (life cycle data network)  http://plasticseurope.lca-data.com/ILCD/datasetdetail/process.xhtml?uuid=7770c27b-648e-c089-58fb-00005d4910b8&amp;version=00.00.000</t>
  </si>
  <si>
    <t>LCDN- (life cycle data network)  http://plasticseurope.lca-data.com/ILCD/datasetdetail/process.xhtml?uuid=5070854e-e2fb-a816-c4ba-00000bb60d3d&amp;version=00.00.000</t>
  </si>
  <si>
    <t>IT00208</t>
  </si>
  <si>
    <t xml:space="preserve"> polypropylene, PP, granulate, at plant </t>
  </si>
  <si>
    <t xml:space="preserve"> polipropilene, PP,granulato all'impianto </t>
  </si>
  <si>
    <t>The dataset represents the production mix of commercial PP production technologies: slurry suspension polymerisation,Bulk suspension polymerisation, gas phase polymerisation.</t>
  </si>
  <si>
    <t>Il set di dati rappresenta il mix di produzione delle tecnologie di produzione del PP commerciale: polimerizzazione in sospensione dei fanghi, polimerizzazione in soluzione, polimerizzazione in fase gassosa.</t>
  </si>
  <si>
    <t>polyvinyl chloride; from emulsion proces (E-PVC); at plant</t>
  </si>
  <si>
    <t>IT00209</t>
  </si>
  <si>
    <t>LCDN- (life cycle data network) http://plasticseurope.lca-data.com/ILCD/datasetdetail/process.xhtml?uuid=090f9f55-f67e-9063-a5bf-000022b1107c&amp;version=00.00.000</t>
  </si>
  <si>
    <t>The dataset represents the production mix of commercial E-PVC production technologies in Europe,. The polymerisation process, upstream processes like ethylene, chlorine, and VCM production, electricity, and steam production as well as transportation of feedstock and waste treatment.</t>
  </si>
  <si>
    <t xml:space="preserve"> polyvinyl chloride; from suspension process (S-PVC); at plant </t>
  </si>
  <si>
    <t>The dataset represents the production mix of commercial S-PVC production technologies in Europe. The polymerisation process, upstream processes like ethylene, chlorine, and VCM production, electricity, and steam production as well as transportation of feedstock and waste treatment.</t>
  </si>
  <si>
    <t>LCDN- (life cycle data network) - http://plasticseurope.lca-data.com/ILCD/datasetdetail/process.xhtml?uuid=113089b0-a343-c0d8-c684-000059d236c1&amp;version=00.00.000</t>
  </si>
  <si>
    <t>IT00210</t>
  </si>
  <si>
    <t>To achieve completeness, any cut-off of material and energy flows has been avoid. For total input of less than 1 wt.-% generic datasets from the LCA database Ecoinvent v3.1 [ECOINVENT 2014] have been used. Waste for recycling is generally cut off within Ecoinvent datasets. The expenses for capital equipment were not considered. Data have been modified to fulfill Clim'foot scope.</t>
  </si>
  <si>
    <t xml:space="preserve">Per raggiungere la completezza, è stato evitato qualsiasi taglio di materiali e flussi di energia. Per l'input totale di meno di 1% del peso- set di dati generici dal database LCA sono stati usati da Ecoinvent v3.1 [ECOINVENT 2014]. I rifiuti per il riciclaggio sono generalmente non sono considrati all'interno dei set di dati Ecoinvent. Le spese per l'equipaggiamento di capitale non sono state prese in considerazione. I dati sono stati modificati per raggiungre lo scopo del progetto Clim'foot </t>
  </si>
  <si>
    <t>cloruro di polivinile; da emulsion proces (S-PVC); all'impianto</t>
  </si>
  <si>
    <t>cloruro di polivinile; da emulsion proces (E-PVC); all'impianto</t>
  </si>
  <si>
    <t>IT00211</t>
  </si>
  <si>
    <t>LCDN- (life cycle data network) - http://plasticseurope.lca-data.com/ILCD/datasetdetail/process.xhtml?uuid=35d4884b-e15d-453c-8f61-5090e273678a&amp;version=01.00.000</t>
  </si>
  <si>
    <t xml:space="preserve">1 kg of primary PA6.6 “at gate” (production site output) representing a European industry production average, in pellet form; Europe-27; PA6.6 can be processed via extrusion, injection moulding and blow moulding. The main uses in-clude fibers and engineering plastics; PA6.6 is generally not used in film applications as it cannot be bi-axially orientated. Applications range from auto-motive to electrical/electronic and textile uses. It should be noted that PA6 (polycaprolactam or Nylon 6) and PA6.6 are used for similar purposes. PA6.6 can be recycled mechanically or for feedstock. </t>
  </si>
  <si>
    <t>Eco-profile developed by PlasticsEurope use average data representative of the respective foreground production process, both in terms of technology and market share. The primary data are derived from site specific information for processes under operational control supplied by the participating member companies of PlasticsEurope. All relevant background data, such as energy and auxiliary materials, are taken from the DEAM, GaBi, Plas-ticsEurope and Ecoinvent 2.2 databases. Data have been modified to fulfill Clim'foot scope.</t>
  </si>
  <si>
    <t>Il data set sviluppato da PlasticsEurope utilizza dati medi rappresentativi del processo di produzione, sia in termini di tecnologia che di quota di mercato. I dati primari derivano da informazioni sito specifihe per i processi sotto controllo operativo forniti dalle aziende associate di PlasticsEurope. Tutti i dati secondari, come energia e materiali ausiliari, sono tratti dai database DEAM, GaBi, Plas-ticsEurope ed Ecoinvent 2.2. I dati sono stati modificati per soddisfare l'obiettivo Clim'foot.</t>
  </si>
  <si>
    <t xml:space="preserve"> set di dati rappresenta il mix di produzione delle tecnologie di produzione S-PVC in Europa. Il processo di polimerizzazione, processi a monte come produzione di etilene, cloro e VCM, elettricità e produzione di vapore, nonché trasporto di materie prime e trattamento dei rifiuti.</t>
  </si>
  <si>
    <t xml:space="preserve"> set di dati rappresenta il mix di produzione delle tecnologie di produzione E-PVC in Europa. Il processo di polimerizzazione, processi a monte come produzione di etilene, cloro e VCM, elettricità e produzione di vapore, nonché trasporto di materie prime e trattamento dei rifiuti.</t>
  </si>
  <si>
    <t>Polyamide 6.6 (PA6.6)</t>
  </si>
  <si>
    <t>Poliammide 6.6 (PA6.6)</t>
  </si>
  <si>
    <t>Polamide 6 (PA6)</t>
  </si>
  <si>
    <t>Poliammide 6 (PA6)</t>
  </si>
  <si>
    <t>IT00212</t>
  </si>
  <si>
    <t>LCDN- (life cycle data network) - http://plasticseurope.lca-data.com/ILCD/datasetdetail/process.xhtml?uuid=c3a53e26-b87f-4d41-bffa-785fc0ca4935&amp;version=01.00.000</t>
  </si>
  <si>
    <t>1 kg of primary PA6 “at gate” (production site output) representing a European industry production average, in pellet form.; Europe-27; PA6 can be extruded, granulated and moulded in a wide range of textile, packaging and engineering applications. The main uses include fibers, films and engineering plastics. Applications range from automotive and electrical to food packaging. It should be noted that PA6 (polycaprolactam or Nylon 6) and PA6.6 (Nylon 6.6) are used for similar purposes. PA6 can be recycled mechanically or for feedstock; chemical recycling back to the monomer is commercially exploited</t>
  </si>
  <si>
    <t>1 kg di PA6 primario "al cancello" (produzione del sito di produzione) che rappresenta una media di produzione dell'industria europea, in forma di pellet; Europa-27; PA6 può essere estruso, granulato e stampato in un'ampia gamma di applicazioni tessili, di imballaggio e di ingegneria. Gli usi principali includono fibre, film e tecnopolimeri. Le applicazioni spaziano dal settore automobilistico, elettrico e alimentare. Va notato che PA6 (polycaprolactam o Nylon 6) e PA6.6 (nylon 6.6) sono utilizzati per scopi simili. PA6 può essere riciclato meccanicamente o per materie prime; il riciclaggio chimico del monomero viene sfruttato commercialmente</t>
  </si>
  <si>
    <t>1 kg di PA6.6 primario "al cancello" (produzione del sito di produzione) che rappresenta una media di produzione dell'industria europea, in forma di pellet; Europa-27; PA6.6 può essere lavorato tramite estrusione, stampaggio a iniezione e soffiaggio. I principali impieghi comprendono fibre e tecnopolimeri; Generalmente, il PA6.6 non viene utilizzato nelle applicazioni cinematografiche in quanto non può essere orientato bi-assialmente. Le applicazioni spaziano dall'automotive agli usi elettrici / elettronici e tessili. Va notato che PA6 (polycaprolactam o Nylon 6) e PA6.6 sono utilizzati per scopi simili. PA6.6 può essere riciclato meccanicamente o per materie prime.</t>
  </si>
  <si>
    <t>Mix a livello nazionale/regionale dei mix dei rispettivi paesi produttori di lignite, il quale rappresenta il mix di consumo medio del rispettivo paese/regione. Il mix della lignite include quasi unicamente produzione locale. La lignite non è usualmente commercializzata poichè è direttamente utilizzata negli impianti di produzione elettrica al fianco dei siti di estrazione. Il dataset include l’intera catena di fornitura, dall’estrazione, all’upgrading fino al trasporto presso il consumatore finale, cioè gli impianti di produzione elettrica.</t>
  </si>
  <si>
    <t>Mix a livello nazionale/regionale dei mix dei rispettivi paesi produttori di carbon fossile, il quale rappresenta il mix di consumo medio del rispettivo paese/regione. Il mix del include la produzione locale e gli import di carbon fossile dai paesi esportatori al paese/regione dove è consumato. Il dataset include l’intera catena di fornitura, dall’estrazione, all’upgrading fino al trasporto presso il consumatore finale.</t>
  </si>
  <si>
    <t>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al trasporto presso la raffineria</t>
  </si>
  <si>
    <t>Mix a livello nazionale/regionale dei mix dei rispettivi paesi produttori di gas, il quale rappresenta il mix di consumo medio del rispettivo paese/regione. Il dataset considera l’intera catena di fornitura del gas naturale cioè prospezione, produzione e processing (ad esempio desolforazione) e nel caso di gas naturale liquefatto la liquefazione/rigassificazione, il trasporto di lunga distanza e la distribuzione regionale al consumatore finale. Le perdite durante il trasporto in condutture o nave sono inlcuse.</t>
  </si>
  <si>
    <t>Il fattore di emissione per il GPL è la media dei fattori di emissione di butane e propano. Per i principali combustibili liquidi, i fattori di emissione (CO2f) della combustione derivano da: regolamentazione ETS (valori di default) – perimetro francese; report CITEPA OMINEA 2012 102 per combustibili non ETS – perimetro francese; Decisione 2007/589/EC 103 – perimetro europeo. Le emissioni di CH4 ed NO2 sono fornite da CITEPA. La fonte usata per quantificare le emissioni “upstream” dei combustibili liquidi è lo studio JEC 112 Well-to-wheel. E’ stato sostituito allo studio IFP precedentemente usato in Base Carbone.</t>
  </si>
  <si>
    <t>Per i principali combustibili liquidi, i fattori di emissione (CO2f) della combustione derivano da: regolamentazione ETS (valori di default) – perimetro francese; report CITEPA OMINEA 2012 102 per combustibili non ETS – perimetro francese; Decisione 2007/589/EC 103 – perimetro europeo. Le emissioni di CH4 ed NO2 sono fornite da CITEPA. La fonte usata per quantificare le emissioni “upstream” dei combustibili liquidi è lo studio JEC 112 Well-to-wheel. E’ stato sostituito allo studio IFP precedentemente usato in Base Carbone. Butano e propano derivano entrambi da petrolio al 60% e gas naturale al 40%.</t>
  </si>
  <si>
    <t>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I pellets di legno derivano dalla compattazione di residui di segherie o segatura e il cippato direttamenta dalla silvicoltura. La combustione emette CH4 dipendenti dalla qualità degli equipment per la combustione. La combustione non emette CO2f fossile ma solo biogenico.</t>
  </si>
  <si>
    <t xml:space="preserve">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I ceppi di legna rappresentano il principale uso del legno nel riscaldamento domestico. Possono essere bruciati in camini (camini aperti) in camini chiusi o in caldaie a legna. La combustione emette CH4 dipendenti dalla qualità degli equipment per la combustione. La combustione non emette CO2  fossile ma solo CO2 biogenico
</t>
  </si>
  <si>
    <t xml:space="preserve">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Corteccia, segatura e residui in legno sono associati ai rifiuti in legno da segherie. La combustione emette CH4 dipendenti dalla qualità degli equipment per la combustione. La combustione non emette CO2  fossile ma solo CO2 biogenico.
</t>
  </si>
  <si>
    <t xml:space="preserve">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Il cippato consiste nei trucioli di legno risultanti dalla macinatura, per mezzo di macchine automatizzate, dei residui del taglio del legno di piccolo diametro, e rappresenta spesso l’unica valorizzazione possibile. La combustione emette CH4 dipendenti dalla qualità degli equipment per la combustione. La combustione non emette CO2  fossile ma solo CO2 biogenico.
</t>
  </si>
  <si>
    <t>Il termine “biocombustibile” si riferisce ai combustibili liquid da materia prima vegetale (o animale, marginale). Ad oggi, esistono due principali settori: l’industria dell’etanolo e l’industria degli olii vegatali. Il secondo settore riguarda gli olii vegetali dal pressing dei semi (principalmente semi di rape e di girasole). Una reazione di transesterificazione rende possibile l’ottenimento di un prodotto che può essere miscelato al gasolio nei motori a diesel.</t>
  </si>
  <si>
    <t>Il termine “biocombustibile” si riferisce ai combustibili liquid da materia prima vegetale (o animale, marginale). Ad oggi, esistono due principali settori: l’industria dell’etanolo e l’industria degli olii vegatali. L’etanolo è prodotto dalla fermentazione di zuccheri o amidi, principalmente prodotti in Francia da barbabietole e cereali. Questo alcol può essere miscelato nella benzina fino ad un massimo del 10% in volume, senza la necessità di modificare il motore.</t>
  </si>
  <si>
    <t>Il dataset è basato sul modello di impianto eolico da 300 MW, che consiste di 182 turbine a vento e la necessaria attrezzatura elettrica quali cavi e trasformatore. 1.65 MW di turbine a vento includono i seguenti elementi: rotore (tre pale), gondola motore, torre e fondazioni. Sono considerati i seguenti steps: produzione, trasporto, messa in opera, uso, smantellamento e rimozione delle turbine a vento, comprensive dell’attrezzatura elettrica. La vita utile di cavi e turbine è 20 anni. La manutenzione è inclusa, così come la sostituzione di materiali di servizio, come l’olio per il generatore.</t>
  </si>
  <si>
    <t>L’elettricità dall’acqua è generata negli impianti idroelettrici come quali impianti sui fiumi o centrali di stoccaggio (dighe o caverne). Il dataset include l’infrastruttura e il fine vita dell’impianto, considerando una vita operativa di 60 anni. Le emissioni di gas climalteranti dal decadimento della biomassa nel bacino (specifico della regione) e le perdite di SF6 dai trasformatori sono incluse.</t>
  </si>
  <si>
    <t>L’elettricità dall’acqua è generata negli impianti idroelettrici come quali impianti sui fiumi o centrali di stoccaggio (dighe o caverne). Il dataset include l’infrastruttura e il fine vita dell’impianto, considerando una vita operativa di 60 anni. Le emissioni di gas climalteranti dal decadimento della biomassa nel bacino (specifico della regione) sono incluse.</t>
  </si>
  <si>
    <t>SmartGreenScans, specializzata in pannelli per impianti fotovoltaici, offre una Carbon Footprin per la produzione di elettricità da fotovoltaico a livello globale e per alcuni paesi (Solar resources and carbon footprint of photovoltaic power in different regions in Europe; De Wild-Scholten, SmartGreenScans, 2014). Il fattore di emissione per l’elettricità da fotovoltaico per la Francia è 55gCO2e per kWh. Questo valore è stato calcolato dai dati di mercato del 2011 per materiali e componenti fotovoltaici</t>
  </si>
  <si>
    <t>Si distinguono due tipi di attività e dati – foreground e background. Le attività foreground corrispondono alle attività direttamente legate agli impianti geotermici e per le quali sono usati dati specifici. Le attività background corrispondono a quelle che supportano il funzionamento del sistema (cioè l’estrazione e trasformazione dei materiali e dei combustibili, il trasporto e il fine vita degli impianti). Il calcolo è basato sulla compilazione di tutti gli input (materiali, risorse e consumo energetico) e output (emissioni e rifiuti) coinvolti nei vari stages del ciclo di vita dell’impianto geotermico.</t>
  </si>
  <si>
    <t>Il vapore è prodotto una centrale termica a olio combustibile pesante. L’olio combustibile pesante è fornito dalle raffineria del paese/regione. Inoltre, gli standard tecnologici specifici del paese/regione riguardanti l’efficienza energetica dell’impianto, la tecnologia di combustione, la desolforazione dei fumi e la rimozione degli NOx e delle polveri sono considerati, unitamente alle caratteristiche dei vettori eenrgetici. Il dataset include l’infrastruttura e il fine vita dell’impianto. L’intera catena di fornitura è considerata, dall’estrazione al processing e trasporto all’impianto</t>
  </si>
  <si>
    <t>Il vapore è prodotto una centrale termica a gas. La fornitura di gas (import/produzione domestica) specifica e le caratteristiche dei vettori energetici (ad esempio tenore e contenuto energetico) specifiche del paese/regione sono considerate. Inoltre, gli standard tecnologici specifici del paese/regione riguardanti l’efficienza energetica dell’impianto, la tecnologia di combustione, la rimozione degli NOx e delle polveri sono considerati, unitamente alle caratteristiche dei vettori energetici. Il dataset include l’infrastruttura e il fine vita dell’impianto. L’intera catena di fornitura è considerata, dall’estrazione al processing e trasporto all’impianto</t>
  </si>
  <si>
    <t>Il dataset rappresenta i sistemi di riscaldamento residenziali di nuova installazione, secondo gli standard tecnici attualmente usati. Il calore è prodotto in una caldaia a condensazione alimentato a olio combustibile leggero, con un output massimo di calore di 14.9 kW, usato negli impianti residenziali. Il dataset considera l’intera catena di fornitura dalla prospezione del petrolio greggio al processing e trasporto alle raffinerie al trasporto dell’olio combustibile leggero all’impianto. Inoltre il dato comprende l’infrastruttura e il fine vita dell’impianto</t>
  </si>
  <si>
    <t>Il dataset rappresenta i sistemi di riscaldamento residenziali di nuova installazione, secondo gli standard tecnici attualmente usati. Il calore è prodotto in una caldaia a condensazione montato a muro, con un output massimo di calore di 14.9 kW, usato negli impianti residenziali. Il dataset considera la produzion del dispositivo e il suo fine vita. È inclusa l’intera catena di fornitura, dalla prospezione del gas, al processing e preparazione, al trasporto alle famiglie.</t>
  </si>
  <si>
    <t xml:space="preserve">Il dataset rappresenta i sistemi di riscaldamento residenziali di nuova installazione, secondo gli standard tecnici attualmente usati. Il calore è prodotto in una caldaia a pellets di legno, con un output massimo di calore di 14.9 kW, usato negli impianti residenziali. I pellets sono stoccati in una stanza di stoccaggio, automaticamente trasferiti alla tramoggia tramite una vite di convogliamento o un soffiatore a tiraggio indotto. Il dataset considera la produzion del dispositivo e il suo fine vita. </t>
  </si>
  <si>
    <t>Il vapore è prodotto in una centrale termica a olio combustibile leggero. L’olio combustibile leggero è fornito dalle raffineria del paese/regione. Inoltre, gli standard tecnologici specifici del paese/regione riguardanti l’efficienza energetica dell’impianto, la tecnologia di combustione, la rimozione degli NOx e delle polveri sono considerati, unitamente alle caratteristiche dei vettori energetici. Il dataset include l’infrastruttura e il fine vita dell’impianto. L’intera catena di fornitura è considerata, dall’estrazione al processing e trasporto all’impianto</t>
  </si>
  <si>
    <t>Il punto di partenza per il calcolo del fattore emissivo relativo al teleriscaldamento è la quantità di calore fornito agli utenti dalla centrale pubblica a gas.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t>
  </si>
  <si>
    <t>Il punto di partenza per il calcolo del fattore emissivo relativo al teleriscaldamento è la quantità di calore fornito agli utenti dalla centrale pubblica a olio combustibile pesante.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t>
  </si>
  <si>
    <t>Il punto di partenza per il calcolo del fattore emissivo relativo al teleriscaldamento è la quantità di calore fornito agli utenti dalla centrale pubblica a trucioli di legno.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t>
  </si>
  <si>
    <t>Il punto di partenza per il calcolo del fattore emissivo relativo al teleriscaldamento è la quantità di calore fornito agli utenti dalle centrali pubbliche in Croazia. Sono state determinate le quantità di calore prodotto e combustibile consumato nelle centrali pubbliche. In Croazia, il teleriscaldamento è prodotto mediante centrali termiche a gas naturale, olio combustibile super leggero e pesante.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 
Considerando tutti questi calcoli, è stato determinato il fattore di emissione medio di CO2e per il teleriscaldamento da tutte le centrali in Croazia.</t>
  </si>
  <si>
    <t xml:space="preserve">Il punto di partenza per il calcolo del fattore emissivo relativo al teleriscaldamento è la quantità di calore fornito agli utenti. Sono state determinate le quantità di calore prodotto e combustibile consumato nelle centrali pubbliche e impianti di cogenerazione. È stata analizzata la struttura di origine dei combustibili, per ognuna delle fonti menzionate di teleriscaldamento. In Croazia, il teleriscaldamento è prodotto mediante centrali termiche pubbliche a gas naturale, olio combustibile super leggero e pesante.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 </t>
  </si>
  <si>
    <t>Basato sui dati medi di consumo di combustibile da parte delle compagnie con licenza di produttore di calore nel 2014-2015. Include gas naturale, biomassa, carbone e rifiuti, i quali coprono il 99.9% del mix totale di energia primaria. Non include olio combustibile, GPL e la combustione di fanghi/gas di depurazione. Non include il calore industriale recuperato e i dati di MVM Paks Ltd. Nel caso della tecnologia di cogenerazione il dato include la quantità di combustibile usato per la produzione di elettricità.</t>
  </si>
  <si>
    <t>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domestici) sono state calcolate dal report dell’Autorità dell’aviazione civile del Regno Unito (CAA). I fattori di emissione includono l’8% di sollevamento per la distanza ortodromica e il sollevamento per considerare gli impatti aggiuntivi della forza radiativa.</t>
  </si>
  <si>
    <t>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a breve raggio) sono state calcolate dal report dell’Autorità dell’aviazione civile del Regno Unito (CAA). I fattori di emissione includono l’8% di sollevamento per la distanza ortodromica e il sollevamento per considerare gli impatti aggiuntivi della forza radiativa.</t>
  </si>
  <si>
    <t>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a lungo raggio) sono state calcolate dal report dell’Autorità dell’aviazione civile del Regno Unito (CAA). La considerazione delle merci genera una differenza significativa sui fattori a lunga distanza. I fattori di emissione includono l’8% di sollevamento per la distanza ortodromica e il sollevamento per considerare gli impatti aggiuntivi della forza radiativa.</t>
  </si>
  <si>
    <t>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domestici, a breve e medio raggio) sono state calcolate dal report dell’Autorità dell’aviazione civile del Regno Unito (CAA). La considerazione delle merci genera una differenza significativa sui fattori a lunga distanza. I fattori di emissione includono l’8% di sollevamento per la distanza ortodromica e il sollevamento per considerare gli impatti aggiuntivi della forza radiativa.</t>
  </si>
  <si>
    <t>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non include crediti per il riciclo dell’acciaio a fine vita e il carico ambientale associato agli scrap in input nella produzione. Questo è l’approccio utilizzato (sostenuto) dalla worldstell association, dettagliato nell LCA Metholdogy Report del 2011 (Appendice 10).</t>
  </si>
  <si>
    <t>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non include crediti per il riciclo dell’acciaio a fine vita e il carico ambientale associato agli scrap in input nella produzione. Questo è l’approccio utilizzato (sostenuto) dalla worldsteel association, dettagliato nell LCA Metholdogy Report del 2011 (Appendice 10).</t>
  </si>
  <si>
    <t>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include crediti per il riciclo dell’acciaio a fine vita e il carico ambientale associato agli scrap in input nella produzione. Questo è l’approccio utilizzato (sostenuto) dalla worldsteel association, dettagliato nell LCA Metholdogy Report del 2011 (Appendice 10).</t>
  </si>
  <si>
    <t>I profili in alluminio sono prodotti tramite processi di estrusione. Questi profili sono prodotti da lingotti in alluminio chiamate billette (solitamente di forma cilindrica), pressate ad alta temperatura (400-500°C) attraverso stampi sagomati. Le billette sono prodotte per stampaggio a freddo (Direct Chill) in apposite stampi. Per la produzione delle billette sono utilizzati l’alluminio primario ed elementi di lega (Mg, Si, etc.). La produzione dell’alluminio primario include 3 step: estrazione bauxite, produzione allumina, e produzione alluminio mediante processi di elettrolisi in fonderie. La produzione di elettricità usata nelle fonderie europee è stata modellata utilizzando l’approccio per la rete nazionale. L’import di alluminio è stato considerate nel modello per l’elettricità.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t>
  </si>
  <si>
    <t>I fogli in alluminio sono prodotti tramite processi di laminazione. I fogli sono prodotti da lingotti in alluminio nella conformazione di lastre (solitamente di forma rettangolare), laminate a caldo a temperatura di  400-500°C e successivamente laminate a freddo. Spessori tipici dei fogli sono compresi tra 0.2 e 4 mm. Le billette sono prodotte per stampaggio a freddo (Direct Chill) in apposite stampi. Per la produzione delle lastre sono utilizzati l’alluminio primario ed elementi di lega (Mg, Si, etc.). Le bobine in alluminio sono utilizzate come materiale iniziale per la produzione di fogli utilizzati nel packaging flessibile e nelle applicazioni domestiche. Questo tipo di fogli non sono inclusi nel foglio generico di alluminio considerato. I fogli di alluminio sono usati in molti settori come packaging (lattine, contenitori), edilizia (tetti, pannelli di facciata), trasporti (BIW), ingegneria per specifiche applicazioni. I fogli in alluminio sono solitamente formati e uniti ad altri componenti in applicazioni complesse. Questo dataset è basato sui fogli di alluminio standard come fogli non rivestiti.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t>
  </si>
  <si>
    <t xml:space="preserve">Fusione scrap: la maggior parte dei nuovi scrap ha una qualità nota e la lega è spesso non rivestita. Questi scrap sono solitamente fusi in forni a riverbero per la produzione di alluminio battuto. Non è inclusa la fase di preparazione degli scrap. Riciclo scrap: gli scrap secondari (old) arrivano all’industria del riciclo che ha le tecnologie per il recupero dell’alluminio da veicoli, beni domestici, etc. Dopo la raccolta, separazione e preparazione, gli scrap secondari sono fusi in leghe, chiamate anche leghe da fonderia. I refiner riciclano non solo scrap da prodotti a fine vita ma anche scrap da fonderie, torniture, scremature (scorie) e metallurgia. Tecnologie per la fornace: i remelters usano principalmente forni a riverbero e di conseguenza lo “scrap remelting” è basato unicamente su questa tecnologia. I refiners usano una combinazione di forni rotativi e a riverbero, che rappresentano circa il 90% della tecnologia loro tecnologia di fornace. Di conseguenza il modello dello “scrap recycling” è basato sul mix di queste due tecnologie. Il principale co-prodotto dai forni a riverbero sono le scorie mentre per il forno rotativo che fa uso di sale come agente fondente genera scorie saline.  Entrambi i sottoprodotti sono trattati per il recupero dell’alluminio e per la rigenerazione del sale. Questi trattamenti sono parte dei 2 modelli.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
</t>
  </si>
  <si>
    <t>Non sono stati trovati inventari per il mix del lingotto di alluminio medio EU-217 nei database pubblici. Per cui, basandosi sul memo della Commissione Europea “Lo stato della produzione di alluminio in Europa” del 2013, il mix è stato creato utilizzando il mix per il lingotto Europeo (EU-27 Aluminium ingot mix” - reference year 2014) presente in Gabi e il dato relativo al riciclo dell’alluminio (EU-27: Aluminium recycling” - reference year 2010) dell’EEA. Il primo copre il 65% del mix, il secondo il 35%. Lingotto di alluminio, mix: la materia prima per la produzione dell’alluminio è la bauxite, che deve essere processata per diventare ossido di alluminio (allumina). Questo avviene nelle raffinerie attraverso il processo Bayer. L’alluminio primario è prodotti in impianti di riduzione (o “smelters”), dove l’alluminio puro è estratto dall’allumina con il processo Hall-Heroult. La riduzione dell’allumina in alluminio liquido avviane a circa 950 gradi Celsius in un bagno fluorurato con intensità elettrica costante. Ci sono ad oggi due tipi di smelters, la tecnologia con anodo pre-infornato e la tecnologia Soederberg. L’alluminio liquido, possibilmente dopo l’aggiunta degli elementi di lega, è gettato in stampi a freddo (Direct Chill). Fusione scrap: la maggior parte dei nuovi scrap ha una qualità nota e la lega è spesso non rivestita. Questi scrap sono solitamente fusi in forni a riverbero per la produzione di alluminio battuto. Non è inclusa la fase di preparazione degli scrap. Riciclo scrap: gli scrap secondari (old) arrivano all’industria del riciclo che ha le tecnologie per il recupero dell’alluminio da veicoli, beni domestici, etc. Dopo la raccolta, separazione e preparazione, gli scrap secondari sono fusi in leghe, chiamate anche leghe da fonderia. I refiner riciclano non solo scrap da prodotti a fine vita ma anche scrap da fonderie, torniture, scremature (scorie) e metallurgia. Tecnologie per la fornace: i remelters usano principalmente forni a riverbero e di conseguenza lo “scrap remelting” è basato unicamente su questa tecnologia. I refiners usano una combinazione di forni rotativi e a riverbero, che rappresentano circa il 90% della tecnologia loro tecnologia di fornace. Di conseguenza il modello dello “scrap recycling” è basato sul mix di queste due tecnologie. Il principale co-prodotto dai forni a riverbero sono le scorie mentre per il forno rotativo che fa uso di sale come agente fondente genera scorie saline.  Entrambi i sottoprodotti sono trattati per il recupero dell’alluminio e per la rigenerazione del sale. Questi trattamenti sono parte dei 2 modelli.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t>
  </si>
  <si>
    <t>Il foglio di rame è ottenuto principalmente dal catodo di rame (rame vergine) e scrap sia dall’esterno che interni derivanti da processi quali taglio, tornitura. Il processo per il catodo può essere specifico della regione, e.g. il processo Outokumpu, Mitsubishi, El Teniente, etc. Il processo di produzione è in principio basato su tecnologie simili adottate a scala mondiale. Il database comprende per entrambe le strade lo stato dell’arte descritto nel documento europeo “Best Available Technology” (dell’IPPC). Il processo include i seguenti steps: estrazione e processing (produzione del concentrato), idrometallurgia (lisciviazione, estrazione solvente, elettrolitica) e pirometallurgia (fusione, conversione, refining – fuoco – e refining elettrolitico). I catodi di rame sono prodotti sia con processo idrometallurgico che pirometallurgico. Il processo di semi-fabbricazione per il foglio di rame include gli step della fusione e di realizzazione della lega, stampaggio e laminazione. Le materie prime sono minerali di rame e scrap (pirometallurgia), unitamente a scrap pulite (semi-fabbricazione).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t>
  </si>
  <si>
    <t>Il tubo di rame è ottenuto principalmente dal catodo di rame (rame vergine) e scrap sia dall’esterno che interni derivanti da processi quali taglio, tornitura. Il processo per il catodo può essere specifico della regione, e.g. il processo Outokumpu, Mitsubishi, El Teniente, etc. Il processo di produzione è in principio basato su tecnologie simili adottate a scala mondiale. Il database comprende per entrambe le strade lo stato dell’arte descritto nel documento europeo “Best Available Technology” (dell’IPPC). Il processo include i seguenti steps: estrazione e processing (produzione del concentrato), idrometallurgia (lisciviazione, estrazione solvente, elettrolitica) e pirometallurgia (fusione, conversione, refining – fuoco – e refining elettrolitico). I catodi di rame sono prodotti sia con processo idrometallurgico che pirometallurgico. Il processo di semi-fabbricazione per il foglio di rame include gli step della fusione e di realizzazione della lega, stampaggio e laminazione. Le materie prime sono minerali di rame e scrap (pirometallurgia), unitamente a scrap pulite (semi-fabbricazione).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t>
  </si>
  <si>
    <t>I confini del sistema sono dalla culla alla tomba, per l’80% del volume di produzione europeo al 2012. I fogli di piombo non rivestiti per applicazioni sui tetti sono prodotti da piombo secondario. Complessivamente, i produttori inclusi utilizzano steps produttivi simili per la produzione del foglio, in particolare: fusione/refining/fusione, stampaggio, laminazione e finitura. L’incenerimento dei residui ed eventuali crediti per la generazione di energia sono considerati nel modello. Il dataset riguarda la produzione del foglio di piombo, esclude il materiale per il packaging e il trasporto dei prodotti finiti dal sito di produzione ai successivi utilizzatori. Gli impatti del ciclo di vita degli equipment e dell’infrastruttura non sono inclusi nel sistema.  I flussi di rifiuti in input alla produzione quali scrap di piombo, batterie, ecc, entrano senza impatto (burden free).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t>
  </si>
  <si>
    <t>La produzione primaria di piombo richiede la fusione del minerale contenente piombo per la produzione del lingotto che è poi raffinato. Sono considerati i principali paesi importatori di minerali e concentrato di piombo. I processi inclusi sono: estrazione, produzione del concentrato, sinterizzazione (con acido sulforico), la fornace e il refining. Il mix di piombo primario in Germania è basato sulle seguenti condizioni: fornace tradizionale ad albero (70%), impianto QSL (20%) e fusione Imperial (10%). L’inventario descrive la produzione di piombo primario, senza la considerazione del secondario.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t>
  </si>
  <si>
    <t xml:space="preserve">Il dataset considra la produzione del foglio di piombo ed esclude il materiale per il packaging e i trasporti dei prodotti finiti dal sito di produzione ai successivi utilizzatori. Gli impatti derivanti dal ciclo di vita di equipment e infrastrutture non sono inclusi nel sistema. I flussi di rifiuti usati in input per la produzione quali scrap di piombo, batterie, ecc, entrano nel sistema senza impatti (burden free).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
</t>
  </si>
  <si>
    <t xml:space="preserve">La produzione è divisa in due principali steps, la produzione del concentrato di zinco e la fase successiva di fusione. La produzione del concentrato di zinco include l’estrazione del minerale da miniere sotterranee e di superficie, lo sminuzzamento del minerale, la flottazione. Il concentrato di zinco può essere trattato in due modi. Fusione elettrometallurgica – tostatura, lisciviazione, purificazione, elettrolisi e fusione del lingotto di zinco (alto grado). Questa modalità copre il 90% della produzione considerata nel dataset. Fusione pirometallurgica  - sinterizzazione, fusione “imperial”, refining – che copra il restante 10%. In totale, il dataset copre il 32% della produzione globale di zinco speciale di alto grado (99.9% di contenuto di zinco).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
</t>
  </si>
  <si>
    <t>Mix di lignite; mix tecnologico; mix di consumo, al consumatore</t>
  </si>
  <si>
    <t>Mix di carbon fossile; mix tecnologico; mix di consumo, al consumatore</t>
  </si>
  <si>
    <t xml:space="preserve">Olio combustibile pesante alla raffineria (1.0wt % S); da olio greggio, fornitura di combustibile; mix di produzione, alla raffineria; 1wt.% zolfo </t>
  </si>
  <si>
    <t>Olio combustibile pesante; da olio greggio; mix di consumo, alla raffineria</t>
  </si>
  <si>
    <t>Kerosene/Jet A1 alla raffineria; da olio greggio, fornitura di combustibile; mix di produzione, alla raffineria; 480 ppm zolfo</t>
  </si>
  <si>
    <t>Kerosene; da olio greggio; mix di consumo; 770 ppm zolfo</t>
  </si>
  <si>
    <t>Olio combustibile leggero alla raffineria; da olio greggio; mix di produzione, alla raffineria; 0.1 wt.% zolfo</t>
  </si>
  <si>
    <t>Olio combustibile leggero; da olio greggio; mix di consumo, alla raffineria; 2000 ppm zolfo</t>
  </si>
  <si>
    <t>Diesel mix alla raffineria; da olio greggio e biocomponenti, fornitura di combustibile, alla raffineria; 10 ppm zolfo, 5.75 wt. % biocomponenti</t>
  </si>
  <si>
    <t>Diesel; da olio graggio; mix di consumo, alla raffineria; 200 ppm zolfo</t>
  </si>
  <si>
    <t>Benzina mix (regolare) alla raffineria; da olio greggio e biocomponenti, fornitura di benzina; mix di produzione, alla raffineria; 10 ppm zolfo, 5.75wt % biocomponenti</t>
  </si>
  <si>
    <t>Benzina (regulare); da olio greggio; mix di consumo alla reffineria; 100 ppm zolfo</t>
  </si>
  <si>
    <t>Nafta; da olio greggio; mix di consumo, alla raffineria</t>
  </si>
  <si>
    <t>Gas naturale mix; mix tecnologico; mix di consumo, al consumatore; produzione onshore e offshore, trasporto in condutture e in nave incluso</t>
  </si>
  <si>
    <t>Produzion di GPL per veicoli</t>
  </si>
  <si>
    <t>Produzione di propano</t>
  </si>
  <si>
    <t>Produzione di pellets di legno</t>
  </si>
  <si>
    <t>Produzione di elettricità da impianto nucleare</t>
  </si>
  <si>
    <t>Produzione di elettricità da impianto eolico; CA; mix di produzione, all'impianto; &lt;1kV</t>
  </si>
  <si>
    <t>Produzione di elettricità da impianto idroelettrico; CA; mix di produzione, all'impianto; 230V</t>
  </si>
  <si>
    <t>Produzione di elettricità da impianto idroelettrico; CA; mix di produzione, all'impianto; &lt;1kV</t>
  </si>
  <si>
    <t>Produzione di elettricità da fotovoltaico</t>
  </si>
  <si>
    <t>Produzione di elettricità da impianto geotermico</t>
  </si>
  <si>
    <t>Vapore da olio combustibile pesante; centrale termica; mix di consumo, all'impianto; MJ, efficienza 90%</t>
  </si>
  <si>
    <t>Vapore da gas naturale; centrale termica; mix di consumo, all'impianto; MJ, efficienza 90%</t>
  </si>
  <si>
    <t>Calore; impianto di riscaldamento residenziale ad olio combustibile leggero (bassa concentrazione di zolfo), caldaia a condensazione, max calore in output 14.9 kW; mix di consumo, al consumatore; a temperatura di 55 °C</t>
  </si>
  <si>
    <t>Calore; impianto di riscaldamento residenziale a gas, caldaia a condensazione, max calore in output 14.9 kW; mix di consumo, al consumatore; a temperatura di 55 °C</t>
  </si>
  <si>
    <t>Calore; impianto di riscaldamento residenziale a pellets, caldaia , max calore in output 14.9 kW; mix di consumo, al consumatore; a temperatura di 70 °C</t>
  </si>
  <si>
    <t>Vapore da olio combustibile leggero; centrale termica; mix di consumo, all'impianto; MJ, efficienza 90%</t>
  </si>
  <si>
    <t>Per il calcolo sono stati usati i dati dal Bilancio energetico nazionale 2010-2015 e dall'inventario nazionale delle emissioni di gas serra (NIR 2017)</t>
  </si>
  <si>
    <t>Il dataset copre l’intera catena di fornitura della lignite. L’inventario è principalmente basato su dati secondari.</t>
  </si>
  <si>
    <t>Il dataset copre l’intera catena di fornitura del carbon fossile. I principali parametri, quali consumo di energia, emissioni o le distanze nei trasporti, sono considerati individualmente per tutti i paesi esportatori di carbon fossile inclusi nel nella catena di fornitura rappresentata dal mix cosi come per la produzione domestica. L’inventario è principalmente basato su dati secondari.</t>
  </si>
  <si>
    <t>Il dataset copre tutti gli step di processo/tecnologie rilevanti nella catena di fornitura dell’inventario ( dalla culla ai cancelli) rappresentato. Il consumo energetico e le informazioni sulla fornitura di olio greggio (mix) sono basate su informazioni statistiche ufficiali. I dati sull’estrazione del vettore energetico e sul processamento sono di qualità buona. L’inventario è basato su dati primari (dall’industria) e completato, dove necessario, con dati secondari (di letteratura). I dati di emissione di raffineria sono basati su dati di letteratura.</t>
  </si>
  <si>
    <t>Il dataset copre tutti gli step di processo/tecnologie rilevanti nella catena di fornitura dell’inventario dalla culla ai cancelli rappresentato, con un livello di qualità dei dati buono. Le informazioni sulla fornitura di olio greggio (mix) sono basate su informazioni statistiche ufficiali. I dati sull’estrazione del vettore energetico e sul processamento sono di qualità da sufficiente a buona (ad esempio per la raffineria). L’inventario è in parte basato su dati primari (dall’industria) e in parte su dati secondari (di letteratura). I dati di emissione di raffineria sono basati su dati di letteratura e sull’ European Pollutant Emission Register (EPER).</t>
  </si>
  <si>
    <t>Il dataset copre tutti gli step di processo/tecnologie rilevanti nella catena di fornitura dell’inventario dalla culla ai cancelli rappresentato. Il consumo energetico e le informazioni sulla fornitura di olio greggio (mix) sono basate su informazioni statistiche ufficiali. I dati sull’estrazione del vettore energetico e sul processamento sono di qualità buona. L’inventario è basato su dati primari (dall’industria) e completato, dove necessario, con dati secondari (di letteratura). I dati di emissione di raffineria sono basati su dati di letteratura.</t>
  </si>
  <si>
    <t>Il dataset copre tutti gli step di processo/tecnologie rilevanti nella catena di fornitura dell’inventario (dalla culla ai cancelli) rappresentato, con un livello buono di qualità dei dati. Le informazioni sul mix di olio greggio sono basate su informazioni statistiche ufficiali. I dati sull’estrazione del vettore energetico e sul processamento sono di qualità da sufficiente a buona (ad esempio per la raffineria). L’inventario è basato in parte su dati primari (dall’industria) e in parte su dati secondari (di letteratura). I dati di emissione di raffineria sono basati su dati di letteratura e sui dati contenuti nell’ European Pollutant Emission Register (EPER).</t>
  </si>
  <si>
    <t>Il dataset copre tutti gli steps di processo/tecnologie rilevanti nella catena di fornitura dell’inventario (dalla culla ai cancelli) rappresentato. Le informazioni sul consume energetico e sulla fornitura mix di olio greggio sono basate su informazioni statistiche ufficiali. I dati sull’estrazione del vettore energetico e sul processamento sono di qualità buona. L’inventario è basato su dati primari (industriali) e completato, dove serve, con dati secondari (di letteratura).</t>
  </si>
  <si>
    <t>Il dataset copre tutti gli steps di processo/tecnologie rilevanti nella catena di fornitura dell’inventario (dalla culla ai cancelli) rappresentato. Le informazioni sul consumo energetico e sulla fornitura mix di olio greggio sono basate su informazioni statistiche ufficiali. I dati sull’estrazione del vettore energetico e sul processamento sono di qualità buona. L’inventario è basato su dati primari (industriali) e completato, dove serve, con dati secondari (di letteratura).</t>
  </si>
  <si>
    <t xml:space="preserve">Il dataset rappresenta un inventario (dalla culla ai cancelli). Può essere usato per caratterizzare la catena di fornitura del diesel in modo rappresentativo. </t>
  </si>
  <si>
    <t>Il dataset copre tutti gli steps di processo/tecnologie rilevanti nella catena di fornitura dell’inventario (dalla culla ai cancelli) rappresentato. Le informazioni sul consumo energetico e sulla fornitura mix di olio greggio sono basate su informazioni statistiche ufficiali. I dati sull’estrazione del vettore energetico e sul processamento sono di qualità buona. L’inventario è basato su dati primari (industriali) e completato, dove serve, con dati secondari (di letteratura). I dati sull’emissione della raffineria sono dati di letteratura</t>
  </si>
  <si>
    <t>Il dataset rappresenta un inventario dalla culla ai cancelli. Può essere usato per caratterizzare la catena di fornitura della benzina in modo rappresentativo.</t>
  </si>
  <si>
    <t>Il dataset copre l’intera catena di furnitura del gas natural incluso performazione, produzione dell’olio, processamento e trasporto. 
I principali parametri, quali consumo di energia, emissioni o le distanze nei trasporti, sono considerati individualmente per tutti i paesi esportatori di carbon fossile inclusi nel nella catena di fornitura rappresentata dal mix cosi come per la produzione domestica. L’inventario è principalmente basato su dati secondari.</t>
  </si>
  <si>
    <t>Qualità generale dei dati buona. L’informazione sui fattori di emissione è basata su fonti statistiche ufficiali. I dati sull’estrazione del vettore energetico e sul processamento sono di qualità da sufficiente a buona. L’inventario è basato parzialmente su dati primari, e in parte su dati secondari (di letteratura).</t>
  </si>
  <si>
    <t>Il dataset copre tutti gli step di processo/tecnologie rilevanti. L’inventario è basato su dati misurati riportarti in statistiche nazionali, dati di letteratura su elettricità da eolico. L’elettricità coperta con questo dataset è quella fornita sia da centrali onshore che offshore.</t>
  </si>
  <si>
    <t>Il dataset copre tutti gli step di processo/tecnologie rilevanti. L’inventario è basata su dati misurati riportati in fonti statistiche nazionali, su dati di letteratura e/o su dati calcolati che combinano la generazione idroelettrica con modelli di emission basati su letteratura. L’elettricità coperta da questo dataset è fornita da impianti idroelettrici presso fiumi, impianti di stoccaggio e impianti di stoccaggio a pompa.</t>
  </si>
  <si>
    <t xml:space="preserve">Qualità generale dei dati buona. È stato utilizzato un modello dettagliato dell’impianto che include emissioni di gas serra misurati e calcolati. L’inventario è basato in parte su dati primari (dall’industria) e in parte su dati secondari ( di letteratura).
</t>
  </si>
  <si>
    <t>È stato utilizzato un modello dettagliato di centrale termica, che combina emissioni misurate prese da statistiche nazionali con valori calcolati per le emissioni non misurate. In generale, le efficienze sono 85%m 90% e 95%.</t>
  </si>
  <si>
    <t>Il dataset rappresenta il ciclo di vita di un impianto di riscaldamento e l’inventario dalla culla alla tomba della fornitura di energia. Può essere usato per caratterizzare l’intera catena di fornitura di calore nel riscaldamento residenziale. Il dataset comprende l’inventario fino all’uscita (outlet) del sistema di riscaldamento. Escude invece i component necessari per la distribuzione del calore nell’edificio e l’eventuale combinazione con altre fonti.</t>
  </si>
  <si>
    <t>È stato usato un modello dettagliato di caldaia a pellets, che combina dati di emissione misurati, presi da diversi studi più valori calcolati per le emissioni non misurate.</t>
  </si>
  <si>
    <t>Qualità generale dei dati buona. Per il consumo di combustibile sono stati usati dati dal bilancio energetico nazionale. L’incertezza stimata dei dati dal bilancio energetico è inferiore al 5%. L’accuratezza dei dati relativi al potere calorifico netto, anch’essi presi dal bilancio energetico, è alta. I fattori di emissione di CO2 per combustibili sono generalmente ben determinati entro il 5%, perchè dipendono principalmente dal contenuto di carbonio. L’incertezza dei fattori di emissione per CH4 e N2O sono maggiori ma il loro contributo al fattore di emissione totale di CO2 equ è relativamente basso.</t>
  </si>
  <si>
    <t>Buona</t>
  </si>
  <si>
    <t>Molto buona</t>
  </si>
  <si>
    <t>Buona/NA</t>
  </si>
  <si>
    <t>Sufficiente</t>
  </si>
  <si>
    <t>I dati del teleriscaldamento sono stati ottenuti dal “District Heating Report 2015” dell’Autorità per la Regolamentazione per l’energia e la pubblica utilità. I fattori di emissione sono stati stimati a partire dai fattori di emissione riportati nel NIR 2016 basati sugli anni 2010-2014.</t>
  </si>
  <si>
    <t xml:space="preserve">Tutti i fattori presentati sono per soli voli diretti. Un’ampia varietà di aerei rappresentativi è stata considerate per il calcolo dei fattori di emissione dei voli domestici. Anche le merci trasportate sui voli passeggeri sono stati presi in considerazione. </t>
  </si>
  <si>
    <t>Tutti i fattori presentati sono per soli voli diretti. Un’ampia varietà di aerei rappresentativi è stata considerate per il calcolo dei fattori di emissione dei voli a breve raggio. Anche le merci trasportate sui voli passeggeri sono stati presi in considerazione. Tutti i voli con destinazione Europa (o quelli di simile distanza), fino a 3.700 km massimo) sono a breve raggio, e quelli verso destinazioni non europee (o al di sopra dei 3.700) dovrebbero essere considerati lungo-raggio.</t>
  </si>
  <si>
    <t>Tutti i fattori presentati sono per soli voli diretti. Un’ampia varietà di aerei rappresentativi è stata considerate per il calcolo dei fattori di emissione dei voli a lungo raggio. Anche le merci trasportate sui voli passeggeri sono stati presi in considerazione. Tutti i voli con destinazione Europa (o quelli di simile distanza), fino a 3.700 km massimo) sono a breve raggio, e quelli verso destinazioni non europee (o al di sopra dei 3.700) dovrebbero essere considerati lungo-raggio.</t>
  </si>
  <si>
    <t>Tutti i fattori presentati sono per soli voli diretti. I fattori di emissione inclusi sono una media per voli a breve e lungo raggio. Un’ampia varietà di aerei rappresentativi è stata considerata per il calcolo dei fattori di emissione per i voli a breve e medio raggio. Anche le merci trasportate sui voli passeggeri sono state presi in considerazione. I voli domestici sono quelli che partono e arrivano in UK. Tutti i voli con destinazione Europa (o quelli di simile distanza), fino a 3.700 km massimo) sono a breve raggio,  quelli verso destinazioni non europee (o al di sopra dei 3.700) dovrebbero essere considerati lungo-raggio.</t>
  </si>
  <si>
    <t>Il dataset include la produzione dell’acciaio, dalla culla ai cancelli. Il dataset non include il carico dall’uso degli scrap, e il riciclo dell’acciaio nel prodotto a fine vita.</t>
  </si>
  <si>
    <t>Il dataset include la produzione dell’acciaio, dalla culla ai cancelli e il riciclo a fine vita. Questo LCI include un credito per il riciclo dell’acciaio a fine vita e il carico per l’input di scrap nella produzione.</t>
  </si>
  <si>
    <t>Questo dataset fornisce informazioni ambientali per la produzione dell’alluminio e i processi di trasformazione in Europa ed è basato su dati ambientali relativi al 2010. L’inventario è dalla culla ai cancelli</t>
  </si>
  <si>
    <t>Questo processo considera il processamento degli scrap di alluminio in Europa, con processi rotativi e a riverbero, includendo il trattamento delle scorie. Il dataset è un inventario dai cancelli ai cancelli del riciclo dell’alluminio.</t>
  </si>
  <si>
    <t>Il dataset include sia il lingotto primario (EU e import) che secondario da riciclo. Il processo di riciclo considera il processamento degli scrap in Europa utilizzando processi rotativi e a riverbero, e includendo il trattamento delle scorie. Il dataset copre un inventario dai cancelli ai cancelli del riciclo dell’alluminio in Europa.</t>
  </si>
  <si>
    <t>Il dataset rappresenta un inventario dalla culla ai cancelli per la produzione di un foglio in rame utilizzato dai consumatori finali, includendo il riciclo a fine vita del materiale. Il dataset include il carico e il credito associato al riciclo degli scrap durante la produzione del rame, produzione e fine vita. A tal fine, il tasso di riciclo medio Europeo è stimato al 95%.</t>
  </si>
  <si>
    <t xml:space="preserve">Il dataset rappresenta un inventario dalla culla ai cancelli per la produzione di un foglio in piombo utilizzato dai consumatori finali, includendo il riciclo a fine vita del materiale. Il dataset include il carico e il credito associato al riciclo degli scrap durante la produzione del piombo, produzione e fine vita. </t>
  </si>
  <si>
    <t xml:space="preserve">Il dataset rappresenta un inventario dalla culla ai cancelli per la produzione del piombo primario utilizzato dai consumatori finali, includendo il riciclo a fine vita del materiale. Il dataset non include il carico e il credito associato al riciclo degli scrap durante la produzione del piombo, produzione e fine vita. </t>
  </si>
  <si>
    <t xml:space="preserve">Il dataset rappresenta un inventario dalla culla ai cancelli per la produzione del piombo utilizzato dai consumatori finali, includendo il riciclo a fine vita del materiale. Il dataset include il carico e il credito associato al riciclo degli scrap durante la produzione del piombo, produzione e fine vita. </t>
  </si>
  <si>
    <t>Il dataset rappresenta un inventario dalla culla ai cancelli per la produzione di zinco speciale alto grado utilizzato dai consumatori finali, includendo il riciclo a fine vita del materiale. Il dataset copre due principali tecnologie produttive: fusione elettrometallurgice e fusione pirometallurgica.</t>
  </si>
  <si>
    <t>Il dataset rappresenta un inventario dalla culla ai cancelli per la produzione vetro per contenitori utilizzato dai consumatori finali, includendo il riciclo a fine vita del materiale. Il dataset include il carico e il credito associato al riciclo dei rottami in vetro durante la produzione e fine vita.</t>
  </si>
  <si>
    <t xml:space="preserve">Il dataset rappresenta un inventario dalla culla ai cancelli per la produzione fibra di vetro a filamento continuo utilizzato dai consumatori finali, includendo il riciclo a fine vita del materiale. </t>
  </si>
  <si>
    <t>Il dataset copre il pulping e la produzione del pannello così come l’assemblaggio a formare una scatola in cartone</t>
  </si>
  <si>
    <t>Il dataset copre la produzione di base in carta ondulata fa fibre primarie, strati semichimici e kraftliner, la produzione di carta base ondulata da carta recuperata: Testliner e Wellenstoff, la produzione di scatole e pannelli in cartoncino ondulato.</t>
  </si>
  <si>
    <t>Questo dataset copre l’intera catena dalla culla ai cancelli e include le operazioni di “forestry”, la produzione della polpa e del pannello, includendo la produzione sia interna che esterna di energia e il trasporto del legno, dei trucioli e del taglio. Il dataset include i processi a monte (pre-chains) per i leganti, i fillers e la polpa.</t>
  </si>
  <si>
    <t xml:space="preserve">Il vetro per contenitori è generalmente fuso in fornaci a combustibile fossile o in fornaci elettriche più piccole. Il vetro fuso è poi trasformato in prodotti attraverso sistemi con machine automatizzate. Le material prime sono materiali per il vetro (ad esempio sabbia di silice, rottami di vetro), materiali intermediari e/o modificatori (ad esempio carbonato di sodio), coloranti/decoloranti (ad esempio ossidi di ferro). Il processo di produzione è molto energivoro. Le principali fonti di energia usate nelle fornaci sono olio conbustibile, gas naturale ed elettricità.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
</t>
  </si>
  <si>
    <t>La fibra di vetro a filamento continuo contiene sabbia di silice, calcare, caolina e dolomite. Piccole quantità di sostanze chimiche possono essere aggiunte. La sabbia di silice e il calcare sono estratti e macinati prima di essere stoccati in impianto. Le materie prime sono miscelate e poi fuse in fornace a temperatura approssimativa di 1500 ° C per realizzare il vetro fuso. Quest’ultimo è poi fatto passare attraverso un vassoio multi foro resistente al calore che ha fino a poche migliaia di fori attraverso cui il flusso di vetro forma i filamenti. I filamenti hanno un diametro da 5 a 30 µm.  Sono trattati con vari processi chimici e fisici chiamati “sizing”,  che alterano le proprietà e li rendono adatti per un ampio range di usi specifici per il rinforzo. Il processo consuma energia termica, tipicamente gas naturale, ed elettricità. La produzione e trasporto dell’elettricità è rappresentativa della produzione nazionale, dove ogni impianto è localizzato.</t>
  </si>
  <si>
    <t xml:space="preserve">Il dataset copre la produzione della polpa e del pannello fino all’assemblaggio a formare una scatola. È una media delle tre più rilevanti tipologie di produzione di cartone in Europa: cartelloni bianchi, cartone pieghevole e truciolare foderato in bianco, rispettivamente 7%, 39% e 54%. La composizione è 40% fibra primaria, 47% fibra recuperata e 13% coloranti e leganti. L’input medio di 1.15 ton di cartone per ton di box pronto include il taglio. Lo spessore del cartone ha un range 200-600 g/mq. Il recupero del cartone è stimato in 60%. 
I “pre-catena” sono stati aggiornati agli ultimi dataset disponibili nel database ELCD e in Ecoinvent, rispettivamente.
</t>
  </si>
  <si>
    <t xml:space="preserve">La scatola in cartoncino ondulato rappresentata nel dataset è composta di carta kraftliner per il 19.3%, Testliner per il 43%, strati SC (semichimici) per 5.2%, strati riciclati per il 3.7%. Il dataset rappresenta una mix tecnologico. </t>
  </si>
  <si>
    <t xml:space="preserve">La CO2 biogenica (da fonte biogenica) è inclusa nel modello.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 </t>
  </si>
  <si>
    <t>Questo dataset copre l’intera catena dalla culla ai cancelli e include le operazioni di “forestry”, la produzione della polpa e del pannello, includendo la produzione sia interna che esterna di energia e il trasporto del legno, dei trucioli e del taglio. Il dataset include i processi a monte (pre-chains) per i leganti, i fillers e altre sostanze chimiche. Il dataset riflette le condizioni di produzione medie europee. Per gli altri processi a monte come le operazioni di “forestry” o di segheria, sono stati usati datasets scandinavi, poiché rappresentano in modo più specifico le attuali condizioni.</t>
  </si>
  <si>
    <t>trattamento Reflui municipale (eu)</t>
  </si>
  <si>
    <t>Municipal waste water treatment (mix) (EU)</t>
  </si>
  <si>
    <t>IT00213</t>
  </si>
  <si>
    <t xml:space="preserve">  PE INTERNATIONAL </t>
  </si>
  <si>
    <t>LCND- http://lcdn.thinkstep.com/Node/datasetdetail/process.xhtml?uuid=9805e7ee-b500-46b4-a0f0-37b09e00a3fa&amp;version=09.00.000&amp;stock=Free_Gabi_data</t>
  </si>
  <si>
    <t xml:space="preserve">data set include  technology mix; production mix, at plant; 50% agricultural sludge application, 50% sludge incineration </t>
  </si>
  <si>
    <t>The data set covers all relevant process steps / technologies over the supply chain of the represented end-of-life inventory with a good overall data quality. The inventory is mainly based on industry data and is completed, where necessary, by secondary data.</t>
  </si>
  <si>
    <t>Il set di dati copre tutte le fasi e le tecnologie  rilevantidel processo, lungo lafiliera di approvvigionamento dei dati di inventario per il fine vita, con una buona qualità  dei dati. L'inventario si basa principalmente su dati di settore ed è stato completato, dove necessario, con dati secondari.</t>
  </si>
  <si>
    <t>new</t>
  </si>
  <si>
    <t>base vegetale</t>
  </si>
  <si>
    <t>base carne</t>
  </si>
  <si>
    <t>8B3</t>
  </si>
  <si>
    <t>Biscotti</t>
  </si>
  <si>
    <t>Cookies</t>
  </si>
  <si>
    <t xml:space="preserve">Patrizi Nicoletta, Marchettini Nadia, Niccolucci Valentina, Pulselli Federico M., 2018, 
Steps towards SDG 4: teaching sustainability through LCA of food,  Proceedings of the 12th Italian LCA Network Conference Messina “Life Cycle Thinking in decision-making for sustainability: from public policies to private businesses”, 11-12th June 2018
Edited by Giovanni Mondello, Marina Mistretta, Roberta Salomone, Arianna Dominici Loprieno, Sara Cortesi, Erika Mancuso, ISBN: 978-88-8286-372-2
</t>
  </si>
  <si>
    <t>Biscotti confezionati sono inclusi la produzione e la distribuzione. Confini dalla culla al cancello. Dati medi derivanti da 11 studi EPD, Italiani</t>
  </si>
  <si>
    <t>I dati riportati nell'a'rticolo provengono da EPD</t>
  </si>
  <si>
    <t>The data reported in the article come from EPD</t>
  </si>
  <si>
    <t>kgCO2eq/kg</t>
  </si>
  <si>
    <t>Ef developed  after the end of Clim'Foot project</t>
  </si>
  <si>
    <t>Snak dolci</t>
  </si>
  <si>
    <t>Snak salati</t>
  </si>
  <si>
    <t>Sweet snack</t>
  </si>
  <si>
    <t>Salty snack</t>
  </si>
  <si>
    <t>Packaged cookies included the production and distribution. Boundaries from the cradle to the gate. Average data from 11 Italian EPD studies</t>
  </si>
  <si>
    <t>Snack dolci sono inclusi la produzione e la distribuzione. Confini dalla culla al cancello. Dati medi derivanti da 14 studi EPD, Italiani</t>
  </si>
  <si>
    <t>Sweet snack included the production and distribution. Boundaries from the cradle to the gate. Average data from 14 Italian EPD studies</t>
  </si>
  <si>
    <t>Snack salati sono inclusi la produzione e la distribuzione. Confini dalla culla al cancello. Dati medi derivanti da 3 studi EPD, Italiani</t>
  </si>
  <si>
    <t>Salty snack included the production and distribution. Boundaries from the cradle to the gate. Average data from 3 Italian EPD studies</t>
  </si>
  <si>
    <t>Fette biscottate</t>
  </si>
  <si>
    <t>Rusk</t>
  </si>
  <si>
    <t>Fette biscottate sono inclusi la produzione e la distribuzione. Confini dalla culla al cancello. Dati medi derivanti da 4 studi EPD, Italiani</t>
  </si>
  <si>
    <t>Rusks included the production and distribution. Boundaries from the cradle to the gate. Average data from 4 Italian EPD studies</t>
  </si>
  <si>
    <t>Pane</t>
  </si>
  <si>
    <t>Bread</t>
  </si>
  <si>
    <t>Pane sono inclusi la produzione e la distribuzione. Confini dalla culla al cancello. Dati medi derivanti da 10 studi EPD, Italiani</t>
  </si>
  <si>
    <t>Bread included the production and distribution. Boundaries from the cradle to the gate. Average data from 10 Italian EPD studies</t>
  </si>
  <si>
    <t>Pasta</t>
  </si>
  <si>
    <t>Pasta sono inclusi la produzione e la distribuzione. Confini dalla culla al cancello. Dati medi derivanti da 7 studi EPD, Italiani</t>
  </si>
  <si>
    <t>Pasta included the production and distribution. Boundaries from the cradle to the gate. Average data from 7 Italian EPD studies</t>
  </si>
  <si>
    <t>Carne sono inclusi la produzione e la distribuzione. Confini dalla culla al cancello. Dati medi derivanti da 6 studi EPD, Italiani</t>
  </si>
  <si>
    <t>Meat included the production and distribution. Boundaries from the cradle to the gate. Average data from 6 Italian EPD studies</t>
  </si>
  <si>
    <t>Dairy product</t>
  </si>
  <si>
    <t>Prodotto caseario</t>
  </si>
  <si>
    <t>Dairy products included the production and distribution. Boundaries from the cradle to the gate. Average data from 10 Italian EPD studies</t>
  </si>
  <si>
    <t>Prodotto caseario sono inclusi la produzione e la distribuzione. Confini dalla culla al cancello. Dati medi derivanti da 10 studi EPD, Italiani</t>
  </si>
  <si>
    <t>Uova</t>
  </si>
  <si>
    <t>Eggs</t>
  </si>
  <si>
    <t>IT00214</t>
  </si>
  <si>
    <t>Eggs included the production and distribution. Boundaries from the cradle to the gate. Average data from 1 Italian EPD studies</t>
  </si>
  <si>
    <t>Uova sono inclusi la produzione e la distribuzione. Confini dalla culla al cancello. Dati medi derivanti da 1 studi EPD, Italiani</t>
  </si>
  <si>
    <t>Zucchero</t>
  </si>
  <si>
    <t>Sugar</t>
  </si>
  <si>
    <t>IT00215</t>
  </si>
  <si>
    <t>Zucchero sono inclusi la produzione e la distribuzione. Confini dalla culla al cancello. Dati medi derivanti da 1 studi EPD, Italiani</t>
  </si>
  <si>
    <t>Sugar included the production and distribution. Boundaries from the cradle to the gate. Average data from 1 Italian EPD studies</t>
  </si>
  <si>
    <t>8A1</t>
  </si>
  <si>
    <t>Legumi</t>
  </si>
  <si>
    <t>Legumes</t>
  </si>
  <si>
    <t>IT00216</t>
  </si>
  <si>
    <t>Legumi sono inclusi la produzione e la distribuzione. Confini dalla culla al cancello. Dati medi derivanti da 1 studi EPD, Italiani</t>
  </si>
  <si>
    <t>Legumes included the production and distribution. Boundaries from the cradle to the gate. Average data from 1 Italian EPD studies</t>
  </si>
  <si>
    <t>Frutta</t>
  </si>
  <si>
    <t>Fruits</t>
  </si>
  <si>
    <t>Frutta sono inclusi la produzione e la distribuzione. Confini dalla culla al cancello. Dati medi derivanti da 3 studi EPD, Italiani</t>
  </si>
  <si>
    <t>Fruits included the production and distribution. Boundaries from the cradle to the gate. Average data from 3 Italian EPD studies</t>
  </si>
  <si>
    <t>IT00217</t>
  </si>
  <si>
    <t>IT00218</t>
  </si>
  <si>
    <t>Verdura sono inclusi la produzione e la distribuzione. Confini dalla culla al cancello. Dati medi derivanti da 2 studi EPD, Italiani</t>
  </si>
  <si>
    <t>Vegetables included the production and distribution. Boundaries from the cradle to the gate. Average data from 2 Italian EPD studies</t>
  </si>
  <si>
    <t>Verdura</t>
  </si>
  <si>
    <t>Vegetables</t>
  </si>
  <si>
    <t>Sugo pronto</t>
  </si>
  <si>
    <t>Condiments</t>
  </si>
  <si>
    <t>IT00219</t>
  </si>
  <si>
    <t>Sugo pronto sono inclusi la produzione e la distribuzione. Confini dalla culla al cancello. Dati medi derivanti da 6 studi EPD, Italiani</t>
  </si>
  <si>
    <t>Condiments included the production and distribution. Boundaries from the cradle to the gate. Average data from 6 Italian EPD studies</t>
  </si>
  <si>
    <t>Mix elettrico italiano, al netto della produzione 2016</t>
  </si>
  <si>
    <t>Mix elettrico italiano, perdite di rete 2016</t>
  </si>
  <si>
    <t>Italian electricity mix at net production, 2016</t>
  </si>
  <si>
    <t>Italian electricity grid losses, 2016</t>
  </si>
  <si>
    <t>IT00220</t>
  </si>
  <si>
    <t>IT00221</t>
  </si>
  <si>
    <t>ISPRA report 2802/2018 http://www.isprambiente.gov.it/files2018/pubblicazioni/rapporti/R_280_18_Emissioni_Settore_Elettrico.pdf</t>
  </si>
  <si>
    <t>Mix di produzione di energia elettrica è composto per il 2016 del 15 % idroelettrica , il 70 % di energia elettrica da combustibili fossili , il 2% geotermiche, il 14% di eolica e il e fotovoltaico . é stato stimato un  mix tecnologico di produzione elettrica tutti gli impianti esistenti in Italia,  sono state considerate 60  tipi di combustibili. La produzione di energia elettrica è al netto delle perdite di rete, pari al 6,% . I confini sono dal cancello al cancello.</t>
  </si>
  <si>
    <t xml:space="preserve"> Le perdite di rete per il 2016 sono il 6,%. I confini sono dal cancello al cancello.</t>
  </si>
  <si>
    <t>Mix of electricity production is composed for 2016 of  15% Hydroelectric, 70% Electricity from fossil fuels, 2% Geothermic and 14% Electricity from wind and photovoltaic. In the estimation of technology mix of electricity production all plants existing in Italy divided by technology are considered for about 60 typologies, and type of fuel used. The electricity production is the net of the losses grid, that are 6%. The boundary is gate-to-gate</t>
  </si>
  <si>
    <t>The Italian losses at grid for the 2016 is 6%. The boundary is gate-to-gate</t>
  </si>
  <si>
    <t>Il data set riporta  le emissioni di  CO2 e le emissioni di N2O e  CH4 sono meno del 0.003%</t>
  </si>
  <si>
    <t>The data set report  the CO2 emissions the CH4 and  N2O are less then 0.003%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</si>
</sst>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71" x14ac:knownFonts="1">
    <font>
      <sz val="11"/>
      <color theme="1"/>
      <name val="Calibri"/>
      <family val="2"/>
      <scheme val="minor"/>
    </font>
    <font>
      <b/>
      <sz val="11"/>
      <color theme="1"/>
      <name val="Tahoma"/>
      <family val="2"/>
    </font>
    <font>
      <sz val="11"/>
      <color theme="1"/>
      <name val="Tahoma"/>
      <family val="2"/>
    </font>
    <font>
      <b/>
      <sz val="11"/>
      <color rgb="FF00B0F0"/>
      <name val="Tahoma"/>
      <family val="2"/>
    </font>
    <font>
      <b/>
      <sz val="11"/>
      <color theme="9" tint="-0.249977111117893"/>
      <name val="Tahoma"/>
      <family val="2"/>
    </font>
    <font>
      <b/>
      <sz val="11"/>
      <color theme="9"/>
      <name val="Tahoma"/>
      <family val="2"/>
    </font>
    <font>
      <sz val="10"/>
      <color theme="1"/>
      <name val="Tahoma"/>
      <family val="2"/>
    </font>
    <font>
      <sz val="11"/>
      <color theme="9" tint="-0.249977111117893"/>
      <name val="Tahoma"/>
      <family val="2"/>
    </font>
    <font>
      <b/>
      <sz val="10"/>
      <color theme="1"/>
      <name val="Tahoma"/>
      <family val="2"/>
    </font>
    <font>
      <sz val="11"/>
      <color theme="1"/>
      <name val="Calibri"/>
      <family val="2"/>
      <scheme val="minor"/>
    </font>
    <font>
      <b/>
      <sz val="11"/>
      <name val="Tahoma"/>
      <family val="2"/>
    </font>
    <font>
      <b/>
      <sz val="11"/>
      <color rgb="FF00B050"/>
      <name val="Tahoma"/>
      <family val="2"/>
    </font>
    <font>
      <b/>
      <sz val="11"/>
      <color rgb="FF00B050"/>
      <name val="Calibri"/>
      <family val="2"/>
      <scheme val="minor"/>
    </font>
    <font>
      <u/>
      <sz val="11"/>
      <color theme="10"/>
      <name val="Calibri"/>
      <family val="2"/>
      <scheme val="minor"/>
    </font>
    <font>
      <sz val="12"/>
      <color rgb="FFFF0000"/>
      <name val="Calibri"/>
      <family val="2"/>
      <scheme val="minor"/>
    </font>
    <font>
      <u/>
      <sz val="11"/>
      <color theme="11"/>
      <name val="Calibri"/>
      <family val="2"/>
      <scheme val="minor"/>
    </font>
    <font>
      <b/>
      <sz val="12"/>
      <color theme="1"/>
      <name val="Cambria"/>
    </font>
    <font>
      <sz val="12"/>
      <color rgb="FF000000"/>
      <name val="Cambria"/>
    </font>
    <font>
      <vertAlign val="subscript"/>
      <sz val="12"/>
      <color rgb="FF000000"/>
      <name val="Cambria"/>
    </font>
    <font>
      <sz val="12"/>
      <color rgb="FFFF0000"/>
      <name val="Cambria"/>
    </font>
    <font>
      <b/>
      <sz val="12"/>
      <color rgb="FFFF0000"/>
      <name val="Cambria"/>
    </font>
    <font>
      <b/>
      <vertAlign val="subscript"/>
      <sz val="12"/>
      <color rgb="FFFF0000"/>
      <name val="Cambria"/>
    </font>
    <font>
      <b/>
      <i/>
      <sz val="14"/>
      <color rgb="FF002060"/>
      <name val="Calibri"/>
      <family val="2"/>
      <scheme val="minor"/>
    </font>
    <font>
      <b/>
      <sz val="9"/>
      <color theme="1"/>
      <name val="Tahoma"/>
      <family val="2"/>
    </font>
    <font>
      <b/>
      <i/>
      <sz val="18"/>
      <color rgb="FF002060"/>
      <name val="Calibri"/>
      <family val="2"/>
      <scheme val="minor"/>
    </font>
    <font>
      <sz val="18"/>
      <color theme="1"/>
      <name val="Calibri"/>
      <family val="2"/>
      <scheme val="minor"/>
    </font>
    <font>
      <sz val="9"/>
      <color indexed="81"/>
      <name val="Tahoma"/>
      <charset val="1"/>
    </font>
    <font>
      <b/>
      <sz val="9"/>
      <color indexed="81"/>
      <name val="Tahoma"/>
      <charset val="1"/>
    </font>
    <font>
      <sz val="11"/>
      <name val="Tahoma"/>
      <family val="2"/>
    </font>
    <font>
      <sz val="11"/>
      <color rgb="FFFF0000"/>
      <name val="Tahoma"/>
      <family val="2"/>
    </font>
    <font>
      <sz val="11"/>
      <color theme="3" tint="0.79998168889431442"/>
      <name val="Tahoma"/>
      <family val="2"/>
    </font>
    <font>
      <b/>
      <i/>
      <sz val="11"/>
      <color theme="1"/>
      <name val="Calibri"/>
      <family val="2"/>
      <scheme val="minor"/>
    </font>
    <font>
      <b/>
      <sz val="11"/>
      <color theme="4"/>
      <name val="Calibri"/>
      <family val="2"/>
      <scheme val="minor"/>
    </font>
    <font>
      <sz val="11"/>
      <color theme="4" tint="-0.249977111117893"/>
      <name val="Calibri"/>
      <family val="2"/>
      <scheme val="minor"/>
    </font>
    <font>
      <sz val="11"/>
      <color theme="4" tint="0.39997558519241921"/>
      <name val="Calibri"/>
      <family val="2"/>
      <scheme val="minor"/>
    </font>
    <font>
      <b/>
      <sz val="11"/>
      <color theme="7"/>
      <name val="Calibri"/>
      <family val="2"/>
      <scheme val="minor"/>
    </font>
    <font>
      <sz val="11"/>
      <color theme="7" tint="-0.249977111117893"/>
      <name val="Calibri"/>
      <family val="2"/>
      <scheme val="minor"/>
    </font>
    <font>
      <sz val="11"/>
      <color theme="7" tint="0.39997558519241921"/>
      <name val="Calibri"/>
      <family val="2"/>
      <scheme val="minor"/>
    </font>
    <font>
      <b/>
      <sz val="11"/>
      <color theme="9"/>
      <name val="Calibri"/>
      <family val="2"/>
      <scheme val="minor"/>
    </font>
    <font>
      <sz val="11"/>
      <color theme="9" tint="-0.249977111117893"/>
      <name val="Calibri"/>
      <family val="2"/>
      <scheme val="minor"/>
    </font>
    <font>
      <sz val="11"/>
      <color theme="9" tint="0.39997558519241921"/>
      <name val="Calibri"/>
      <family val="2"/>
      <scheme val="minor"/>
    </font>
    <font>
      <b/>
      <sz val="11"/>
      <color rgb="FFFF0000"/>
      <name val="Calibri"/>
      <family val="2"/>
      <scheme val="minor"/>
    </font>
    <font>
      <sz val="11"/>
      <color rgb="FFFF5050"/>
      <name val="Calibri"/>
      <family val="2"/>
      <scheme val="minor"/>
    </font>
    <font>
      <b/>
      <sz val="11"/>
      <color rgb="FFCC00CC"/>
      <name val="Calibri"/>
      <family val="2"/>
      <scheme val="minor"/>
    </font>
    <font>
      <sz val="11"/>
      <color rgb="FFFF00FF"/>
      <name val="Calibri"/>
      <family val="2"/>
      <scheme val="minor"/>
    </font>
    <font>
      <sz val="11"/>
      <color rgb="FFFF7C80"/>
      <name val="Calibri"/>
      <family val="2"/>
      <scheme val="minor"/>
    </font>
    <font>
      <b/>
      <sz val="11"/>
      <color theme="5" tint="-0.499984740745262"/>
      <name val="Calibri"/>
      <family val="2"/>
      <scheme val="minor"/>
    </font>
    <font>
      <sz val="11"/>
      <color theme="5" tint="-0.249977111117893"/>
      <name val="Calibri"/>
      <family val="2"/>
      <scheme val="minor"/>
    </font>
    <font>
      <b/>
      <sz val="11"/>
      <color rgb="FF00FF00"/>
      <name val="Calibri"/>
      <family val="2"/>
      <scheme val="minor"/>
    </font>
    <font>
      <sz val="11"/>
      <color rgb="FF00CC66"/>
      <name val="Calibri"/>
      <family val="2"/>
      <scheme val="minor"/>
    </font>
    <font>
      <sz val="11"/>
      <color rgb="FF669900"/>
      <name val="Calibri"/>
      <family val="2"/>
      <scheme val="minor"/>
    </font>
    <font>
      <b/>
      <sz val="11"/>
      <color rgb="FF0033CC"/>
      <name val="Calibri"/>
      <family val="2"/>
      <scheme val="minor"/>
    </font>
    <font>
      <sz val="11"/>
      <color rgb="FF3333FF"/>
      <name val="Calibri"/>
      <family val="2"/>
      <scheme val="minor"/>
    </font>
    <font>
      <sz val="11"/>
      <color rgb="FF6699FF"/>
      <name val="Calibri"/>
      <family val="2"/>
      <scheme val="minor"/>
    </font>
    <font>
      <b/>
      <sz val="11"/>
      <color theme="1" tint="0.14999847407452621"/>
      <name val="Calibri"/>
      <family val="2"/>
      <scheme val="minor"/>
    </font>
    <font>
      <sz val="11"/>
      <color theme="2" tint="-0.249977111117893"/>
      <name val="Calibri"/>
      <family val="2"/>
      <scheme val="minor"/>
    </font>
    <font>
      <sz val="8"/>
      <name val="Calibri"/>
      <family val="2"/>
      <scheme val="minor"/>
    </font>
    <font>
      <b/>
      <sz val="11"/>
      <color theme="1" tint="0.499984740745262"/>
      <name val="Calibri"/>
      <family val="2"/>
      <scheme val="minor"/>
    </font>
    <font>
      <sz val="11"/>
      <color rgb="FFFF5050"/>
      <name val="Tahoma"/>
      <family val="2"/>
    </font>
    <font>
      <b/>
      <sz val="11"/>
      <color rgb="FFFF0066"/>
      <name val="Tahoma"/>
      <family val="2"/>
    </font>
    <font>
      <sz val="11"/>
      <color rgb="FF00B050"/>
      <name val="Tahoma"/>
      <family val="2"/>
    </font>
    <font>
      <sz val="11"/>
      <color rgb="FF212121"/>
      <name val="Tahoma"/>
      <family val="2"/>
    </font>
    <font>
      <sz val="11"/>
      <color rgb="FF000000"/>
      <name val="Tahoma"/>
      <family val="2"/>
    </font>
    <font>
      <vertAlign val="subscript"/>
      <sz val="11"/>
      <color theme="1"/>
      <name val="Calibri"/>
      <family val="2"/>
      <scheme val="minor"/>
    </font>
    <font>
      <b/>
      <vertAlign val="subscript"/>
      <sz val="11"/>
      <name val="Tahoma"/>
      <family val="2"/>
      <charset val="161"/>
    </font>
    <font>
      <sz val="11"/>
      <color theme="10"/>
      <name val="Calibri"/>
      <scheme val="minor"/>
    </font>
    <font>
      <sz val="11"/>
      <name val="Calibri"/>
      <family val="2"/>
      <scheme val="minor"/>
    </font>
    <font>
      <u/>
      <sz val="11"/>
      <color theme="10"/>
      <name val="Tahoma"/>
      <family val="2"/>
      <charset val="238"/>
    </font>
    <font>
      <b/>
      <sz val="11"/>
      <color rgb="FF000000"/>
      <name val="Tahoma"/>
      <family val="2"/>
      <charset val="238"/>
    </font>
    <font>
      <sz val="11"/>
      <color rgb="FFE36C09"/>
      <name val="Tahoma"/>
      <family val="2"/>
      <charset val="238"/>
    </font>
    <font>
      <u/>
      <sz val="11"/>
      <color rgb="FF0000FF"/>
      <name val="Tahoma"/>
      <family val="2"/>
      <charset val="238"/>
    </font>
  </fonts>
  <fills count="27">
    <fill>
      <patternFill patternType="none"/>
    </fill>
    <fill>
      <patternFill patternType="gray125"/>
    </fill>
    <fill>
      <patternFill patternType="solid">
        <fgColor theme="6"/>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FF5050"/>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2F2F2"/>
        <bgColor rgb="FF000000"/>
      </patternFill>
    </fill>
    <fill>
      <patternFill patternType="solid">
        <fgColor rgb="FFFF0066"/>
        <bgColor indexed="64"/>
      </patternFill>
    </fill>
    <fill>
      <patternFill patternType="solid">
        <fgColor rgb="FFFF6699"/>
        <bgColor indexed="64"/>
      </patternFill>
    </fill>
    <fill>
      <patternFill patternType="solid">
        <fgColor rgb="FFFF0000"/>
        <bgColor indexed="64"/>
      </patternFill>
    </fill>
    <fill>
      <patternFill patternType="solid">
        <fgColor rgb="FFFFFF00"/>
        <bgColor rgb="FF000000"/>
      </patternFill>
    </fill>
    <fill>
      <patternFill patternType="solid">
        <fgColor rgb="FFFF6600"/>
        <bgColor indexed="64"/>
      </patternFill>
    </fill>
    <fill>
      <patternFill patternType="solid">
        <fgColor rgb="FFF2F2F2"/>
        <bgColor rgb="FFE9EDF4"/>
      </patternFill>
    </fill>
    <fill>
      <patternFill patternType="solid">
        <fgColor theme="6" tint="0.59999389629810485"/>
        <bgColor rgb="FFE9EDF4"/>
      </patternFill>
    </fill>
    <fill>
      <patternFill patternType="solid">
        <fgColor rgb="FFC4BD97"/>
        <bgColor rgb="FFBFBFBF"/>
      </patternFill>
    </fill>
    <fill>
      <patternFill patternType="solid">
        <fgColor rgb="FFFFFF00"/>
        <bgColor rgb="FFE9EDF4"/>
      </patternFill>
    </fill>
    <fill>
      <patternFill patternType="solid">
        <fgColor rgb="FF808080"/>
        <bgColor rgb="FF000000"/>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top style="thin">
        <color theme="0" tint="-0.24994659260841701"/>
      </top>
      <bottom style="thin">
        <color auto="1"/>
      </bottom>
      <diagonal/>
    </border>
    <border>
      <left style="thin">
        <color auto="1"/>
      </left>
      <right style="thin">
        <color auto="1"/>
      </right>
      <top/>
      <bottom/>
      <diagonal/>
    </border>
    <border>
      <left/>
      <right/>
      <top/>
      <bottom style="thin">
        <color theme="0" tint="-0.24994659260841701"/>
      </bottom>
      <diagonal/>
    </border>
    <border>
      <left/>
      <right style="thin">
        <color auto="1"/>
      </right>
      <top/>
      <bottom style="thin">
        <color theme="0" tint="-0.2499465926084170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theme="0" tint="-0.24994659260841701"/>
      </top>
      <bottom style="medium">
        <color auto="1"/>
      </bottom>
      <diagonal/>
    </border>
    <border>
      <left style="thin">
        <color auto="1"/>
      </left>
      <right style="thin">
        <color auto="1"/>
      </right>
      <top style="thin">
        <color theme="0" tint="-0.24994659260841701"/>
      </top>
      <bottom style="medium">
        <color auto="1"/>
      </bottom>
      <diagonal/>
    </border>
    <border>
      <left/>
      <right/>
      <top/>
      <bottom style="medium">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rgb="FFBFBFBF"/>
      </left>
      <right style="thin">
        <color rgb="FFBFBFBF"/>
      </right>
      <top style="thin">
        <color rgb="FFBFBFBF"/>
      </top>
      <bottom style="thin">
        <color rgb="FFBFBFBF"/>
      </bottom>
      <diagonal/>
    </border>
    <border>
      <left/>
      <right style="thin">
        <color auto="1"/>
      </right>
      <top style="thin">
        <color rgb="FFBFBFBF"/>
      </top>
      <bottom style="thin">
        <color auto="1"/>
      </bottom>
      <diagonal/>
    </border>
  </borders>
  <cellStyleXfs count="380">
    <xf numFmtId="0" fontId="0" fillId="0" borderId="0"/>
    <xf numFmtId="43" fontId="9" fillId="0" borderId="0" applyFont="0" applyFill="0" applyBorder="0" applyAlignment="0" applyProtection="0"/>
    <xf numFmtId="0" fontId="1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2" fillId="23" borderId="2">
      <alignment vertical="center"/>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82">
    <xf numFmtId="0" fontId="0" fillId="0" borderId="0" xfId="0"/>
    <xf numFmtId="0" fontId="3" fillId="0" borderId="0" xfId="0" applyFont="1" applyAlignment="1">
      <alignment horizontal="center" vertical="center" wrapText="1"/>
    </xf>
    <xf numFmtId="0" fontId="1"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6" fillId="5"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8" fillId="0" borderId="0" xfId="0" applyFont="1" applyAlignment="1">
      <alignment horizontal="center" vertical="center" wrapText="1"/>
    </xf>
    <xf numFmtId="0" fontId="0" fillId="0" borderId="0" xfId="0" applyAlignment="1">
      <alignment vertical="center"/>
    </xf>
    <xf numFmtId="0" fontId="1" fillId="0" borderId="0" xfId="0" applyFont="1" applyAlignment="1">
      <alignment vertical="center"/>
    </xf>
    <xf numFmtId="0" fontId="2" fillId="3" borderId="1" xfId="0" applyFont="1" applyFill="1" applyBorder="1" applyAlignment="1">
      <alignment vertical="center"/>
    </xf>
    <xf numFmtId="0" fontId="2" fillId="0" borderId="0" xfId="0" applyFont="1" applyAlignment="1">
      <alignment vertical="center"/>
    </xf>
    <xf numFmtId="14" fontId="2" fillId="3" borderId="1" xfId="0" applyNumberFormat="1" applyFont="1" applyFill="1" applyBorder="1" applyAlignment="1">
      <alignment vertical="center"/>
    </xf>
    <xf numFmtId="0" fontId="2" fillId="0" borderId="0" xfId="0" applyFont="1" applyFill="1" applyAlignment="1">
      <alignment vertical="center"/>
    </xf>
    <xf numFmtId="0" fontId="11" fillId="0" borderId="1" xfId="0" applyFont="1" applyBorder="1" applyAlignment="1">
      <alignment horizontal="center" vertical="center" wrapText="1"/>
    </xf>
    <xf numFmtId="0" fontId="12" fillId="0" borderId="0" xfId="0" applyFont="1" applyAlignment="1">
      <alignment vertical="center"/>
    </xf>
    <xf numFmtId="0" fontId="14" fillId="0" borderId="0" xfId="0" applyFont="1"/>
    <xf numFmtId="0" fontId="16" fillId="0" borderId="3" xfId="0" applyFont="1" applyBorder="1" applyAlignment="1">
      <alignment horizontal="left" vertical="center" wrapText="1" indent="1"/>
    </xf>
    <xf numFmtId="0" fontId="16" fillId="0" borderId="4" xfId="0" applyFont="1" applyBorder="1" applyAlignment="1">
      <alignment horizontal="left" vertical="center" wrapText="1" indent="1"/>
    </xf>
    <xf numFmtId="0" fontId="17" fillId="0" borderId="5" xfId="0" applyFont="1" applyBorder="1" applyAlignment="1">
      <alignment horizontal="left" vertical="center" wrapText="1" indent="1"/>
    </xf>
    <xf numFmtId="0" fontId="17" fillId="0" borderId="6" xfId="0" applyFont="1" applyBorder="1" applyAlignment="1">
      <alignment horizontal="center" vertical="center" wrapText="1"/>
    </xf>
    <xf numFmtId="0" fontId="19" fillId="0" borderId="6" xfId="0" applyFont="1" applyBorder="1" applyAlignment="1">
      <alignment horizontal="center" vertical="center" wrapText="1"/>
    </xf>
    <xf numFmtId="0" fontId="20" fillId="0" borderId="5" xfId="0" applyFont="1" applyBorder="1" applyAlignment="1">
      <alignment horizontal="left" vertical="center" wrapText="1" indent="1"/>
    </xf>
    <xf numFmtId="0" fontId="20" fillId="0" borderId="6" xfId="0" applyFont="1" applyBorder="1" applyAlignment="1">
      <alignment horizontal="center" vertical="center" wrapText="1"/>
    </xf>
    <xf numFmtId="0" fontId="13" fillId="0" borderId="0" xfId="2" applyAlignment="1">
      <alignment horizontal="justify" vertical="center"/>
    </xf>
    <xf numFmtId="0" fontId="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0" xfId="0" applyFont="1" applyFill="1" applyAlignment="1">
      <alignment vertical="center"/>
    </xf>
    <xf numFmtId="0" fontId="1" fillId="0" borderId="10" xfId="0" applyFont="1" applyBorder="1" applyAlignment="1">
      <alignment horizontal="center" vertical="center" wrapText="1"/>
    </xf>
    <xf numFmtId="0" fontId="6" fillId="7" borderId="12" xfId="0" applyFont="1" applyFill="1" applyBorder="1" applyAlignment="1">
      <alignment horizontal="center" vertical="center" wrapText="1"/>
    </xf>
    <xf numFmtId="11" fontId="2" fillId="3" borderId="11" xfId="1" applyNumberFormat="1" applyFont="1" applyFill="1" applyBorder="1" applyAlignment="1">
      <alignment vertical="center"/>
    </xf>
    <xf numFmtId="0" fontId="2" fillId="4" borderId="2" xfId="0" applyFont="1" applyFill="1" applyBorder="1" applyAlignment="1">
      <alignment vertical="center"/>
    </xf>
    <xf numFmtId="0" fontId="7" fillId="4" borderId="2" xfId="0" applyFont="1" applyFill="1" applyBorder="1" applyAlignment="1">
      <alignment horizontal="center" vertical="center"/>
    </xf>
    <xf numFmtId="14" fontId="2" fillId="4" borderId="2" xfId="0" applyNumberFormat="1" applyFont="1" applyFill="1" applyBorder="1" applyAlignment="1">
      <alignment vertical="center"/>
    </xf>
    <xf numFmtId="11" fontId="2" fillId="3" borderId="2" xfId="1" applyNumberFormat="1" applyFont="1" applyFill="1" applyBorder="1" applyAlignment="1">
      <alignment vertical="center"/>
    </xf>
    <xf numFmtId="0" fontId="2" fillId="4" borderId="2" xfId="0" applyFont="1" applyFill="1" applyBorder="1" applyAlignment="1">
      <alignment vertical="center" wrapText="1"/>
    </xf>
    <xf numFmtId="11" fontId="2" fillId="4" borderId="2" xfId="0" applyNumberFormat="1" applyFont="1" applyFill="1" applyBorder="1" applyAlignment="1">
      <alignment vertical="center"/>
    </xf>
    <xf numFmtId="1" fontId="2" fillId="4" borderId="2" xfId="0" applyNumberFormat="1" applyFont="1" applyFill="1" applyBorder="1" applyAlignment="1">
      <alignment vertical="center"/>
    </xf>
    <xf numFmtId="14" fontId="2" fillId="4" borderId="2" xfId="0" applyNumberFormat="1" applyFont="1" applyFill="1" applyBorder="1" applyAlignment="1">
      <alignment vertical="center" wrapText="1"/>
    </xf>
    <xf numFmtId="14" fontId="13" fillId="4" borderId="2" xfId="2" applyNumberFormat="1" applyFill="1" applyBorder="1" applyAlignment="1">
      <alignment vertical="center" wrapText="1"/>
    </xf>
    <xf numFmtId="0" fontId="29" fillId="4" borderId="2" xfId="0" applyFont="1" applyFill="1" applyBorder="1" applyAlignment="1">
      <alignment vertical="center" wrapText="1"/>
    </xf>
    <xf numFmtId="0" fontId="28" fillId="4" borderId="2" xfId="0" applyFont="1" applyFill="1" applyBorder="1" applyAlignment="1">
      <alignment vertical="center" wrapText="1"/>
    </xf>
    <xf numFmtId="0" fontId="29" fillId="4" borderId="2" xfId="0" applyFont="1" applyFill="1" applyBorder="1" applyAlignment="1">
      <alignment vertical="center"/>
    </xf>
    <xf numFmtId="0" fontId="30" fillId="4" borderId="2" xfId="0" applyFont="1" applyFill="1" applyBorder="1" applyAlignment="1">
      <alignment vertical="center"/>
    </xf>
    <xf numFmtId="0" fontId="28" fillId="4" borderId="2" xfId="0" applyFont="1" applyFill="1" applyBorder="1" applyAlignment="1">
      <alignment vertical="center"/>
    </xf>
    <xf numFmtId="0" fontId="10" fillId="4" borderId="2" xfId="0" applyFont="1" applyFill="1" applyBorder="1" applyAlignment="1">
      <alignment vertical="center" wrapText="1"/>
    </xf>
    <xf numFmtId="14" fontId="28" fillId="4" borderId="2" xfId="0" applyNumberFormat="1" applyFont="1" applyFill="1" applyBorder="1" applyAlignment="1">
      <alignment vertical="center" wrapText="1"/>
    </xf>
    <xf numFmtId="0" fontId="31" fillId="0" borderId="2" xfId="0" applyFont="1" applyBorder="1"/>
    <xf numFmtId="0" fontId="31" fillId="0" borderId="13" xfId="0" applyFont="1" applyFill="1" applyBorder="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49" fontId="0" fillId="0" borderId="0" xfId="0" applyNumberFormat="1"/>
    <xf numFmtId="0" fontId="1" fillId="0" borderId="7" xfId="0" applyFont="1" applyBorder="1" applyAlignment="1">
      <alignment horizontal="center" vertical="center" wrapText="1"/>
    </xf>
    <xf numFmtId="0" fontId="31" fillId="0" borderId="2" xfId="0" applyFont="1" applyBorder="1" applyAlignment="1">
      <alignment wrapText="1"/>
    </xf>
    <xf numFmtId="0" fontId="0" fillId="0" borderId="0" xfId="0" applyAlignment="1">
      <alignment wrapText="1"/>
    </xf>
    <xf numFmtId="49" fontId="0" fillId="0" borderId="0" xfId="0" applyNumberFormat="1" applyAlignment="1">
      <alignment wrapText="1"/>
    </xf>
    <xf numFmtId="0" fontId="32" fillId="0" borderId="0" xfId="0" applyFont="1" applyAlignment="1">
      <alignment wrapText="1"/>
    </xf>
    <xf numFmtId="0" fontId="33" fillId="0" borderId="0" xfId="0" applyFont="1" applyAlignment="1">
      <alignment wrapText="1"/>
    </xf>
    <xf numFmtId="49" fontId="33" fillId="0" borderId="0" xfId="0" applyNumberFormat="1" applyFont="1" applyAlignment="1">
      <alignment wrapText="1"/>
    </xf>
    <xf numFmtId="0" fontId="34" fillId="0" borderId="0" xfId="0" applyFont="1" applyAlignment="1">
      <alignment wrapText="1"/>
    </xf>
    <xf numFmtId="0" fontId="35" fillId="0" borderId="0" xfId="0" applyFont="1" applyAlignment="1">
      <alignment wrapText="1"/>
    </xf>
    <xf numFmtId="0" fontId="36" fillId="0" borderId="0" xfId="0" applyFont="1" applyAlignment="1">
      <alignment wrapText="1"/>
    </xf>
    <xf numFmtId="49" fontId="36" fillId="0" borderId="0" xfId="0" applyNumberFormat="1" applyFont="1" applyAlignment="1">
      <alignment wrapText="1"/>
    </xf>
    <xf numFmtId="0" fontId="37" fillId="0" borderId="0" xfId="0" applyFont="1" applyAlignment="1">
      <alignment wrapText="1"/>
    </xf>
    <xf numFmtId="0" fontId="38" fillId="0" borderId="0" xfId="0" applyFont="1" applyAlignment="1">
      <alignment wrapText="1"/>
    </xf>
    <xf numFmtId="0" fontId="39" fillId="0" borderId="0" xfId="0" applyFont="1" applyAlignment="1">
      <alignment wrapText="1"/>
    </xf>
    <xf numFmtId="49" fontId="39" fillId="0" borderId="0" xfId="0" applyNumberFormat="1" applyFont="1" applyAlignment="1">
      <alignment wrapText="1"/>
    </xf>
    <xf numFmtId="0" fontId="40" fillId="0" borderId="0" xfId="0" applyFont="1" applyAlignment="1">
      <alignment wrapText="1"/>
    </xf>
    <xf numFmtId="0" fontId="41" fillId="0" borderId="0" xfId="0" applyFont="1" applyAlignment="1">
      <alignment wrapText="1"/>
    </xf>
    <xf numFmtId="0" fontId="42" fillId="0" borderId="0" xfId="0" applyFont="1" applyAlignment="1">
      <alignment wrapText="1"/>
    </xf>
    <xf numFmtId="49" fontId="42" fillId="0" borderId="0" xfId="0" applyNumberFormat="1" applyFont="1" applyAlignment="1">
      <alignment wrapText="1"/>
    </xf>
    <xf numFmtId="0" fontId="43" fillId="0" borderId="0" xfId="0" applyFont="1" applyAlignment="1">
      <alignment wrapText="1"/>
    </xf>
    <xf numFmtId="0" fontId="44" fillId="0" borderId="0" xfId="0" applyFont="1" applyAlignment="1">
      <alignment wrapText="1"/>
    </xf>
    <xf numFmtId="49" fontId="44" fillId="0" borderId="0" xfId="0" applyNumberFormat="1" applyFont="1" applyAlignment="1">
      <alignment wrapText="1"/>
    </xf>
    <xf numFmtId="0" fontId="45" fillId="0" borderId="0" xfId="0" applyFont="1" applyAlignment="1">
      <alignment wrapText="1"/>
    </xf>
    <xf numFmtId="0" fontId="46" fillId="0" borderId="0" xfId="0" applyFont="1" applyAlignment="1">
      <alignment wrapText="1"/>
    </xf>
    <xf numFmtId="0" fontId="47" fillId="0" borderId="0" xfId="0" applyFont="1" applyAlignment="1">
      <alignment wrapText="1"/>
    </xf>
    <xf numFmtId="49" fontId="47" fillId="0" borderId="0" xfId="0" applyNumberFormat="1" applyFont="1" applyAlignment="1">
      <alignment wrapText="1"/>
    </xf>
    <xf numFmtId="0" fontId="48" fillId="0" borderId="0" xfId="0" applyFont="1" applyAlignment="1">
      <alignment wrapText="1"/>
    </xf>
    <xf numFmtId="0" fontId="49" fillId="0" borderId="0" xfId="0" applyFont="1" applyAlignment="1">
      <alignment wrapText="1"/>
    </xf>
    <xf numFmtId="49" fontId="49" fillId="0" borderId="0" xfId="0" applyNumberFormat="1" applyFont="1" applyAlignment="1">
      <alignment wrapText="1"/>
    </xf>
    <xf numFmtId="0" fontId="50" fillId="0" borderId="0" xfId="0" applyFont="1" applyAlignment="1">
      <alignment wrapText="1"/>
    </xf>
    <xf numFmtId="0" fontId="51" fillId="0" borderId="0" xfId="0" applyFont="1" applyAlignment="1">
      <alignment wrapText="1"/>
    </xf>
    <xf numFmtId="0" fontId="52" fillId="0" borderId="0" xfId="0" applyFont="1" applyAlignment="1">
      <alignment wrapText="1"/>
    </xf>
    <xf numFmtId="49" fontId="52" fillId="0" borderId="0" xfId="0" applyNumberFormat="1" applyFont="1" applyAlignment="1">
      <alignment wrapText="1"/>
    </xf>
    <xf numFmtId="0" fontId="53" fillId="0" borderId="0" xfId="0" applyFont="1" applyAlignment="1">
      <alignment wrapText="1"/>
    </xf>
    <xf numFmtId="0" fontId="54" fillId="0" borderId="0" xfId="0" applyFont="1" applyAlignment="1">
      <alignment wrapText="1"/>
    </xf>
    <xf numFmtId="0" fontId="55" fillId="0" borderId="0" xfId="0" applyFont="1" applyAlignment="1">
      <alignment wrapText="1"/>
    </xf>
    <xf numFmtId="49" fontId="55" fillId="0" borderId="0" xfId="0" applyNumberFormat="1" applyFont="1" applyAlignment="1">
      <alignment wrapText="1"/>
    </xf>
    <xf numFmtId="0" fontId="33" fillId="8" borderId="0" xfId="0" applyFont="1" applyFill="1"/>
    <xf numFmtId="0" fontId="35" fillId="8" borderId="0" xfId="0" applyFont="1" applyFill="1"/>
    <xf numFmtId="0" fontId="37" fillId="6" borderId="0" xfId="0" applyFont="1" applyFill="1"/>
    <xf numFmtId="49" fontId="41" fillId="0" borderId="0" xfId="0" applyNumberFormat="1" applyFont="1" applyAlignment="1">
      <alignment wrapText="1"/>
    </xf>
    <xf numFmtId="0" fontId="2" fillId="3" borderId="1" xfId="0" applyFont="1" applyFill="1" applyBorder="1" applyAlignment="1">
      <alignment vertical="center" wrapText="1"/>
    </xf>
    <xf numFmtId="1" fontId="2" fillId="3" borderId="1" xfId="0" applyNumberFormat="1" applyFont="1" applyFill="1" applyBorder="1" applyAlignment="1">
      <alignment vertical="center"/>
    </xf>
    <xf numFmtId="14" fontId="2" fillId="3" borderId="1" xfId="0" applyNumberFormat="1" applyFont="1" applyFill="1" applyBorder="1" applyAlignment="1">
      <alignment vertical="center" wrapText="1"/>
    </xf>
    <xf numFmtId="11" fontId="2" fillId="3" borderId="1" xfId="0" applyNumberFormat="1" applyFont="1" applyFill="1" applyBorder="1" applyAlignment="1">
      <alignment vertical="center"/>
    </xf>
    <xf numFmtId="0" fontId="1" fillId="9" borderId="10" xfId="0" applyFont="1" applyFill="1" applyBorder="1" applyAlignment="1">
      <alignment horizontal="center" vertical="center" wrapText="1"/>
    </xf>
    <xf numFmtId="0" fontId="32" fillId="8" borderId="0" xfId="0" applyFont="1" applyFill="1" applyAlignment="1">
      <alignment wrapText="1"/>
    </xf>
    <xf numFmtId="0" fontId="51" fillId="8" borderId="0" xfId="0" applyFont="1" applyFill="1" applyAlignment="1">
      <alignment wrapText="1"/>
    </xf>
    <xf numFmtId="0" fontId="44" fillId="8" borderId="0" xfId="0" applyFont="1" applyFill="1" applyAlignment="1">
      <alignment wrapText="1"/>
    </xf>
    <xf numFmtId="0" fontId="44" fillId="6" borderId="0" xfId="0" applyFont="1" applyFill="1"/>
    <xf numFmtId="11" fontId="2" fillId="10" borderId="2" xfId="0" applyNumberFormat="1" applyFont="1" applyFill="1" applyBorder="1" applyAlignment="1">
      <alignment vertical="center"/>
    </xf>
    <xf numFmtId="0" fontId="2" fillId="4" borderId="2" xfId="0" applyFont="1" applyFill="1" applyBorder="1" applyAlignment="1">
      <alignment horizontal="center" vertical="center" wrapText="1"/>
    </xf>
    <xf numFmtId="0" fontId="39" fillId="0" borderId="0" xfId="0" applyFont="1" applyFill="1"/>
    <xf numFmtId="0" fontId="49" fillId="0" borderId="0" xfId="0" applyFont="1" applyFill="1"/>
    <xf numFmtId="0" fontId="51" fillId="0" borderId="0" xfId="0" applyFont="1" applyFill="1"/>
    <xf numFmtId="0" fontId="53" fillId="0" borderId="0" xfId="0" applyFont="1" applyFill="1"/>
    <xf numFmtId="0" fontId="57" fillId="0" borderId="0" xfId="0" applyFont="1"/>
    <xf numFmtId="11" fontId="2" fillId="11" borderId="2" xfId="0" applyNumberFormat="1" applyFont="1" applyFill="1" applyBorder="1" applyAlignment="1">
      <alignment vertical="center"/>
    </xf>
    <xf numFmtId="11" fontId="2" fillId="11" borderId="2" xfId="0" applyNumberFormat="1" applyFont="1" applyFill="1" applyBorder="1" applyAlignment="1">
      <alignment vertical="center" wrapText="1"/>
    </xf>
    <xf numFmtId="0" fontId="6" fillId="8" borderId="12" xfId="0" applyFont="1" applyFill="1" applyBorder="1" applyAlignment="1">
      <alignment horizontal="center" vertical="center" wrapText="1"/>
    </xf>
    <xf numFmtId="0" fontId="2" fillId="4" borderId="2" xfId="0" applyNumberFormat="1" applyFont="1" applyFill="1" applyBorder="1" applyAlignment="1">
      <alignment vertical="center"/>
    </xf>
    <xf numFmtId="49" fontId="2" fillId="4" borderId="2" xfId="0" applyNumberFormat="1" applyFont="1" applyFill="1" applyBorder="1" applyAlignment="1">
      <alignment vertical="center" wrapText="1"/>
    </xf>
    <xf numFmtId="0" fontId="6" fillId="12" borderId="12" xfId="0" applyFont="1" applyFill="1" applyBorder="1" applyAlignment="1">
      <alignment horizontal="center" vertical="center" wrapText="1"/>
    </xf>
    <xf numFmtId="0" fontId="6" fillId="13" borderId="12" xfId="0" applyFont="1" applyFill="1" applyBorder="1" applyAlignment="1">
      <alignment horizontal="center" vertical="center" wrapText="1"/>
    </xf>
    <xf numFmtId="0" fontId="6" fillId="14" borderId="12" xfId="0" applyFont="1" applyFill="1" applyBorder="1" applyAlignment="1">
      <alignment horizontal="center" vertical="center" wrapText="1"/>
    </xf>
    <xf numFmtId="0" fontId="13" fillId="4" borderId="2" xfId="2" applyFill="1" applyBorder="1" applyAlignment="1">
      <alignment vertical="center" wrapText="1"/>
    </xf>
    <xf numFmtId="0" fontId="6" fillId="15" borderId="12" xfId="0" applyFont="1" applyFill="1" applyBorder="1" applyAlignment="1">
      <alignment horizontal="center" vertical="center" wrapText="1"/>
    </xf>
    <xf numFmtId="0" fontId="2" fillId="15" borderId="2" xfId="0" applyFont="1" applyFill="1" applyBorder="1" applyAlignment="1">
      <alignment vertical="center"/>
    </xf>
    <xf numFmtId="0" fontId="2" fillId="15" borderId="2" xfId="0" applyFont="1" applyFill="1" applyBorder="1" applyAlignment="1">
      <alignment vertical="center" wrapText="1"/>
    </xf>
    <xf numFmtId="14" fontId="2" fillId="15" borderId="2" xfId="0" applyNumberFormat="1" applyFont="1" applyFill="1" applyBorder="1" applyAlignment="1">
      <alignment vertical="center" wrapText="1"/>
    </xf>
    <xf numFmtId="0" fontId="13" fillId="15" borderId="2" xfId="2" applyFill="1" applyBorder="1" applyAlignment="1">
      <alignment vertical="center" wrapText="1"/>
    </xf>
    <xf numFmtId="0" fontId="2" fillId="15" borderId="2" xfId="0" applyNumberFormat="1" applyFont="1" applyFill="1" applyBorder="1" applyAlignment="1">
      <alignment vertical="center"/>
    </xf>
    <xf numFmtId="14" fontId="2" fillId="15" borderId="2" xfId="0" applyNumberFormat="1" applyFont="1" applyFill="1" applyBorder="1" applyAlignment="1">
      <alignment vertical="center"/>
    </xf>
    <xf numFmtId="0" fontId="28" fillId="15" borderId="2" xfId="0" applyFont="1" applyFill="1" applyBorder="1" applyAlignment="1">
      <alignment vertical="center" wrapText="1"/>
    </xf>
    <xf numFmtId="0" fontId="29" fillId="15" borderId="2" xfId="0" applyFont="1" applyFill="1" applyBorder="1" applyAlignment="1">
      <alignment vertical="center"/>
    </xf>
    <xf numFmtId="0" fontId="28" fillId="15" borderId="2" xfId="0" applyFont="1" applyFill="1" applyBorder="1" applyAlignment="1">
      <alignment vertical="center"/>
    </xf>
    <xf numFmtId="11" fontId="2" fillId="15" borderId="2" xfId="0" applyNumberFormat="1" applyFont="1" applyFill="1" applyBorder="1" applyAlignment="1">
      <alignment vertical="center"/>
    </xf>
    <xf numFmtId="11" fontId="2" fillId="15" borderId="2" xfId="1" applyNumberFormat="1" applyFont="1" applyFill="1" applyBorder="1" applyAlignment="1">
      <alignment vertical="center"/>
    </xf>
    <xf numFmtId="11" fontId="2" fillId="15" borderId="11" xfId="1" applyNumberFormat="1" applyFont="1" applyFill="1" applyBorder="1" applyAlignment="1">
      <alignment vertical="center"/>
    </xf>
    <xf numFmtId="0" fontId="2" fillId="15" borderId="0" xfId="0" applyFont="1" applyFill="1" applyAlignment="1">
      <alignment vertical="center"/>
    </xf>
    <xf numFmtId="0" fontId="11" fillId="4" borderId="2" xfId="0" applyFont="1" applyFill="1" applyBorder="1" applyAlignment="1">
      <alignment vertical="center" wrapText="1"/>
    </xf>
    <xf numFmtId="14" fontId="60" fillId="4" borderId="2" xfId="0" applyNumberFormat="1" applyFont="1" applyFill="1" applyBorder="1" applyAlignment="1">
      <alignment vertical="center" wrapText="1"/>
    </xf>
    <xf numFmtId="0" fontId="2" fillId="4" borderId="16" xfId="0" applyFont="1" applyFill="1" applyBorder="1" applyAlignment="1">
      <alignment vertical="center"/>
    </xf>
    <xf numFmtId="0" fontId="2" fillId="6" borderId="0" xfId="0" applyFont="1" applyFill="1" applyBorder="1" applyAlignment="1">
      <alignment vertical="center"/>
    </xf>
    <xf numFmtId="0" fontId="2" fillId="6" borderId="2" xfId="0" applyFont="1" applyFill="1" applyBorder="1" applyAlignment="1">
      <alignment vertical="center" wrapText="1"/>
    </xf>
    <xf numFmtId="0" fontId="6" fillId="7" borderId="2" xfId="0" applyFont="1" applyFill="1" applyBorder="1" applyAlignment="1">
      <alignment horizontal="center" vertical="center" wrapText="1"/>
    </xf>
    <xf numFmtId="0" fontId="2" fillId="4" borderId="17" xfId="0" applyFont="1" applyFill="1" applyBorder="1" applyAlignment="1">
      <alignment vertical="center"/>
    </xf>
    <xf numFmtId="0" fontId="10" fillId="0" borderId="1" xfId="0" applyFont="1" applyBorder="1" applyAlignment="1">
      <alignment horizontal="center" vertical="center" wrapText="1"/>
    </xf>
    <xf numFmtId="0" fontId="0" fillId="8" borderId="0" xfId="0" applyFill="1" applyAlignment="1">
      <alignment wrapText="1"/>
    </xf>
    <xf numFmtId="0" fontId="2" fillId="8" borderId="2" xfId="0" applyFont="1" applyFill="1" applyBorder="1" applyAlignment="1">
      <alignment vertical="center" wrapText="1"/>
    </xf>
    <xf numFmtId="0" fontId="6" fillId="18" borderId="12" xfId="0" applyFont="1" applyFill="1" applyBorder="1" applyAlignment="1">
      <alignment horizontal="center" vertical="center" wrapText="1"/>
    </xf>
    <xf numFmtId="0" fontId="1" fillId="17" borderId="2" xfId="0" applyFont="1" applyFill="1" applyBorder="1" applyAlignment="1">
      <alignment vertical="center"/>
    </xf>
    <xf numFmtId="0" fontId="2" fillId="17" borderId="2" xfId="0" applyFont="1" applyFill="1" applyBorder="1" applyAlignment="1">
      <alignment vertical="center" wrapText="1"/>
    </xf>
    <xf numFmtId="11" fontId="2" fillId="19" borderId="2" xfId="0" applyNumberFormat="1" applyFont="1" applyFill="1" applyBorder="1" applyAlignment="1">
      <alignment vertical="center"/>
    </xf>
    <xf numFmtId="0" fontId="28" fillId="8" borderId="16" xfId="0" applyFont="1" applyFill="1" applyBorder="1" applyAlignment="1">
      <alignment vertical="center"/>
    </xf>
    <xf numFmtId="0" fontId="2" fillId="4" borderId="0" xfId="0" applyFont="1" applyFill="1" applyAlignment="1">
      <alignment vertical="center"/>
    </xf>
    <xf numFmtId="0" fontId="1"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1" fontId="2" fillId="4" borderId="2" xfId="1" applyNumberFormat="1" applyFont="1" applyFill="1" applyBorder="1" applyAlignment="1">
      <alignment vertical="center"/>
    </xf>
    <xf numFmtId="11" fontId="2" fillId="8" borderId="2" xfId="1" applyNumberFormat="1" applyFont="1" applyFill="1" applyBorder="1" applyAlignment="1">
      <alignment vertical="center"/>
    </xf>
    <xf numFmtId="0" fontId="1" fillId="8" borderId="2" xfId="0" applyFont="1" applyFill="1" applyBorder="1" applyAlignment="1">
      <alignment vertical="center"/>
    </xf>
    <xf numFmtId="0" fontId="6" fillId="14" borderId="19" xfId="0" applyFont="1" applyFill="1" applyBorder="1" applyAlignment="1">
      <alignment horizontal="center" vertical="center" wrapText="1"/>
    </xf>
    <xf numFmtId="0" fontId="2" fillId="4" borderId="18" xfId="0" applyFont="1" applyFill="1" applyBorder="1" applyAlignment="1">
      <alignment vertical="center"/>
    </xf>
    <xf numFmtId="0" fontId="2" fillId="4" borderId="18" xfId="0" applyFont="1" applyFill="1" applyBorder="1" applyAlignment="1">
      <alignment vertical="center" wrapText="1"/>
    </xf>
    <xf numFmtId="0" fontId="7" fillId="4" borderId="18" xfId="0" applyFont="1" applyFill="1" applyBorder="1" applyAlignment="1">
      <alignment horizontal="center" vertical="center"/>
    </xf>
    <xf numFmtId="14" fontId="2" fillId="4" borderId="18" xfId="0" applyNumberFormat="1" applyFont="1" applyFill="1" applyBorder="1" applyAlignment="1">
      <alignment vertical="center" wrapText="1"/>
    </xf>
    <xf numFmtId="0" fontId="13" fillId="4" borderId="18" xfId="2" applyFill="1" applyBorder="1" applyAlignment="1">
      <alignment vertical="center" wrapText="1"/>
    </xf>
    <xf numFmtId="0" fontId="2" fillId="4" borderId="18" xfId="0" applyNumberFormat="1" applyFont="1" applyFill="1" applyBorder="1" applyAlignment="1">
      <alignment vertical="center"/>
    </xf>
    <xf numFmtId="14" fontId="2" fillId="4" borderId="18" xfId="0" applyNumberFormat="1" applyFont="1" applyFill="1" applyBorder="1" applyAlignment="1">
      <alignment vertical="center"/>
    </xf>
    <xf numFmtId="0" fontId="29" fillId="4" borderId="18" xfId="0" applyFont="1" applyFill="1" applyBorder="1" applyAlignment="1">
      <alignment vertical="center"/>
    </xf>
    <xf numFmtId="11" fontId="2" fillId="11" borderId="18" xfId="0" applyNumberFormat="1" applyFont="1" applyFill="1" applyBorder="1" applyAlignment="1">
      <alignment vertical="center"/>
    </xf>
    <xf numFmtId="11" fontId="2" fillId="4" borderId="18" xfId="0" applyNumberFormat="1" applyFont="1" applyFill="1" applyBorder="1" applyAlignment="1">
      <alignment vertical="center"/>
    </xf>
    <xf numFmtId="11" fontId="2" fillId="3" borderId="18" xfId="1" applyNumberFormat="1" applyFont="1" applyFill="1" applyBorder="1" applyAlignment="1">
      <alignment vertical="center"/>
    </xf>
    <xf numFmtId="11" fontId="2" fillId="10" borderId="18" xfId="0" applyNumberFormat="1" applyFont="1" applyFill="1" applyBorder="1" applyAlignment="1">
      <alignment vertical="center"/>
    </xf>
    <xf numFmtId="11" fontId="2" fillId="4" borderId="18" xfId="1" applyNumberFormat="1" applyFont="1" applyFill="1" applyBorder="1" applyAlignment="1">
      <alignment vertical="center"/>
    </xf>
    <xf numFmtId="0" fontId="2" fillId="4" borderId="20" xfId="0" applyFont="1" applyFill="1" applyBorder="1" applyAlignment="1">
      <alignment vertical="center"/>
    </xf>
    <xf numFmtId="0" fontId="2" fillId="4" borderId="20" xfId="0" applyFont="1" applyFill="1" applyBorder="1" applyAlignment="1">
      <alignment vertical="center" wrapText="1"/>
    </xf>
    <xf numFmtId="0" fontId="7" fillId="4" borderId="20" xfId="0" applyFont="1" applyFill="1" applyBorder="1" applyAlignment="1">
      <alignment horizontal="center" vertical="center"/>
    </xf>
    <xf numFmtId="14" fontId="2" fillId="4" borderId="20" xfId="0" applyNumberFormat="1" applyFont="1" applyFill="1" applyBorder="1" applyAlignment="1">
      <alignment vertical="center" wrapText="1"/>
    </xf>
    <xf numFmtId="0" fontId="13" fillId="4" borderId="20" xfId="2" applyFill="1" applyBorder="1" applyAlignment="1">
      <alignment vertical="center" wrapText="1"/>
    </xf>
    <xf numFmtId="0" fontId="2" fillId="4" borderId="20" xfId="0" applyNumberFormat="1" applyFont="1" applyFill="1" applyBorder="1" applyAlignment="1">
      <alignment vertical="center"/>
    </xf>
    <xf numFmtId="14" fontId="2" fillId="4" borderId="20" xfId="0" applyNumberFormat="1" applyFont="1" applyFill="1" applyBorder="1" applyAlignment="1">
      <alignment vertical="center"/>
    </xf>
    <xf numFmtId="0" fontId="29" fillId="4" borderId="20" xfId="0" applyFont="1" applyFill="1" applyBorder="1" applyAlignment="1">
      <alignment vertical="center"/>
    </xf>
    <xf numFmtId="11" fontId="2" fillId="11" borderId="20" xfId="0" applyNumberFormat="1" applyFont="1" applyFill="1" applyBorder="1" applyAlignment="1">
      <alignment vertical="center"/>
    </xf>
    <xf numFmtId="11" fontId="2" fillId="4" borderId="20" xfId="0" applyNumberFormat="1" applyFont="1" applyFill="1" applyBorder="1" applyAlignment="1">
      <alignment vertical="center"/>
    </xf>
    <xf numFmtId="11" fontId="2" fillId="3" borderId="20" xfId="1" applyNumberFormat="1" applyFont="1" applyFill="1" applyBorder="1" applyAlignment="1">
      <alignment vertical="center"/>
    </xf>
    <xf numFmtId="11" fontId="2" fillId="10" borderId="20" xfId="0" applyNumberFormat="1" applyFont="1" applyFill="1" applyBorder="1" applyAlignment="1">
      <alignment vertical="center"/>
    </xf>
    <xf numFmtId="11" fontId="2" fillId="4" borderId="20" xfId="1" applyNumberFormat="1" applyFont="1" applyFill="1" applyBorder="1" applyAlignment="1">
      <alignment vertical="center"/>
    </xf>
    <xf numFmtId="0" fontId="2" fillId="0" borderId="0" xfId="0" applyFont="1" applyFill="1" applyBorder="1" applyAlignment="1">
      <alignment vertical="center"/>
    </xf>
    <xf numFmtId="0" fontId="6" fillId="14" borderId="21" xfId="0" applyFont="1" applyFill="1" applyBorder="1" applyAlignment="1">
      <alignment horizontal="center" vertical="center" wrapText="1"/>
    </xf>
    <xf numFmtId="11" fontId="2" fillId="3" borderId="22" xfId="1" applyNumberFormat="1" applyFont="1" applyFill="1" applyBorder="1" applyAlignment="1">
      <alignment vertical="center"/>
    </xf>
    <xf numFmtId="0" fontId="2" fillId="0" borderId="23" xfId="0" applyFont="1" applyFill="1" applyBorder="1" applyAlignment="1">
      <alignment vertical="center"/>
    </xf>
    <xf numFmtId="14" fontId="65" fillId="15" borderId="2" xfId="2" applyNumberFormat="1" applyFont="1" applyFill="1" applyBorder="1" applyAlignment="1">
      <alignment vertical="center" wrapText="1"/>
    </xf>
    <xf numFmtId="14" fontId="65" fillId="4" borderId="2" xfId="2" applyNumberFormat="1" applyFont="1" applyFill="1" applyBorder="1" applyAlignment="1">
      <alignment vertical="center" wrapText="1"/>
    </xf>
    <xf numFmtId="14" fontId="66" fillId="4" borderId="2" xfId="2" applyNumberFormat="1" applyFont="1" applyFill="1" applyBorder="1" applyAlignment="1">
      <alignment vertical="center" wrapText="1"/>
    </xf>
    <xf numFmtId="14" fontId="13" fillId="4" borderId="2" xfId="2" applyNumberFormat="1" applyFill="1" applyBorder="1" applyAlignment="1">
      <alignment vertical="center"/>
    </xf>
    <xf numFmtId="11" fontId="2" fillId="4" borderId="2" xfId="0" applyNumberFormat="1" applyFont="1" applyFill="1" applyBorder="1" applyAlignment="1">
      <alignment horizontal="right" vertical="center" wrapText="1"/>
    </xf>
    <xf numFmtId="11" fontId="62" fillId="16" borderId="2" xfId="0" applyNumberFormat="1" applyFont="1" applyFill="1" applyBorder="1" applyAlignment="1">
      <alignment horizontal="right" vertical="center"/>
    </xf>
    <xf numFmtId="11" fontId="2" fillId="4" borderId="2" xfId="0" applyNumberFormat="1" applyFont="1" applyFill="1" applyBorder="1" applyAlignment="1">
      <alignment horizontal="right" vertical="center"/>
    </xf>
    <xf numFmtId="11" fontId="2" fillId="10" borderId="2" xfId="1" applyNumberFormat="1" applyFont="1" applyFill="1" applyBorder="1" applyAlignment="1">
      <alignment vertical="center"/>
    </xf>
    <xf numFmtId="0" fontId="2" fillId="4" borderId="13" xfId="0" applyFont="1" applyFill="1" applyBorder="1" applyAlignment="1">
      <alignment vertical="center" wrapText="1"/>
    </xf>
    <xf numFmtId="11" fontId="2" fillId="4" borderId="2" xfId="0" applyNumberFormat="1" applyFont="1" applyFill="1" applyBorder="1" applyAlignment="1">
      <alignment vertical="center" wrapText="1"/>
    </xf>
    <xf numFmtId="0" fontId="13" fillId="4" borderId="2" xfId="2" applyFill="1" applyBorder="1" applyAlignment="1">
      <alignment vertical="center"/>
    </xf>
    <xf numFmtId="14" fontId="67" fillId="4" borderId="2" xfId="2" applyNumberFormat="1" applyFont="1" applyFill="1" applyBorder="1" applyAlignment="1">
      <alignment vertical="center"/>
    </xf>
    <xf numFmtId="11" fontId="62" fillId="16" borderId="2" xfId="0" applyNumberFormat="1" applyFont="1" applyFill="1" applyBorder="1" applyAlignment="1">
      <alignment vertical="center" wrapText="1"/>
    </xf>
    <xf numFmtId="11" fontId="2" fillId="8" borderId="2" xfId="0" applyNumberFormat="1" applyFont="1" applyFill="1" applyBorder="1" applyAlignment="1">
      <alignment vertical="center" wrapText="1"/>
    </xf>
    <xf numFmtId="11" fontId="62" fillId="20" borderId="2" xfId="0" applyNumberFormat="1" applyFont="1" applyFill="1" applyBorder="1" applyAlignment="1">
      <alignment vertical="center" wrapText="1"/>
    </xf>
    <xf numFmtId="0" fontId="6" fillId="21" borderId="12" xfId="0" applyFont="1" applyFill="1" applyBorder="1" applyAlignment="1">
      <alignment horizontal="center" vertical="center" wrapText="1"/>
    </xf>
    <xf numFmtId="0" fontId="2" fillId="21" borderId="0" xfId="0" applyFont="1" applyFill="1" applyAlignment="1">
      <alignment vertical="center"/>
    </xf>
    <xf numFmtId="0" fontId="28" fillId="22" borderId="2" xfId="0" applyFont="1" applyFill="1" applyBorder="1" applyAlignment="1">
      <alignment vertical="center"/>
    </xf>
    <xf numFmtId="0" fontId="62" fillId="0" borderId="24" xfId="0" applyFont="1" applyFill="1" applyBorder="1" applyAlignment="1">
      <alignment vertical="center"/>
    </xf>
    <xf numFmtId="0" fontId="62" fillId="0" borderId="2" xfId="0" applyFont="1" applyFill="1" applyBorder="1" applyAlignment="1">
      <alignment vertical="center"/>
    </xf>
    <xf numFmtId="0" fontId="68" fillId="0" borderId="2" xfId="0" applyFont="1" applyFill="1" applyBorder="1" applyAlignment="1">
      <alignment vertical="center"/>
    </xf>
    <xf numFmtId="0" fontId="69" fillId="0" borderId="2" xfId="0" applyFont="1" applyFill="1" applyBorder="1" applyAlignment="1">
      <alignment horizontal="center" vertical="center"/>
    </xf>
    <xf numFmtId="0" fontId="62" fillId="0" borderId="2" xfId="187" applyFill="1">
      <alignment vertical="center"/>
    </xf>
    <xf numFmtId="0" fontId="62" fillId="22" borderId="2" xfId="0" applyFont="1" applyFill="1" applyBorder="1" applyAlignment="1">
      <alignment vertical="center"/>
    </xf>
    <xf numFmtId="0" fontId="62" fillId="22" borderId="2" xfId="0" applyFont="1" applyFill="1" applyBorder="1" applyAlignment="1">
      <alignment horizontal="left"/>
    </xf>
    <xf numFmtId="0" fontId="70" fillId="0" borderId="2" xfId="0" applyFont="1" applyFill="1" applyBorder="1" applyAlignment="1">
      <alignment vertical="center"/>
    </xf>
    <xf numFmtId="0" fontId="28" fillId="0" borderId="2" xfId="0" applyFont="1" applyFill="1" applyBorder="1" applyAlignment="1">
      <alignment vertical="center"/>
    </xf>
    <xf numFmtId="11" fontId="62" fillId="22" borderId="2" xfId="0" applyNumberFormat="1" applyFont="1" applyFill="1" applyBorder="1" applyAlignment="1">
      <alignment vertical="center"/>
    </xf>
    <xf numFmtId="11" fontId="28" fillId="22" borderId="17" xfId="0" applyNumberFormat="1" applyFont="1" applyFill="1" applyBorder="1" applyAlignment="1"/>
    <xf numFmtId="0" fontId="62" fillId="24" borderId="26" xfId="0" applyFont="1" applyFill="1" applyBorder="1" applyAlignment="1">
      <alignment horizontal="center" vertical="center"/>
    </xf>
    <xf numFmtId="0" fontId="62" fillId="24" borderId="25" xfId="0" applyFont="1" applyFill="1" applyBorder="1" applyAlignment="1">
      <alignment horizontal="center" vertical="center"/>
    </xf>
    <xf numFmtId="11" fontId="28" fillId="22" borderId="2" xfId="0" applyNumberFormat="1" applyFont="1" applyFill="1" applyBorder="1" applyAlignment="1">
      <alignment vertical="center"/>
    </xf>
    <xf numFmtId="0" fontId="22" fillId="0" borderId="26" xfId="0" applyFont="1" applyBorder="1" applyAlignment="1">
      <alignment horizontal="center"/>
    </xf>
    <xf numFmtId="0" fontId="68" fillId="0" borderId="27" xfId="0" applyFont="1" applyBorder="1" applyAlignment="1">
      <alignment horizontal="center" vertical="center" wrapText="1"/>
    </xf>
    <xf numFmtId="11" fontId="62" fillId="25" borderId="2" xfId="0" applyNumberFormat="1" applyFont="1" applyFill="1" applyBorder="1" applyAlignment="1">
      <alignment vertical="center"/>
    </xf>
    <xf numFmtId="0" fontId="25" fillId="9" borderId="0" xfId="0" applyFont="1" applyFill="1" applyBorder="1" applyAlignment="1">
      <alignment horizontal="center"/>
    </xf>
    <xf numFmtId="0" fontId="28" fillId="16" borderId="2" xfId="0" applyFont="1" applyFill="1" applyBorder="1" applyAlignment="1">
      <alignment vertical="center"/>
    </xf>
    <xf numFmtId="0" fontId="28" fillId="16" borderId="17" xfId="0" applyFont="1" applyFill="1" applyBorder="1" applyAlignment="1">
      <alignment vertical="center"/>
    </xf>
    <xf numFmtId="0" fontId="28" fillId="0" borderId="24" xfId="0" applyFont="1" applyFill="1" applyBorder="1" applyAlignment="1">
      <alignment vertical="center"/>
    </xf>
    <xf numFmtId="14" fontId="28" fillId="4" borderId="2" xfId="0" applyNumberFormat="1" applyFont="1" applyFill="1" applyBorder="1" applyAlignment="1">
      <alignment vertical="center"/>
    </xf>
    <xf numFmtId="14" fontId="2" fillId="4" borderId="2" xfId="0" applyNumberFormat="1" applyFont="1" applyFill="1" applyBorder="1" applyAlignment="1">
      <alignment horizontal="center" vertical="center" wrapText="1"/>
    </xf>
    <xf numFmtId="14" fontId="2" fillId="4" borderId="2" xfId="0" applyNumberFormat="1" applyFont="1" applyFill="1" applyBorder="1" applyAlignment="1">
      <alignment horizontal="left" vertical="center" wrapText="1"/>
    </xf>
    <xf numFmtId="11" fontId="2" fillId="4" borderId="2" xfId="0" applyNumberFormat="1" applyFont="1" applyFill="1" applyBorder="1" applyAlignment="1">
      <alignment horizontal="center" vertical="center"/>
    </xf>
    <xf numFmtId="11" fontId="28" fillId="10" borderId="2" xfId="1" applyNumberFormat="1" applyFont="1" applyFill="1" applyBorder="1" applyAlignment="1">
      <alignment vertical="center"/>
    </xf>
    <xf numFmtId="11" fontId="62" fillId="26" borderId="2" xfId="0" applyNumberFormat="1" applyFont="1" applyFill="1" applyBorder="1" applyAlignment="1">
      <alignment vertical="center"/>
    </xf>
    <xf numFmtId="11" fontId="62" fillId="26" borderId="28" xfId="0" applyNumberFormat="1" applyFont="1" applyFill="1" applyBorder="1" applyAlignment="1">
      <alignment vertical="center"/>
    </xf>
    <xf numFmtId="11" fontId="62" fillId="26" borderId="17" xfId="0" applyNumberFormat="1" applyFont="1" applyFill="1" applyBorder="1" applyAlignment="1">
      <alignment vertical="center"/>
    </xf>
    <xf numFmtId="11" fontId="62" fillId="26" borderId="18" xfId="0" applyNumberFormat="1" applyFont="1" applyFill="1" applyBorder="1" applyAlignment="1">
      <alignment vertical="center"/>
    </xf>
    <xf numFmtId="11" fontId="62" fillId="26" borderId="25" xfId="0" applyNumberFormat="1" applyFont="1" applyFill="1" applyBorder="1" applyAlignment="1">
      <alignment vertical="center"/>
    </xf>
    <xf numFmtId="0" fontId="2" fillId="21" borderId="2" xfId="0" applyFont="1" applyFill="1" applyBorder="1" applyAlignment="1">
      <alignment vertical="center" wrapText="1"/>
    </xf>
    <xf numFmtId="0" fontId="68" fillId="0" borderId="0" xfId="0" applyFont="1" applyBorder="1" applyAlignment="1">
      <alignment horizontal="center" vertical="center" wrapText="1"/>
    </xf>
    <xf numFmtId="11" fontId="28" fillId="4" borderId="2" xfId="0" applyNumberFormat="1" applyFont="1" applyFill="1" applyBorder="1" applyAlignment="1">
      <alignment horizontal="center" vertical="center"/>
    </xf>
    <xf numFmtId="0" fontId="2" fillId="8" borderId="2" xfId="0" applyFont="1" applyFill="1" applyBorder="1" applyAlignment="1">
      <alignment vertical="center"/>
    </xf>
    <xf numFmtId="0" fontId="7" fillId="8" borderId="2" xfId="0" applyFont="1" applyFill="1" applyBorder="1" applyAlignment="1">
      <alignment horizontal="center" vertical="center"/>
    </xf>
    <xf numFmtId="14" fontId="2" fillId="8" borderId="2" xfId="0" applyNumberFormat="1" applyFont="1" applyFill="1" applyBorder="1" applyAlignment="1">
      <alignment vertical="center"/>
    </xf>
    <xf numFmtId="14" fontId="13" fillId="8" borderId="2" xfId="2" applyNumberFormat="1" applyFill="1" applyBorder="1" applyAlignment="1">
      <alignment vertical="center"/>
    </xf>
    <xf numFmtId="1" fontId="2" fillId="8" borderId="2" xfId="0" applyNumberFormat="1" applyFont="1" applyFill="1" applyBorder="1" applyAlignment="1">
      <alignment vertical="center"/>
    </xf>
    <xf numFmtId="11" fontId="2" fillId="8" borderId="2" xfId="0" applyNumberFormat="1" applyFont="1" applyFill="1" applyBorder="1" applyAlignment="1">
      <alignment horizontal="right" vertical="center"/>
    </xf>
    <xf numFmtId="11" fontId="2" fillId="8" borderId="2" xfId="0" applyNumberFormat="1" applyFont="1" applyFill="1" applyBorder="1" applyAlignment="1">
      <alignment vertical="center"/>
    </xf>
    <xf numFmtId="11" fontId="2" fillId="8" borderId="11" xfId="1" applyNumberFormat="1" applyFont="1" applyFill="1" applyBorder="1" applyAlignment="1">
      <alignment vertical="center"/>
    </xf>
    <xf numFmtId="14" fontId="2" fillId="8" borderId="2" xfId="0" applyNumberFormat="1" applyFont="1" applyFill="1" applyBorder="1" applyAlignment="1">
      <alignment vertical="center" wrapText="1"/>
    </xf>
    <xf numFmtId="14" fontId="13" fillId="8" borderId="2" xfId="2" applyNumberFormat="1" applyFill="1" applyBorder="1" applyAlignment="1">
      <alignment vertical="center" wrapText="1"/>
    </xf>
    <xf numFmtId="0" fontId="28" fillId="8" borderId="2" xfId="0" applyFont="1" applyFill="1" applyBorder="1" applyAlignment="1">
      <alignment vertical="center" wrapText="1"/>
    </xf>
    <xf numFmtId="0" fontId="29" fillId="8" borderId="2" xfId="0" applyFont="1" applyFill="1" applyBorder="1" applyAlignment="1">
      <alignment vertical="center"/>
    </xf>
    <xf numFmtId="0" fontId="28" fillId="8" borderId="2" xfId="0" applyFont="1" applyFill="1" applyBorder="1" applyAlignment="1">
      <alignment vertical="center"/>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4" fillId="9" borderId="2" xfId="0" applyFont="1" applyFill="1" applyBorder="1" applyAlignment="1">
      <alignment horizontal="center"/>
    </xf>
    <xf numFmtId="0" fontId="25" fillId="9" borderId="2" xfId="0" applyFont="1" applyFill="1"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22" fillId="0" borderId="14" xfId="0" applyFont="1" applyBorder="1" applyAlignment="1">
      <alignment horizontal="center"/>
    </xf>
    <xf numFmtId="0" fontId="22" fillId="0" borderId="15" xfId="0" applyFont="1" applyBorder="1" applyAlignment="1">
      <alignment horizontal="center"/>
    </xf>
    <xf numFmtId="0" fontId="11" fillId="0" borderId="7" xfId="0" applyFont="1" applyBorder="1" applyAlignment="1">
      <alignment horizontal="center" vertical="center" wrapText="1"/>
    </xf>
  </cellXfs>
  <cellStyles count="380">
    <cellStyle name="Collegamento ipertestuale" xfId="2" builtinId="8"/>
    <cellStyle name="Collegamento visitato" xfId="3" builtinId="9" hidden="1"/>
    <cellStyle name="Collegamento visitato" xfId="4" builtinId="9" hidden="1"/>
    <cellStyle name="Collegamento visitato" xfId="5" builtinId="9" hidden="1"/>
    <cellStyle name="Collegamento visitato" xfId="6" builtinId="9" hidden="1"/>
    <cellStyle name="Collegamento visitato" xfId="7" builtinId="9" hidden="1"/>
    <cellStyle name="Collegamento visitato" xfId="8" builtinId="9" hidden="1"/>
    <cellStyle name="Collegamento visitato" xfId="9" builtinId="9" hidden="1"/>
    <cellStyle name="Collegamento visitato" xfId="10" builtinId="9" hidden="1"/>
    <cellStyle name="Collegamento visitato" xfId="11" builtinId="9" hidden="1"/>
    <cellStyle name="Collegamento visitato" xfId="12" builtinId="9" hidden="1"/>
    <cellStyle name="Collegamento visitato" xfId="13" builtinId="9" hidden="1"/>
    <cellStyle name="Collegamento visitato" xfId="14" builtinId="9" hidden="1"/>
    <cellStyle name="Collegamento visitato" xfId="15" builtinId="9" hidden="1"/>
    <cellStyle name="Collegamento visitato" xfId="16" builtinId="9" hidden="1"/>
    <cellStyle name="Collegamento visitato" xfId="17" builtinId="9" hidden="1"/>
    <cellStyle name="Collegamento visitato" xfId="18" builtinId="9" hidden="1"/>
    <cellStyle name="Collegamento visitato" xfId="19" builtinId="9" hidden="1"/>
    <cellStyle name="Collegamento visitato" xfId="20" builtinId="9" hidden="1"/>
    <cellStyle name="Collegamento visitato" xfId="21" builtinId="9" hidden="1"/>
    <cellStyle name="Collegamento visitato" xfId="22" builtinId="9" hidden="1"/>
    <cellStyle name="Collegamento visitato" xfId="23" builtinId="9" hidden="1"/>
    <cellStyle name="Collegamento visitato" xfId="24" builtinId="9" hidden="1"/>
    <cellStyle name="Collegamento visitato" xfId="25" builtinId="9" hidden="1"/>
    <cellStyle name="Collegamento visitato" xfId="26" builtinId="9" hidden="1"/>
    <cellStyle name="Collegamento visitato" xfId="27" builtinId="9" hidden="1"/>
    <cellStyle name="Collegamento visitato" xfId="28" builtinId="9" hidden="1"/>
    <cellStyle name="Collegamento visitato" xfId="29" builtinId="9" hidden="1"/>
    <cellStyle name="Collegamento visitato" xfId="30" builtinId="9" hidden="1"/>
    <cellStyle name="Collegamento visitato" xfId="31" builtinId="9" hidden="1"/>
    <cellStyle name="Collegamento visitato" xfId="32" builtinId="9" hidden="1"/>
    <cellStyle name="Collegamento visitato" xfId="33" builtinId="9" hidden="1"/>
    <cellStyle name="Collegamento visitato" xfId="34" builtinId="9" hidden="1"/>
    <cellStyle name="Collegamento visitato" xfId="35" builtinId="9" hidden="1"/>
    <cellStyle name="Collegamento visitato" xfId="36" builtinId="9" hidden="1"/>
    <cellStyle name="Collegamento visitato" xfId="37" builtinId="9" hidden="1"/>
    <cellStyle name="Collegamento visitato" xfId="38" builtinId="9" hidden="1"/>
    <cellStyle name="Collegamento visitato" xfId="39" builtinId="9" hidden="1"/>
    <cellStyle name="Collegamento visitato" xfId="40" builtinId="9" hidden="1"/>
    <cellStyle name="Collegamento visitato" xfId="41" builtinId="9" hidden="1"/>
    <cellStyle name="Collegamento visitato" xfId="42" builtinId="9" hidden="1"/>
    <cellStyle name="Collegamento visitato" xfId="43" builtinId="9" hidden="1"/>
    <cellStyle name="Collegamento visitato" xfId="44" builtinId="9" hidden="1"/>
    <cellStyle name="Collegamento visitato" xfId="45" builtinId="9" hidden="1"/>
    <cellStyle name="Collegamento visitato" xfId="46" builtinId="9" hidden="1"/>
    <cellStyle name="Collegamento visitato" xfId="47" builtinId="9" hidden="1"/>
    <cellStyle name="Collegamento visitato" xfId="48" builtinId="9" hidden="1"/>
    <cellStyle name="Collegamento visitato" xfId="49" builtinId="9" hidden="1"/>
    <cellStyle name="Collegamento visitato" xfId="50" builtinId="9" hidden="1"/>
    <cellStyle name="Collegamento visitato" xfId="51" builtinId="9" hidden="1"/>
    <cellStyle name="Collegamento visitato" xfId="52" builtinId="9" hidden="1"/>
    <cellStyle name="Collegamento visitato" xfId="53" builtinId="9" hidden="1"/>
    <cellStyle name="Collegamento visitato" xfId="54" builtinId="9" hidden="1"/>
    <cellStyle name="Collegamento visitato" xfId="55" builtinId="9" hidden="1"/>
    <cellStyle name="Collegamento visitato" xfId="56" builtinId="9" hidden="1"/>
    <cellStyle name="Collegamento visitato" xfId="57" builtinId="9" hidden="1"/>
    <cellStyle name="Collegamento visitato" xfId="58" builtinId="9" hidden="1"/>
    <cellStyle name="Collegamento visitato" xfId="59" builtinId="9" hidden="1"/>
    <cellStyle name="Collegamento visitato" xfId="60" builtinId="9" hidden="1"/>
    <cellStyle name="Collegamento visitato" xfId="61" builtinId="9" hidden="1"/>
    <cellStyle name="Collegamento visitato" xfId="62" builtinId="9" hidden="1"/>
    <cellStyle name="Collegamento visitato" xfId="63" builtinId="9" hidden="1"/>
    <cellStyle name="Collegamento visitato" xfId="64" builtinId="9" hidden="1"/>
    <cellStyle name="Collegamento visitato" xfId="65" builtinId="9" hidden="1"/>
    <cellStyle name="Collegamento visitato" xfId="66" builtinId="9" hidden="1"/>
    <cellStyle name="Collegamento visitato" xfId="67" builtinId="9" hidden="1"/>
    <cellStyle name="Collegamento visitato" xfId="68" builtinId="9" hidden="1"/>
    <cellStyle name="Collegamento visitato" xfId="69" builtinId="9" hidden="1"/>
    <cellStyle name="Collegamento visitato" xfId="70" builtinId="9" hidden="1"/>
    <cellStyle name="Collegamento visitato" xfId="71" builtinId="9" hidden="1"/>
    <cellStyle name="Collegamento visitato" xfId="72" builtinId="9" hidden="1"/>
    <cellStyle name="Collegamento visitato" xfId="73" builtinId="9" hidden="1"/>
    <cellStyle name="Collegamento visitato" xfId="74" builtinId="9" hidden="1"/>
    <cellStyle name="Collegamento visitato" xfId="75" builtinId="9" hidden="1"/>
    <cellStyle name="Collegamento visitato" xfId="76" builtinId="9" hidden="1"/>
    <cellStyle name="Collegamento visitato" xfId="77" builtinId="9" hidden="1"/>
    <cellStyle name="Collegamento visitato" xfId="78" builtinId="9" hidden="1"/>
    <cellStyle name="Collegamento visitato" xfId="79" builtinId="9" hidden="1"/>
    <cellStyle name="Collegamento visitato" xfId="80" builtinId="9" hidden="1"/>
    <cellStyle name="Collegamento visitato" xfId="81" builtinId="9" hidden="1"/>
    <cellStyle name="Collegamento visitato" xfId="82" builtinId="9" hidden="1"/>
    <cellStyle name="Collegamento visitato" xfId="83" builtinId="9" hidden="1"/>
    <cellStyle name="Collegamento visitato" xfId="84" builtinId="9" hidden="1"/>
    <cellStyle name="Collegamento visitato" xfId="85" builtinId="9" hidden="1"/>
    <cellStyle name="Collegamento visitato" xfId="86" builtinId="9" hidden="1"/>
    <cellStyle name="Collegamento visitato" xfId="87" builtinId="9" hidden="1"/>
    <cellStyle name="Collegamento visitato" xfId="88" builtinId="9" hidden="1"/>
    <cellStyle name="Collegamento visitato" xfId="89" builtinId="9" hidden="1"/>
    <cellStyle name="Collegamento visitato" xfId="90" builtinId="9" hidden="1"/>
    <cellStyle name="Collegamento visitato" xfId="91" builtinId="9" hidden="1"/>
    <cellStyle name="Collegamento visitato" xfId="92" builtinId="9" hidden="1"/>
    <cellStyle name="Collegamento visitato" xfId="93" builtinId="9" hidden="1"/>
    <cellStyle name="Collegamento visitato" xfId="94" builtinId="9" hidden="1"/>
    <cellStyle name="Collegamento visitato" xfId="95" builtinId="9" hidden="1"/>
    <cellStyle name="Collegamento visitato" xfId="96" builtinId="9" hidden="1"/>
    <cellStyle name="Collegamento visitato" xfId="97" builtinId="9" hidden="1"/>
    <cellStyle name="Collegamento visitato" xfId="98" builtinId="9" hidden="1"/>
    <cellStyle name="Collegamento visitato" xfId="99" builtinId="9" hidden="1"/>
    <cellStyle name="Collegamento visitato" xfId="100" builtinId="9" hidden="1"/>
    <cellStyle name="Collegamento visitato" xfId="101" builtinId="9" hidden="1"/>
    <cellStyle name="Collegamento visitato" xfId="102" builtinId="9" hidden="1"/>
    <cellStyle name="Collegamento visitato" xfId="103" builtinId="9" hidden="1"/>
    <cellStyle name="Collegamento visitato" xfId="104" builtinId="9" hidden="1"/>
    <cellStyle name="Collegamento visitato" xfId="105" builtinId="9" hidden="1"/>
    <cellStyle name="Collegamento visitato" xfId="106" builtinId="9" hidden="1"/>
    <cellStyle name="Collegamento visitato" xfId="107" builtinId="9" hidden="1"/>
    <cellStyle name="Collegamento visitato" xfId="108" builtinId="9" hidden="1"/>
    <cellStyle name="Collegamento visitato" xfId="109" builtinId="9" hidden="1"/>
    <cellStyle name="Collegamento visitato" xfId="110" builtinId="9" hidden="1"/>
    <cellStyle name="Collegamento visitato" xfId="111" builtinId="9" hidden="1"/>
    <cellStyle name="Collegamento visitato" xfId="112" builtinId="9" hidden="1"/>
    <cellStyle name="Collegamento visitato" xfId="113" builtinId="9" hidden="1"/>
    <cellStyle name="Collegamento visitato" xfId="114" builtinId="9" hidden="1"/>
    <cellStyle name="Collegamento visitato" xfId="115" builtinId="9" hidden="1"/>
    <cellStyle name="Collegamento visitato" xfId="116" builtinId="9" hidden="1"/>
    <cellStyle name="Collegamento visitato" xfId="117" builtinId="9" hidden="1"/>
    <cellStyle name="Collegamento visitato" xfId="118" builtinId="9" hidden="1"/>
    <cellStyle name="Collegamento visitato" xfId="119" builtinId="9" hidden="1"/>
    <cellStyle name="Collegamento visitato" xfId="120" builtinId="9" hidden="1"/>
    <cellStyle name="Collegamento visitato" xfId="121" builtinId="9" hidden="1"/>
    <cellStyle name="Collegamento visitato" xfId="122" builtinId="9" hidden="1"/>
    <cellStyle name="Collegamento visitato" xfId="123" builtinId="9" hidden="1"/>
    <cellStyle name="Collegamento visitato" xfId="124" builtinId="9" hidden="1"/>
    <cellStyle name="Collegamento visitato" xfId="125" builtinId="9" hidden="1"/>
    <cellStyle name="Collegamento visitato" xfId="126" builtinId="9" hidden="1"/>
    <cellStyle name="Collegamento visitato" xfId="127" builtinId="9" hidden="1"/>
    <cellStyle name="Collegamento visitato" xfId="128" builtinId="9" hidden="1"/>
    <cellStyle name="Collegamento visitato" xfId="129" builtinId="9" hidden="1"/>
    <cellStyle name="Collegamento visitato" xfId="130" builtinId="9" hidden="1"/>
    <cellStyle name="Collegamento visitato" xfId="131" builtinId="9" hidden="1"/>
    <cellStyle name="Collegamento visitato" xfId="132" builtinId="9" hidden="1"/>
    <cellStyle name="Collegamento visitato" xfId="133" builtinId="9" hidden="1"/>
    <cellStyle name="Collegamento visitato" xfId="134" builtinId="9" hidden="1"/>
    <cellStyle name="Collegamento visitato" xfId="135" builtinId="9" hidden="1"/>
    <cellStyle name="Collegamento visitato" xfId="136" builtinId="9" hidden="1"/>
    <cellStyle name="Collegamento visitato" xfId="137" builtinId="9" hidden="1"/>
    <cellStyle name="Collegamento visitato" xfId="138" builtinId="9" hidden="1"/>
    <cellStyle name="Collegamento visitato" xfId="139" builtinId="9" hidden="1"/>
    <cellStyle name="Collegamento visitato" xfId="140" builtinId="9" hidden="1"/>
    <cellStyle name="Collegamento visitato" xfId="141" builtinId="9" hidden="1"/>
    <cellStyle name="Collegamento visitato" xfId="142" builtinId="9" hidden="1"/>
    <cellStyle name="Collegamento visitato" xfId="143" builtinId="9" hidden="1"/>
    <cellStyle name="Collegamento visitato" xfId="144" builtinId="9" hidden="1"/>
    <cellStyle name="Collegamento visitato" xfId="145" builtinId="9" hidden="1"/>
    <cellStyle name="Collegamento visitato" xfId="146" builtinId="9" hidden="1"/>
    <cellStyle name="Collegamento visitato" xfId="147" builtinId="9" hidden="1"/>
    <cellStyle name="Collegamento visitato" xfId="148" builtinId="9" hidden="1"/>
    <cellStyle name="Collegamento visitato" xfId="149" builtinId="9" hidden="1"/>
    <cellStyle name="Collegamento visitato" xfId="150" builtinId="9" hidden="1"/>
    <cellStyle name="Collegamento visitato" xfId="151" builtinId="9" hidden="1"/>
    <cellStyle name="Collegamento visitato" xfId="152" builtinId="9" hidden="1"/>
    <cellStyle name="Collegamento visitato" xfId="153" builtinId="9" hidden="1"/>
    <cellStyle name="Collegamento visitato" xfId="154" builtinId="9" hidden="1"/>
    <cellStyle name="Collegamento visitato" xfId="155" builtinId="9" hidden="1"/>
    <cellStyle name="Collegamento visitato" xfId="156" builtinId="9" hidden="1"/>
    <cellStyle name="Collegamento visitato" xfId="157" builtinId="9" hidden="1"/>
    <cellStyle name="Collegamento visitato" xfId="158" builtinId="9" hidden="1"/>
    <cellStyle name="Collegamento visitato" xfId="159" builtinId="9" hidden="1"/>
    <cellStyle name="Collegamento visitato" xfId="160" builtinId="9" hidden="1"/>
    <cellStyle name="Collegamento visitato" xfId="161" builtinId="9" hidden="1"/>
    <cellStyle name="Collegamento visitato" xfId="162" builtinId="9" hidden="1"/>
    <cellStyle name="Collegamento visitato" xfId="163" builtinId="9" hidden="1"/>
    <cellStyle name="Collegamento visitato" xfId="164" builtinId="9" hidden="1"/>
    <cellStyle name="Collegamento visitato" xfId="165" builtinId="9" hidden="1"/>
    <cellStyle name="Collegamento visitato" xfId="166" builtinId="9" hidden="1"/>
    <cellStyle name="Collegamento visitato" xfId="167" builtinId="9" hidden="1"/>
    <cellStyle name="Collegamento visitato" xfId="168" builtinId="9" hidden="1"/>
    <cellStyle name="Collegamento visitato" xfId="169" builtinId="9" hidden="1"/>
    <cellStyle name="Collegamento visitato" xfId="170" builtinId="9" hidden="1"/>
    <cellStyle name="Collegamento visitato" xfId="171" builtinId="9" hidden="1"/>
    <cellStyle name="Collegamento visitato" xfId="172" builtinId="9" hidden="1"/>
    <cellStyle name="Collegamento visitato" xfId="173" builtinId="9" hidden="1"/>
    <cellStyle name="Collegamento visitato" xfId="174" builtinId="9" hidden="1"/>
    <cellStyle name="Collegamento visitato" xfId="175" builtinId="9" hidden="1"/>
    <cellStyle name="Collegamento visitato" xfId="176" builtinId="9" hidden="1"/>
    <cellStyle name="Collegamento visitato" xfId="177" builtinId="9" hidden="1"/>
    <cellStyle name="Collegamento visitato" xfId="178" builtinId="9" hidden="1"/>
    <cellStyle name="Collegamento visitato" xfId="179" builtinId="9" hidden="1"/>
    <cellStyle name="Collegamento visitato" xfId="180" builtinId="9" hidden="1"/>
    <cellStyle name="Collegamento visitato" xfId="181" builtinId="9" hidden="1"/>
    <cellStyle name="Collegamento visitato" xfId="182" builtinId="9" hidden="1"/>
    <cellStyle name="Collegamento visitato" xfId="183" builtinId="9" hidden="1"/>
    <cellStyle name="Collegamento visitato" xfId="184" builtinId="9" hidden="1"/>
    <cellStyle name="Collegamento visitato" xfId="185" builtinId="9" hidden="1"/>
    <cellStyle name="Collegamento visitato" xfId="186" builtinId="9" hidden="1"/>
    <cellStyle name="Collegamento visitato" xfId="188" builtinId="9" hidden="1"/>
    <cellStyle name="Collegamento visitato" xfId="189" builtinId="9" hidden="1"/>
    <cellStyle name="Collegamento visitato" xfId="190" builtinId="9" hidden="1"/>
    <cellStyle name="Collegamento visitato" xfId="191" builtinId="9" hidden="1"/>
    <cellStyle name="Collegamento visitato" xfId="192" builtinId="9" hidden="1"/>
    <cellStyle name="Collegamento visitato" xfId="193" builtinId="9" hidden="1"/>
    <cellStyle name="Collegamento visitato" xfId="194" builtinId="9" hidden="1"/>
    <cellStyle name="Collegamento visitato" xfId="195" builtinId="9" hidden="1"/>
    <cellStyle name="Collegamento visitato" xfId="196" builtinId="9" hidden="1"/>
    <cellStyle name="Collegamento visitato" xfId="197" builtinId="9" hidden="1"/>
    <cellStyle name="Collegamento visitato" xfId="198" builtinId="9" hidden="1"/>
    <cellStyle name="Collegamento visitato" xfId="199" builtinId="9" hidden="1"/>
    <cellStyle name="Collegamento visitato" xfId="200" builtinId="9" hidden="1"/>
    <cellStyle name="Collegamento visitato" xfId="201" builtinId="9" hidden="1"/>
    <cellStyle name="Collegamento visitato" xfId="202" builtinId="9" hidden="1"/>
    <cellStyle name="Collegamento visitato" xfId="203" builtinId="9" hidden="1"/>
    <cellStyle name="Collegamento visitato" xfId="204" builtinId="9" hidden="1"/>
    <cellStyle name="Collegamento visitato" xfId="205" builtinId="9" hidden="1"/>
    <cellStyle name="Collegamento visitato" xfId="206" builtinId="9" hidden="1"/>
    <cellStyle name="Collegamento visitato" xfId="207" builtinId="9" hidden="1"/>
    <cellStyle name="Collegamento visitato" xfId="208" builtinId="9" hidden="1"/>
    <cellStyle name="Collegamento visitato" xfId="209" builtinId="9" hidden="1"/>
    <cellStyle name="Collegamento visitato" xfId="210" builtinId="9" hidden="1"/>
    <cellStyle name="Collegamento visitato" xfId="211" builtinId="9" hidden="1"/>
    <cellStyle name="Collegamento visitato" xfId="212" builtinId="9" hidden="1"/>
    <cellStyle name="Collegamento visitato" xfId="213" builtinId="9" hidden="1"/>
    <cellStyle name="Collegamento visitato" xfId="214" builtinId="9" hidden="1"/>
    <cellStyle name="Collegamento visitato" xfId="215" builtinId="9" hidden="1"/>
    <cellStyle name="Collegamento visitato" xfId="216" builtinId="9" hidden="1"/>
    <cellStyle name="Collegamento visitato" xfId="217" builtinId="9" hidden="1"/>
    <cellStyle name="Collegamento visitato" xfId="218" builtinId="9" hidden="1"/>
    <cellStyle name="Collegamento visitato" xfId="219" builtinId="9" hidden="1"/>
    <cellStyle name="Collegamento visitato" xfId="220" builtinId="9" hidden="1"/>
    <cellStyle name="Collegamento visitato" xfId="221" builtinId="9" hidden="1"/>
    <cellStyle name="Collegamento visitato" xfId="222" builtinId="9" hidden="1"/>
    <cellStyle name="Collegamento visitato" xfId="223" builtinId="9" hidden="1"/>
    <cellStyle name="Collegamento visitato" xfId="224" builtinId="9" hidden="1"/>
    <cellStyle name="Collegamento visitato" xfId="225" builtinId="9" hidden="1"/>
    <cellStyle name="Collegamento visitato" xfId="226" builtinId="9" hidden="1"/>
    <cellStyle name="Collegamento visitato" xfId="227" builtinId="9" hidden="1"/>
    <cellStyle name="Collegamento visitato" xfId="228" builtinId="9" hidden="1"/>
    <cellStyle name="Collegamento visitato" xfId="229" builtinId="9" hidden="1"/>
    <cellStyle name="Collegamento visitato" xfId="230" builtinId="9" hidden="1"/>
    <cellStyle name="Collegamento visitato" xfId="231" builtinId="9" hidden="1"/>
    <cellStyle name="Collegamento visitato" xfId="232" builtinId="9" hidden="1"/>
    <cellStyle name="Collegamento visitato" xfId="233" builtinId="9" hidden="1"/>
    <cellStyle name="Collegamento visitato" xfId="234" builtinId="9" hidden="1"/>
    <cellStyle name="Collegamento visitato" xfId="235" builtinId="9" hidden="1"/>
    <cellStyle name="Collegamento visitato" xfId="236" builtinId="9" hidden="1"/>
    <cellStyle name="Collegamento visitato" xfId="237" builtinId="9" hidden="1"/>
    <cellStyle name="Collegamento visitato" xfId="238" builtinId="9" hidden="1"/>
    <cellStyle name="Collegamento visitato" xfId="239" builtinId="9" hidden="1"/>
    <cellStyle name="Collegamento visitato" xfId="240" builtinId="9" hidden="1"/>
    <cellStyle name="Collegamento visitato" xfId="241" builtinId="9" hidden="1"/>
    <cellStyle name="Collegamento visitato" xfId="242" builtinId="9" hidden="1"/>
    <cellStyle name="Collegamento visitato" xfId="243" builtinId="9" hidden="1"/>
    <cellStyle name="Collegamento visitato" xfId="244" builtinId="9" hidden="1"/>
    <cellStyle name="Collegamento visitato" xfId="245" builtinId="9" hidden="1"/>
    <cellStyle name="Collegamento visitato" xfId="246" builtinId="9" hidden="1"/>
    <cellStyle name="Collegamento visitato" xfId="247" builtinId="9" hidden="1"/>
    <cellStyle name="Collegamento visitato" xfId="248" builtinId="9" hidden="1"/>
    <cellStyle name="Collegamento visitato" xfId="249" builtinId="9" hidden="1"/>
    <cellStyle name="Collegamento visitato" xfId="250" builtinId="9" hidden="1"/>
    <cellStyle name="Collegamento visitato" xfId="251" builtinId="9" hidden="1"/>
    <cellStyle name="Collegamento visitato" xfId="252" builtinId="9" hidden="1"/>
    <cellStyle name="Collegamento visitato" xfId="253" builtinId="9" hidden="1"/>
    <cellStyle name="Collegamento visitato" xfId="254" builtinId="9" hidden="1"/>
    <cellStyle name="Collegamento visitato" xfId="255" builtinId="9" hidden="1"/>
    <cellStyle name="Collegamento visitato" xfId="256" builtinId="9" hidden="1"/>
    <cellStyle name="Collegamento visitato" xfId="257" builtinId="9" hidden="1"/>
    <cellStyle name="Collegamento visitato" xfId="258" builtinId="9" hidden="1"/>
    <cellStyle name="Collegamento visitato" xfId="259" builtinId="9" hidden="1"/>
    <cellStyle name="Collegamento visitato" xfId="260" builtinId="9" hidden="1"/>
    <cellStyle name="Collegamento visitato" xfId="261" builtinId="9" hidden="1"/>
    <cellStyle name="Collegamento visitato" xfId="262" builtinId="9" hidden="1"/>
    <cellStyle name="Collegamento visitato" xfId="263" builtinId="9" hidden="1"/>
    <cellStyle name="Collegamento visitato" xfId="264" builtinId="9" hidden="1"/>
    <cellStyle name="Collegamento visitato" xfId="265" builtinId="9" hidden="1"/>
    <cellStyle name="Collegamento visitato" xfId="266" builtinId="9" hidden="1"/>
    <cellStyle name="Collegamento visitato" xfId="267" builtinId="9" hidden="1"/>
    <cellStyle name="Collegamento visitato" xfId="268" builtinId="9" hidden="1"/>
    <cellStyle name="Collegamento visitato" xfId="269" builtinId="9" hidden="1"/>
    <cellStyle name="Collegamento visitato" xfId="270" builtinId="9" hidden="1"/>
    <cellStyle name="Collegamento visitato" xfId="271" builtinId="9" hidden="1"/>
    <cellStyle name="Collegamento visitato" xfId="272" builtinId="9" hidden="1"/>
    <cellStyle name="Collegamento visitato" xfId="273" builtinId="9" hidden="1"/>
    <cellStyle name="Collegamento visitato" xfId="274" builtinId="9" hidden="1"/>
    <cellStyle name="Collegamento visitato" xfId="275" builtinId="9" hidden="1"/>
    <cellStyle name="Collegamento visitato" xfId="276" builtinId="9" hidden="1"/>
    <cellStyle name="Collegamento visitato" xfId="277" builtinId="9" hidden="1"/>
    <cellStyle name="Collegamento visitato" xfId="278" builtinId="9" hidden="1"/>
    <cellStyle name="Collegamento visitato" xfId="279" builtinId="9" hidden="1"/>
    <cellStyle name="Collegamento visitato" xfId="280" builtinId="9" hidden="1"/>
    <cellStyle name="Collegamento visitato" xfId="281" builtinId="9" hidden="1"/>
    <cellStyle name="Collegamento visitato" xfId="282" builtinId="9" hidden="1"/>
    <cellStyle name="Collegamento visitato" xfId="283" builtinId="9" hidden="1"/>
    <cellStyle name="Collegamento visitato" xfId="284" builtinId="9" hidden="1"/>
    <cellStyle name="Collegamento visitato" xfId="285" builtinId="9" hidden="1"/>
    <cellStyle name="Collegamento visitato" xfId="286" builtinId="9" hidden="1"/>
    <cellStyle name="Collegamento visitato" xfId="287" builtinId="9" hidden="1"/>
    <cellStyle name="Collegamento visitato" xfId="288" builtinId="9" hidden="1"/>
    <cellStyle name="Collegamento visitato" xfId="289" builtinId="9" hidden="1"/>
    <cellStyle name="Collegamento visitato" xfId="290" builtinId="9" hidden="1"/>
    <cellStyle name="Collegamento visitato" xfId="291" builtinId="9" hidden="1"/>
    <cellStyle name="Collegamento visitato" xfId="292" builtinId="9" hidden="1"/>
    <cellStyle name="Collegamento visitato" xfId="293" builtinId="9" hidden="1"/>
    <cellStyle name="Collegamento visitato" xfId="294" builtinId="9" hidden="1"/>
    <cellStyle name="Collegamento visitato" xfId="295" builtinId="9" hidden="1"/>
    <cellStyle name="Collegamento visitato" xfId="296" builtinId="9" hidden="1"/>
    <cellStyle name="Collegamento visitato" xfId="297" builtinId="9" hidden="1"/>
    <cellStyle name="Collegamento visitato" xfId="298" builtinId="9" hidden="1"/>
    <cellStyle name="Collegamento visitato" xfId="299" builtinId="9" hidden="1"/>
    <cellStyle name="Collegamento visitato" xfId="300" builtinId="9" hidden="1"/>
    <cellStyle name="Collegamento visitato" xfId="301" builtinId="9" hidden="1"/>
    <cellStyle name="Collegamento visitato" xfId="302" builtinId="9" hidden="1"/>
    <cellStyle name="Collegamento visitato" xfId="303" builtinId="9" hidden="1"/>
    <cellStyle name="Collegamento visitato" xfId="304" builtinId="9" hidden="1"/>
    <cellStyle name="Collegamento visitato" xfId="305" builtinId="9" hidden="1"/>
    <cellStyle name="Collegamento visitato" xfId="306" builtinId="9" hidden="1"/>
    <cellStyle name="Collegamento visitato" xfId="307" builtinId="9" hidden="1"/>
    <cellStyle name="Collegamento visitato" xfId="308" builtinId="9" hidden="1"/>
    <cellStyle name="Collegamento visitato" xfId="309" builtinId="9" hidden="1"/>
    <cellStyle name="Collegamento visitato" xfId="310" builtinId="9" hidden="1"/>
    <cellStyle name="Collegamento visitato" xfId="311" builtinId="9" hidden="1"/>
    <cellStyle name="Collegamento visitato" xfId="312" builtinId="9" hidden="1"/>
    <cellStyle name="Collegamento visitato" xfId="313" builtinId="9" hidden="1"/>
    <cellStyle name="Collegamento visitato" xfId="314" builtinId="9" hidden="1"/>
    <cellStyle name="Collegamento visitato" xfId="315" builtinId="9" hidden="1"/>
    <cellStyle name="Collegamento visitato" xfId="316" builtinId="9" hidden="1"/>
    <cellStyle name="Collegamento visitato" xfId="317" builtinId="9" hidden="1"/>
    <cellStyle name="Collegamento visitato" xfId="318" builtinId="9" hidden="1"/>
    <cellStyle name="Collegamento visitato" xfId="319" builtinId="9" hidden="1"/>
    <cellStyle name="Collegamento visitato" xfId="320" builtinId="9" hidden="1"/>
    <cellStyle name="Collegamento visitato" xfId="321" builtinId="9" hidden="1"/>
    <cellStyle name="Collegamento visitato" xfId="322" builtinId="9" hidden="1"/>
    <cellStyle name="Collegamento visitato" xfId="323" builtinId="9" hidden="1"/>
    <cellStyle name="Collegamento visitato" xfId="324" builtinId="9" hidden="1"/>
    <cellStyle name="Collegamento visitato" xfId="325" builtinId="9" hidden="1"/>
    <cellStyle name="Collegamento visitato" xfId="326" builtinId="9" hidden="1"/>
    <cellStyle name="Collegamento visitato" xfId="327" builtinId="9" hidden="1"/>
    <cellStyle name="Collegamento visitato" xfId="328" builtinId="9" hidden="1"/>
    <cellStyle name="Collegamento visitato" xfId="329" builtinId="9" hidden="1"/>
    <cellStyle name="Collegamento visitato" xfId="330" builtinId="9" hidden="1"/>
    <cellStyle name="Collegamento visitato" xfId="331" builtinId="9" hidden="1"/>
    <cellStyle name="Collegamento visitato" xfId="332" builtinId="9" hidden="1"/>
    <cellStyle name="Collegamento visitato" xfId="333" builtinId="9" hidden="1"/>
    <cellStyle name="Collegamento visitato" xfId="334" builtinId="9" hidden="1"/>
    <cellStyle name="Collegamento visitato" xfId="335" builtinId="9" hidden="1"/>
    <cellStyle name="Collegamento visitato" xfId="336" builtinId="9" hidden="1"/>
    <cellStyle name="Collegamento visitato" xfId="337" builtinId="9" hidden="1"/>
    <cellStyle name="Collegamento visitato" xfId="338" builtinId="9" hidden="1"/>
    <cellStyle name="Collegamento visitato" xfId="339" builtinId="9" hidden="1"/>
    <cellStyle name="Collegamento visitato" xfId="340" builtinId="9" hidden="1"/>
    <cellStyle name="Collegamento visitato" xfId="341" builtinId="9" hidden="1"/>
    <cellStyle name="Collegamento visitato" xfId="342" builtinId="9" hidden="1"/>
    <cellStyle name="Collegamento visitato" xfId="343" builtinId="9" hidden="1"/>
    <cellStyle name="Collegamento visitato" xfId="344" builtinId="9" hidden="1"/>
    <cellStyle name="Collegamento visitato" xfId="345" builtinId="9" hidden="1"/>
    <cellStyle name="Collegamento visitato" xfId="346" builtinId="9" hidden="1"/>
    <cellStyle name="Collegamento visitato" xfId="347" builtinId="9" hidden="1"/>
    <cellStyle name="Collegamento visitato" xfId="348" builtinId="9" hidden="1"/>
    <cellStyle name="Collegamento visitato" xfId="349" builtinId="9" hidden="1"/>
    <cellStyle name="Collegamento visitato" xfId="350" builtinId="9" hidden="1"/>
    <cellStyle name="Collegamento visitato" xfId="351" builtinId="9" hidden="1"/>
    <cellStyle name="Collegamento visitato" xfId="352" builtinId="9" hidden="1"/>
    <cellStyle name="Collegamento visitato" xfId="353" builtinId="9" hidden="1"/>
    <cellStyle name="Collegamento visitato" xfId="354" builtinId="9" hidden="1"/>
    <cellStyle name="Collegamento visitato" xfId="355" builtinId="9" hidden="1"/>
    <cellStyle name="Collegamento visitato" xfId="356" builtinId="9" hidden="1"/>
    <cellStyle name="Collegamento visitato" xfId="357" builtinId="9" hidden="1"/>
    <cellStyle name="Collegamento visitato" xfId="358" builtinId="9" hidden="1"/>
    <cellStyle name="Collegamento visitato" xfId="359" builtinId="9" hidden="1"/>
    <cellStyle name="Collegamento visitato" xfId="360" builtinId="9" hidden="1"/>
    <cellStyle name="Collegamento visitato" xfId="361" builtinId="9" hidden="1"/>
    <cellStyle name="Collegamento visitato" xfId="362" builtinId="9" hidden="1"/>
    <cellStyle name="Collegamento visitato" xfId="363" builtinId="9" hidden="1"/>
    <cellStyle name="Collegamento visitato" xfId="364" builtinId="9" hidden="1"/>
    <cellStyle name="Collegamento visitato" xfId="365" builtinId="9" hidden="1"/>
    <cellStyle name="Collegamento visitato" xfId="366" builtinId="9" hidden="1"/>
    <cellStyle name="Collegamento visitato" xfId="367" builtinId="9" hidden="1"/>
    <cellStyle name="Collegamento visitato" xfId="368" builtinId="9" hidden="1"/>
    <cellStyle name="Collegamento visitato" xfId="369" builtinId="9" hidden="1"/>
    <cellStyle name="Collegamento visitato" xfId="370" builtinId="9" hidden="1"/>
    <cellStyle name="Collegamento visitato" xfId="371" builtinId="9" hidden="1"/>
    <cellStyle name="Collegamento visitato" xfId="372" builtinId="9" hidden="1"/>
    <cellStyle name="Collegamento visitato" xfId="373" builtinId="9" hidden="1"/>
    <cellStyle name="Collegamento visitato" xfId="374" builtinId="9" hidden="1"/>
    <cellStyle name="Collegamento visitato" xfId="375" builtinId="9" hidden="1"/>
    <cellStyle name="Collegamento visitato" xfId="376" builtinId="9" hidden="1"/>
    <cellStyle name="Collegamento visitato" xfId="377" builtinId="9" hidden="1"/>
    <cellStyle name="Collegamento visitato" xfId="378" builtinId="9" hidden="1"/>
    <cellStyle name="Collegamento visitato" xfId="379" builtinId="9" hidden="1"/>
    <cellStyle name="Normale" xfId="0" builtinId="0"/>
    <cellStyle name="Style 1" xfId="187"/>
    <cellStyle name="Virgola" xfId="1" builtinId="3"/>
  </cellStyles>
  <dxfs count="17">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
      <fill>
        <patternFill>
          <bgColor rgb="FFF4C7C3"/>
        </patternFill>
      </fill>
      <border diagonalUp="0" diagonalDown="0">
        <left/>
        <right/>
        <top/>
        <bottom/>
      </border>
    </dxf>
  </dxfs>
  <tableStyles count="0" defaultTableStyle="TableStyleMedium2" defaultPivotStyle="PivotStyleMedium9"/>
  <colors>
    <mruColors>
      <color rgb="FFFFFF99"/>
      <color rgb="FFFF6699"/>
      <color rgb="FFFF0066"/>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169333</xdr:colOff>
      <xdr:row>24</xdr:row>
      <xdr:rowOff>0</xdr:rowOff>
    </xdr:from>
    <xdr:ext cx="184666" cy="261610"/>
    <xdr:sp macro="" textlink="">
      <xdr:nvSpPr>
        <xdr:cNvPr id="2" name="CasellaDiTesto 1"/>
        <xdr:cNvSpPr txBox="1"/>
      </xdr:nvSpPr>
      <xdr:spPr>
        <a:xfrm>
          <a:off x="8271933" y="4842933"/>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mona/Desktop/DalVecchioPC/A-CLIMFOOT/C2.2Databse/national-DB/European%20DBs%20Clim'Foot%20DB%2003%20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Stavroula/Local%20Settings/Temporary%20Internet%20Files/Content.Outlook/LIR7MLXZ/European%20EF%20ele%20proces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tegory"/>
      <sheetName val="National DB"/>
      <sheetName val="Clim'Foot DB"/>
      <sheetName val="CHF "/>
      <sheetName val="PFC"/>
      <sheetName val="GHG "/>
      <sheetName val="Foglio1"/>
      <sheetName val="CH+BD283F "/>
    </sheetNames>
    <sheetDataSet>
      <sheetData sheetId="0" refreshError="1"/>
      <sheetData sheetId="1" refreshError="1"/>
      <sheetData sheetId="2" refreshError="1"/>
      <sheetData sheetId="3" refreshError="1">
        <row r="2">
          <cell r="C2">
            <v>12400</v>
          </cell>
        </row>
        <row r="3">
          <cell r="C3">
            <v>677</v>
          </cell>
        </row>
        <row r="5">
          <cell r="C5">
            <v>3170</v>
          </cell>
        </row>
        <row r="7">
          <cell r="C7">
            <v>1300</v>
          </cell>
        </row>
        <row r="8">
          <cell r="C8">
            <v>328</v>
          </cell>
        </row>
        <row r="17">
          <cell r="C17">
            <v>8060</v>
          </cell>
        </row>
      </sheetData>
      <sheetData sheetId="4" refreshError="1"/>
      <sheetData sheetId="5" refreshError="1">
        <row r="2">
          <cell r="C2">
            <v>1</v>
          </cell>
        </row>
        <row r="8">
          <cell r="C8">
            <v>16100</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5">
          <cell r="C25">
            <v>1.4590000000000001</v>
          </cell>
        </row>
      </sheetData>
      <sheetData sheetId="8" refreshError="1">
        <row r="26">
          <cell r="C26">
            <v>0.35199999999999998</v>
          </cell>
        </row>
      </sheetData>
      <sheetData sheetId="9" refreshError="1">
        <row r="26">
          <cell r="C26">
            <v>0.23280000000000001</v>
          </cell>
        </row>
      </sheetData>
      <sheetData sheetId="10" refreshError="1">
        <row r="25">
          <cell r="C25">
            <v>0.3473</v>
          </cell>
        </row>
      </sheetData>
      <sheetData sheetId="11" refreshError="1">
        <row r="26">
          <cell r="C26">
            <v>0.3286</v>
          </cell>
        </row>
      </sheetData>
      <sheetData sheetId="12" refreshError="1">
        <row r="26">
          <cell r="C26">
            <v>0.35970000000000002</v>
          </cell>
        </row>
      </sheetData>
      <sheetData sheetId="13" refreshError="1"/>
      <sheetData sheetId="14" refreshError="1">
        <row r="30">
          <cell r="C30">
            <v>9.8890000000000006E-2</v>
          </cell>
          <cell r="D30">
            <v>5.1559999999999996E-4</v>
          </cell>
        </row>
      </sheetData>
      <sheetData sheetId="15" refreshError="1">
        <row r="28">
          <cell r="C28">
            <v>0.1208</v>
          </cell>
          <cell r="D28">
            <v>5.1559999999999996E-4</v>
          </cell>
        </row>
      </sheetData>
      <sheetData sheetId="16" refreshError="1"/>
      <sheetData sheetId="17" refreshError="1"/>
      <sheetData sheetId="18" refreshError="1">
        <row r="27">
          <cell r="C27">
            <v>74.94</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0" Type="http://schemas.openxmlformats.org/officeDocument/2006/relationships/hyperlink" Target="http://www.sinanet.isprambiente.it/it/sia-ispra/fetransp" TargetMode="External"/><Relationship Id="rId11" Type="http://schemas.openxmlformats.org/officeDocument/2006/relationships/hyperlink" Target="http://www.sinanet.isprambiente.it/it/sia-ispra/fetransp" TargetMode="External"/><Relationship Id="rId12" Type="http://schemas.openxmlformats.org/officeDocument/2006/relationships/hyperlink" Target="http://www.sinanet.isprambiente.it/it/sia-ispra/fetransp" TargetMode="External"/><Relationship Id="rId13" Type="http://schemas.openxmlformats.org/officeDocument/2006/relationships/hyperlink" Target="http://www.sinanet.isprambiente.it/it/sia-ispra/fetransp" TargetMode="External"/><Relationship Id="rId14" Type="http://schemas.openxmlformats.org/officeDocument/2006/relationships/hyperlink" Target="http://www.sinanet.isprambiente.it/it/sia-ispra/fetransp" TargetMode="External"/><Relationship Id="rId15" Type="http://schemas.openxmlformats.org/officeDocument/2006/relationships/hyperlink" Target="http://www.sinanet.isprambiente.it/it/sia-ispra/fetransp" TargetMode="External"/><Relationship Id="rId16" Type="http://schemas.openxmlformats.org/officeDocument/2006/relationships/hyperlink" Target="http://www.sinanet.isprambiente.it/it/sia-ispra/fetransp" TargetMode="External"/><Relationship Id="rId17" Type="http://schemas.openxmlformats.org/officeDocument/2006/relationships/hyperlink" Target="http://www.sinanet.isprambiente.it/it/sia-ispra/fetransp" TargetMode="External"/><Relationship Id="rId18" Type="http://schemas.openxmlformats.org/officeDocument/2006/relationships/hyperlink" Target="http://www.sinanet.isprambiente.it/it/sia-ispra/fetransp" TargetMode="External"/><Relationship Id="rId19" Type="http://schemas.openxmlformats.org/officeDocument/2006/relationships/hyperlink" Target="http://www.sinanet.isprambiente.it/it/sia-ispra/fetransp" TargetMode="External"/><Relationship Id="rId60" Type="http://schemas.openxmlformats.org/officeDocument/2006/relationships/hyperlink" Target="http://eplca.jrc.ec.europa.eu/ELCD3/showProcess.xhtml?uuid=b444f4d1-3393-11dd-bd11-0800200c9a66&amp;stock=default" TargetMode="External"/><Relationship Id="rId61" Type="http://schemas.openxmlformats.org/officeDocument/2006/relationships/hyperlink" Target="http://eplca.jrc.ec.europa.eu/ELCD3/showProcess.xhtml?uuid=b444f4d3-3393-11dd-bd11-0800200c9a66&amp;stock=default" TargetMode="External"/><Relationship Id="rId62" Type="http://schemas.openxmlformats.org/officeDocument/2006/relationships/hyperlink" Target="http://eplca.jrc.ec.europa.eu/ELCD3/showProcess.xhtml?uuid=b4451be0-3393-11dd-bd11-0800200c9a66&amp;stock=default" TargetMode="External"/><Relationship Id="rId63" Type="http://schemas.openxmlformats.org/officeDocument/2006/relationships/hyperlink" Target="http://eplca.jrc.ec.europa.eu/ELCD3/showProcess.xhtml?uuid=9d66aabb-906f-45f6-b3f3-6d002cae096d&amp;stock=default" TargetMode="External"/><Relationship Id="rId64" Type="http://schemas.openxmlformats.org/officeDocument/2006/relationships/hyperlink" Target="http://eplca.jrc.ec.europa.eu/ELCD3/showProcess.xhtml?uuid=09aa1e7b-1d7d-4a7c-8dde-ec6d40022fa1&amp;stock=default" TargetMode="External"/><Relationship Id="rId65" Type="http://schemas.openxmlformats.org/officeDocument/2006/relationships/hyperlink" Target="http://eplca.jrc.ec.europa.eu/ELCD3/showProcess.xhtml?uuid=ee57e8ac-17cd-4538-be62-35d1095a30c2&amp;stock=default" TargetMode="External"/><Relationship Id="rId66" Type="http://schemas.openxmlformats.org/officeDocument/2006/relationships/hyperlink" Target="http://eplca.jrc.ec.europa.eu/ELCD3/showProcess.xhtml?uuid=7d4c6dee-3d6b-4fbf-a496-2354450a1a14&amp;stock=default" TargetMode="External"/><Relationship Id="rId67" Type="http://schemas.openxmlformats.org/officeDocument/2006/relationships/hyperlink" Target="http://eplca.jrc.ec.europa.eu/ELCD3/showProcess.xhtml?uuid=db009021-338f-11dd-bd11-0800200c9a66&amp;stock=default" TargetMode="External"/><Relationship Id="rId68" Type="http://schemas.openxmlformats.org/officeDocument/2006/relationships/hyperlink" Target="http://eplca.jrc.ec.europa.eu/ELCD3/showProcess.xhtml?uuid=4a259aec-c66f-4375-aa9e-5b8c745addc0&amp;stock=default" TargetMode="External"/><Relationship Id="rId69" Type="http://schemas.openxmlformats.org/officeDocument/2006/relationships/hyperlink" Target="http://eplca.jrc.ec.europa.eu/ELCD3/showProcess.xhtml?uuid=de25dd0e-0072-4e8d-af0d-df6b17c05e1e&amp;stock=default" TargetMode="External"/><Relationship Id="rId120" Type="http://schemas.openxmlformats.org/officeDocument/2006/relationships/hyperlink" Target="http://eplca.jrc.ec.europa.eu/ELCD3/datasetdetail/process.xhtml?uuid=244524ed-7b85-4548-b345-f58dc5cf9dac&amp;version=03.00.000&amp;stock=default" TargetMode="External"/><Relationship Id="rId121" Type="http://schemas.openxmlformats.org/officeDocument/2006/relationships/hyperlink" Target="http://eplca.jrc.ec.europa.eu/ELCD3/datasetdetail/process.xhtml?uuid=f44f98ce-1d4c-4267-9d06-c7686b9488a3&amp;version=00.00.000" TargetMode="External"/><Relationship Id="rId122" Type="http://schemas.openxmlformats.org/officeDocument/2006/relationships/hyperlink" Target="http://eplca.jrc.ec.europa.eu/ELCD3/datasetdetail/process.xhtml?uuid=5f62ed77-85d0-4c99-8d2c-be56951d8fb3&amp;version=03.00.000&amp;stock=default" TargetMode="External"/><Relationship Id="rId123" Type="http://schemas.openxmlformats.org/officeDocument/2006/relationships/hyperlink" Target="http://eplca.jrc.ec.europa.eu/ELCD3/datasetdetail/process.xhtml?uuid=34613a4c-0e48-41b9-aa04-94c6f25e235a&amp;version=03.00.000" TargetMode="External"/><Relationship Id="rId124" Type="http://schemas.openxmlformats.org/officeDocument/2006/relationships/hyperlink" Target="http://eplca.jrc.ec.europa.eu/ELCD3/datasetdetail/process.xhtml?uuid=7eb4828f-3191-4a18-ae67-313c2052bea8&amp;version=00.00.000&amp;stock=default" TargetMode="External"/><Relationship Id="rId125" Type="http://schemas.openxmlformats.org/officeDocument/2006/relationships/hyperlink" Target="http://eplca.jrc.ec.europa.eu/ELCD3/datasetdetail/process.xhtml?uuid=961e7883-e692-4560-917f-a6a690a3fb6f&amp;version=00.00.000" TargetMode="External"/><Relationship Id="rId126" Type="http://schemas.openxmlformats.org/officeDocument/2006/relationships/hyperlink" Target="http://eplca.jrc.ec.europa.eu/ELCD3/datasetdetail/process.xhtml?uuid=a23ee124-6076-47c7-b8c3-808fab198c08&amp;version=00.00.000" TargetMode="External"/><Relationship Id="rId127" Type="http://schemas.openxmlformats.org/officeDocument/2006/relationships/hyperlink" Target="http://eplca.jrc.ec.europa.eu/ELCD3/datasetdetail/process.xhtml?uuid=99aa831c-4c28-438f-a87a-82382f5ef5df&amp;version=03.00.000" TargetMode="External"/><Relationship Id="rId128" Type="http://schemas.openxmlformats.org/officeDocument/2006/relationships/hyperlink" Target="http://eplca.jrc.ec.europa.eu/ELCD3/datasetdetail/process.xhtml?uuid=4e06ca2f-0a8d-42c9-8d50-cf3582372f5b&amp;version=00.00.000" TargetMode="External"/><Relationship Id="rId129" Type="http://schemas.openxmlformats.org/officeDocument/2006/relationships/hyperlink" Target="http://eplca.jrc.ec.europa.eu/ELCD3/datasetdetail/process.xhtml?uuid=90fd9728-e56b-4a82-b631-7d32572036f9&amp;version=00.00.000" TargetMode="External"/><Relationship Id="rId40" Type="http://schemas.openxmlformats.org/officeDocument/2006/relationships/hyperlink" Target="http://www.sinanet.isprambiente.it/it/sia-ispra/fetransp" TargetMode="External"/><Relationship Id="rId41" Type="http://schemas.openxmlformats.org/officeDocument/2006/relationships/hyperlink" Target="http://www.sinanet.isprambiente.it/it/sia-ispra/fetransp" TargetMode="External"/><Relationship Id="rId42" Type="http://schemas.openxmlformats.org/officeDocument/2006/relationships/hyperlink" Target="http://www.sinanet.isprambiente.it/it/sia-ispra/fetransp" TargetMode="External"/><Relationship Id="rId90" Type="http://schemas.openxmlformats.org/officeDocument/2006/relationships/hyperlink" Target="http://eplca.jrc.ec.europa.eu/ELCD3/resource/processes/db009020-338f-11dd-bd11-0800200c9a66?format=html&amp;version=03.00.000" TargetMode="External"/><Relationship Id="rId91" Type="http://schemas.openxmlformats.org/officeDocument/2006/relationships/hyperlink" Target="http://eplca.jrc.ec.europa.eu/ELCD3/resource/processes/db00901f-338f-11dd-bd11-0800200c9a66?format=html&amp;version=03.00.000" TargetMode="External"/><Relationship Id="rId92" Type="http://schemas.openxmlformats.org/officeDocument/2006/relationships/hyperlink" Target="http://eplca.jrc.ec.europa.eu/ELCD3/datasetdetail/process.xhtml?uuid=83d4634c-b70f-4bb3-8552-1cca6f6359b4&amp;version=00.00.000" TargetMode="External"/><Relationship Id="rId93" Type="http://schemas.openxmlformats.org/officeDocument/2006/relationships/hyperlink" Target="http://eplca.jrc.ec.europa.eu/ELCD3/resource/processes/bb0a26d2-f6a6-4965-8653-2f18ec553bfe?format=html&amp;version=00.00.000" TargetMode="External"/><Relationship Id="rId94" Type="http://schemas.openxmlformats.org/officeDocument/2006/relationships/hyperlink" Target="http://eplca.jrc.ec.europa.eu/ELCD3/resource/processes/46c09193-ab51-43ae-957f-e6383b67e73d?format=html&amp;version=03.00.000" TargetMode="External"/><Relationship Id="rId95" Type="http://schemas.openxmlformats.org/officeDocument/2006/relationships/hyperlink" Target="http://eplca.jrc.ec.europa.eu/ELCD3/resource/processes/84854d79-77da-4794-9d2a-f108f7e91741?format=html&amp;version=03.00.000" TargetMode="External"/><Relationship Id="rId96" Type="http://schemas.openxmlformats.org/officeDocument/2006/relationships/hyperlink" Target="http://eplca.jrc.ec.europa.eu/ELCD3/resource/processes/db00901c-338f-11dd-bd11-0800200c9a66?format=html&amp;version=03.00.000" TargetMode="External"/><Relationship Id="rId101" Type="http://schemas.openxmlformats.org/officeDocument/2006/relationships/hyperlink" Target="http://www.oekobaudat.de/OEKOBAU.DAT/datasetdetail/process.xhtml?uuid=e2945af5-f421-45d2-bb46-da6ebd919754&amp;stock=OBD_MULTILANG_06_2015&amp;lang=en" TargetMode="External"/><Relationship Id="rId102" Type="http://schemas.openxmlformats.org/officeDocument/2006/relationships/hyperlink" Target="http://www.oekobaudat.de/OEKOBAU.DAT/datasetdetail/process.xhtml?uuid=320af0b1-a9fe-4acd-af47-f508736955bc&amp;stock=OBD_MULTILANG_06_2015&amp;lang=en" TargetMode="External"/><Relationship Id="rId103" Type="http://schemas.openxmlformats.org/officeDocument/2006/relationships/hyperlink" Target="http://www.oekobaudat.de/OEKOBAU.DAT/datasetdetail/process.xhtml?uuid=738f3ecb-840d-4847-b323-42f0d0e866e0&amp;stock=OBD_MULTILANG_06_2015&amp;lang=en" TargetMode="External"/><Relationship Id="rId104" Type="http://schemas.openxmlformats.org/officeDocument/2006/relationships/hyperlink" Target="http://www.oekobaudat.de/OEKOBAU.DAT/datasetdetail/process.xhtml?uuid=60eab7ec-890a-4988-83a1-b871df3c8099&amp;stock=OBD_MULTILANG_06_2015&amp;lang=en" TargetMode="External"/><Relationship Id="rId105" Type="http://schemas.openxmlformats.org/officeDocument/2006/relationships/hyperlink" Target="http://eplca.jrc.ec.europa.eu/ELCD3/resource/processes/2abe6224-3a58-4804-b6de-c1f249d0621a?format=html&amp;version=03.00.000" TargetMode="External"/><Relationship Id="rId106" Type="http://schemas.openxmlformats.org/officeDocument/2006/relationships/hyperlink" Target="http://www.oekobaudat.de/OEKOBAU.DAT/datasetdetail/process.xhtml?uuid=8c305256-38fa-48b8-a412-b67ab53470ba&amp;stock=OBD_MULTILANG_06_2015&amp;lang=en" TargetMode="External"/><Relationship Id="rId107" Type="http://schemas.openxmlformats.org/officeDocument/2006/relationships/hyperlink" Target="http://www.oekobaudat.de/OEKOBAU.DAT/datasetdetail/process.xhtml?uuid=e0da9e2c-f2d2-4d4d-b644-93889a50e6e0&amp;stock=OBD_MULTILANG_06_2015&amp;lang=en" TargetMode="External"/><Relationship Id="rId108" Type="http://schemas.openxmlformats.org/officeDocument/2006/relationships/hyperlink" Target="http://eplca.jrc.ec.europa.eu/ELCD3/resource/processes/a8b2c610-429d-11dd-ae16-0800200c9a66?format=html&amp;version=03.00.000" TargetMode="External"/><Relationship Id="rId109" Type="http://schemas.openxmlformats.org/officeDocument/2006/relationships/hyperlink" Target="http://eplca.jrc.ec.europa.eu/ELCD3/resource/processes/898618b5-3306-11dd-bd11-0800200c9a66?format=html&amp;version=03.00.000" TargetMode="External"/><Relationship Id="rId97" Type="http://schemas.openxmlformats.org/officeDocument/2006/relationships/hyperlink" Target="http://eplca.jrc.ec.europa.eu/ELCD3/resource/processes/5adbdfe6-401f-4dfa-a3ec-1699064adb34?format=html&amp;version=03.00.000" TargetMode="External"/><Relationship Id="rId98" Type="http://schemas.openxmlformats.org/officeDocument/2006/relationships/hyperlink" Target="http://eplca.jrc.ec.europa.eu/ELCD3/resource/processes/6006d87e-ccee-42b1-b203-f67c7c0bad97?format=html&amp;version=03.00.000" TargetMode="External"/><Relationship Id="rId99" Type="http://schemas.openxmlformats.org/officeDocument/2006/relationships/hyperlink" Target="http://www.oekobaudat.de/OEKOBAU.DAT/datasetdetail/process.xhtml?uuid=790dd474-60c9-4464-9110-9f1aedbe6c10&amp;stock=OBD_MULTILANG_06_2015&amp;lang=en" TargetMode="External"/><Relationship Id="rId43" Type="http://schemas.openxmlformats.org/officeDocument/2006/relationships/hyperlink" Target="http://www.sinanet.isprambiente.it/it/sia-ispra/fetransp" TargetMode="External"/><Relationship Id="rId44" Type="http://schemas.openxmlformats.org/officeDocument/2006/relationships/hyperlink" Target="http://www.sinanet.isprambiente.it/it/sia-ispra/fetransp" TargetMode="External"/><Relationship Id="rId45" Type="http://schemas.openxmlformats.org/officeDocument/2006/relationships/hyperlink" Target="http://www.sinanet.isprambiente.it/it/sia-ispra/fetransp" TargetMode="External"/><Relationship Id="rId46" Type="http://schemas.openxmlformats.org/officeDocument/2006/relationships/hyperlink" Target="http://www.sinanet.isprambiente.it/it/sia-ispra/fetransp" TargetMode="External"/><Relationship Id="rId47" Type="http://schemas.openxmlformats.org/officeDocument/2006/relationships/hyperlink" Target="http://www.sinanet.isprambiente.it/it/sia-ispra/fetransp" TargetMode="External"/><Relationship Id="rId48" Type="http://schemas.openxmlformats.org/officeDocument/2006/relationships/hyperlink" Target="http://www.sinanet.isprambiente.it/it/sia-ispra/fetransp" TargetMode="External"/><Relationship Id="rId49" Type="http://schemas.openxmlformats.org/officeDocument/2006/relationships/hyperlink" Target="http://www.sinanet.isprambiente.it/it/sia-ispra/fetransp" TargetMode="External"/><Relationship Id="rId100" Type="http://schemas.openxmlformats.org/officeDocument/2006/relationships/hyperlink" Target="http://www.oekobaudat.de/OEKOBAU.DAT/datasetdetail/process.xhtml?uuid=86670411-0cc6-472f-ae95-1a7449736f6b&amp;stock=OBD_MULTILANG_06_2015&amp;lang=en" TargetMode="External"/><Relationship Id="rId150" Type="http://schemas.openxmlformats.org/officeDocument/2006/relationships/vmlDrawing" Target="../drawings/vmlDrawing1.vml"/><Relationship Id="rId151" Type="http://schemas.openxmlformats.org/officeDocument/2006/relationships/comments" Target="../comments1.xml"/><Relationship Id="rId20" Type="http://schemas.openxmlformats.org/officeDocument/2006/relationships/hyperlink" Target="http://www.sinanet.isprambiente.it/it/sia-ispra/fetransp" TargetMode="External"/><Relationship Id="rId21" Type="http://schemas.openxmlformats.org/officeDocument/2006/relationships/hyperlink" Target="http://www.sinanet.isprambiente.it/it/sia-ispra/fetransp" TargetMode="External"/><Relationship Id="rId22" Type="http://schemas.openxmlformats.org/officeDocument/2006/relationships/hyperlink" Target="http://www.sinanet.isprambiente.it/it/sia-ispra/fetransp" TargetMode="External"/><Relationship Id="rId70" Type="http://schemas.openxmlformats.org/officeDocument/2006/relationships/hyperlink" Target="http://eplca.jrc.ec.europa.eu/ELCD3/showProcess.xhtml?uuid=898618b1-3306-11dd-bd11-0800200c9a66&amp;stock=default" TargetMode="External"/><Relationship Id="rId71" Type="http://schemas.openxmlformats.org/officeDocument/2006/relationships/hyperlink" Target="http://eplca.jrc.ec.europa.eu/ELCD3/showProcess.xhtml?uuid=898618b2-3306-11dd-bd11-0800200c9a66&amp;stock=default" TargetMode="External"/><Relationship Id="rId72" Type="http://schemas.openxmlformats.org/officeDocument/2006/relationships/hyperlink" Target="http://eplca.jrc.ec.europa.eu/ELCD3/showProcess.xhtml?uuid=c3d872b0-c18d-46a5-ac37-d1573246bfce&amp;stock=default" TargetMode="External"/><Relationship Id="rId73" Type="http://schemas.openxmlformats.org/officeDocument/2006/relationships/hyperlink" Target="http://eplca.jrc.ec.europa.eu/ELCD3/showProcess.xhtml?uuid=2b61a4d6-bd1d-4ea3-828c-fdbdf5fca1f9&amp;stock=default" TargetMode="External"/><Relationship Id="rId74" Type="http://schemas.openxmlformats.org/officeDocument/2006/relationships/hyperlink" Target="http://eplca.jrc.ec.europa.eu/ELCD3/showProcess.xhtml?uuid=8fd15266-4930-4a33-b9c2-e8698923132d&amp;stock=default" TargetMode="External"/><Relationship Id="rId75" Type="http://schemas.openxmlformats.org/officeDocument/2006/relationships/hyperlink" Target="http://eplca.jrc.ec.europa.eu/ELCD3/showProcess.xhtml?uuid=621e64d0-f471-4023-9ebc-a52cd8ee573f&amp;stock=default" TargetMode="External"/><Relationship Id="rId76" Type="http://schemas.openxmlformats.org/officeDocument/2006/relationships/hyperlink" Target="http://eplca.jrc.ec.europa.eu/ELCD3/showProcess.xhtml?uuid=898618b6-3306-11dd-bd11-0800200c9a66&amp;stock=default" TargetMode="External"/><Relationship Id="rId77" Type="http://schemas.openxmlformats.org/officeDocument/2006/relationships/hyperlink" Target="http://eplca.jrc.ec.europa.eu/ELCD3/showProcess.xhtml?uuid=db009013-338f-11dd-bd11-0800200c9a66&amp;stock=default" TargetMode="External"/><Relationship Id="rId78" Type="http://schemas.openxmlformats.org/officeDocument/2006/relationships/hyperlink" Target="http://eplca.jrc.ec.europa.eu/ELCD3/showProcess.xhtml?uuid=db009023-338f-11dd-bd11-0800200c9a66&amp;stock=default" TargetMode="External"/><Relationship Id="rId79" Type="http://schemas.openxmlformats.org/officeDocument/2006/relationships/hyperlink" Target="http://www.isprambiente.gov.it/files/pubblicazioni/rapporti/R_212_15.pdf" TargetMode="External"/><Relationship Id="rId23" Type="http://schemas.openxmlformats.org/officeDocument/2006/relationships/hyperlink" Target="http://www.sinanet.isprambiente.it/it/sia-ispra/fetransp" TargetMode="External"/><Relationship Id="rId24" Type="http://schemas.openxmlformats.org/officeDocument/2006/relationships/hyperlink" Target="http://www.sinanet.isprambiente.it/it/sia-ispra/fetransp" TargetMode="External"/><Relationship Id="rId25" Type="http://schemas.openxmlformats.org/officeDocument/2006/relationships/hyperlink" Target="http://www.sinanet.isprambiente.it/it/sia-ispra/fetransp" TargetMode="External"/><Relationship Id="rId26" Type="http://schemas.openxmlformats.org/officeDocument/2006/relationships/hyperlink" Target="http://www.sinanet.isprambiente.it/it/sia-ispra/fetransp" TargetMode="External"/><Relationship Id="rId27" Type="http://schemas.openxmlformats.org/officeDocument/2006/relationships/hyperlink" Target="http://www.sinanet.isprambiente.it/it/sia-ispra/fetransp" TargetMode="External"/><Relationship Id="rId28" Type="http://schemas.openxmlformats.org/officeDocument/2006/relationships/hyperlink" Target="http://www.sinanet.isprambiente.it/it/sia-ispra/fetransp" TargetMode="External"/><Relationship Id="rId29" Type="http://schemas.openxmlformats.org/officeDocument/2006/relationships/hyperlink" Target="http://www.sinanet.isprambiente.it/it/sia-ispra/fetransp" TargetMode="External"/><Relationship Id="rId130" Type="http://schemas.openxmlformats.org/officeDocument/2006/relationships/hyperlink" Target="http://eplca.jrc.ec.europa.eu/ELCD3/datasetdetail/process.xhtml?uuid=db009012-338f-11dd-bd11-0800200c9a66&amp;version=03.00.000" TargetMode="External"/><Relationship Id="rId131" Type="http://schemas.openxmlformats.org/officeDocument/2006/relationships/hyperlink" Target="http://eplca.jrc.ec.europa.eu/ELCD3/datasetdetail/process.xhtml?uuid=db009010-338f-11dd-bd11-0800200c9a66&amp;version=03.00.000" TargetMode="External"/><Relationship Id="rId132" Type="http://schemas.openxmlformats.org/officeDocument/2006/relationships/hyperlink" Target="http://eplca.jrc.ec.europa.eu/ELCD3/datasetdetail/process.xhtml?uuid=db009011-338f-11dd-bd11-0800200c9a66&amp;version=03.00.000" TargetMode="External"/><Relationship Id="rId133" Type="http://schemas.openxmlformats.org/officeDocument/2006/relationships/hyperlink" Target="http://eplca.jrc.ec.europa.eu/ELCD3/datasetdetail/process.xhtml?uuid=00f9cd63-cba5-4c94-ade3-a4248a9b9dc2&amp;version=00.00.000&amp;stock=default" TargetMode="External"/><Relationship Id="rId134" Type="http://schemas.openxmlformats.org/officeDocument/2006/relationships/hyperlink" Target="http://www.bilans-ges.ademe.fr/en/basecarbone/donnees-consulter/liste-element/categorie/419" TargetMode="External"/><Relationship Id="rId135" Type="http://schemas.openxmlformats.org/officeDocument/2006/relationships/hyperlink" Target="http://www.bilans-ges.ademe.fr/en/basecarbone/donnees-consulter/liste-element/categorie/419" TargetMode="External"/><Relationship Id="rId136" Type="http://schemas.openxmlformats.org/officeDocument/2006/relationships/hyperlink" Target="http://www.bilans-ges.ademe.fr/en/basecarbone/donnees-consulter/liste-element/categorie/405" TargetMode="External"/><Relationship Id="rId137" Type="http://schemas.openxmlformats.org/officeDocument/2006/relationships/hyperlink" Target="http://www.bilans-ges.ademe.fr/en/basecarbone/donnees-consulter/liste-element/categorie/36" TargetMode="External"/><Relationship Id="rId138" Type="http://schemas.openxmlformats.org/officeDocument/2006/relationships/hyperlink" Target="http://www.bilans-ges.ademe.fr/en/basecarbone/donnees-consulter/liste-element/categorie/36" TargetMode="External"/><Relationship Id="rId139" Type="http://schemas.openxmlformats.org/officeDocument/2006/relationships/hyperlink" Target="http://www.bilans-ges.ademe.fr/en/basecarbone/donnees-consulter/liste-element/categorie/36" TargetMode="External"/><Relationship Id="rId1" Type="http://schemas.openxmlformats.org/officeDocument/2006/relationships/hyperlink" Target="http://www.sinanet.isprambiente.it/it/sia-ispra/fetransp" TargetMode="External"/><Relationship Id="rId2" Type="http://schemas.openxmlformats.org/officeDocument/2006/relationships/hyperlink" Target="http://www.sinanet.isprambiente.it/it/sia-ispra/fetransp" TargetMode="External"/><Relationship Id="rId3" Type="http://schemas.openxmlformats.org/officeDocument/2006/relationships/hyperlink" Target="http://www.sinanet.isprambiente.it/it/sia-ispra/fetransp" TargetMode="External"/><Relationship Id="rId4" Type="http://schemas.openxmlformats.org/officeDocument/2006/relationships/hyperlink" Target="http://www.sinanet.isprambiente.it/it/sia-ispra/fetransp" TargetMode="External"/><Relationship Id="rId5" Type="http://schemas.openxmlformats.org/officeDocument/2006/relationships/hyperlink" Target="http://www.sinanet.isprambiente.it/it/sia-ispra/fetransp" TargetMode="External"/><Relationship Id="rId6" Type="http://schemas.openxmlformats.org/officeDocument/2006/relationships/hyperlink" Target="http://www.sinanet.isprambiente.it/it/sia-ispra/fetransp" TargetMode="External"/><Relationship Id="rId7" Type="http://schemas.openxmlformats.org/officeDocument/2006/relationships/hyperlink" Target="http://www.sinanet.isprambiente.it/it/sia-ispra/fetransp" TargetMode="External"/><Relationship Id="rId8" Type="http://schemas.openxmlformats.org/officeDocument/2006/relationships/hyperlink" Target="http://www.sinanet.isprambiente.it/it/sia-ispra/fetransp" TargetMode="External"/><Relationship Id="rId9" Type="http://schemas.openxmlformats.org/officeDocument/2006/relationships/hyperlink" Target="http://www.sinanet.isprambiente.it/it/sia-ispra/fetransp" TargetMode="External"/><Relationship Id="rId50" Type="http://schemas.openxmlformats.org/officeDocument/2006/relationships/hyperlink" Target="http://www.sinanet.isprambiente.it/it/sia-ispra/fetransp" TargetMode="External"/><Relationship Id="rId51" Type="http://schemas.openxmlformats.org/officeDocument/2006/relationships/hyperlink" Target="http://www.sinanet.isprambiente.it/it/sia-ispra/fetransp" TargetMode="External"/><Relationship Id="rId52" Type="http://schemas.openxmlformats.org/officeDocument/2006/relationships/hyperlink" Target="http://www.sinanet.isprambiente.it/it/sia-ispra/fetransp" TargetMode="External"/><Relationship Id="rId53" Type="http://schemas.openxmlformats.org/officeDocument/2006/relationships/hyperlink" Target="http://www.sinanet.isprambiente.it/it/sia-ispra/fetransp" TargetMode="External"/><Relationship Id="rId54" Type="http://schemas.openxmlformats.org/officeDocument/2006/relationships/hyperlink" Target="http://www.sinanet.isprambiente.it/it/sia-ispra/fetransp" TargetMode="External"/><Relationship Id="rId55" Type="http://schemas.openxmlformats.org/officeDocument/2006/relationships/hyperlink" Target="http://www.sinanet.isprambiente.it/it/sia-ispra/fetransp" TargetMode="External"/><Relationship Id="rId56" Type="http://schemas.openxmlformats.org/officeDocument/2006/relationships/hyperlink" Target="http://www.sinanet.isprambiente.it/it/sia-ispra/fetransp" TargetMode="External"/><Relationship Id="rId57" Type="http://schemas.openxmlformats.org/officeDocument/2006/relationships/hyperlink" Target="http://www.sinanet.isprambiente.it/it/sia-ispra/fetransp" TargetMode="External"/><Relationship Id="rId58" Type="http://schemas.openxmlformats.org/officeDocument/2006/relationships/hyperlink" Target="http://www.sinanet.isprambiente.it/it/sia-ispra/fetransp" TargetMode="External"/><Relationship Id="rId59" Type="http://schemas.openxmlformats.org/officeDocument/2006/relationships/hyperlink" Target="http://www.sinanet.isprambiente.it/it/sia-ispra/fetransp" TargetMode="External"/><Relationship Id="rId110" Type="http://schemas.openxmlformats.org/officeDocument/2006/relationships/hyperlink" Target="http://www.oekobaudat.de/OEKOBAU.DAT/datasetdetail/process.xhtml?uuid=ac3be120-f572-4fb2-a70f-8abcfc6ac7c6&amp;stock=OBD_MULTILANG_06_2015&amp;lang=en" TargetMode="External"/><Relationship Id="rId111" Type="http://schemas.openxmlformats.org/officeDocument/2006/relationships/hyperlink" Target="http://eplca.jrc.ec.europa.eu/ELCD3/datasetdetail/process.xhtml?uuid=da891445-9212-4d35-9d3a-78b58cd1ca93&amp;version=00.00.000&amp;stock=default" TargetMode="External"/><Relationship Id="rId112" Type="http://schemas.openxmlformats.org/officeDocument/2006/relationships/hyperlink" Target="http://eplca.jrc.ec.europa.eu/ELCD3/datasetdetail/process.xhtml?uuid=dff13196-75d9-4179-8b45-7b35891ac38e&amp;version=00.00.000&amp;stock=default" TargetMode="External"/><Relationship Id="rId113" Type="http://schemas.openxmlformats.org/officeDocument/2006/relationships/hyperlink" Target="http://eplca.jrc.ec.europa.eu/ELCD3/datasetdetail/process.xhtml?uuid=cac750e6-f577-4e8b-af43-ae0000a55493&amp;version=00.00.000" TargetMode="External"/><Relationship Id="rId114" Type="http://schemas.openxmlformats.org/officeDocument/2006/relationships/hyperlink" Target="http://eplca.jrc.ec.europa.eu/ELCD3/datasetdetail/process.xhtml?uuid=50462b0d-7d2b-40d4-843e-9857061e3c08&amp;version=03.00.000&amp;stock=default" TargetMode="External"/><Relationship Id="rId115" Type="http://schemas.openxmlformats.org/officeDocument/2006/relationships/hyperlink" Target="http://eplca.jrc.ec.europa.eu/ELCD3/datasetdetail/process.xhtml?uuid=57c9a203-78bf-4051-ae19-6d9f9eed6fa6&amp;version=00.00.000" TargetMode="External"/><Relationship Id="rId116" Type="http://schemas.openxmlformats.org/officeDocument/2006/relationships/hyperlink" Target="http://eplca.jrc.ec.europa.eu/ELCD3/datasetdetail/process.xhtml?uuid=701f8775-bd15-4b91-b3d0-43e7ee04044a&amp;version=03.00.000&amp;stock=default" TargetMode="External"/><Relationship Id="rId117" Type="http://schemas.openxmlformats.org/officeDocument/2006/relationships/hyperlink" Target="http://eplca.jrc.ec.europa.eu/ELCD3/datasetdetail/process.xhtml?uuid=5214312b-3726-4af4-b804-2b1556b94d54&amp;version=00.00.000" TargetMode="External"/><Relationship Id="rId118" Type="http://schemas.openxmlformats.org/officeDocument/2006/relationships/hyperlink" Target="http://eplca.jrc.ec.europa.eu/ELCD3/datasetdetail/process.xhtml?uuid=909c9a65-3b16-4923-9c91-fe585ca9d194&amp;version=03.00.000&amp;stock=default" TargetMode="External"/><Relationship Id="rId119" Type="http://schemas.openxmlformats.org/officeDocument/2006/relationships/hyperlink" Target="http://eplca.jrc.ec.europa.eu/ELCD3/datasetdetail/process.xhtml?uuid=1ea201ab-eec9-4356-93d8-3a4905ea35cd&amp;version=00.00.000" TargetMode="External"/><Relationship Id="rId30" Type="http://schemas.openxmlformats.org/officeDocument/2006/relationships/hyperlink" Target="http://www.sinanet.isprambiente.it/it/sia-ispra/fetransp" TargetMode="External"/><Relationship Id="rId31" Type="http://schemas.openxmlformats.org/officeDocument/2006/relationships/hyperlink" Target="http://www.sinanet.isprambiente.it/it/sia-ispra/fetransp" TargetMode="External"/><Relationship Id="rId32" Type="http://schemas.openxmlformats.org/officeDocument/2006/relationships/hyperlink" Target="http://www.sinanet.isprambiente.it/it/sia-ispra/fetransp" TargetMode="External"/><Relationship Id="rId33" Type="http://schemas.openxmlformats.org/officeDocument/2006/relationships/hyperlink" Target="http://www.sinanet.isprambiente.it/it/sia-ispra/fetransp" TargetMode="External"/><Relationship Id="rId34" Type="http://schemas.openxmlformats.org/officeDocument/2006/relationships/hyperlink" Target="http://www.sinanet.isprambiente.it/it/sia-ispra/fetransp" TargetMode="External"/><Relationship Id="rId35" Type="http://schemas.openxmlformats.org/officeDocument/2006/relationships/hyperlink" Target="http://www.sinanet.isprambiente.it/it/sia-ispra/fetransp" TargetMode="External"/><Relationship Id="rId36" Type="http://schemas.openxmlformats.org/officeDocument/2006/relationships/hyperlink" Target="http://www.sinanet.isprambiente.it/it/sia-ispra/fetransp" TargetMode="External"/><Relationship Id="rId37" Type="http://schemas.openxmlformats.org/officeDocument/2006/relationships/hyperlink" Target="http://www.sinanet.isprambiente.it/it/sia-ispra/fetransp" TargetMode="External"/><Relationship Id="rId38" Type="http://schemas.openxmlformats.org/officeDocument/2006/relationships/hyperlink" Target="http://www.sinanet.isprambiente.it/it/sia-ispra/fetransp" TargetMode="External"/><Relationship Id="rId39" Type="http://schemas.openxmlformats.org/officeDocument/2006/relationships/hyperlink" Target="http://www.sinanet.isprambiente.it/it/sia-ispra/fetransp" TargetMode="External"/><Relationship Id="rId80" Type="http://schemas.openxmlformats.org/officeDocument/2006/relationships/hyperlink" Target="http://www.isprambiente.gov.it/files/pubblicazioni/rapporti/R_212_15.pdf" TargetMode="External"/><Relationship Id="rId81" Type="http://schemas.openxmlformats.org/officeDocument/2006/relationships/hyperlink" Target="http://www.fao.org/partnerships/leap/database/ghg-crops/en/" TargetMode="External"/><Relationship Id="rId82" Type="http://schemas.openxmlformats.org/officeDocument/2006/relationships/hyperlink" Target="http://www.fao.org/partnerships/leap/database/ghg-crops/en/" TargetMode="External"/><Relationship Id="rId83" Type="http://schemas.openxmlformats.org/officeDocument/2006/relationships/hyperlink" Target="http://eplca.jrc.ec.europa.eu/ELCD3/datasetdetail/process.xhtml?uuid=89863fc9-3306-11dd-bd11-0800200c9a66&amp;version=03.00.000" TargetMode="External"/><Relationship Id="rId84" Type="http://schemas.openxmlformats.org/officeDocument/2006/relationships/hyperlink" Target="http://eplca.jrc.ec.europa.eu/ELCD3/datasetdetail/process.xhtml?uuid=89863fc8-3306-11dd-bd11-0800200c9a66&amp;version=03.00.000" TargetMode="External"/><Relationship Id="rId85" Type="http://schemas.openxmlformats.org/officeDocument/2006/relationships/hyperlink" Target="http://eplca.jrc.ec.europa.eu/ELCD3/datasetdetail/process.xhtml?uuid=898618bc-3306-11dd-bd11-0800200c9a66&amp;version=03.00.000" TargetMode="External"/><Relationship Id="rId86" Type="http://schemas.openxmlformats.org/officeDocument/2006/relationships/hyperlink" Target="http://eplca.jrc.ec.europa.eu/ELCD3/resource/processes/4f035020-4599-424d-8f48-627b35dd1a7f?format=html&amp;version=03.00.000" TargetMode="External"/><Relationship Id="rId87" Type="http://schemas.openxmlformats.org/officeDocument/2006/relationships/hyperlink" Target="http://eplca.jrc.ec.europa.eu/ELCD3/resource/processes/898618bb-3306-11dd-bd11-0800200c9a66?format=html&amp;version=03.00.000" TargetMode="External"/><Relationship Id="rId88" Type="http://schemas.openxmlformats.org/officeDocument/2006/relationships/hyperlink" Target="http://eplca.jrc.ec.europa.eu/ELCD3/resource/processes/46d6bd5b-16e1-459c-a018-340f33ed2f72?format=html&amp;version=03.00.000" TargetMode="External"/><Relationship Id="rId89" Type="http://schemas.openxmlformats.org/officeDocument/2006/relationships/hyperlink" Target="http://eplca.jrc.ec.europa.eu/ELCD3/resource/processes/64197304-3307-11dd-bd11-0800200c9a66?format=html&amp;version=03.00.000" TargetMode="External"/><Relationship Id="rId140" Type="http://schemas.openxmlformats.org/officeDocument/2006/relationships/hyperlink" Target="http://www.bilans-ges.ademe.fr/en/basecarbone/donnees-consulter/liste-element/categorie/36" TargetMode="External"/><Relationship Id="rId141" Type="http://schemas.openxmlformats.org/officeDocument/2006/relationships/hyperlink" Target="http://www.bilans-ges.ademe.fr/en/basecarbone/donnees-consulter/liste-element/categorie/37" TargetMode="External"/><Relationship Id="rId142" Type="http://schemas.openxmlformats.org/officeDocument/2006/relationships/hyperlink" Target="http://www.bilans-ges.ademe.fr/en/basecarbone/donnees-consulter/liste-element/categorie/37" TargetMode="External"/><Relationship Id="rId143" Type="http://schemas.openxmlformats.org/officeDocument/2006/relationships/hyperlink" Target="http://www.bilans-ges.ademe.fr/en/basecarbone/donnees-consulter/liste-element/categorie/70" TargetMode="External"/><Relationship Id="rId144" Type="http://schemas.openxmlformats.org/officeDocument/2006/relationships/hyperlink" Target="http://www.bilans-ges.ademe.fr/en/basecarbone/donnees-consulter/liste-element/categorie/71" TargetMode="External"/><Relationship Id="rId145" Type="http://schemas.openxmlformats.org/officeDocument/2006/relationships/hyperlink" Target="http://www.bilans-ges.ademe.fr/en/basecarbone/donnees-consulter/liste-element/categorie/71" TargetMode="External"/><Relationship Id="rId146" Type="http://schemas.openxmlformats.org/officeDocument/2006/relationships/hyperlink" Target="http://eplca.jrc.ec.europa.eu/ELCD3/showProcess.xhtml?uuid=db009013-338f-11dd-bd11-0800200c9a66&amp;stock=default" TargetMode="External"/><Relationship Id="rId147" Type="http://schemas.openxmlformats.org/officeDocument/2006/relationships/hyperlink" Target="http://www.isprambiente.gov.it/files/pubblicazioni/rapporti/R_212_15.pdf" TargetMode="External"/><Relationship Id="rId148" Type="http://schemas.openxmlformats.org/officeDocument/2006/relationships/hyperlink" Target="http://www.isprambiente.gov.it/files/pubblicazioni/rapporti/R_212_15.pdf" TargetMode="External"/><Relationship Id="rId14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topLeftCell="I51" zoomScale="110" zoomScaleNormal="110" zoomScalePageLayoutView="110" workbookViewId="0">
      <selection activeCell="R61" sqref="R61"/>
    </sheetView>
  </sheetViews>
  <sheetFormatPr baseColWidth="10" defaultColWidth="11.5" defaultRowHeight="14" x14ac:dyDescent="0"/>
  <cols>
    <col min="1" max="1" width="7.33203125" style="74" customWidth="1"/>
    <col min="2" max="2" width="14" style="77" customWidth="1"/>
    <col min="3" max="3" width="7.6640625" style="77" customWidth="1"/>
    <col min="4" max="4" width="17.6640625" style="77" customWidth="1"/>
    <col min="5" max="5" width="8.33203125" style="78" customWidth="1"/>
    <col min="6" max="6" width="13.33203125" style="77" customWidth="1"/>
    <col min="17" max="17" width="18.6640625" customWidth="1"/>
  </cols>
  <sheetData>
    <row r="1" spans="1:26" ht="28">
      <c r="A1" s="78" t="s">
        <v>202</v>
      </c>
      <c r="B1" s="76" t="s">
        <v>203</v>
      </c>
      <c r="C1" s="77" t="s">
        <v>204</v>
      </c>
      <c r="D1" s="76" t="s">
        <v>205</v>
      </c>
      <c r="E1" s="78" t="s">
        <v>352</v>
      </c>
      <c r="F1" s="76" t="s">
        <v>206</v>
      </c>
      <c r="G1" s="49" t="s">
        <v>436</v>
      </c>
      <c r="H1" s="48" t="s">
        <v>207</v>
      </c>
      <c r="I1" s="48" t="s">
        <v>208</v>
      </c>
      <c r="J1" s="48" t="s">
        <v>209</v>
      </c>
      <c r="L1" s="48" t="s">
        <v>210</v>
      </c>
      <c r="M1" s="48" t="s">
        <v>211</v>
      </c>
      <c r="N1" s="48" t="s">
        <v>212</v>
      </c>
      <c r="P1" s="48" t="s">
        <v>213</v>
      </c>
      <c r="Q1" s="48" t="s">
        <v>214</v>
      </c>
      <c r="R1" s="48" t="s">
        <v>215</v>
      </c>
      <c r="T1" s="48" t="s">
        <v>216</v>
      </c>
      <c r="U1" s="48" t="s">
        <v>217</v>
      </c>
      <c r="V1" s="48" t="s">
        <v>218</v>
      </c>
      <c r="X1" s="48" t="s">
        <v>219</v>
      </c>
      <c r="Y1" s="48" t="s">
        <v>220</v>
      </c>
      <c r="Z1" s="48" t="s">
        <v>221</v>
      </c>
    </row>
    <row r="2" spans="1:26">
      <c r="A2" s="74">
        <v>1</v>
      </c>
      <c r="B2" s="121" t="s">
        <v>444</v>
      </c>
      <c r="C2" s="79" t="s">
        <v>353</v>
      </c>
      <c r="D2" s="80" t="s">
        <v>188</v>
      </c>
      <c r="E2" s="81">
        <v>1</v>
      </c>
      <c r="F2" s="82" t="s">
        <v>186</v>
      </c>
      <c r="G2" t="str">
        <f>+CONCATENATE(A2,C2,E2)</f>
        <v>1A1</v>
      </c>
      <c r="H2" s="50" t="s">
        <v>222</v>
      </c>
      <c r="I2" s="51" t="s">
        <v>223</v>
      </c>
      <c r="J2" s="52" t="s">
        <v>224</v>
      </c>
      <c r="L2" s="50" t="s">
        <v>448</v>
      </c>
      <c r="M2" s="51" t="s">
        <v>449</v>
      </c>
      <c r="N2" s="52" t="s">
        <v>450</v>
      </c>
      <c r="P2" s="50" t="s">
        <v>435</v>
      </c>
      <c r="Q2" s="51" t="s">
        <v>223</v>
      </c>
      <c r="R2" s="52" t="s">
        <v>366</v>
      </c>
      <c r="T2" s="50" t="s">
        <v>520</v>
      </c>
      <c r="U2" s="51" t="s">
        <v>521</v>
      </c>
      <c r="V2" s="52" t="s">
        <v>522</v>
      </c>
      <c r="X2" t="s">
        <v>596</v>
      </c>
      <c r="Y2" t="s">
        <v>597</v>
      </c>
      <c r="Z2" t="s">
        <v>598</v>
      </c>
    </row>
    <row r="3" spans="1:26">
      <c r="A3" s="74">
        <v>1</v>
      </c>
      <c r="C3" s="79" t="s">
        <v>353</v>
      </c>
      <c r="E3" s="78">
        <v>2</v>
      </c>
      <c r="F3" s="82" t="s">
        <v>225</v>
      </c>
      <c r="G3" t="str">
        <f t="shared" ref="G3:G69" si="0">+CONCATENATE(A3,C3,E3)</f>
        <v>1A2</v>
      </c>
      <c r="I3" s="51"/>
      <c r="J3" s="52" t="s">
        <v>226</v>
      </c>
      <c r="N3" s="52" t="s">
        <v>451</v>
      </c>
      <c r="R3" s="52" t="s">
        <v>367</v>
      </c>
      <c r="U3" s="51"/>
      <c r="V3" s="52" t="s">
        <v>523</v>
      </c>
      <c r="Z3" t="s">
        <v>599</v>
      </c>
    </row>
    <row r="4" spans="1:26">
      <c r="A4" s="74">
        <v>1</v>
      </c>
      <c r="C4" s="79" t="s">
        <v>353</v>
      </c>
      <c r="E4" s="78">
        <v>3</v>
      </c>
      <c r="F4" s="82" t="s">
        <v>189</v>
      </c>
      <c r="G4" t="str">
        <f t="shared" si="0"/>
        <v>1A3</v>
      </c>
      <c r="I4" s="51"/>
      <c r="J4" s="52" t="s">
        <v>227</v>
      </c>
      <c r="N4" s="52" t="s">
        <v>452</v>
      </c>
      <c r="R4" s="52" t="s">
        <v>368</v>
      </c>
      <c r="U4" s="51"/>
      <c r="V4" s="52" t="s">
        <v>524</v>
      </c>
      <c r="Z4" t="s">
        <v>600</v>
      </c>
    </row>
    <row r="5" spans="1:26">
      <c r="G5" t="str">
        <f t="shared" si="0"/>
        <v/>
      </c>
      <c r="I5" s="51"/>
      <c r="U5" s="51"/>
      <c r="V5" s="52"/>
    </row>
    <row r="6" spans="1:26">
      <c r="A6" s="74">
        <v>1</v>
      </c>
      <c r="C6" s="77" t="s">
        <v>354</v>
      </c>
      <c r="D6" s="80" t="s">
        <v>228</v>
      </c>
      <c r="E6" s="81">
        <v>1</v>
      </c>
      <c r="F6" s="82" t="s">
        <v>186</v>
      </c>
      <c r="G6" t="str">
        <f t="shared" si="0"/>
        <v>1B1</v>
      </c>
      <c r="I6" s="51" t="s">
        <v>229</v>
      </c>
      <c r="J6" s="52" t="s">
        <v>224</v>
      </c>
      <c r="M6" s="51" t="s">
        <v>453</v>
      </c>
      <c r="N6" s="52" t="s">
        <v>450</v>
      </c>
      <c r="Q6" s="112" t="s">
        <v>369</v>
      </c>
      <c r="R6" s="52" t="s">
        <v>366</v>
      </c>
      <c r="U6" s="51" t="s">
        <v>525</v>
      </c>
      <c r="V6" s="52" t="s">
        <v>522</v>
      </c>
      <c r="Y6" t="s">
        <v>601</v>
      </c>
      <c r="Z6" t="s">
        <v>598</v>
      </c>
    </row>
    <row r="7" spans="1:26">
      <c r="A7" s="74">
        <v>1</v>
      </c>
      <c r="C7" s="77" t="s">
        <v>354</v>
      </c>
      <c r="E7" s="78">
        <v>2</v>
      </c>
      <c r="F7" s="82" t="s">
        <v>225</v>
      </c>
      <c r="G7" t="str">
        <f t="shared" si="0"/>
        <v>1B2</v>
      </c>
      <c r="J7" s="52" t="s">
        <v>226</v>
      </c>
      <c r="N7" s="52" t="s">
        <v>451</v>
      </c>
      <c r="R7" s="52" t="s">
        <v>367</v>
      </c>
      <c r="V7" s="52" t="s">
        <v>523</v>
      </c>
      <c r="Z7" t="s">
        <v>599</v>
      </c>
    </row>
    <row r="8" spans="1:26">
      <c r="A8" s="74">
        <v>1</v>
      </c>
      <c r="C8" s="77" t="s">
        <v>354</v>
      </c>
      <c r="E8" s="78">
        <v>3</v>
      </c>
      <c r="F8" s="82" t="s">
        <v>189</v>
      </c>
      <c r="G8" t="str">
        <f t="shared" si="0"/>
        <v>1B3</v>
      </c>
      <c r="J8" s="52" t="s">
        <v>227</v>
      </c>
      <c r="N8" s="52" t="s">
        <v>452</v>
      </c>
      <c r="R8" s="52" t="s">
        <v>368</v>
      </c>
      <c r="V8" s="52" t="s">
        <v>524</v>
      </c>
      <c r="Z8" t="s">
        <v>600</v>
      </c>
    </row>
    <row r="9" spans="1:26">
      <c r="G9" t="str">
        <f t="shared" si="0"/>
        <v/>
      </c>
      <c r="V9" s="52"/>
    </row>
    <row r="10" spans="1:26" ht="28">
      <c r="A10" s="74">
        <v>2</v>
      </c>
      <c r="B10" s="83" t="s">
        <v>230</v>
      </c>
      <c r="C10" s="83" t="s">
        <v>353</v>
      </c>
      <c r="D10" s="84" t="s">
        <v>231</v>
      </c>
      <c r="E10" s="85">
        <v>1</v>
      </c>
      <c r="F10" s="86" t="s">
        <v>232</v>
      </c>
      <c r="G10" t="str">
        <f t="shared" si="0"/>
        <v>2A1</v>
      </c>
      <c r="H10" s="53" t="s">
        <v>233</v>
      </c>
      <c r="I10" s="54" t="s">
        <v>234</v>
      </c>
      <c r="J10" s="55" t="s">
        <v>235</v>
      </c>
      <c r="L10" s="53" t="s">
        <v>454</v>
      </c>
      <c r="M10" s="54" t="s">
        <v>455</v>
      </c>
      <c r="N10" s="55" t="s">
        <v>456</v>
      </c>
      <c r="P10" s="113" t="s">
        <v>370</v>
      </c>
      <c r="Q10" s="54" t="s">
        <v>371</v>
      </c>
      <c r="R10" s="114" t="s">
        <v>372</v>
      </c>
      <c r="T10" s="53" t="s">
        <v>526</v>
      </c>
      <c r="U10" s="54" t="s">
        <v>527</v>
      </c>
      <c r="V10" s="55" t="s">
        <v>528</v>
      </c>
      <c r="X10" t="s">
        <v>602</v>
      </c>
      <c r="Y10" t="s">
        <v>603</v>
      </c>
      <c r="Z10" t="s">
        <v>604</v>
      </c>
    </row>
    <row r="11" spans="1:26">
      <c r="A11" s="74">
        <v>2</v>
      </c>
      <c r="C11" s="83" t="s">
        <v>353</v>
      </c>
      <c r="E11" s="78">
        <v>2</v>
      </c>
      <c r="F11" s="86" t="s">
        <v>236</v>
      </c>
      <c r="G11" t="str">
        <f t="shared" si="0"/>
        <v>2A2</v>
      </c>
      <c r="I11" s="54"/>
      <c r="J11" s="55" t="s">
        <v>237</v>
      </c>
      <c r="N11" s="55" t="s">
        <v>457</v>
      </c>
      <c r="R11" s="114" t="s">
        <v>373</v>
      </c>
      <c r="U11" s="54"/>
      <c r="V11" s="55" t="s">
        <v>529</v>
      </c>
      <c r="Z11" t="s">
        <v>605</v>
      </c>
    </row>
    <row r="12" spans="1:26">
      <c r="G12" t="str">
        <f t="shared" si="0"/>
        <v/>
      </c>
      <c r="I12" s="54"/>
      <c r="J12" s="55"/>
      <c r="U12" s="54"/>
      <c r="V12" s="55"/>
    </row>
    <row r="13" spans="1:26">
      <c r="A13" s="74">
        <v>2</v>
      </c>
      <c r="C13" s="77" t="s">
        <v>354</v>
      </c>
      <c r="D13" s="84" t="s">
        <v>238</v>
      </c>
      <c r="E13" s="85">
        <v>1</v>
      </c>
      <c r="F13" s="86" t="s">
        <v>239</v>
      </c>
      <c r="G13" t="str">
        <f t="shared" si="0"/>
        <v>2B1</v>
      </c>
      <c r="I13" s="54" t="s">
        <v>240</v>
      </c>
      <c r="J13" s="55" t="s">
        <v>241</v>
      </c>
      <c r="M13" s="54" t="s">
        <v>458</v>
      </c>
      <c r="N13" s="55" t="s">
        <v>459</v>
      </c>
      <c r="Q13" s="54" t="s">
        <v>374</v>
      </c>
      <c r="R13" s="55" t="s">
        <v>375</v>
      </c>
      <c r="U13" s="54" t="s">
        <v>530</v>
      </c>
      <c r="V13" s="55" t="s">
        <v>531</v>
      </c>
      <c r="Y13" t="s">
        <v>606</v>
      </c>
      <c r="Z13" t="s">
        <v>607</v>
      </c>
    </row>
    <row r="14" spans="1:26">
      <c r="A14" s="74">
        <v>2</v>
      </c>
      <c r="C14" s="77" t="s">
        <v>354</v>
      </c>
      <c r="E14" s="78">
        <v>2</v>
      </c>
      <c r="F14" s="86" t="s">
        <v>242</v>
      </c>
      <c r="G14" t="str">
        <f t="shared" si="0"/>
        <v>2B2</v>
      </c>
      <c r="I14" s="54"/>
      <c r="J14" s="55" t="s">
        <v>243</v>
      </c>
      <c r="N14" s="55" t="s">
        <v>460</v>
      </c>
      <c r="R14" s="55" t="s">
        <v>376</v>
      </c>
      <c r="U14" s="54"/>
      <c r="V14" s="55" t="s">
        <v>532</v>
      </c>
      <c r="Z14" t="s">
        <v>608</v>
      </c>
    </row>
    <row r="15" spans="1:26">
      <c r="F15" s="86"/>
      <c r="G15" t="str">
        <f t="shared" si="0"/>
        <v/>
      </c>
      <c r="I15" s="54"/>
      <c r="J15" s="55"/>
      <c r="N15" s="55"/>
      <c r="R15" s="55"/>
      <c r="U15" s="54"/>
      <c r="V15" s="55"/>
    </row>
    <row r="16" spans="1:26">
      <c r="A16" s="74">
        <v>2</v>
      </c>
      <c r="C16" s="77" t="s">
        <v>355</v>
      </c>
      <c r="D16" s="84" t="s">
        <v>244</v>
      </c>
      <c r="E16" s="85">
        <v>1</v>
      </c>
      <c r="F16" s="86" t="s">
        <v>245</v>
      </c>
      <c r="G16" t="str">
        <f t="shared" si="0"/>
        <v>2C1</v>
      </c>
      <c r="I16" s="54" t="s">
        <v>244</v>
      </c>
      <c r="J16" s="55" t="s">
        <v>246</v>
      </c>
      <c r="M16" s="54" t="s">
        <v>461</v>
      </c>
      <c r="N16" s="55" t="s">
        <v>462</v>
      </c>
      <c r="Q16" s="54" t="s">
        <v>377</v>
      </c>
      <c r="R16" s="55" t="s">
        <v>378</v>
      </c>
      <c r="U16" s="54" t="s">
        <v>533</v>
      </c>
      <c r="V16" s="55" t="s">
        <v>534</v>
      </c>
      <c r="Y16" t="s">
        <v>609</v>
      </c>
      <c r="Z16" t="s">
        <v>610</v>
      </c>
    </row>
    <row r="17" spans="1:26">
      <c r="F17" s="86"/>
      <c r="G17" t="str">
        <f t="shared" si="0"/>
        <v/>
      </c>
      <c r="I17" s="54"/>
      <c r="J17" s="55"/>
      <c r="N17" s="55"/>
      <c r="R17" s="55"/>
      <c r="U17" s="54"/>
      <c r="V17" s="55"/>
    </row>
    <row r="18" spans="1:26" ht="28">
      <c r="A18" s="74">
        <v>2</v>
      </c>
      <c r="C18" s="77" t="s">
        <v>40</v>
      </c>
      <c r="D18" s="84" t="s">
        <v>185</v>
      </c>
      <c r="E18" s="85">
        <v>1</v>
      </c>
      <c r="F18" s="86" t="s">
        <v>247</v>
      </c>
      <c r="G18" t="str">
        <f t="shared" si="0"/>
        <v>2D1</v>
      </c>
      <c r="I18" s="54" t="s">
        <v>248</v>
      </c>
      <c r="J18" s="55" t="s">
        <v>249</v>
      </c>
      <c r="M18" s="54" t="s">
        <v>463</v>
      </c>
      <c r="N18" s="55" t="s">
        <v>464</v>
      </c>
      <c r="Q18" s="54" t="s">
        <v>379</v>
      </c>
      <c r="R18" s="55" t="s">
        <v>380</v>
      </c>
      <c r="U18" s="54" t="s">
        <v>535</v>
      </c>
      <c r="V18" s="55" t="s">
        <v>536</v>
      </c>
      <c r="Y18" t="s">
        <v>611</v>
      </c>
      <c r="Z18" t="s">
        <v>612</v>
      </c>
    </row>
    <row r="19" spans="1:26">
      <c r="G19" t="str">
        <f t="shared" si="0"/>
        <v/>
      </c>
    </row>
    <row r="20" spans="1:26">
      <c r="A20" s="74">
        <v>3</v>
      </c>
      <c r="B20" s="87" t="s">
        <v>185</v>
      </c>
      <c r="C20" s="87" t="s">
        <v>353</v>
      </c>
      <c r="D20" s="88" t="s">
        <v>250</v>
      </c>
      <c r="E20" s="89">
        <v>1</v>
      </c>
      <c r="F20" s="90" t="s">
        <v>186</v>
      </c>
      <c r="G20" t="str">
        <f t="shared" si="0"/>
        <v>3A1</v>
      </c>
      <c r="H20" s="56" t="s">
        <v>248</v>
      </c>
      <c r="I20" s="57" t="s">
        <v>251</v>
      </c>
      <c r="J20" s="58" t="s">
        <v>224</v>
      </c>
      <c r="L20" s="56" t="s">
        <v>463</v>
      </c>
      <c r="M20" s="57" t="s">
        <v>465</v>
      </c>
      <c r="N20" s="58" t="s">
        <v>450</v>
      </c>
      <c r="P20" s="56" t="s">
        <v>379</v>
      </c>
      <c r="Q20" s="57" t="s">
        <v>381</v>
      </c>
      <c r="R20" s="58" t="s">
        <v>382</v>
      </c>
      <c r="T20" s="56" t="s">
        <v>535</v>
      </c>
      <c r="U20" s="57" t="s">
        <v>537</v>
      </c>
      <c r="V20" s="58" t="s">
        <v>538</v>
      </c>
      <c r="X20" t="s">
        <v>611</v>
      </c>
      <c r="Y20" t="s">
        <v>613</v>
      </c>
      <c r="Z20" t="s">
        <v>598</v>
      </c>
    </row>
    <row r="21" spans="1:26">
      <c r="A21" s="74">
        <v>3</v>
      </c>
      <c r="C21" s="87" t="s">
        <v>353</v>
      </c>
      <c r="E21" s="78">
        <v>2</v>
      </c>
      <c r="F21" s="90" t="s">
        <v>225</v>
      </c>
      <c r="G21" t="str">
        <f t="shared" si="0"/>
        <v>3A2</v>
      </c>
      <c r="I21" s="57"/>
      <c r="J21" s="58" t="s">
        <v>226</v>
      </c>
      <c r="N21" s="58" t="s">
        <v>466</v>
      </c>
      <c r="R21" s="58" t="s">
        <v>383</v>
      </c>
      <c r="U21" s="57"/>
      <c r="V21" s="58" t="s">
        <v>523</v>
      </c>
      <c r="Z21" t="s">
        <v>599</v>
      </c>
    </row>
    <row r="22" spans="1:26">
      <c r="G22" t="str">
        <f t="shared" si="0"/>
        <v/>
      </c>
      <c r="I22" s="57"/>
      <c r="U22" s="57"/>
    </row>
    <row r="23" spans="1:26">
      <c r="A23" s="74">
        <v>3</v>
      </c>
      <c r="C23" s="77" t="s">
        <v>354</v>
      </c>
      <c r="D23" s="88" t="s">
        <v>252</v>
      </c>
      <c r="E23" s="89">
        <v>0</v>
      </c>
      <c r="G23" t="str">
        <f t="shared" si="0"/>
        <v>3B0</v>
      </c>
      <c r="I23" s="57" t="s">
        <v>253</v>
      </c>
      <c r="M23" s="57" t="s">
        <v>467</v>
      </c>
      <c r="Q23" s="57" t="s">
        <v>384</v>
      </c>
      <c r="U23" s="57" t="s">
        <v>539</v>
      </c>
      <c r="Y23" t="s">
        <v>614</v>
      </c>
    </row>
    <row r="24" spans="1:26">
      <c r="D24" s="88"/>
      <c r="E24" s="89"/>
      <c r="G24" t="str">
        <f t="shared" si="0"/>
        <v/>
      </c>
      <c r="I24" s="57"/>
      <c r="M24" s="57"/>
      <c r="Q24" s="57"/>
      <c r="U24" s="57"/>
    </row>
    <row r="25" spans="1:26">
      <c r="A25" s="74">
        <v>3</v>
      </c>
      <c r="C25" s="77" t="s">
        <v>355</v>
      </c>
      <c r="D25" s="88" t="s">
        <v>254</v>
      </c>
      <c r="E25" s="89">
        <v>0</v>
      </c>
      <c r="G25" t="str">
        <f t="shared" si="0"/>
        <v>3C0</v>
      </c>
      <c r="I25" s="57" t="s">
        <v>255</v>
      </c>
      <c r="M25" s="57" t="s">
        <v>468</v>
      </c>
      <c r="Q25" s="57" t="s">
        <v>385</v>
      </c>
      <c r="U25" s="127" t="s">
        <v>540</v>
      </c>
      <c r="Y25" t="s">
        <v>615</v>
      </c>
    </row>
    <row r="26" spans="1:26">
      <c r="D26" s="88"/>
      <c r="E26" s="89"/>
      <c r="G26" t="str">
        <f t="shared" si="0"/>
        <v/>
      </c>
      <c r="I26" s="57"/>
      <c r="M26" s="57"/>
      <c r="Q26" s="57"/>
      <c r="U26" s="57"/>
    </row>
    <row r="27" spans="1:26">
      <c r="A27" s="74">
        <v>3</v>
      </c>
      <c r="C27" s="77" t="s">
        <v>40</v>
      </c>
      <c r="D27" s="88" t="s">
        <v>256</v>
      </c>
      <c r="E27" s="89">
        <v>0</v>
      </c>
      <c r="G27" t="str">
        <f t="shared" si="0"/>
        <v>3D0</v>
      </c>
      <c r="I27" s="57" t="s">
        <v>257</v>
      </c>
      <c r="M27" s="57" t="s">
        <v>469</v>
      </c>
      <c r="Q27" s="57" t="s">
        <v>386</v>
      </c>
      <c r="U27" s="57" t="s">
        <v>541</v>
      </c>
      <c r="Y27" t="s">
        <v>616</v>
      </c>
    </row>
    <row r="28" spans="1:26">
      <c r="D28" s="88"/>
      <c r="E28" s="89"/>
      <c r="G28" t="str">
        <f t="shared" si="0"/>
        <v/>
      </c>
      <c r="I28" s="57"/>
      <c r="M28" s="57"/>
      <c r="Q28" s="57"/>
      <c r="U28" s="57"/>
    </row>
    <row r="29" spans="1:26">
      <c r="A29" s="74" t="s">
        <v>357</v>
      </c>
      <c r="C29" s="77" t="s">
        <v>356</v>
      </c>
      <c r="D29" s="88" t="s">
        <v>258</v>
      </c>
      <c r="E29" s="89">
        <v>0</v>
      </c>
      <c r="G29" t="str">
        <f t="shared" si="0"/>
        <v>3E0</v>
      </c>
      <c r="I29" s="57" t="s">
        <v>259</v>
      </c>
      <c r="M29" s="57" t="s">
        <v>470</v>
      </c>
      <c r="Q29" s="57" t="s">
        <v>387</v>
      </c>
      <c r="U29" s="127" t="s">
        <v>542</v>
      </c>
      <c r="Y29" t="s">
        <v>617</v>
      </c>
    </row>
    <row r="30" spans="1:26">
      <c r="G30" t="str">
        <f t="shared" si="0"/>
        <v/>
      </c>
    </row>
    <row r="31" spans="1:26" ht="28">
      <c r="A31" s="74" t="s">
        <v>357</v>
      </c>
      <c r="C31" s="77" t="s">
        <v>360</v>
      </c>
      <c r="D31" s="77" t="s">
        <v>811</v>
      </c>
      <c r="E31" s="78" t="s">
        <v>812</v>
      </c>
      <c r="G31" t="str">
        <f t="shared" si="0"/>
        <v>3F0</v>
      </c>
      <c r="Q31" s="57" t="s">
        <v>813</v>
      </c>
    </row>
    <row r="32" spans="1:26">
      <c r="G32" t="str">
        <f t="shared" si="0"/>
        <v/>
      </c>
      <c r="Q32" s="57"/>
    </row>
    <row r="33" spans="1:26">
      <c r="A33" s="74" t="s">
        <v>357</v>
      </c>
      <c r="C33" s="77" t="s">
        <v>361</v>
      </c>
      <c r="D33" s="77" t="s">
        <v>822</v>
      </c>
      <c r="E33" s="78" t="s">
        <v>812</v>
      </c>
      <c r="G33" t="str">
        <f t="shared" si="0"/>
        <v>3G0</v>
      </c>
      <c r="Q33" t="s">
        <v>841</v>
      </c>
    </row>
    <row r="34" spans="1:26" ht="112">
      <c r="A34" s="74">
        <v>4</v>
      </c>
      <c r="B34" s="91" t="s">
        <v>260</v>
      </c>
      <c r="C34" s="91" t="s">
        <v>353</v>
      </c>
      <c r="D34" s="92" t="s">
        <v>261</v>
      </c>
      <c r="E34" s="93">
        <v>0</v>
      </c>
      <c r="G34" t="str">
        <f t="shared" si="0"/>
        <v>4A0</v>
      </c>
      <c r="H34" s="59" t="s">
        <v>262</v>
      </c>
      <c r="I34" s="60" t="s">
        <v>263</v>
      </c>
      <c r="L34" s="59" t="s">
        <v>260</v>
      </c>
      <c r="M34" s="60" t="s">
        <v>471</v>
      </c>
      <c r="P34" s="115" t="s">
        <v>388</v>
      </c>
      <c r="Q34" s="60" t="s">
        <v>389</v>
      </c>
      <c r="T34" s="59" t="s">
        <v>543</v>
      </c>
      <c r="U34" s="60" t="s">
        <v>544</v>
      </c>
      <c r="X34" t="s">
        <v>618</v>
      </c>
      <c r="Y34" t="s">
        <v>619</v>
      </c>
    </row>
    <row r="35" spans="1:26">
      <c r="G35" t="str">
        <f t="shared" si="0"/>
        <v/>
      </c>
      <c r="U35" s="60"/>
    </row>
    <row r="36" spans="1:26">
      <c r="A36" s="74" t="s">
        <v>358</v>
      </c>
      <c r="C36" s="77" t="s">
        <v>354</v>
      </c>
      <c r="D36" s="92" t="s">
        <v>264</v>
      </c>
      <c r="E36" s="93">
        <v>0</v>
      </c>
      <c r="G36" t="str">
        <f t="shared" si="0"/>
        <v>4B0</v>
      </c>
      <c r="I36" s="60" t="s">
        <v>265</v>
      </c>
      <c r="M36" s="60" t="s">
        <v>472</v>
      </c>
      <c r="Q36" s="60" t="s">
        <v>390</v>
      </c>
      <c r="U36" s="60" t="s">
        <v>545</v>
      </c>
      <c r="Y36" t="s">
        <v>620</v>
      </c>
    </row>
    <row r="37" spans="1:26">
      <c r="G37" t="str">
        <f t="shared" si="0"/>
        <v/>
      </c>
    </row>
    <row r="38" spans="1:26">
      <c r="A38" s="74">
        <v>5</v>
      </c>
      <c r="B38" s="94" t="s">
        <v>193</v>
      </c>
      <c r="C38" s="94" t="s">
        <v>353</v>
      </c>
      <c r="D38" s="123" t="s">
        <v>446</v>
      </c>
      <c r="E38" s="96">
        <v>0</v>
      </c>
      <c r="G38" t="str">
        <f t="shared" si="0"/>
        <v>5A0</v>
      </c>
      <c r="H38" s="61" t="s">
        <v>266</v>
      </c>
      <c r="I38" s="62" t="s">
        <v>267</v>
      </c>
      <c r="L38" s="61" t="s">
        <v>473</v>
      </c>
      <c r="M38" s="62" t="s">
        <v>474</v>
      </c>
      <c r="P38" s="61" t="s">
        <v>391</v>
      </c>
      <c r="Q38" s="124" t="s">
        <v>447</v>
      </c>
      <c r="T38" s="61" t="s">
        <v>546</v>
      </c>
      <c r="U38" s="62" t="s">
        <v>547</v>
      </c>
      <c r="X38" t="s">
        <v>621</v>
      </c>
      <c r="Y38" t="s">
        <v>622</v>
      </c>
    </row>
    <row r="39" spans="1:26">
      <c r="G39" t="str">
        <f t="shared" si="0"/>
        <v/>
      </c>
      <c r="U39" s="62"/>
    </row>
    <row r="40" spans="1:26">
      <c r="A40" s="74" t="s">
        <v>359</v>
      </c>
      <c r="C40" s="77" t="s">
        <v>354</v>
      </c>
      <c r="D40" s="95" t="s">
        <v>268</v>
      </c>
      <c r="E40" s="96">
        <v>1</v>
      </c>
      <c r="F40" s="97" t="s">
        <v>269</v>
      </c>
      <c r="G40" t="str">
        <f t="shared" si="0"/>
        <v>5B1</v>
      </c>
      <c r="I40" s="62" t="s">
        <v>270</v>
      </c>
      <c r="J40" s="63" t="s">
        <v>271</v>
      </c>
      <c r="M40" s="62" t="s">
        <v>475</v>
      </c>
      <c r="N40" s="63" t="s">
        <v>476</v>
      </c>
      <c r="Q40" s="62" t="s">
        <v>392</v>
      </c>
      <c r="R40" s="63" t="s">
        <v>393</v>
      </c>
      <c r="U40" s="62" t="s">
        <v>548</v>
      </c>
      <c r="V40" s="52" t="s">
        <v>549</v>
      </c>
      <c r="Y40" t="s">
        <v>623</v>
      </c>
      <c r="Z40" t="s">
        <v>624</v>
      </c>
    </row>
    <row r="41" spans="1:26">
      <c r="A41" s="74" t="s">
        <v>359</v>
      </c>
      <c r="C41" s="77" t="s">
        <v>354</v>
      </c>
      <c r="E41" s="78">
        <v>2</v>
      </c>
      <c r="F41" s="97" t="s">
        <v>272</v>
      </c>
      <c r="G41" t="str">
        <f t="shared" si="0"/>
        <v>5B2</v>
      </c>
      <c r="J41" s="63" t="s">
        <v>273</v>
      </c>
      <c r="N41" s="63" t="s">
        <v>477</v>
      </c>
      <c r="R41" s="63" t="s">
        <v>394</v>
      </c>
      <c r="V41" s="52" t="s">
        <v>550</v>
      </c>
      <c r="Z41" t="s">
        <v>625</v>
      </c>
    </row>
    <row r="42" spans="1:26">
      <c r="G42" t="str">
        <f t="shared" si="0"/>
        <v/>
      </c>
    </row>
    <row r="43" spans="1:26" ht="28">
      <c r="A43" s="74">
        <v>6</v>
      </c>
      <c r="B43" s="98" t="s">
        <v>274</v>
      </c>
      <c r="C43" s="98" t="s">
        <v>353</v>
      </c>
      <c r="D43" s="99" t="s">
        <v>275</v>
      </c>
      <c r="E43" s="100">
        <v>0</v>
      </c>
      <c r="G43" t="str">
        <f t="shared" si="0"/>
        <v>6A0</v>
      </c>
      <c r="H43" s="64" t="s">
        <v>276</v>
      </c>
      <c r="I43" s="65" t="s">
        <v>277</v>
      </c>
      <c r="J43" s="65"/>
      <c r="L43" s="64" t="s">
        <v>478</v>
      </c>
      <c r="M43" s="65" t="s">
        <v>479</v>
      </c>
      <c r="P43" s="64" t="s">
        <v>395</v>
      </c>
      <c r="Q43" s="65" t="s">
        <v>396</v>
      </c>
      <c r="T43" s="64" t="s">
        <v>551</v>
      </c>
      <c r="U43" s="65" t="s">
        <v>552</v>
      </c>
      <c r="X43" t="s">
        <v>626</v>
      </c>
      <c r="Y43" t="s">
        <v>627</v>
      </c>
    </row>
    <row r="44" spans="1:26">
      <c r="D44" s="99"/>
      <c r="E44" s="100"/>
      <c r="G44" t="str">
        <f t="shared" si="0"/>
        <v/>
      </c>
      <c r="I44" s="65"/>
      <c r="J44" s="65"/>
      <c r="M44" s="65"/>
      <c r="Q44" s="65"/>
      <c r="U44" s="65"/>
    </row>
    <row r="45" spans="1:26">
      <c r="A45" s="74">
        <v>6</v>
      </c>
      <c r="C45" s="77" t="s">
        <v>354</v>
      </c>
      <c r="D45" s="99" t="s">
        <v>278</v>
      </c>
      <c r="E45" s="100">
        <v>0</v>
      </c>
      <c r="G45" t="str">
        <f t="shared" si="0"/>
        <v>6B0</v>
      </c>
      <c r="I45" s="65" t="s">
        <v>279</v>
      </c>
      <c r="J45" s="65"/>
      <c r="M45" s="65" t="s">
        <v>480</v>
      </c>
      <c r="Q45" s="65" t="s">
        <v>397</v>
      </c>
      <c r="U45" s="65" t="s">
        <v>553</v>
      </c>
      <c r="Y45" t="s">
        <v>628</v>
      </c>
    </row>
    <row r="46" spans="1:26">
      <c r="G46" t="str">
        <f t="shared" si="0"/>
        <v/>
      </c>
    </row>
    <row r="47" spans="1:26">
      <c r="A47" s="74">
        <v>7</v>
      </c>
      <c r="B47" s="101" t="s">
        <v>280</v>
      </c>
      <c r="C47" s="101" t="s">
        <v>353</v>
      </c>
      <c r="D47" s="102" t="s">
        <v>195</v>
      </c>
      <c r="E47" s="103">
        <v>1</v>
      </c>
      <c r="F47" s="104" t="s">
        <v>281</v>
      </c>
      <c r="G47" t="str">
        <f t="shared" si="0"/>
        <v>7A1</v>
      </c>
      <c r="H47" s="66" t="s">
        <v>280</v>
      </c>
      <c r="I47" s="67" t="s">
        <v>282</v>
      </c>
      <c r="J47" s="68" t="s">
        <v>283</v>
      </c>
      <c r="L47" s="66" t="s">
        <v>481</v>
      </c>
      <c r="M47" s="67" t="s">
        <v>482</v>
      </c>
      <c r="N47" s="68" t="s">
        <v>483</v>
      </c>
      <c r="P47" s="66" t="s">
        <v>398</v>
      </c>
      <c r="Q47" s="67" t="s">
        <v>399</v>
      </c>
      <c r="R47" s="68" t="s">
        <v>400</v>
      </c>
      <c r="T47" s="66" t="s">
        <v>554</v>
      </c>
      <c r="U47" s="67" t="s">
        <v>555</v>
      </c>
      <c r="V47" s="68" t="s">
        <v>556</v>
      </c>
      <c r="X47" t="s">
        <v>629</v>
      </c>
      <c r="Y47" t="s">
        <v>630</v>
      </c>
      <c r="Z47" t="s">
        <v>631</v>
      </c>
    </row>
    <row r="48" spans="1:26">
      <c r="A48" s="74">
        <v>7</v>
      </c>
      <c r="C48" s="101" t="s">
        <v>353</v>
      </c>
      <c r="E48" s="100">
        <v>2</v>
      </c>
      <c r="F48" s="104" t="s">
        <v>194</v>
      </c>
      <c r="G48" t="str">
        <f t="shared" si="0"/>
        <v>7A2</v>
      </c>
      <c r="I48" s="67"/>
      <c r="J48" s="68" t="s">
        <v>284</v>
      </c>
      <c r="N48" s="68" t="s">
        <v>484</v>
      </c>
      <c r="R48" s="68" t="s">
        <v>401</v>
      </c>
      <c r="U48" s="67"/>
      <c r="V48" s="68" t="s">
        <v>557</v>
      </c>
      <c r="Z48" t="s">
        <v>632</v>
      </c>
    </row>
    <row r="49" spans="1:26">
      <c r="A49" s="74">
        <v>7</v>
      </c>
      <c r="C49" s="101" t="s">
        <v>353</v>
      </c>
      <c r="E49" s="100">
        <v>3</v>
      </c>
      <c r="F49" s="104" t="s">
        <v>285</v>
      </c>
      <c r="G49" t="str">
        <f t="shared" si="0"/>
        <v>7A3</v>
      </c>
      <c r="I49" s="67"/>
      <c r="J49" s="68" t="s">
        <v>286</v>
      </c>
      <c r="N49" s="68" t="s">
        <v>485</v>
      </c>
      <c r="R49" s="68" t="s">
        <v>402</v>
      </c>
      <c r="U49" s="67"/>
      <c r="V49" s="68" t="s">
        <v>558</v>
      </c>
      <c r="Z49" t="s">
        <v>633</v>
      </c>
    </row>
    <row r="50" spans="1:26">
      <c r="A50" s="74">
        <v>7</v>
      </c>
      <c r="C50" s="101" t="s">
        <v>353</v>
      </c>
      <c r="E50" s="100">
        <v>4</v>
      </c>
      <c r="F50" s="104" t="s">
        <v>198</v>
      </c>
      <c r="G50" t="str">
        <f t="shared" si="0"/>
        <v>7A4</v>
      </c>
      <c r="I50" s="67"/>
      <c r="J50" s="68" t="s">
        <v>287</v>
      </c>
      <c r="N50" s="68" t="s">
        <v>486</v>
      </c>
      <c r="R50" s="68" t="s">
        <v>403</v>
      </c>
      <c r="U50" s="67"/>
      <c r="V50" s="68" t="s">
        <v>559</v>
      </c>
      <c r="Z50" t="s">
        <v>634</v>
      </c>
    </row>
    <row r="51" spans="1:26">
      <c r="F51" s="104"/>
      <c r="G51" t="str">
        <f t="shared" si="0"/>
        <v/>
      </c>
      <c r="I51" s="67"/>
      <c r="J51" s="68"/>
      <c r="N51" s="68"/>
      <c r="R51" s="68"/>
      <c r="U51" s="67"/>
      <c r="V51" s="68"/>
    </row>
    <row r="52" spans="1:26">
      <c r="A52" s="74">
        <v>7</v>
      </c>
      <c r="C52" s="77" t="s">
        <v>354</v>
      </c>
      <c r="D52" s="102" t="s">
        <v>288</v>
      </c>
      <c r="E52" s="103">
        <v>1</v>
      </c>
      <c r="F52" s="104" t="s">
        <v>281</v>
      </c>
      <c r="G52" t="str">
        <f t="shared" si="0"/>
        <v>7B1</v>
      </c>
      <c r="I52" s="67" t="s">
        <v>289</v>
      </c>
      <c r="J52" s="68" t="s">
        <v>283</v>
      </c>
      <c r="M52" s="67" t="s">
        <v>487</v>
      </c>
      <c r="N52" s="68" t="s">
        <v>483</v>
      </c>
      <c r="Q52" s="67" t="s">
        <v>404</v>
      </c>
      <c r="R52" s="68" t="s">
        <v>400</v>
      </c>
      <c r="U52" s="128" t="s">
        <v>560</v>
      </c>
      <c r="V52" s="68" t="s">
        <v>556</v>
      </c>
      <c r="Y52" t="s">
        <v>635</v>
      </c>
      <c r="Z52" t="s">
        <v>631</v>
      </c>
    </row>
    <row r="53" spans="1:26">
      <c r="A53" s="74">
        <v>7</v>
      </c>
      <c r="C53" s="77" t="s">
        <v>354</v>
      </c>
      <c r="E53" s="100">
        <v>2</v>
      </c>
      <c r="F53" s="104" t="s">
        <v>194</v>
      </c>
      <c r="G53" t="str">
        <f t="shared" si="0"/>
        <v>7B2</v>
      </c>
      <c r="I53" s="67"/>
      <c r="J53" s="68" t="s">
        <v>284</v>
      </c>
      <c r="N53" s="68" t="s">
        <v>484</v>
      </c>
      <c r="R53" s="68" t="s">
        <v>401</v>
      </c>
      <c r="V53" s="68" t="s">
        <v>557</v>
      </c>
      <c r="Z53" t="s">
        <v>632</v>
      </c>
    </row>
    <row r="54" spans="1:26">
      <c r="A54" s="74">
        <v>7</v>
      </c>
      <c r="C54" s="77" t="s">
        <v>354</v>
      </c>
      <c r="E54" s="100">
        <v>3</v>
      </c>
      <c r="F54" s="104" t="s">
        <v>285</v>
      </c>
      <c r="G54" t="str">
        <f t="shared" si="0"/>
        <v>7B3</v>
      </c>
      <c r="J54" s="68" t="s">
        <v>286</v>
      </c>
      <c r="N54" s="68" t="s">
        <v>485</v>
      </c>
      <c r="R54" s="68" t="s">
        <v>402</v>
      </c>
      <c r="V54" s="68" t="s">
        <v>558</v>
      </c>
      <c r="Z54" t="s">
        <v>633</v>
      </c>
    </row>
    <row r="55" spans="1:26">
      <c r="A55" s="74">
        <v>7</v>
      </c>
      <c r="C55" s="77" t="s">
        <v>354</v>
      </c>
      <c r="E55" s="100">
        <v>4</v>
      </c>
      <c r="F55" s="104" t="s">
        <v>198</v>
      </c>
      <c r="G55" t="str">
        <f t="shared" si="0"/>
        <v>7B4</v>
      </c>
      <c r="J55" s="68" t="s">
        <v>287</v>
      </c>
      <c r="N55" s="68" t="s">
        <v>486</v>
      </c>
      <c r="R55" s="68" t="s">
        <v>403</v>
      </c>
      <c r="V55" s="68" t="s">
        <v>559</v>
      </c>
      <c r="Z55" t="s">
        <v>634</v>
      </c>
    </row>
    <row r="56" spans="1:26">
      <c r="G56" t="str">
        <f t="shared" si="0"/>
        <v/>
      </c>
    </row>
    <row r="57" spans="1:26" ht="28">
      <c r="A57" s="74">
        <v>8</v>
      </c>
      <c r="B57" s="122" t="s">
        <v>445</v>
      </c>
      <c r="C57" s="105" t="s">
        <v>353</v>
      </c>
      <c r="D57" s="106" t="s">
        <v>244</v>
      </c>
      <c r="E57" s="107">
        <v>1</v>
      </c>
      <c r="F57" s="108" t="s">
        <v>290</v>
      </c>
      <c r="G57" t="str">
        <f t="shared" si="0"/>
        <v>8A1</v>
      </c>
      <c r="H57" s="69" t="s">
        <v>291</v>
      </c>
      <c r="I57" s="70" t="s">
        <v>244</v>
      </c>
      <c r="J57" s="71" t="s">
        <v>292</v>
      </c>
      <c r="L57" s="69" t="s">
        <v>488</v>
      </c>
      <c r="M57" s="70" t="s">
        <v>461</v>
      </c>
      <c r="N57" s="71" t="s">
        <v>489</v>
      </c>
      <c r="P57" s="69" t="s">
        <v>805</v>
      </c>
      <c r="Q57" s="70" t="s">
        <v>377</v>
      </c>
      <c r="R57" s="71" t="s">
        <v>405</v>
      </c>
      <c r="T57" s="129" t="s">
        <v>561</v>
      </c>
      <c r="U57" s="70" t="s">
        <v>562</v>
      </c>
      <c r="V57" s="71" t="s">
        <v>563</v>
      </c>
      <c r="X57" t="s">
        <v>636</v>
      </c>
      <c r="Y57" t="s">
        <v>637</v>
      </c>
      <c r="Z57" t="s">
        <v>638</v>
      </c>
    </row>
    <row r="58" spans="1:26">
      <c r="A58" s="74">
        <v>8</v>
      </c>
      <c r="C58" s="105" t="s">
        <v>353</v>
      </c>
      <c r="D58" s="106"/>
      <c r="E58" s="107">
        <v>2</v>
      </c>
      <c r="F58" s="108" t="s">
        <v>293</v>
      </c>
      <c r="G58" t="str">
        <f t="shared" si="0"/>
        <v>8A2</v>
      </c>
      <c r="I58" s="70"/>
      <c r="J58" s="71" t="s">
        <v>294</v>
      </c>
      <c r="M58" s="70"/>
      <c r="N58" s="71" t="s">
        <v>490</v>
      </c>
      <c r="Q58" s="70"/>
      <c r="R58" s="71" t="s">
        <v>406</v>
      </c>
      <c r="U58" s="70"/>
      <c r="V58" s="71" t="s">
        <v>564</v>
      </c>
      <c r="Z58" t="s">
        <v>639</v>
      </c>
    </row>
    <row r="59" spans="1:26">
      <c r="A59" s="74">
        <v>8</v>
      </c>
      <c r="C59" s="105" t="s">
        <v>353</v>
      </c>
      <c r="D59" s="106"/>
      <c r="E59" s="107">
        <v>3</v>
      </c>
      <c r="F59" s="108" t="s">
        <v>225</v>
      </c>
      <c r="G59" t="str">
        <f t="shared" si="0"/>
        <v>8A3</v>
      </c>
      <c r="I59" s="70"/>
      <c r="J59" s="71" t="s">
        <v>226</v>
      </c>
      <c r="M59" s="70"/>
      <c r="N59" s="71" t="s">
        <v>466</v>
      </c>
      <c r="Q59" s="70"/>
      <c r="R59" s="71" t="s">
        <v>383</v>
      </c>
      <c r="U59" s="70"/>
      <c r="V59" s="71" t="s">
        <v>565</v>
      </c>
      <c r="Z59" t="s">
        <v>599</v>
      </c>
    </row>
    <row r="60" spans="1:26">
      <c r="D60" s="106"/>
      <c r="E60" s="107"/>
      <c r="F60" s="108"/>
      <c r="G60" t="str">
        <f t="shared" si="0"/>
        <v/>
      </c>
      <c r="I60" s="70"/>
      <c r="J60" s="71"/>
      <c r="M60" s="70"/>
      <c r="N60" s="71"/>
      <c r="Q60" s="70"/>
      <c r="R60" s="71"/>
      <c r="U60" s="70"/>
      <c r="V60" s="71"/>
    </row>
    <row r="61" spans="1:26">
      <c r="A61" s="74">
        <v>8</v>
      </c>
      <c r="C61" s="77" t="s">
        <v>354</v>
      </c>
      <c r="D61" s="106" t="s">
        <v>295</v>
      </c>
      <c r="E61" s="107">
        <v>1</v>
      </c>
      <c r="F61" s="108" t="s">
        <v>296</v>
      </c>
      <c r="G61" t="str">
        <f t="shared" si="0"/>
        <v>8B1</v>
      </c>
      <c r="I61" s="70" t="s">
        <v>297</v>
      </c>
      <c r="J61" s="71" t="s">
        <v>298</v>
      </c>
      <c r="M61" s="70" t="s">
        <v>491</v>
      </c>
      <c r="N61" s="71" t="s">
        <v>489</v>
      </c>
      <c r="Q61" s="70" t="s">
        <v>407</v>
      </c>
      <c r="R61" s="71" t="s">
        <v>2727</v>
      </c>
      <c r="U61" s="70" t="s">
        <v>566</v>
      </c>
      <c r="V61" s="71" t="s">
        <v>567</v>
      </c>
      <c r="Y61" t="s">
        <v>640</v>
      </c>
      <c r="Z61" t="s">
        <v>641</v>
      </c>
    </row>
    <row r="62" spans="1:26">
      <c r="A62" s="74">
        <v>8</v>
      </c>
      <c r="C62" s="77" t="s">
        <v>354</v>
      </c>
      <c r="D62" s="106"/>
      <c r="E62" s="107">
        <v>2</v>
      </c>
      <c r="F62" s="108" t="s">
        <v>299</v>
      </c>
      <c r="G62" t="str">
        <f t="shared" si="0"/>
        <v>8B2</v>
      </c>
      <c r="I62" s="70"/>
      <c r="J62" s="71" t="s">
        <v>300</v>
      </c>
      <c r="M62" s="70"/>
      <c r="N62" s="71" t="s">
        <v>490</v>
      </c>
      <c r="Q62" s="70"/>
      <c r="R62" s="71" t="s">
        <v>2728</v>
      </c>
      <c r="U62" s="70"/>
      <c r="V62" s="71" t="s">
        <v>568</v>
      </c>
      <c r="Z62" t="s">
        <v>642</v>
      </c>
    </row>
    <row r="63" spans="1:26">
      <c r="A63" s="74">
        <v>8</v>
      </c>
      <c r="C63" s="77" t="s">
        <v>354</v>
      </c>
      <c r="D63" s="106"/>
      <c r="E63" s="107">
        <v>3</v>
      </c>
      <c r="F63" s="108" t="s">
        <v>225</v>
      </c>
      <c r="G63" t="str">
        <f t="shared" si="0"/>
        <v>8B3</v>
      </c>
      <c r="I63" s="70"/>
      <c r="J63" s="71" t="s">
        <v>226</v>
      </c>
      <c r="M63" s="70"/>
      <c r="N63" s="71" t="s">
        <v>466</v>
      </c>
      <c r="Q63" s="70"/>
      <c r="R63" s="71" t="s">
        <v>383</v>
      </c>
      <c r="U63" s="70"/>
      <c r="V63" s="71" t="s">
        <v>565</v>
      </c>
      <c r="Z63" t="s">
        <v>599</v>
      </c>
    </row>
    <row r="64" spans="1:26">
      <c r="D64" s="106"/>
      <c r="E64" s="107"/>
      <c r="F64" s="108"/>
      <c r="G64" t="str">
        <f t="shared" si="0"/>
        <v/>
      </c>
      <c r="I64" s="70"/>
      <c r="J64" s="71"/>
      <c r="M64" s="70"/>
      <c r="N64" s="71"/>
      <c r="Q64" s="70"/>
      <c r="R64" s="71"/>
      <c r="U64" s="70"/>
      <c r="V64" s="71"/>
    </row>
    <row r="65" spans="1:26" ht="28">
      <c r="A65" s="74">
        <v>8</v>
      </c>
      <c r="C65" s="77" t="s">
        <v>355</v>
      </c>
      <c r="D65" s="106" t="s">
        <v>301</v>
      </c>
      <c r="E65" s="107">
        <v>1</v>
      </c>
      <c r="F65" s="108" t="s">
        <v>302</v>
      </c>
      <c r="G65" t="str">
        <f t="shared" si="0"/>
        <v>8C1</v>
      </c>
      <c r="I65" s="70" t="s">
        <v>303</v>
      </c>
      <c r="J65" s="71" t="s">
        <v>302</v>
      </c>
      <c r="M65" s="70" t="s">
        <v>492</v>
      </c>
      <c r="N65" s="71" t="s">
        <v>493</v>
      </c>
      <c r="Q65" s="70" t="s">
        <v>408</v>
      </c>
      <c r="R65" s="71" t="s">
        <v>386</v>
      </c>
      <c r="U65" s="70" t="s">
        <v>569</v>
      </c>
      <c r="V65" s="71" t="s">
        <v>570</v>
      </c>
      <c r="Y65" t="s">
        <v>643</v>
      </c>
      <c r="Z65" t="s">
        <v>644</v>
      </c>
    </row>
    <row r="66" spans="1:26">
      <c r="A66" s="74">
        <v>8</v>
      </c>
      <c r="C66" s="77" t="s">
        <v>355</v>
      </c>
      <c r="D66" s="106"/>
      <c r="E66" s="107">
        <v>2</v>
      </c>
      <c r="F66" s="108" t="s">
        <v>304</v>
      </c>
      <c r="G66" t="str">
        <f t="shared" si="0"/>
        <v>8C2</v>
      </c>
      <c r="I66" s="70"/>
      <c r="J66" s="71" t="s">
        <v>305</v>
      </c>
      <c r="M66" s="70"/>
      <c r="N66" s="71" t="s">
        <v>494</v>
      </c>
      <c r="Q66" s="70"/>
      <c r="R66" s="71" t="s">
        <v>409</v>
      </c>
      <c r="U66" s="70"/>
      <c r="V66" s="71" t="s">
        <v>571</v>
      </c>
      <c r="Z66" t="s">
        <v>645</v>
      </c>
    </row>
    <row r="67" spans="1:26">
      <c r="D67" s="106"/>
      <c r="E67" s="107"/>
      <c r="F67" s="108"/>
      <c r="G67" t="str">
        <f t="shared" si="0"/>
        <v/>
      </c>
      <c r="I67" s="70"/>
      <c r="J67" s="71"/>
      <c r="M67" s="70"/>
      <c r="N67" s="71"/>
      <c r="Q67" s="70"/>
      <c r="R67" s="71"/>
      <c r="U67" s="70"/>
      <c r="V67" s="71"/>
    </row>
    <row r="68" spans="1:26" ht="28">
      <c r="A68" s="74">
        <v>8</v>
      </c>
      <c r="C68" s="77" t="s">
        <v>40</v>
      </c>
      <c r="D68" s="106" t="s">
        <v>306</v>
      </c>
      <c r="E68" s="107">
        <v>1</v>
      </c>
      <c r="F68" s="108" t="s">
        <v>307</v>
      </c>
      <c r="G68" t="str">
        <f t="shared" si="0"/>
        <v>8D1</v>
      </c>
      <c r="I68" s="70" t="s">
        <v>308</v>
      </c>
      <c r="J68" s="71" t="s">
        <v>309</v>
      </c>
      <c r="M68" s="70" t="s">
        <v>495</v>
      </c>
      <c r="N68" s="71" t="s">
        <v>496</v>
      </c>
      <c r="Q68" s="70" t="s">
        <v>410</v>
      </c>
      <c r="R68" s="71" t="s">
        <v>411</v>
      </c>
      <c r="U68" s="70" t="s">
        <v>572</v>
      </c>
      <c r="V68" s="71" t="s">
        <v>573</v>
      </c>
      <c r="Y68" t="s">
        <v>646</v>
      </c>
      <c r="Z68" t="s">
        <v>647</v>
      </c>
    </row>
    <row r="69" spans="1:26">
      <c r="A69" s="74">
        <v>8</v>
      </c>
      <c r="C69" s="77" t="s">
        <v>40</v>
      </c>
      <c r="D69" s="106"/>
      <c r="E69" s="107">
        <v>2</v>
      </c>
      <c r="F69" s="108" t="s">
        <v>310</v>
      </c>
      <c r="G69" t="str">
        <f t="shared" si="0"/>
        <v>8D2</v>
      </c>
      <c r="I69" s="70"/>
      <c r="J69" s="71" t="s">
        <v>310</v>
      </c>
      <c r="M69" s="70"/>
      <c r="N69" s="71" t="s">
        <v>497</v>
      </c>
      <c r="Q69" s="70"/>
      <c r="R69" s="71" t="s">
        <v>412</v>
      </c>
      <c r="U69" s="70"/>
      <c r="V69" s="71" t="s">
        <v>574</v>
      </c>
      <c r="Z69" t="s">
        <v>648</v>
      </c>
    </row>
    <row r="70" spans="1:26">
      <c r="A70" s="74">
        <v>8</v>
      </c>
      <c r="C70" s="77" t="s">
        <v>40</v>
      </c>
      <c r="D70" s="106"/>
      <c r="E70" s="107">
        <v>3</v>
      </c>
      <c r="F70" s="108" t="s">
        <v>242</v>
      </c>
      <c r="G70" t="str">
        <f t="shared" ref="G70:G95" si="1">+CONCATENATE(A70,C70,E70)</f>
        <v>8D3</v>
      </c>
      <c r="I70" s="70"/>
      <c r="J70" s="71" t="s">
        <v>311</v>
      </c>
      <c r="M70" s="70"/>
      <c r="N70" s="71" t="s">
        <v>460</v>
      </c>
      <c r="Q70" s="70"/>
      <c r="R70" s="71" t="s">
        <v>376</v>
      </c>
      <c r="U70" s="70"/>
      <c r="V70" s="71" t="s">
        <v>532</v>
      </c>
      <c r="Z70" t="s">
        <v>608</v>
      </c>
    </row>
    <row r="71" spans="1:26">
      <c r="D71" s="106"/>
      <c r="E71" s="107"/>
      <c r="F71" s="108"/>
      <c r="G71" t="str">
        <f t="shared" si="1"/>
        <v/>
      </c>
      <c r="I71" s="70"/>
      <c r="J71" s="71"/>
      <c r="M71" s="70"/>
      <c r="N71" s="71"/>
      <c r="Q71" s="70"/>
      <c r="R71" s="71"/>
      <c r="U71" s="70"/>
      <c r="V71" s="71"/>
    </row>
    <row r="72" spans="1:26" ht="28">
      <c r="A72" s="74">
        <v>8</v>
      </c>
      <c r="C72" s="77" t="s">
        <v>356</v>
      </c>
      <c r="D72" s="106" t="s">
        <v>312</v>
      </c>
      <c r="E72" s="107">
        <v>1</v>
      </c>
      <c r="F72" s="108" t="s">
        <v>313</v>
      </c>
      <c r="G72" t="str">
        <f t="shared" si="1"/>
        <v>8E1</v>
      </c>
      <c r="I72" s="70" t="s">
        <v>314</v>
      </c>
      <c r="J72" s="71" t="s">
        <v>315</v>
      </c>
      <c r="M72" s="70" t="s">
        <v>498</v>
      </c>
      <c r="N72" s="71" t="s">
        <v>499</v>
      </c>
      <c r="Q72" s="70" t="s">
        <v>413</v>
      </c>
      <c r="R72" s="71" t="s">
        <v>414</v>
      </c>
      <c r="U72" s="70" t="s">
        <v>575</v>
      </c>
      <c r="V72" s="71" t="s">
        <v>576</v>
      </c>
      <c r="Y72" t="s">
        <v>649</v>
      </c>
      <c r="Z72" t="s">
        <v>650</v>
      </c>
    </row>
    <row r="73" spans="1:26" ht="28">
      <c r="A73" s="74">
        <v>8</v>
      </c>
      <c r="C73" s="77" t="s">
        <v>356</v>
      </c>
      <c r="D73" s="106"/>
      <c r="E73" s="107">
        <v>2</v>
      </c>
      <c r="F73" s="108" t="s">
        <v>316</v>
      </c>
      <c r="G73" t="str">
        <f t="shared" si="1"/>
        <v>8E2</v>
      </c>
      <c r="I73" s="70"/>
      <c r="J73" s="71" t="s">
        <v>317</v>
      </c>
      <c r="M73" s="70"/>
      <c r="N73" s="71" t="s">
        <v>500</v>
      </c>
      <c r="Q73" s="70"/>
      <c r="R73" s="71" t="s">
        <v>415</v>
      </c>
      <c r="U73" s="70"/>
      <c r="V73" s="71" t="s">
        <v>577</v>
      </c>
      <c r="Z73" t="s">
        <v>651</v>
      </c>
    </row>
    <row r="74" spans="1:26">
      <c r="A74" s="74">
        <v>8</v>
      </c>
      <c r="C74" s="77" t="s">
        <v>356</v>
      </c>
      <c r="D74" s="106"/>
      <c r="E74" s="107">
        <v>3</v>
      </c>
      <c r="F74" s="108" t="s">
        <v>318</v>
      </c>
      <c r="G74" t="str">
        <f t="shared" si="1"/>
        <v>8E3</v>
      </c>
      <c r="I74" s="70"/>
      <c r="J74" s="71" t="s">
        <v>311</v>
      </c>
      <c r="M74" s="70"/>
      <c r="N74" s="71" t="s">
        <v>501</v>
      </c>
      <c r="Q74" s="70"/>
      <c r="R74" s="71" t="s">
        <v>376</v>
      </c>
      <c r="U74" s="70"/>
      <c r="V74" s="71" t="s">
        <v>532</v>
      </c>
      <c r="Z74" t="s">
        <v>608</v>
      </c>
    </row>
    <row r="75" spans="1:26">
      <c r="D75" s="106"/>
      <c r="E75" s="107"/>
      <c r="F75" s="108"/>
      <c r="G75" t="str">
        <f t="shared" si="1"/>
        <v/>
      </c>
      <c r="I75" s="70"/>
      <c r="J75" s="71"/>
      <c r="M75" s="70"/>
      <c r="N75" s="71"/>
      <c r="Q75" s="70"/>
      <c r="R75" s="71"/>
      <c r="U75" s="70"/>
      <c r="V75" s="71"/>
    </row>
    <row r="76" spans="1:26" ht="28">
      <c r="A76" s="74">
        <v>8</v>
      </c>
      <c r="C76" s="77" t="s">
        <v>360</v>
      </c>
      <c r="D76" s="106" t="s">
        <v>199</v>
      </c>
      <c r="E76" s="107">
        <v>1</v>
      </c>
      <c r="F76" s="108" t="s">
        <v>319</v>
      </c>
      <c r="G76" t="str">
        <f t="shared" si="1"/>
        <v>8F1</v>
      </c>
      <c r="I76" s="70" t="s">
        <v>320</v>
      </c>
      <c r="J76" s="71" t="s">
        <v>321</v>
      </c>
      <c r="M76" s="70" t="s">
        <v>502</v>
      </c>
      <c r="N76" s="71" t="s">
        <v>503</v>
      </c>
      <c r="Q76" s="70" t="s">
        <v>416</v>
      </c>
      <c r="R76" s="71" t="s">
        <v>417</v>
      </c>
      <c r="U76" s="70" t="s">
        <v>578</v>
      </c>
      <c r="V76" s="71" t="s">
        <v>579</v>
      </c>
      <c r="Y76" t="s">
        <v>652</v>
      </c>
      <c r="Z76" t="s">
        <v>653</v>
      </c>
    </row>
    <row r="77" spans="1:26" ht="70">
      <c r="A77" s="74">
        <v>8</v>
      </c>
      <c r="C77" s="77" t="s">
        <v>360</v>
      </c>
      <c r="D77" s="106"/>
      <c r="E77" s="107">
        <v>2</v>
      </c>
      <c r="F77" s="108" t="s">
        <v>322</v>
      </c>
      <c r="G77" t="str">
        <f t="shared" si="1"/>
        <v>8F2</v>
      </c>
      <c r="I77" s="70"/>
      <c r="J77" s="71" t="s">
        <v>323</v>
      </c>
      <c r="M77" s="70"/>
      <c r="N77" s="71" t="s">
        <v>504</v>
      </c>
      <c r="Q77" s="70"/>
      <c r="R77" s="108" t="s">
        <v>418</v>
      </c>
      <c r="U77" s="70"/>
      <c r="V77" s="130" t="s">
        <v>580</v>
      </c>
      <c r="Z77" t="s">
        <v>654</v>
      </c>
    </row>
    <row r="78" spans="1:26" ht="28">
      <c r="A78" s="74">
        <v>8</v>
      </c>
      <c r="C78" s="77" t="s">
        <v>360</v>
      </c>
      <c r="D78" s="106"/>
      <c r="E78" s="107">
        <v>3</v>
      </c>
      <c r="F78" s="108" t="s">
        <v>324</v>
      </c>
      <c r="G78" t="str">
        <f t="shared" si="1"/>
        <v>8F3</v>
      </c>
      <c r="I78" s="70"/>
      <c r="J78" s="71" t="s">
        <v>325</v>
      </c>
      <c r="M78" s="70"/>
      <c r="N78" s="71" t="s">
        <v>505</v>
      </c>
      <c r="Q78" s="70"/>
      <c r="R78" s="71" t="s">
        <v>419</v>
      </c>
      <c r="U78" s="70"/>
      <c r="V78" s="130" t="s">
        <v>581</v>
      </c>
      <c r="Z78" t="s">
        <v>655</v>
      </c>
    </row>
    <row r="79" spans="1:26">
      <c r="A79" s="74">
        <v>8</v>
      </c>
      <c r="C79" s="77" t="s">
        <v>360</v>
      </c>
      <c r="D79" s="106"/>
      <c r="E79" s="107">
        <v>4</v>
      </c>
      <c r="F79" s="108" t="s">
        <v>326</v>
      </c>
      <c r="G79" t="str">
        <f t="shared" si="1"/>
        <v>8F4</v>
      </c>
      <c r="I79" s="70"/>
      <c r="J79" s="71" t="s">
        <v>327</v>
      </c>
      <c r="M79" s="70"/>
      <c r="N79" s="71" t="s">
        <v>506</v>
      </c>
      <c r="Q79" s="70"/>
      <c r="R79" s="71" t="s">
        <v>420</v>
      </c>
      <c r="U79" s="70"/>
      <c r="V79" s="71" t="s">
        <v>582</v>
      </c>
      <c r="Z79" t="s">
        <v>656</v>
      </c>
    </row>
    <row r="80" spans="1:26">
      <c r="D80" s="106"/>
      <c r="E80" s="107"/>
      <c r="F80" s="108"/>
      <c r="G80" t="str">
        <f t="shared" si="1"/>
        <v/>
      </c>
      <c r="I80" s="70"/>
      <c r="J80" s="71"/>
      <c r="M80" s="70"/>
      <c r="N80" s="71"/>
      <c r="Q80" s="70"/>
      <c r="R80" s="71"/>
      <c r="U80" s="70"/>
      <c r="V80" s="71"/>
    </row>
    <row r="81" spans="1:26">
      <c r="A81" s="74">
        <v>8</v>
      </c>
      <c r="C81" s="77" t="s">
        <v>361</v>
      </c>
      <c r="D81" s="106" t="s">
        <v>200</v>
      </c>
      <c r="E81" s="107">
        <v>1</v>
      </c>
      <c r="F81" s="108" t="s">
        <v>328</v>
      </c>
      <c r="G81" t="str">
        <f t="shared" si="1"/>
        <v>8G1</v>
      </c>
      <c r="I81" s="70" t="s">
        <v>329</v>
      </c>
      <c r="J81" s="71" t="s">
        <v>330</v>
      </c>
      <c r="M81" s="70" t="s">
        <v>507</v>
      </c>
      <c r="N81" s="71" t="s">
        <v>508</v>
      </c>
      <c r="Q81" s="70" t="s">
        <v>421</v>
      </c>
      <c r="R81" s="71" t="s">
        <v>422</v>
      </c>
      <c r="U81" s="70" t="s">
        <v>583</v>
      </c>
      <c r="V81" s="71" t="s">
        <v>584</v>
      </c>
      <c r="Y81" t="s">
        <v>657</v>
      </c>
      <c r="Z81" t="s">
        <v>658</v>
      </c>
    </row>
    <row r="82" spans="1:26">
      <c r="D82" s="106"/>
      <c r="E82" s="107"/>
      <c r="F82" s="108"/>
      <c r="G82" t="str">
        <f t="shared" si="1"/>
        <v/>
      </c>
      <c r="I82" s="70"/>
      <c r="J82" s="71"/>
      <c r="M82" s="70"/>
      <c r="N82" s="71"/>
      <c r="Q82" s="70"/>
      <c r="R82" s="71"/>
      <c r="U82" s="70"/>
      <c r="V82" s="71"/>
    </row>
    <row r="83" spans="1:26">
      <c r="A83" s="74">
        <v>8</v>
      </c>
      <c r="C83" s="77" t="s">
        <v>362</v>
      </c>
      <c r="D83" s="106" t="s">
        <v>331</v>
      </c>
      <c r="E83" s="107">
        <v>0</v>
      </c>
      <c r="F83" s="108"/>
      <c r="G83" t="str">
        <f t="shared" si="1"/>
        <v>8H0</v>
      </c>
      <c r="I83" s="70" t="s">
        <v>332</v>
      </c>
      <c r="J83" s="71"/>
      <c r="M83" s="70" t="s">
        <v>509</v>
      </c>
      <c r="N83" s="71"/>
      <c r="Q83" s="70" t="s">
        <v>423</v>
      </c>
      <c r="R83" s="71"/>
      <c r="U83" s="70" t="s">
        <v>585</v>
      </c>
      <c r="V83" s="71"/>
      <c r="Y83" t="s">
        <v>659</v>
      </c>
    </row>
    <row r="84" spans="1:26">
      <c r="D84" s="106"/>
      <c r="E84" s="107"/>
      <c r="F84" s="108"/>
      <c r="G84" t="str">
        <f t="shared" si="1"/>
        <v/>
      </c>
      <c r="I84" s="70"/>
      <c r="J84" s="71"/>
      <c r="M84" s="70"/>
      <c r="N84" s="71"/>
      <c r="Q84" s="70"/>
      <c r="R84" s="71"/>
      <c r="U84" s="70"/>
      <c r="V84" s="71"/>
    </row>
    <row r="85" spans="1:26" ht="28">
      <c r="A85" s="74">
        <v>8</v>
      </c>
      <c r="C85" s="77" t="s">
        <v>363</v>
      </c>
      <c r="D85" s="106" t="s">
        <v>333</v>
      </c>
      <c r="E85" s="107">
        <v>1</v>
      </c>
      <c r="F85" s="108" t="s">
        <v>334</v>
      </c>
      <c r="G85" t="str">
        <f t="shared" si="1"/>
        <v>8I1</v>
      </c>
      <c r="I85" s="70" t="s">
        <v>335</v>
      </c>
      <c r="J85" s="71" t="s">
        <v>336</v>
      </c>
      <c r="M85" s="70" t="s">
        <v>510</v>
      </c>
      <c r="N85" s="71" t="s">
        <v>511</v>
      </c>
      <c r="Q85" s="70" t="s">
        <v>424</v>
      </c>
      <c r="R85" s="71" t="s">
        <v>425</v>
      </c>
      <c r="U85" s="70" t="s">
        <v>586</v>
      </c>
      <c r="V85" s="71" t="s">
        <v>587</v>
      </c>
      <c r="Y85" t="s">
        <v>660</v>
      </c>
      <c r="Z85" t="s">
        <v>661</v>
      </c>
    </row>
    <row r="86" spans="1:26">
      <c r="A86" s="74">
        <v>8</v>
      </c>
      <c r="C86" s="77" t="s">
        <v>363</v>
      </c>
      <c r="D86" s="106"/>
      <c r="E86" s="107">
        <v>2</v>
      </c>
      <c r="F86" s="108" t="s">
        <v>194</v>
      </c>
      <c r="G86" t="str">
        <f t="shared" si="1"/>
        <v>8I2</v>
      </c>
      <c r="I86" s="70"/>
      <c r="J86" s="71" t="s">
        <v>337</v>
      </c>
      <c r="M86" s="70"/>
      <c r="N86" s="71" t="s">
        <v>512</v>
      </c>
      <c r="Q86" s="70"/>
      <c r="R86" s="71" t="s">
        <v>426</v>
      </c>
      <c r="U86" s="70"/>
      <c r="V86" s="71" t="s">
        <v>588</v>
      </c>
      <c r="Z86" t="s">
        <v>662</v>
      </c>
    </row>
    <row r="87" spans="1:26">
      <c r="D87" s="106"/>
      <c r="E87" s="107"/>
      <c r="F87" s="108"/>
      <c r="G87" t="str">
        <f t="shared" si="1"/>
        <v/>
      </c>
      <c r="I87" s="70"/>
      <c r="J87" s="71"/>
      <c r="M87" s="70"/>
      <c r="N87" s="71"/>
      <c r="Q87" s="70"/>
      <c r="R87" s="71"/>
      <c r="U87" s="70"/>
      <c r="V87" s="71"/>
    </row>
    <row r="88" spans="1:26" ht="42">
      <c r="A88" s="74">
        <v>8</v>
      </c>
      <c r="C88" s="77" t="s">
        <v>364</v>
      </c>
      <c r="D88" s="106" t="s">
        <v>242</v>
      </c>
      <c r="E88" s="107">
        <v>1</v>
      </c>
      <c r="F88" s="108" t="s">
        <v>338</v>
      </c>
      <c r="G88" t="str">
        <f t="shared" si="1"/>
        <v>8J1</v>
      </c>
      <c r="I88" s="70" t="s">
        <v>311</v>
      </c>
      <c r="J88" s="71" t="s">
        <v>339</v>
      </c>
      <c r="M88" s="70" t="s">
        <v>460</v>
      </c>
      <c r="N88" s="71" t="s">
        <v>513</v>
      </c>
      <c r="Q88" s="70" t="s">
        <v>427</v>
      </c>
      <c r="R88" s="71" t="s">
        <v>338</v>
      </c>
      <c r="U88" s="70" t="s">
        <v>532</v>
      </c>
      <c r="V88" s="71" t="s">
        <v>589</v>
      </c>
      <c r="Y88" t="s">
        <v>608</v>
      </c>
      <c r="Z88" t="s">
        <v>663</v>
      </c>
    </row>
    <row r="89" spans="1:26" ht="28">
      <c r="A89" s="74">
        <v>8</v>
      </c>
      <c r="C89" s="77" t="s">
        <v>364</v>
      </c>
      <c r="D89" s="106"/>
      <c r="E89" s="107">
        <v>2</v>
      </c>
      <c r="F89" s="108" t="s">
        <v>340</v>
      </c>
      <c r="G89" t="str">
        <f t="shared" si="1"/>
        <v>8J2</v>
      </c>
      <c r="I89" s="70"/>
      <c r="J89" s="71" t="s">
        <v>341</v>
      </c>
      <c r="M89" s="70"/>
      <c r="N89" s="71" t="s">
        <v>514</v>
      </c>
      <c r="Q89" s="70"/>
      <c r="R89" s="71" t="s">
        <v>428</v>
      </c>
      <c r="U89" s="70"/>
      <c r="V89" s="71" t="s">
        <v>590</v>
      </c>
      <c r="Z89" t="s">
        <v>664</v>
      </c>
    </row>
    <row r="90" spans="1:26">
      <c r="A90" s="74">
        <v>8</v>
      </c>
      <c r="C90" s="77" t="s">
        <v>364</v>
      </c>
      <c r="D90" s="106"/>
      <c r="E90" s="107">
        <v>3</v>
      </c>
      <c r="F90" s="108" t="s">
        <v>342</v>
      </c>
      <c r="G90" t="str">
        <f t="shared" si="1"/>
        <v>8J3</v>
      </c>
      <c r="I90" s="70"/>
      <c r="J90" s="71" t="s">
        <v>343</v>
      </c>
      <c r="M90" s="70"/>
      <c r="N90" s="71" t="s">
        <v>515</v>
      </c>
      <c r="Q90" s="70"/>
      <c r="R90" s="71" t="s">
        <v>429</v>
      </c>
      <c r="U90" s="70"/>
      <c r="V90" s="71" t="s">
        <v>591</v>
      </c>
      <c r="Z90" t="s">
        <v>665</v>
      </c>
    </row>
    <row r="91" spans="1:26" ht="42">
      <c r="A91" s="74">
        <v>8</v>
      </c>
      <c r="C91" s="77" t="s">
        <v>364</v>
      </c>
      <c r="D91" s="106"/>
      <c r="E91" s="107">
        <v>4</v>
      </c>
      <c r="F91" s="108" t="s">
        <v>344</v>
      </c>
      <c r="G91" t="str">
        <f t="shared" si="1"/>
        <v>8J4</v>
      </c>
      <c r="I91" s="70"/>
      <c r="J91" s="71" t="s">
        <v>345</v>
      </c>
      <c r="M91" s="70"/>
      <c r="N91" s="71" t="s">
        <v>516</v>
      </c>
      <c r="Q91" s="70"/>
      <c r="R91" s="71" t="s">
        <v>430</v>
      </c>
      <c r="U91" s="70"/>
      <c r="V91" s="71" t="s">
        <v>592</v>
      </c>
      <c r="Z91" t="s">
        <v>666</v>
      </c>
    </row>
    <row r="92" spans="1:26">
      <c r="D92" s="106"/>
      <c r="E92" s="107"/>
      <c r="G92" t="str">
        <f t="shared" si="1"/>
        <v/>
      </c>
      <c r="I92" s="70"/>
      <c r="M92" s="70"/>
      <c r="Q92" s="70"/>
      <c r="U92" s="70"/>
      <c r="V92" s="71"/>
    </row>
    <row r="93" spans="1:26" ht="28">
      <c r="A93" s="74">
        <v>8</v>
      </c>
      <c r="C93" s="77" t="s">
        <v>365</v>
      </c>
      <c r="D93" s="106" t="s">
        <v>346</v>
      </c>
      <c r="E93" s="107">
        <v>0</v>
      </c>
      <c r="G93" t="str">
        <f t="shared" si="1"/>
        <v>8K0</v>
      </c>
      <c r="I93" s="70" t="s">
        <v>347</v>
      </c>
      <c r="M93" s="70" t="s">
        <v>517</v>
      </c>
      <c r="Q93" s="70" t="s">
        <v>431</v>
      </c>
      <c r="U93" s="70" t="s">
        <v>593</v>
      </c>
      <c r="Y93" t="s">
        <v>667</v>
      </c>
    </row>
    <row r="94" spans="1:26">
      <c r="G94" t="str">
        <f t="shared" si="1"/>
        <v/>
      </c>
    </row>
    <row r="95" spans="1:26" ht="28">
      <c r="A95" s="74">
        <v>9</v>
      </c>
      <c r="B95" s="109" t="s">
        <v>348</v>
      </c>
      <c r="C95" s="109" t="s">
        <v>353</v>
      </c>
      <c r="D95" s="110" t="s">
        <v>349</v>
      </c>
      <c r="E95" s="111">
        <v>0</v>
      </c>
      <c r="G95" t="str">
        <f t="shared" si="1"/>
        <v>9A0</v>
      </c>
      <c r="H95" s="72" t="s">
        <v>350</v>
      </c>
      <c r="I95" s="73" t="s">
        <v>351</v>
      </c>
      <c r="L95" s="72" t="s">
        <v>518</v>
      </c>
      <c r="M95" s="73" t="s">
        <v>519</v>
      </c>
      <c r="P95" s="72" t="s">
        <v>432</v>
      </c>
      <c r="Q95" s="73" t="s">
        <v>349</v>
      </c>
      <c r="T95" s="131" t="s">
        <v>594</v>
      </c>
      <c r="U95" s="73" t="s">
        <v>595</v>
      </c>
      <c r="X95" t="s">
        <v>668</v>
      </c>
      <c r="Y95" t="s">
        <v>669</v>
      </c>
    </row>
  </sheetData>
  <phoneticPr fontId="56" type="noConversion"/>
  <pageMargins left="0.70000000000000007" right="0.70000000000000007" top="0.75000000000000011" bottom="0.75000000000000011" header="0.30000000000000004" footer="0.30000000000000004"/>
  <pageSetup paperSize="9"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5050"/>
  </sheetPr>
  <dimension ref="A1:DS361"/>
  <sheetViews>
    <sheetView showGridLines="0" tabSelected="1" workbookViewId="0">
      <pane xSplit="4440" ySplit="2300" topLeftCell="L219" activePane="bottomLeft"/>
      <selection activeCell="U210" sqref="U210"/>
      <selection pane="topRight" activeCell="J2" sqref="J1:J1048576"/>
      <selection pane="bottomLeft" activeCell="A221" sqref="A221:XFD222"/>
      <selection pane="bottomRight" activeCell="AI222" sqref="AI222"/>
    </sheetView>
  </sheetViews>
  <sheetFormatPr baseColWidth="10" defaultColWidth="9.1640625" defaultRowHeight="14" x14ac:dyDescent="0"/>
  <cols>
    <col min="1" max="1" width="30.5" style="12" customWidth="1"/>
    <col min="2" max="2" width="22.5" style="12" customWidth="1"/>
    <col min="3" max="3" width="15.83203125" style="12" customWidth="1"/>
    <col min="4" max="4" width="11.83203125" style="12" customWidth="1"/>
    <col min="5" max="5" width="14.33203125" style="12" customWidth="1"/>
    <col min="6" max="6" width="17.33203125" style="12" customWidth="1"/>
    <col min="7" max="7" width="15" style="12" customWidth="1"/>
    <col min="8" max="8" width="13.33203125" style="12" customWidth="1"/>
    <col min="9" max="9" width="24" style="12" customWidth="1"/>
    <col min="10" max="10" width="16.1640625" style="12" customWidth="1"/>
    <col min="11" max="11" width="16.5" style="12" customWidth="1"/>
    <col min="12" max="12" width="14.6640625" style="12" customWidth="1"/>
    <col min="13" max="13" width="11" style="12" customWidth="1"/>
    <col min="14" max="15" width="20.6640625" style="12" customWidth="1"/>
    <col min="16" max="16" width="21.83203125" style="12" customWidth="1"/>
    <col min="17" max="17" width="17.5" style="12" customWidth="1"/>
    <col min="18" max="18" width="16" style="12" customWidth="1"/>
    <col min="19" max="19" width="11.83203125" style="12" customWidth="1"/>
    <col min="20" max="20" width="44.5" style="12" customWidth="1"/>
    <col min="21" max="21" width="53.33203125" style="12" customWidth="1"/>
    <col min="22" max="24" width="21.83203125" style="12" customWidth="1"/>
    <col min="25" max="25" width="18" style="12" customWidth="1"/>
    <col min="26" max="27" width="21.83203125" style="12" customWidth="1"/>
    <col min="28" max="28" width="16.83203125" style="12" customWidth="1"/>
    <col min="29" max="29" width="24.6640625" style="12" customWidth="1"/>
    <col min="30" max="30" width="25.5" style="12" customWidth="1"/>
    <col min="31" max="31" width="16.5" style="12" customWidth="1"/>
    <col min="32" max="32" width="17.33203125" style="12" customWidth="1"/>
    <col min="33" max="33" width="34.5" style="12" customWidth="1"/>
    <col min="34" max="34" width="36.83203125" style="12" customWidth="1"/>
    <col min="35" max="39" width="11.6640625" customWidth="1"/>
    <col min="40" max="41" width="13.1640625" customWidth="1"/>
    <col min="42" max="42" width="10.5" customWidth="1"/>
    <col min="43" max="43" width="10.1640625" customWidth="1"/>
    <col min="44" max="44" width="12.83203125" customWidth="1"/>
    <col min="45" max="45" width="13.1640625" customWidth="1"/>
    <col min="46" max="46" width="11.33203125" customWidth="1"/>
    <col min="47" max="47" width="11.1640625" customWidth="1"/>
    <col min="48" max="48" width="10.83203125" customWidth="1"/>
    <col min="49" max="50" width="12" customWidth="1"/>
    <col min="51" max="51" width="12.5" style="12" customWidth="1"/>
    <col min="52" max="52" width="14.5" style="12" customWidth="1"/>
    <col min="53" max="53" width="9.1640625" style="12" customWidth="1"/>
    <col min="54" max="54" width="15.6640625" style="12" customWidth="1"/>
    <col min="55" max="55" width="13.6640625" style="12" customWidth="1"/>
    <col min="56" max="56" width="13.33203125" style="12" customWidth="1"/>
    <col min="57" max="57" width="14.5" style="12" customWidth="1"/>
    <col min="58" max="58" width="13.33203125" style="12" customWidth="1"/>
    <col min="59" max="59" width="14.5" style="12" customWidth="1"/>
    <col min="60" max="60" width="13.33203125" style="12" customWidth="1"/>
    <col min="61" max="61" width="14.5" style="12" customWidth="1"/>
    <col min="62" max="62" width="13.33203125" style="12" customWidth="1"/>
    <col min="63" max="63" width="14.5" style="12" customWidth="1"/>
    <col min="64" max="66" width="11.1640625" style="12" customWidth="1"/>
    <col min="67" max="67" width="6.83203125" style="12" customWidth="1"/>
    <col min="68" max="68" width="10.1640625" style="12" customWidth="1"/>
    <col min="69" max="69" width="11.6640625" style="12" customWidth="1"/>
    <col min="70" max="70" width="18.5" style="170" customWidth="1"/>
    <col min="71" max="71" width="20.83203125" style="12" customWidth="1"/>
    <col min="72" max="72" width="19" style="12" customWidth="1"/>
    <col min="73" max="16384" width="9.1640625" style="12"/>
  </cols>
  <sheetData>
    <row r="1" spans="1:73">
      <c r="A1" s="10" t="s">
        <v>18</v>
      </c>
      <c r="B1" s="10"/>
      <c r="C1" s="10"/>
      <c r="D1" s="10"/>
    </row>
    <row r="2" spans="1:73" ht="23">
      <c r="A2" s="10"/>
      <c r="B2" s="10"/>
      <c r="C2" s="10"/>
      <c r="D2" s="10"/>
      <c r="AI2" s="279" t="s">
        <v>196</v>
      </c>
      <c r="AJ2" s="279"/>
      <c r="AK2" s="279"/>
      <c r="AL2" s="279"/>
      <c r="AM2" s="279"/>
      <c r="AN2" s="279"/>
      <c r="AO2" s="279"/>
      <c r="AP2" s="279"/>
      <c r="AQ2" s="279"/>
      <c r="AR2" s="279"/>
      <c r="AS2" s="279"/>
      <c r="AT2" s="279"/>
      <c r="AU2" s="280"/>
      <c r="AV2" s="239"/>
      <c r="AW2" s="239"/>
      <c r="AX2" s="239"/>
      <c r="AY2" s="275" t="s">
        <v>197</v>
      </c>
      <c r="AZ2" s="276"/>
      <c r="BA2" s="276"/>
      <c r="BB2" s="276"/>
      <c r="BC2" s="276"/>
      <c r="BD2" s="276"/>
      <c r="BE2" s="276"/>
      <c r="BF2" s="276"/>
      <c r="BG2" s="276"/>
      <c r="BH2" s="276"/>
      <c r="BI2" s="276"/>
      <c r="BJ2" s="276"/>
      <c r="BK2" s="276"/>
      <c r="BL2" s="276"/>
      <c r="BM2" s="242"/>
      <c r="BN2" s="242"/>
    </row>
    <row r="3" spans="1:73" s="1" customFormat="1" ht="42">
      <c r="B3" s="272" t="s">
        <v>434</v>
      </c>
      <c r="C3" s="277"/>
      <c r="D3" s="278"/>
      <c r="E3" s="272" t="s">
        <v>433</v>
      </c>
      <c r="F3" s="273"/>
      <c r="G3" s="274"/>
      <c r="H3" s="2" t="s">
        <v>443</v>
      </c>
      <c r="I3" s="2" t="s">
        <v>23</v>
      </c>
      <c r="J3" s="2" t="s">
        <v>24</v>
      </c>
      <c r="K3" s="2" t="s">
        <v>34</v>
      </c>
      <c r="L3" s="2" t="s">
        <v>1738</v>
      </c>
      <c r="M3" s="3" t="s">
        <v>15</v>
      </c>
      <c r="N3" s="2" t="s">
        <v>25</v>
      </c>
      <c r="O3" s="2" t="s">
        <v>29</v>
      </c>
      <c r="P3" s="2" t="s">
        <v>0</v>
      </c>
      <c r="Q3" s="2" t="s">
        <v>9</v>
      </c>
      <c r="R3" s="2" t="s">
        <v>10</v>
      </c>
      <c r="S3" s="2" t="s">
        <v>1792</v>
      </c>
      <c r="T3" s="2" t="s">
        <v>1793</v>
      </c>
      <c r="U3" s="2" t="s">
        <v>1794</v>
      </c>
      <c r="V3" s="2" t="s">
        <v>12</v>
      </c>
      <c r="W3" s="4" t="s">
        <v>183</v>
      </c>
      <c r="X3" s="2" t="s">
        <v>31</v>
      </c>
      <c r="Y3" s="2" t="s">
        <v>13</v>
      </c>
      <c r="Z3" s="2" t="s">
        <v>36</v>
      </c>
      <c r="AA3" s="2" t="s">
        <v>37</v>
      </c>
      <c r="AB3" s="26" t="s">
        <v>41</v>
      </c>
      <c r="AC3" s="26" t="s">
        <v>1795</v>
      </c>
      <c r="AD3" s="26" t="s">
        <v>1796</v>
      </c>
      <c r="AE3" s="2" t="s">
        <v>14</v>
      </c>
      <c r="AF3" s="2" t="s">
        <v>30</v>
      </c>
      <c r="AG3" s="2" t="s">
        <v>1797</v>
      </c>
      <c r="AH3" s="2" t="s">
        <v>1798</v>
      </c>
      <c r="AI3" s="2" t="s">
        <v>42</v>
      </c>
      <c r="AJ3" s="2" t="s">
        <v>2</v>
      </c>
      <c r="AK3" s="2" t="s">
        <v>3</v>
      </c>
      <c r="AL3" s="2" t="s">
        <v>4</v>
      </c>
      <c r="AM3" s="2" t="s">
        <v>192</v>
      </c>
      <c r="AN3" s="2" t="s">
        <v>1484</v>
      </c>
      <c r="AO3" s="2" t="s">
        <v>1485</v>
      </c>
      <c r="AP3" s="2" t="s">
        <v>57</v>
      </c>
      <c r="AQ3" s="2" t="s">
        <v>1486</v>
      </c>
      <c r="AR3" s="2" t="s">
        <v>85</v>
      </c>
      <c r="AS3" s="2" t="s">
        <v>1487</v>
      </c>
      <c r="AT3" s="162" t="s">
        <v>1488</v>
      </c>
      <c r="AU3" s="240" t="s">
        <v>2284</v>
      </c>
      <c r="AV3" s="240" t="s">
        <v>128</v>
      </c>
      <c r="AW3" s="240" t="s">
        <v>2285</v>
      </c>
      <c r="AX3" s="257" t="s">
        <v>77</v>
      </c>
      <c r="AY3" s="120" t="s">
        <v>1</v>
      </c>
      <c r="AZ3" s="120" t="s">
        <v>2</v>
      </c>
      <c r="BA3" s="120" t="s">
        <v>3</v>
      </c>
      <c r="BB3" s="120" t="s">
        <v>4</v>
      </c>
      <c r="BC3" s="120" t="s">
        <v>192</v>
      </c>
      <c r="BD3" s="120" t="s">
        <v>1484</v>
      </c>
      <c r="BE3" s="120" t="s">
        <v>1485</v>
      </c>
      <c r="BF3" s="120" t="s">
        <v>57</v>
      </c>
      <c r="BG3" s="120" t="s">
        <v>1486</v>
      </c>
      <c r="BH3" s="120" t="s">
        <v>85</v>
      </c>
      <c r="BI3" s="120" t="s">
        <v>1487</v>
      </c>
      <c r="BJ3" s="120" t="s">
        <v>1488</v>
      </c>
      <c r="BK3" s="240" t="s">
        <v>2284</v>
      </c>
      <c r="BL3" s="240" t="s">
        <v>128</v>
      </c>
      <c r="BM3" s="240" t="s">
        <v>2285</v>
      </c>
      <c r="BN3" s="257" t="s">
        <v>77</v>
      </c>
      <c r="BO3" s="2" t="s">
        <v>33</v>
      </c>
      <c r="BP3" s="2" t="s">
        <v>5</v>
      </c>
      <c r="BQ3" s="2" t="s">
        <v>11</v>
      </c>
      <c r="BR3" s="171" t="s">
        <v>32</v>
      </c>
      <c r="BS3" s="27" t="s">
        <v>1799</v>
      </c>
      <c r="BT3" s="27" t="s">
        <v>44</v>
      </c>
    </row>
    <row r="4" spans="1:73" s="1" customFormat="1">
      <c r="B4" s="75" t="s">
        <v>437</v>
      </c>
      <c r="C4" s="75" t="s">
        <v>438</v>
      </c>
      <c r="D4" s="75" t="s">
        <v>439</v>
      </c>
      <c r="E4" s="75" t="s">
        <v>440</v>
      </c>
      <c r="F4" s="75" t="s">
        <v>441</v>
      </c>
      <c r="G4" s="75" t="s">
        <v>442</v>
      </c>
      <c r="H4" s="2"/>
      <c r="I4" s="2"/>
      <c r="J4" s="2"/>
      <c r="K4" s="2"/>
      <c r="L4" s="2"/>
      <c r="M4" s="3"/>
      <c r="N4" s="2"/>
      <c r="O4" s="2"/>
      <c r="P4" s="2"/>
      <c r="Q4" s="2"/>
      <c r="R4" s="2"/>
      <c r="S4" s="2"/>
      <c r="T4" s="2"/>
      <c r="U4" s="2"/>
      <c r="V4" s="2"/>
      <c r="W4" s="4"/>
      <c r="X4" s="2"/>
      <c r="Y4" s="2"/>
      <c r="Z4" s="2"/>
      <c r="AA4" s="2"/>
      <c r="AB4" s="26"/>
      <c r="AC4" s="26"/>
      <c r="AD4" s="26"/>
      <c r="AE4" s="2"/>
      <c r="AF4" s="2"/>
      <c r="AG4" s="2"/>
      <c r="AH4" s="2"/>
      <c r="AI4" s="2"/>
      <c r="AJ4" s="2"/>
      <c r="AK4" s="2"/>
      <c r="AL4" s="2"/>
      <c r="AM4" s="2"/>
      <c r="AN4" s="2"/>
      <c r="AO4" s="2"/>
      <c r="AP4" s="2"/>
      <c r="AQ4" s="2"/>
      <c r="AR4" s="2"/>
      <c r="AS4" s="2"/>
      <c r="AT4" s="2"/>
      <c r="AU4" s="2"/>
      <c r="AV4" s="29"/>
      <c r="AW4" s="29"/>
      <c r="AX4" s="29"/>
      <c r="AY4" s="29"/>
      <c r="AZ4" s="29"/>
      <c r="BA4" s="29"/>
      <c r="BB4" s="29"/>
      <c r="BC4" s="29"/>
      <c r="BD4" s="29"/>
      <c r="BE4" s="29"/>
      <c r="BF4" s="29"/>
      <c r="BG4" s="29"/>
      <c r="BH4" s="29"/>
      <c r="BI4" s="29"/>
      <c r="BJ4" s="29"/>
      <c r="BK4" s="29"/>
      <c r="BL4" s="29"/>
      <c r="BM4" s="29"/>
      <c r="BN4" s="29"/>
      <c r="BO4" s="2"/>
      <c r="BP4" s="2"/>
      <c r="BQ4" s="2"/>
      <c r="BR4" s="171"/>
      <c r="BS4" s="27"/>
      <c r="BT4" s="27"/>
    </row>
    <row r="5" spans="1:73" s="5" customFormat="1" ht="22" customHeight="1">
      <c r="A5" s="8" t="s">
        <v>19</v>
      </c>
      <c r="B5" s="7" t="s">
        <v>16</v>
      </c>
      <c r="C5" s="7" t="s">
        <v>16</v>
      </c>
      <c r="D5" s="7" t="s">
        <v>16</v>
      </c>
      <c r="E5" s="7" t="s">
        <v>16</v>
      </c>
      <c r="F5" s="7" t="s">
        <v>16</v>
      </c>
      <c r="G5" s="7" t="s">
        <v>16</v>
      </c>
      <c r="H5" s="7" t="s">
        <v>16</v>
      </c>
      <c r="I5" s="7" t="s">
        <v>16</v>
      </c>
      <c r="J5" s="7" t="s">
        <v>16</v>
      </c>
      <c r="K5" s="7" t="s">
        <v>16</v>
      </c>
      <c r="L5" s="7" t="s">
        <v>16</v>
      </c>
      <c r="M5" s="7" t="s">
        <v>16</v>
      </c>
      <c r="N5" s="7" t="s">
        <v>16</v>
      </c>
      <c r="O5" s="7" t="s">
        <v>16</v>
      </c>
      <c r="P5" s="7" t="s">
        <v>16</v>
      </c>
      <c r="Q5" s="6" t="s">
        <v>17</v>
      </c>
      <c r="R5" s="6" t="s">
        <v>17</v>
      </c>
      <c r="S5" s="7" t="s">
        <v>16</v>
      </c>
      <c r="T5" s="7" t="s">
        <v>16</v>
      </c>
      <c r="U5" s="7" t="s">
        <v>16</v>
      </c>
      <c r="V5" s="7" t="s">
        <v>16</v>
      </c>
      <c r="W5" s="6" t="s">
        <v>17</v>
      </c>
      <c r="X5" s="7" t="s">
        <v>16</v>
      </c>
      <c r="Y5" s="6" t="s">
        <v>17</v>
      </c>
      <c r="Z5" s="7" t="s">
        <v>16</v>
      </c>
      <c r="AA5" s="7" t="s">
        <v>16</v>
      </c>
      <c r="AB5" s="6" t="s">
        <v>17</v>
      </c>
      <c r="AC5" s="6"/>
      <c r="AD5" s="6" t="s">
        <v>17</v>
      </c>
      <c r="AE5" s="6" t="s">
        <v>17</v>
      </c>
      <c r="AF5" s="6" t="s">
        <v>17</v>
      </c>
      <c r="AG5" s="7" t="s">
        <v>16</v>
      </c>
      <c r="AH5" s="7"/>
      <c r="AI5" s="6" t="s">
        <v>17</v>
      </c>
      <c r="AJ5" s="6" t="s">
        <v>17</v>
      </c>
      <c r="AK5" s="6" t="s">
        <v>17</v>
      </c>
      <c r="AL5" s="6" t="s">
        <v>17</v>
      </c>
      <c r="AM5" s="6" t="s">
        <v>17</v>
      </c>
      <c r="AN5" s="6"/>
      <c r="AO5" s="6"/>
      <c r="AP5" s="6"/>
      <c r="AQ5" s="6"/>
      <c r="AR5" s="6"/>
      <c r="AS5" s="6"/>
      <c r="AT5" s="6"/>
      <c r="AU5" s="6"/>
      <c r="AV5" s="6"/>
      <c r="AW5" s="6"/>
      <c r="AX5" s="6"/>
      <c r="AY5" s="6" t="s">
        <v>17</v>
      </c>
      <c r="AZ5" s="6" t="s">
        <v>17</v>
      </c>
      <c r="BA5" s="6" t="s">
        <v>17</v>
      </c>
      <c r="BB5" s="6" t="s">
        <v>17</v>
      </c>
      <c r="BC5" s="6" t="s">
        <v>17</v>
      </c>
      <c r="BD5" s="6" t="s">
        <v>17</v>
      </c>
      <c r="BE5" s="6" t="s">
        <v>17</v>
      </c>
      <c r="BF5" s="6" t="s">
        <v>17</v>
      </c>
      <c r="BG5" s="6" t="s">
        <v>17</v>
      </c>
      <c r="BH5" s="6" t="s">
        <v>17</v>
      </c>
      <c r="BI5" s="6" t="s">
        <v>17</v>
      </c>
      <c r="BJ5" s="6" t="s">
        <v>17</v>
      </c>
      <c r="BK5" s="6" t="s">
        <v>17</v>
      </c>
      <c r="BL5" s="6" t="s">
        <v>17</v>
      </c>
      <c r="BM5" s="6"/>
      <c r="BN5" s="6"/>
      <c r="BO5" s="6" t="s">
        <v>17</v>
      </c>
      <c r="BP5" s="6" t="s">
        <v>17</v>
      </c>
      <c r="BQ5" s="6" t="s">
        <v>17</v>
      </c>
      <c r="BR5" s="172" t="s">
        <v>16</v>
      </c>
      <c r="BS5" s="7" t="s">
        <v>16</v>
      </c>
      <c r="BT5" s="7" t="s">
        <v>16</v>
      </c>
      <c r="BU5" s="5" t="s">
        <v>1491</v>
      </c>
    </row>
    <row r="6" spans="1:73" s="14" customFormat="1" ht="117" customHeight="1">
      <c r="A6" s="30" t="s">
        <v>882</v>
      </c>
      <c r="B6" s="32" t="s">
        <v>398</v>
      </c>
      <c r="C6" s="32" t="s">
        <v>399</v>
      </c>
      <c r="D6" s="32" t="s">
        <v>401</v>
      </c>
      <c r="E6" s="32" t="s">
        <v>280</v>
      </c>
      <c r="F6" s="32" t="s">
        <v>195</v>
      </c>
      <c r="G6" s="32" t="s">
        <v>194</v>
      </c>
      <c r="H6" s="32" t="s">
        <v>802</v>
      </c>
      <c r="I6" s="32" t="s">
        <v>670</v>
      </c>
      <c r="J6" s="36" t="s">
        <v>671</v>
      </c>
      <c r="K6" s="32"/>
      <c r="L6" s="32"/>
      <c r="M6" s="33" t="s">
        <v>1509</v>
      </c>
      <c r="N6" s="39" t="s">
        <v>1706</v>
      </c>
      <c r="O6" s="39" t="s">
        <v>1706</v>
      </c>
      <c r="P6" s="40" t="s">
        <v>1708</v>
      </c>
      <c r="Q6" s="34">
        <v>38353</v>
      </c>
      <c r="R6" s="34"/>
      <c r="S6" s="32" t="s">
        <v>672</v>
      </c>
      <c r="T6" s="36" t="s">
        <v>673</v>
      </c>
      <c r="U6" s="36" t="s">
        <v>674</v>
      </c>
      <c r="V6" s="32" t="s">
        <v>675</v>
      </c>
      <c r="W6" s="32" t="s">
        <v>676</v>
      </c>
      <c r="X6" s="38">
        <v>2010</v>
      </c>
      <c r="Y6" s="32" t="s">
        <v>677</v>
      </c>
      <c r="Z6" s="32" t="s">
        <v>191</v>
      </c>
      <c r="AA6" s="32" t="s">
        <v>191</v>
      </c>
      <c r="AB6" s="32" t="s">
        <v>675</v>
      </c>
      <c r="AC6" s="36" t="s">
        <v>678</v>
      </c>
      <c r="AD6" s="36" t="s">
        <v>679</v>
      </c>
      <c r="AE6" s="32"/>
      <c r="AF6" s="32"/>
      <c r="AG6" s="39" t="s">
        <v>680</v>
      </c>
      <c r="AH6" s="39" t="s">
        <v>681</v>
      </c>
      <c r="AI6" s="132">
        <v>4.8452367436162699E-2</v>
      </c>
      <c r="AJ6" s="132">
        <v>4.7258200000000001E-5</v>
      </c>
      <c r="AK6" s="132">
        <v>0</v>
      </c>
      <c r="AL6" s="132">
        <v>3.8433500000000003E-4</v>
      </c>
      <c r="AM6" s="132">
        <v>2.38639E-14</v>
      </c>
      <c r="AN6" s="132"/>
      <c r="AO6" s="132"/>
      <c r="AP6" s="132"/>
      <c r="AQ6" s="132"/>
      <c r="AR6" s="132"/>
      <c r="AS6" s="132"/>
      <c r="AT6" s="132"/>
      <c r="AU6" s="37"/>
      <c r="AV6" s="37"/>
      <c r="AW6" s="37"/>
      <c r="AX6" s="37"/>
      <c r="AY6" s="35">
        <f>+AI6*'GHG '!$C$2</f>
        <v>4.8452367436162699E-2</v>
      </c>
      <c r="AZ6" s="31">
        <f>AJ6*'GHG '!$C$4</f>
        <v>1.4177460000000001E-3</v>
      </c>
      <c r="BA6" s="35">
        <f>+AK6*'GHG '!$C$5</f>
        <v>0</v>
      </c>
      <c r="BB6" s="35">
        <f>+AL6*'GHG '!$C$6</f>
        <v>0.101848775</v>
      </c>
      <c r="BC6" s="125">
        <f>+AM6*'GHG '!$C$7</f>
        <v>5.6080164999999997E-10</v>
      </c>
      <c r="BD6" s="32"/>
      <c r="BE6" s="32"/>
      <c r="BF6" s="32"/>
      <c r="BG6" s="32"/>
      <c r="BH6" s="32"/>
      <c r="BI6" s="32"/>
      <c r="BJ6" s="32"/>
      <c r="BK6" s="32"/>
      <c r="BL6" s="32"/>
      <c r="BM6" s="32"/>
      <c r="BN6" s="32"/>
      <c r="BO6" s="32"/>
      <c r="BP6" s="32"/>
      <c r="BQ6" s="32"/>
      <c r="BR6" s="173">
        <f>SUM(AY6:BL6)</f>
        <v>0.15171888899696437</v>
      </c>
      <c r="BS6" s="32" t="s">
        <v>801</v>
      </c>
      <c r="BT6" s="32" t="s">
        <v>801</v>
      </c>
      <c r="BU6" s="14">
        <v>1</v>
      </c>
    </row>
    <row r="7" spans="1:73" s="14" customFormat="1" ht="51" customHeight="1">
      <c r="A7" s="30" t="s">
        <v>201</v>
      </c>
      <c r="B7" s="32" t="s">
        <v>398</v>
      </c>
      <c r="C7" s="32" t="s">
        <v>399</v>
      </c>
      <c r="D7" s="32" t="s">
        <v>401</v>
      </c>
      <c r="E7" s="32" t="s">
        <v>280</v>
      </c>
      <c r="F7" s="32" t="s">
        <v>195</v>
      </c>
      <c r="G7" s="32" t="s">
        <v>194</v>
      </c>
      <c r="H7" s="32" t="s">
        <v>802</v>
      </c>
      <c r="I7" s="32" t="s">
        <v>682</v>
      </c>
      <c r="J7" s="36" t="s">
        <v>683</v>
      </c>
      <c r="K7" s="32"/>
      <c r="L7" s="32"/>
      <c r="M7" s="33" t="s">
        <v>1510</v>
      </c>
      <c r="N7" s="39" t="s">
        <v>1706</v>
      </c>
      <c r="O7" s="39" t="s">
        <v>1706</v>
      </c>
      <c r="P7" s="40" t="s">
        <v>1709</v>
      </c>
      <c r="Q7" s="34">
        <v>38353</v>
      </c>
      <c r="R7" s="34"/>
      <c r="S7" s="32" t="s">
        <v>672</v>
      </c>
      <c r="T7" s="36" t="s">
        <v>684</v>
      </c>
      <c r="U7" s="36" t="s">
        <v>685</v>
      </c>
      <c r="V7" s="32" t="s">
        <v>675</v>
      </c>
      <c r="W7" s="32" t="s">
        <v>676</v>
      </c>
      <c r="X7" s="38">
        <v>2010</v>
      </c>
      <c r="Y7" s="32" t="s">
        <v>677</v>
      </c>
      <c r="Z7" s="32" t="s">
        <v>191</v>
      </c>
      <c r="AA7" s="32" t="s">
        <v>191</v>
      </c>
      <c r="AB7" s="32" t="s">
        <v>675</v>
      </c>
      <c r="AC7" s="36" t="s">
        <v>686</v>
      </c>
      <c r="AD7" s="36" t="s">
        <v>679</v>
      </c>
      <c r="AE7" s="32"/>
      <c r="AF7" s="32"/>
      <c r="AG7" s="39" t="s">
        <v>687</v>
      </c>
      <c r="AH7" s="39" t="s">
        <v>688</v>
      </c>
      <c r="AI7" s="132">
        <v>6.3958268625831205E-2</v>
      </c>
      <c r="AJ7" s="133">
        <v>6.2493886300402007E-5</v>
      </c>
      <c r="AK7" s="132">
        <v>0</v>
      </c>
      <c r="AL7" s="132">
        <v>5.3864799999999997E-4</v>
      </c>
      <c r="AM7" s="132">
        <v>3.15009E-14</v>
      </c>
      <c r="AN7" s="132"/>
      <c r="AO7" s="132"/>
      <c r="AP7" s="132"/>
      <c r="AQ7" s="132"/>
      <c r="AR7" s="132"/>
      <c r="AS7" s="132"/>
      <c r="AT7" s="132"/>
      <c r="AU7" s="37"/>
      <c r="AV7" s="37"/>
      <c r="AW7" s="37"/>
      <c r="AX7" s="37"/>
      <c r="AY7" s="35">
        <f>+AI7*'GHG '!$C$2</f>
        <v>6.3958268625831205E-2</v>
      </c>
      <c r="AZ7" s="31">
        <f>AJ7*'GHG '!$C$4</f>
        <v>1.8748165890120601E-3</v>
      </c>
      <c r="BA7" s="35">
        <f>+AK7*'GHG '!$C$5</f>
        <v>0</v>
      </c>
      <c r="BB7" s="35">
        <f>+AL7*'GHG '!$C$6</f>
        <v>0.14274171999999999</v>
      </c>
      <c r="BC7" s="125">
        <f>+AM7*'GHG '!$C$7</f>
        <v>7.4027115000000002E-10</v>
      </c>
      <c r="BD7" s="32"/>
      <c r="BE7" s="32"/>
      <c r="BF7" s="32"/>
      <c r="BG7" s="32"/>
      <c r="BH7" s="32"/>
      <c r="BI7" s="32"/>
      <c r="BJ7" s="32"/>
      <c r="BK7" s="32"/>
      <c r="BL7" s="32"/>
      <c r="BM7" s="32"/>
      <c r="BN7" s="32"/>
      <c r="BO7" s="32"/>
      <c r="BP7" s="32"/>
      <c r="BQ7" s="32"/>
      <c r="BR7" s="173">
        <f t="shared" ref="BR7:BR137" si="0">SUM(AY7:BL7)</f>
        <v>0.20857480595511441</v>
      </c>
      <c r="BS7" s="32" t="s">
        <v>801</v>
      </c>
      <c r="BT7" s="32" t="s">
        <v>801</v>
      </c>
      <c r="BU7" s="14">
        <f>+BU6+1</f>
        <v>2</v>
      </c>
    </row>
    <row r="8" spans="1:73" s="14" customFormat="1" ht="51" customHeight="1">
      <c r="A8" s="30" t="s">
        <v>201</v>
      </c>
      <c r="B8" s="32" t="s">
        <v>398</v>
      </c>
      <c r="C8" s="32" t="s">
        <v>399</v>
      </c>
      <c r="D8" s="32" t="s">
        <v>401</v>
      </c>
      <c r="E8" s="32" t="s">
        <v>280</v>
      </c>
      <c r="F8" s="32" t="s">
        <v>195</v>
      </c>
      <c r="G8" s="32" t="s">
        <v>194</v>
      </c>
      <c r="H8" s="32" t="s">
        <v>802</v>
      </c>
      <c r="I8" s="32" t="s">
        <v>689</v>
      </c>
      <c r="J8" s="36" t="s">
        <v>690</v>
      </c>
      <c r="K8" s="32" t="s">
        <v>691</v>
      </c>
      <c r="L8" s="32"/>
      <c r="M8" s="33" t="s">
        <v>1511</v>
      </c>
      <c r="N8" s="39" t="s">
        <v>1706</v>
      </c>
      <c r="O8" s="39" t="s">
        <v>1706</v>
      </c>
      <c r="P8" s="40" t="s">
        <v>1710</v>
      </c>
      <c r="Q8" s="34">
        <v>38353</v>
      </c>
      <c r="R8" s="34"/>
      <c r="S8" s="32" t="s">
        <v>672</v>
      </c>
      <c r="T8" s="36" t="s">
        <v>692</v>
      </c>
      <c r="U8" s="36" t="s">
        <v>693</v>
      </c>
      <c r="V8" s="32" t="s">
        <v>675</v>
      </c>
      <c r="W8" s="32" t="s">
        <v>676</v>
      </c>
      <c r="X8" s="38">
        <v>2015</v>
      </c>
      <c r="Y8" s="32" t="s">
        <v>677</v>
      </c>
      <c r="Z8" s="32" t="s">
        <v>191</v>
      </c>
      <c r="AA8" s="32" t="s">
        <v>191</v>
      </c>
      <c r="AB8" s="32" t="s">
        <v>675</v>
      </c>
      <c r="AC8" s="36" t="s">
        <v>686</v>
      </c>
      <c r="AD8" s="36" t="s">
        <v>679</v>
      </c>
      <c r="AE8" s="32"/>
      <c r="AF8" s="32"/>
      <c r="AG8" s="39" t="s">
        <v>687</v>
      </c>
      <c r="AH8" s="39" t="s">
        <v>688</v>
      </c>
      <c r="AI8" s="133">
        <v>0.132048545450136</v>
      </c>
      <c r="AJ8" s="133">
        <v>1.2944987978597201E-4</v>
      </c>
      <c r="AK8" s="132">
        <v>0</v>
      </c>
      <c r="AL8" s="132">
        <v>1.0731099999999999E-3</v>
      </c>
      <c r="AM8" s="132">
        <v>6.5036899999999996E-14</v>
      </c>
      <c r="AN8" s="132"/>
      <c r="AO8" s="132"/>
      <c r="AP8" s="132"/>
      <c r="AQ8" s="132"/>
      <c r="AR8" s="132"/>
      <c r="AS8" s="132"/>
      <c r="AT8" s="132"/>
      <c r="AU8" s="37"/>
      <c r="AV8" s="37"/>
      <c r="AW8" s="37"/>
      <c r="AX8" s="37"/>
      <c r="AY8" s="35">
        <f>+AI8*'GHG '!$C$2</f>
        <v>0.132048545450136</v>
      </c>
      <c r="AZ8" s="31">
        <f>AJ8*'GHG '!$C$4</f>
        <v>3.8834963935791603E-3</v>
      </c>
      <c r="BA8" s="35">
        <f>+AK8*'GHG '!$C$5</f>
        <v>0</v>
      </c>
      <c r="BB8" s="35">
        <f>+AL8*'GHG '!$C$6</f>
        <v>0.28437414999999999</v>
      </c>
      <c r="BC8" s="125">
        <f>+AM8*'GHG '!$C$7</f>
        <v>1.5283671499999999E-9</v>
      </c>
      <c r="BD8" s="32"/>
      <c r="BE8" s="32"/>
      <c r="BF8" s="32"/>
      <c r="BG8" s="32"/>
      <c r="BH8" s="32"/>
      <c r="BI8" s="32"/>
      <c r="BJ8" s="32"/>
      <c r="BK8" s="32"/>
      <c r="BL8" s="32"/>
      <c r="BM8" s="32"/>
      <c r="BN8" s="32"/>
      <c r="BO8" s="32"/>
      <c r="BP8" s="32"/>
      <c r="BQ8" s="32"/>
      <c r="BR8" s="173">
        <f t="shared" si="0"/>
        <v>0.4203061933720823</v>
      </c>
      <c r="BS8" s="32" t="s">
        <v>801</v>
      </c>
      <c r="BT8" s="32" t="s">
        <v>801</v>
      </c>
      <c r="BU8" s="14">
        <f t="shared" ref="BU8:BU71" si="1">+BU7+1</f>
        <v>3</v>
      </c>
    </row>
    <row r="9" spans="1:73" s="14" customFormat="1" ht="51" customHeight="1">
      <c r="A9" s="30" t="s">
        <v>201</v>
      </c>
      <c r="B9" s="32" t="s">
        <v>398</v>
      </c>
      <c r="C9" s="32" t="s">
        <v>399</v>
      </c>
      <c r="D9" s="32" t="s">
        <v>402</v>
      </c>
      <c r="E9" s="32" t="s">
        <v>280</v>
      </c>
      <c r="F9" s="32" t="s">
        <v>195</v>
      </c>
      <c r="G9" s="32" t="s">
        <v>285</v>
      </c>
      <c r="H9" s="32" t="s">
        <v>803</v>
      </c>
      <c r="I9" s="36" t="s">
        <v>694</v>
      </c>
      <c r="J9" s="36" t="s">
        <v>695</v>
      </c>
      <c r="K9" s="32"/>
      <c r="L9" s="32"/>
      <c r="M9" s="33" t="s">
        <v>1512</v>
      </c>
      <c r="N9" s="39" t="s">
        <v>1706</v>
      </c>
      <c r="O9" s="39" t="s">
        <v>1706</v>
      </c>
      <c r="P9" s="40" t="s">
        <v>1711</v>
      </c>
      <c r="Q9" s="34">
        <v>38353</v>
      </c>
      <c r="R9" s="34"/>
      <c r="S9" s="32" t="s">
        <v>672</v>
      </c>
      <c r="T9" s="36" t="s">
        <v>696</v>
      </c>
      <c r="U9" s="36" t="s">
        <v>697</v>
      </c>
      <c r="V9" s="32" t="s">
        <v>675</v>
      </c>
      <c r="W9" s="32" t="s">
        <v>676</v>
      </c>
      <c r="X9" s="38">
        <v>2010</v>
      </c>
      <c r="Y9" s="32" t="s">
        <v>677</v>
      </c>
      <c r="Z9" s="32" t="s">
        <v>191</v>
      </c>
      <c r="AA9" s="32" t="s">
        <v>191</v>
      </c>
      <c r="AB9" s="32" t="s">
        <v>675</v>
      </c>
      <c r="AC9" s="36" t="s">
        <v>678</v>
      </c>
      <c r="AD9" s="36" t="s">
        <v>679</v>
      </c>
      <c r="AE9" s="32"/>
      <c r="AF9" s="32"/>
      <c r="AG9" s="39" t="s">
        <v>698</v>
      </c>
      <c r="AH9" s="39" t="s">
        <v>699</v>
      </c>
      <c r="AI9" s="132">
        <v>2.42227E-2</v>
      </c>
      <c r="AJ9" s="132">
        <v>2.35469386655313E-5</v>
      </c>
      <c r="AK9" s="132">
        <v>0</v>
      </c>
      <c r="AL9" s="132">
        <v>3.8928699999999999E-4</v>
      </c>
      <c r="AM9" s="132">
        <v>1.1930300000000001E-14</v>
      </c>
      <c r="AN9" s="132"/>
      <c r="AO9" s="132"/>
      <c r="AP9" s="132"/>
      <c r="AQ9" s="132"/>
      <c r="AR9" s="132"/>
      <c r="AS9" s="132"/>
      <c r="AT9" s="132"/>
      <c r="AU9" s="37"/>
      <c r="AV9" s="37"/>
      <c r="AW9" s="37"/>
      <c r="AX9" s="37"/>
      <c r="AY9" s="35">
        <f>+AI9*'GHG '!$C$2</f>
        <v>2.42227E-2</v>
      </c>
      <c r="AZ9" s="31">
        <f>AJ9*'GHG '!$C$4</f>
        <v>7.0640815996593899E-4</v>
      </c>
      <c r="BA9" s="35">
        <f>+AK9*'GHG '!$C$5</f>
        <v>0</v>
      </c>
      <c r="BB9" s="35">
        <f>+AL9*'GHG '!$C$6</f>
        <v>0.103161055</v>
      </c>
      <c r="BC9" s="125">
        <f>+AM9*'GHG '!$C$7</f>
        <v>2.8036205000000003E-10</v>
      </c>
      <c r="BD9" s="32"/>
      <c r="BE9" s="32"/>
      <c r="BF9" s="32"/>
      <c r="BG9" s="32"/>
      <c r="BH9" s="32"/>
      <c r="BI9" s="32"/>
      <c r="BJ9" s="32"/>
      <c r="BK9" s="32"/>
      <c r="BL9" s="32"/>
      <c r="BM9" s="32"/>
      <c r="BN9" s="32"/>
      <c r="BO9" s="32"/>
      <c r="BP9" s="32"/>
      <c r="BQ9" s="32"/>
      <c r="BR9" s="173">
        <f t="shared" si="0"/>
        <v>0.12809016344032798</v>
      </c>
      <c r="BS9" s="32" t="s">
        <v>801</v>
      </c>
      <c r="BT9" s="32" t="s">
        <v>801</v>
      </c>
      <c r="BU9" s="14">
        <f t="shared" si="1"/>
        <v>4</v>
      </c>
    </row>
    <row r="10" spans="1:73" s="14" customFormat="1" ht="51" customHeight="1">
      <c r="A10" s="30" t="s">
        <v>201</v>
      </c>
      <c r="B10" s="32" t="s">
        <v>398</v>
      </c>
      <c r="C10" s="32" t="s">
        <v>399</v>
      </c>
      <c r="D10" s="32" t="s">
        <v>402</v>
      </c>
      <c r="E10" s="32" t="s">
        <v>280</v>
      </c>
      <c r="F10" s="32" t="s">
        <v>195</v>
      </c>
      <c r="G10" s="32" t="s">
        <v>285</v>
      </c>
      <c r="H10" s="32" t="s">
        <v>803</v>
      </c>
      <c r="I10" s="36" t="s">
        <v>700</v>
      </c>
      <c r="J10" s="36" t="s">
        <v>701</v>
      </c>
      <c r="K10" s="32"/>
      <c r="L10" s="32"/>
      <c r="M10" s="33" t="s">
        <v>1513</v>
      </c>
      <c r="N10" s="39" t="s">
        <v>1706</v>
      </c>
      <c r="O10" s="39" t="s">
        <v>1706</v>
      </c>
      <c r="P10" s="40" t="s">
        <v>1712</v>
      </c>
      <c r="Q10" s="34">
        <v>38353</v>
      </c>
      <c r="R10" s="34"/>
      <c r="S10" s="32" t="s">
        <v>672</v>
      </c>
      <c r="T10" s="36" t="s">
        <v>696</v>
      </c>
      <c r="U10" s="36" t="s">
        <v>702</v>
      </c>
      <c r="V10" s="32" t="s">
        <v>675</v>
      </c>
      <c r="W10" s="32" t="s">
        <v>676</v>
      </c>
      <c r="X10" s="38">
        <v>2010</v>
      </c>
      <c r="Y10" s="32" t="s">
        <v>677</v>
      </c>
      <c r="Z10" s="32" t="s">
        <v>191</v>
      </c>
      <c r="AA10" s="32" t="s">
        <v>191</v>
      </c>
      <c r="AB10" s="32" t="s">
        <v>675</v>
      </c>
      <c r="AC10" s="36" t="s">
        <v>678</v>
      </c>
      <c r="AD10" s="36" t="s">
        <v>679</v>
      </c>
      <c r="AE10" s="32"/>
      <c r="AF10" s="32"/>
      <c r="AG10" s="39" t="s">
        <v>698</v>
      </c>
      <c r="AH10" s="39" t="s">
        <v>699</v>
      </c>
      <c r="AI10" s="132">
        <v>2.48698268938564E-2</v>
      </c>
      <c r="AJ10" s="132">
        <v>4.8266082383301598E-5</v>
      </c>
      <c r="AK10" s="132">
        <v>0</v>
      </c>
      <c r="AL10" s="132">
        <v>4.6940999999999997E-5</v>
      </c>
      <c r="AM10" s="132">
        <v>8.5653099999999996E-13</v>
      </c>
      <c r="AN10" s="132"/>
      <c r="AO10" s="132"/>
      <c r="AP10" s="132"/>
      <c r="AQ10" s="132"/>
      <c r="AR10" s="132"/>
      <c r="AS10" s="132"/>
      <c r="AT10" s="132"/>
      <c r="AU10" s="37"/>
      <c r="AV10" s="37"/>
      <c r="AW10" s="37"/>
      <c r="AX10" s="37"/>
      <c r="AY10" s="35">
        <f>+AI10*'GHG '!$C$2</f>
        <v>2.48698268938564E-2</v>
      </c>
      <c r="AZ10" s="31">
        <f>AJ10*'GHG '!$C$4</f>
        <v>1.4479824714990479E-3</v>
      </c>
      <c r="BA10" s="35">
        <f>+AK10*'GHG '!$C$5</f>
        <v>0</v>
      </c>
      <c r="BB10" s="35">
        <f>+AL10*'GHG '!$C$6</f>
        <v>1.2439364999999999E-2</v>
      </c>
      <c r="BC10" s="125">
        <f>+AM10*'GHG '!$C$7</f>
        <v>2.0128478499999999E-8</v>
      </c>
      <c r="BD10" s="32"/>
      <c r="BE10" s="32"/>
      <c r="BF10" s="32"/>
      <c r="BG10" s="32"/>
      <c r="BH10" s="32"/>
      <c r="BI10" s="32"/>
      <c r="BJ10" s="32"/>
      <c r="BK10" s="32"/>
      <c r="BL10" s="32"/>
      <c r="BM10" s="32"/>
      <c r="BN10" s="32"/>
      <c r="BO10" s="32"/>
      <c r="BP10" s="32"/>
      <c r="BQ10" s="32"/>
      <c r="BR10" s="173">
        <f t="shared" si="0"/>
        <v>3.8757194493833948E-2</v>
      </c>
      <c r="BS10" s="32" t="s">
        <v>801</v>
      </c>
      <c r="BT10" s="32" t="s">
        <v>801</v>
      </c>
      <c r="BU10" s="14">
        <f t="shared" si="1"/>
        <v>5</v>
      </c>
    </row>
    <row r="11" spans="1:73" s="14" customFormat="1" ht="51" customHeight="1">
      <c r="A11" s="30" t="s">
        <v>201</v>
      </c>
      <c r="B11" s="32" t="s">
        <v>398</v>
      </c>
      <c r="C11" s="32" t="s">
        <v>399</v>
      </c>
      <c r="D11" s="32" t="s">
        <v>403</v>
      </c>
      <c r="E11" s="32" t="s">
        <v>280</v>
      </c>
      <c r="F11" s="32" t="s">
        <v>195</v>
      </c>
      <c r="G11" s="32" t="s">
        <v>198</v>
      </c>
      <c r="H11" s="32" t="s">
        <v>804</v>
      </c>
      <c r="I11" s="36" t="s">
        <v>703</v>
      </c>
      <c r="J11" s="36" t="s">
        <v>704</v>
      </c>
      <c r="K11" s="36" t="s">
        <v>705</v>
      </c>
      <c r="L11" s="32" t="s">
        <v>706</v>
      </c>
      <c r="M11" s="33" t="s">
        <v>1514</v>
      </c>
      <c r="N11" s="39" t="s">
        <v>1706</v>
      </c>
      <c r="O11" s="39" t="s">
        <v>1706</v>
      </c>
      <c r="P11" s="40" t="s">
        <v>1713</v>
      </c>
      <c r="Q11" s="34">
        <v>38353</v>
      </c>
      <c r="R11" s="34"/>
      <c r="S11" s="32" t="s">
        <v>672</v>
      </c>
      <c r="T11" s="36" t="s">
        <v>707</v>
      </c>
      <c r="U11" s="36" t="s">
        <v>708</v>
      </c>
      <c r="V11" s="32" t="s">
        <v>675</v>
      </c>
      <c r="W11" s="32" t="s">
        <v>676</v>
      </c>
      <c r="X11" s="38">
        <v>2010</v>
      </c>
      <c r="Y11" s="32" t="s">
        <v>677</v>
      </c>
      <c r="Z11" s="32" t="s">
        <v>191</v>
      </c>
      <c r="AA11" s="32" t="s">
        <v>191</v>
      </c>
      <c r="AB11" s="32" t="s">
        <v>675</v>
      </c>
      <c r="AC11" s="36" t="s">
        <v>709</v>
      </c>
      <c r="AD11" s="36" t="s">
        <v>679</v>
      </c>
      <c r="AE11" s="32"/>
      <c r="AF11" s="32"/>
      <c r="AG11" s="39" t="s">
        <v>710</v>
      </c>
      <c r="AH11" s="39" t="s">
        <v>711</v>
      </c>
      <c r="AI11" s="132">
        <v>2.42227E-2</v>
      </c>
      <c r="AJ11" s="132">
        <v>2.6891000000000001E-5</v>
      </c>
      <c r="AK11" s="132">
        <v>0</v>
      </c>
      <c r="AL11" s="132">
        <v>4.2412100000000001E-4</v>
      </c>
      <c r="AM11" s="132">
        <v>1.1930300000000001E-14</v>
      </c>
      <c r="AN11" s="132"/>
      <c r="AO11" s="132"/>
      <c r="AP11" s="132"/>
      <c r="AQ11" s="132"/>
      <c r="AR11" s="132"/>
      <c r="AS11" s="132"/>
      <c r="AT11" s="132"/>
      <c r="AU11" s="37"/>
      <c r="AV11" s="37"/>
      <c r="AW11" s="37"/>
      <c r="AX11" s="37"/>
      <c r="AY11" s="35">
        <f>+AI11*'GHG '!$C$2</f>
        <v>2.42227E-2</v>
      </c>
      <c r="AZ11" s="31">
        <f>AJ11*'GHG '!$C$4</f>
        <v>8.0672999999999997E-4</v>
      </c>
      <c r="BA11" s="35">
        <f>+AK11*'GHG '!$C$5</f>
        <v>0</v>
      </c>
      <c r="BB11" s="35">
        <f>+AL11*'GHG '!$C$6</f>
        <v>0.112392065</v>
      </c>
      <c r="BC11" s="125">
        <f>+AM11*'GHG '!$C$7</f>
        <v>2.8036205000000003E-10</v>
      </c>
      <c r="BD11" s="32"/>
      <c r="BE11" s="32"/>
      <c r="BF11" s="32"/>
      <c r="BG11" s="32"/>
      <c r="BH11" s="32"/>
      <c r="BI11" s="32"/>
      <c r="BJ11" s="32"/>
      <c r="BK11" s="32"/>
      <c r="BL11" s="32"/>
      <c r="BM11" s="32"/>
      <c r="BN11" s="32"/>
      <c r="BO11" s="32"/>
      <c r="BP11" s="32"/>
      <c r="BQ11" s="32"/>
      <c r="BR11" s="173">
        <f t="shared" si="0"/>
        <v>0.13742149528036204</v>
      </c>
      <c r="BS11" s="32" t="s">
        <v>801</v>
      </c>
      <c r="BT11" s="32" t="s">
        <v>801</v>
      </c>
      <c r="BU11" s="14">
        <f t="shared" si="1"/>
        <v>6</v>
      </c>
    </row>
    <row r="12" spans="1:73" s="14" customFormat="1" ht="51" customHeight="1">
      <c r="A12" s="30" t="s">
        <v>201</v>
      </c>
      <c r="B12" s="32" t="s">
        <v>398</v>
      </c>
      <c r="C12" s="32" t="s">
        <v>399</v>
      </c>
      <c r="D12" s="32" t="s">
        <v>403</v>
      </c>
      <c r="E12" s="32" t="s">
        <v>280</v>
      </c>
      <c r="F12" s="32" t="s">
        <v>195</v>
      </c>
      <c r="G12" s="32" t="s">
        <v>198</v>
      </c>
      <c r="H12" s="32" t="s">
        <v>804</v>
      </c>
      <c r="I12" s="36" t="s">
        <v>712</v>
      </c>
      <c r="J12" s="36" t="s">
        <v>713</v>
      </c>
      <c r="K12" s="36"/>
      <c r="L12" s="32"/>
      <c r="M12" s="33" t="s">
        <v>1515</v>
      </c>
      <c r="N12" s="39" t="s">
        <v>1706</v>
      </c>
      <c r="O12" s="39" t="s">
        <v>1706</v>
      </c>
      <c r="P12" s="40" t="s">
        <v>1714</v>
      </c>
      <c r="Q12" s="34">
        <v>38353</v>
      </c>
      <c r="R12" s="34"/>
      <c r="S12" s="32" t="s">
        <v>672</v>
      </c>
      <c r="T12" s="36" t="s">
        <v>714</v>
      </c>
      <c r="U12" s="36" t="s">
        <v>715</v>
      </c>
      <c r="V12" s="32" t="s">
        <v>675</v>
      </c>
      <c r="W12" s="32" t="s">
        <v>676</v>
      </c>
      <c r="X12" s="38">
        <v>2010</v>
      </c>
      <c r="Y12" s="32" t="s">
        <v>677</v>
      </c>
      <c r="Z12" s="32" t="s">
        <v>191</v>
      </c>
      <c r="AA12" s="32" t="s">
        <v>191</v>
      </c>
      <c r="AB12" s="32" t="s">
        <v>675</v>
      </c>
      <c r="AC12" s="36" t="s">
        <v>716</v>
      </c>
      <c r="AD12" s="36" t="s">
        <v>679</v>
      </c>
      <c r="AE12" s="32"/>
      <c r="AF12" s="32"/>
      <c r="AG12" s="39" t="s">
        <v>710</v>
      </c>
      <c r="AH12" s="39" t="s">
        <v>717</v>
      </c>
      <c r="AI12" s="132">
        <v>2.3595700000000001E-3</v>
      </c>
      <c r="AJ12" s="132">
        <v>2.0788400000000002E-6</v>
      </c>
      <c r="AK12" s="132">
        <v>0</v>
      </c>
      <c r="AL12" s="132">
        <v>5.8244800000000002E-5</v>
      </c>
      <c r="AM12" s="132">
        <v>9.8485000000000002E-16</v>
      </c>
      <c r="AN12" s="132"/>
      <c r="AO12" s="132"/>
      <c r="AP12" s="132"/>
      <c r="AQ12" s="132"/>
      <c r="AR12" s="132"/>
      <c r="AS12" s="132"/>
      <c r="AT12" s="132"/>
      <c r="AU12" s="37"/>
      <c r="AV12" s="37"/>
      <c r="AW12" s="37"/>
      <c r="AX12" s="37"/>
      <c r="AY12" s="35">
        <f>+AI12*'GHG '!$C$2</f>
        <v>2.3595700000000001E-3</v>
      </c>
      <c r="AZ12" s="31">
        <f>AJ12*'GHG '!$C$4</f>
        <v>6.2365200000000004E-5</v>
      </c>
      <c r="BA12" s="35">
        <f>+AK12*'GHG '!$C$5</f>
        <v>0</v>
      </c>
      <c r="BB12" s="35">
        <f>+AL12*'GHG '!$C$6</f>
        <v>1.5434872000000001E-2</v>
      </c>
      <c r="BC12" s="125">
        <f>+AM12*'GHG '!$C$7</f>
        <v>2.3143975000000001E-11</v>
      </c>
      <c r="BD12" s="32"/>
      <c r="BE12" s="32"/>
      <c r="BF12" s="32"/>
      <c r="BG12" s="32"/>
      <c r="BH12" s="32"/>
      <c r="BI12" s="32"/>
      <c r="BJ12" s="32"/>
      <c r="BK12" s="32"/>
      <c r="BL12" s="32"/>
      <c r="BM12" s="32"/>
      <c r="BN12" s="32"/>
      <c r="BO12" s="32"/>
      <c r="BP12" s="32"/>
      <c r="BQ12" s="32"/>
      <c r="BR12" s="173">
        <f t="shared" si="0"/>
        <v>1.7856807223143978E-2</v>
      </c>
      <c r="BS12" s="32" t="s">
        <v>801</v>
      </c>
      <c r="BT12" s="32" t="s">
        <v>801</v>
      </c>
      <c r="BU12" s="14">
        <f t="shared" si="1"/>
        <v>7</v>
      </c>
    </row>
    <row r="13" spans="1:73" s="14" customFormat="1" ht="51" customHeight="1">
      <c r="A13" s="30"/>
      <c r="B13" s="32" t="s">
        <v>398</v>
      </c>
      <c r="C13" s="32" t="s">
        <v>399</v>
      </c>
      <c r="D13" s="32" t="s">
        <v>403</v>
      </c>
      <c r="E13" s="32" t="s">
        <v>280</v>
      </c>
      <c r="F13" s="32" t="s">
        <v>195</v>
      </c>
      <c r="G13" s="32" t="s">
        <v>198</v>
      </c>
      <c r="H13" s="32" t="s">
        <v>804</v>
      </c>
      <c r="I13" s="36" t="s">
        <v>718</v>
      </c>
      <c r="J13" s="36" t="s">
        <v>719</v>
      </c>
      <c r="K13" s="36"/>
      <c r="L13" s="32"/>
      <c r="M13" s="33" t="s">
        <v>1516</v>
      </c>
      <c r="N13" s="39" t="s">
        <v>1706</v>
      </c>
      <c r="O13" s="39" t="s">
        <v>1706</v>
      </c>
      <c r="P13" s="40" t="s">
        <v>1715</v>
      </c>
      <c r="Q13" s="34">
        <v>38353</v>
      </c>
      <c r="R13" s="34"/>
      <c r="S13" s="32" t="s">
        <v>672</v>
      </c>
      <c r="T13" s="36" t="s">
        <v>720</v>
      </c>
      <c r="U13" s="36" t="s">
        <v>721</v>
      </c>
      <c r="V13" s="32" t="s">
        <v>675</v>
      </c>
      <c r="W13" s="32" t="s">
        <v>676</v>
      </c>
      <c r="X13" s="38">
        <v>2010</v>
      </c>
      <c r="Y13" s="32" t="s">
        <v>677</v>
      </c>
      <c r="Z13" s="32" t="s">
        <v>191</v>
      </c>
      <c r="AA13" s="32" t="s">
        <v>191</v>
      </c>
      <c r="AB13" s="32" t="s">
        <v>675</v>
      </c>
      <c r="AC13" s="36" t="s">
        <v>722</v>
      </c>
      <c r="AD13" s="36" t="s">
        <v>679</v>
      </c>
      <c r="AE13" s="32"/>
      <c r="AF13" s="32"/>
      <c r="AG13" s="39" t="s">
        <v>710</v>
      </c>
      <c r="AH13" s="39" t="s">
        <v>723</v>
      </c>
      <c r="AI13" s="132">
        <v>1.27069E-2</v>
      </c>
      <c r="AJ13" s="132">
        <v>1.1195100000000001E-5</v>
      </c>
      <c r="AK13" s="132">
        <v>0</v>
      </c>
      <c r="AL13" s="132">
        <v>3.13663E-4</v>
      </c>
      <c r="AM13" s="132">
        <v>5.3036800000000002E-15</v>
      </c>
      <c r="AN13" s="132"/>
      <c r="AO13" s="132"/>
      <c r="AP13" s="132"/>
      <c r="AQ13" s="132"/>
      <c r="AR13" s="132"/>
      <c r="AS13" s="132"/>
      <c r="AT13" s="132"/>
      <c r="AU13" s="37"/>
      <c r="AV13" s="37"/>
      <c r="AW13" s="37"/>
      <c r="AX13" s="37"/>
      <c r="AY13" s="35">
        <f>+AI13*'GHG '!$C$2</f>
        <v>1.27069E-2</v>
      </c>
      <c r="AZ13" s="31">
        <f>AJ13*'GHG '!$C$4</f>
        <v>3.35853E-4</v>
      </c>
      <c r="BA13" s="35">
        <f>+AK13*'GHG '!$C$5</f>
        <v>0</v>
      </c>
      <c r="BB13" s="35">
        <f>+AL13*'GHG '!$C$6</f>
        <v>8.3120694999999994E-2</v>
      </c>
      <c r="BC13" s="125">
        <f>+AM13*'GHG '!$C$7</f>
        <v>1.2463648000000001E-10</v>
      </c>
      <c r="BD13" s="32"/>
      <c r="BE13" s="32"/>
      <c r="BF13" s="32"/>
      <c r="BG13" s="32"/>
      <c r="BH13" s="32"/>
      <c r="BI13" s="32"/>
      <c r="BJ13" s="32"/>
      <c r="BK13" s="32"/>
      <c r="BL13" s="32"/>
      <c r="BM13" s="32"/>
      <c r="BN13" s="32"/>
      <c r="BO13" s="32"/>
      <c r="BP13" s="32"/>
      <c r="BQ13" s="32"/>
      <c r="BR13" s="173">
        <f t="shared" si="0"/>
        <v>9.616344812463648E-2</v>
      </c>
      <c r="BS13" s="32" t="s">
        <v>801</v>
      </c>
      <c r="BT13" s="32" t="s">
        <v>801</v>
      </c>
      <c r="BU13" s="14">
        <f t="shared" si="1"/>
        <v>8</v>
      </c>
    </row>
    <row r="14" spans="1:73" s="14" customFormat="1" ht="51" customHeight="1">
      <c r="A14" s="30"/>
      <c r="B14" s="32" t="s">
        <v>805</v>
      </c>
      <c r="C14" s="32" t="s">
        <v>408</v>
      </c>
      <c r="D14" s="32" t="s">
        <v>409</v>
      </c>
      <c r="E14" s="32" t="s">
        <v>445</v>
      </c>
      <c r="F14" s="32" t="s">
        <v>301</v>
      </c>
      <c r="G14" s="32" t="s">
        <v>304</v>
      </c>
      <c r="H14" s="32" t="s">
        <v>806</v>
      </c>
      <c r="I14" s="36" t="s">
        <v>724</v>
      </c>
      <c r="J14" s="36" t="s">
        <v>724</v>
      </c>
      <c r="K14" s="36"/>
      <c r="L14" s="32"/>
      <c r="M14" s="33" t="s">
        <v>1517</v>
      </c>
      <c r="N14" s="39" t="s">
        <v>1706</v>
      </c>
      <c r="O14" s="39" t="s">
        <v>1706</v>
      </c>
      <c r="P14" s="40" t="s">
        <v>1716</v>
      </c>
      <c r="Q14" s="34">
        <v>38353</v>
      </c>
      <c r="R14" s="34"/>
      <c r="S14" s="32" t="s">
        <v>187</v>
      </c>
      <c r="T14" s="42" t="s">
        <v>725</v>
      </c>
      <c r="U14" s="36" t="s">
        <v>726</v>
      </c>
      <c r="V14" s="32" t="s">
        <v>675</v>
      </c>
      <c r="W14" s="32" t="s">
        <v>676</v>
      </c>
      <c r="X14" s="38">
        <v>2010</v>
      </c>
      <c r="Y14" s="32" t="s">
        <v>677</v>
      </c>
      <c r="Z14" s="32" t="s">
        <v>191</v>
      </c>
      <c r="AA14" s="32" t="s">
        <v>191</v>
      </c>
      <c r="AB14" s="32" t="s">
        <v>675</v>
      </c>
      <c r="AC14" s="36" t="s">
        <v>727</v>
      </c>
      <c r="AD14" s="36" t="s">
        <v>728</v>
      </c>
      <c r="AE14" s="32"/>
      <c r="AF14" s="32"/>
      <c r="AG14" s="39" t="s">
        <v>729</v>
      </c>
      <c r="AH14" s="39" t="s">
        <v>730</v>
      </c>
      <c r="AI14" s="132">
        <v>1.1929399999999999</v>
      </c>
      <c r="AJ14" s="132">
        <v>6.5075300000000001E-3</v>
      </c>
      <c r="AK14" s="132">
        <v>0</v>
      </c>
      <c r="AL14" s="132">
        <v>2.1199299999999999E-3</v>
      </c>
      <c r="AM14" s="132">
        <v>3.6775700000000001E-12</v>
      </c>
      <c r="AN14" s="132"/>
      <c r="AO14" s="132"/>
      <c r="AP14" s="132"/>
      <c r="AQ14" s="132"/>
      <c r="AR14" s="132"/>
      <c r="AS14" s="132"/>
      <c r="AT14" s="132"/>
      <c r="AU14" s="37"/>
      <c r="AV14" s="37"/>
      <c r="AW14" s="37"/>
      <c r="AX14" s="37"/>
      <c r="AY14" s="35">
        <f>+AI14*'GHG '!$C$2</f>
        <v>1.1929399999999999</v>
      </c>
      <c r="AZ14" s="31">
        <f>AJ14*'GHG '!$C$4</f>
        <v>0.19522590000000001</v>
      </c>
      <c r="BA14" s="35">
        <f>+AK14*'GHG '!$C$5</f>
        <v>0</v>
      </c>
      <c r="BB14" s="35">
        <f>+AL14*'GHG '!$C$6</f>
        <v>0.56178145000000002</v>
      </c>
      <c r="BC14" s="125">
        <f>+AM14*'GHG '!$C$7</f>
        <v>8.6422894999999995E-8</v>
      </c>
      <c r="BD14" s="32"/>
      <c r="BE14" s="32"/>
      <c r="BF14" s="32"/>
      <c r="BG14" s="32"/>
      <c r="BH14" s="32"/>
      <c r="BI14" s="32"/>
      <c r="BJ14" s="32"/>
      <c r="BK14" s="32"/>
      <c r="BL14" s="32"/>
      <c r="BM14" s="32"/>
      <c r="BN14" s="32"/>
      <c r="BO14" s="32"/>
      <c r="BP14" s="32"/>
      <c r="BQ14" s="32"/>
      <c r="BR14" s="173">
        <f t="shared" si="0"/>
        <v>1.949947436422895</v>
      </c>
      <c r="BS14" s="32" t="s">
        <v>190</v>
      </c>
      <c r="BT14" s="32" t="s">
        <v>190</v>
      </c>
      <c r="BU14" s="14">
        <f t="shared" si="1"/>
        <v>9</v>
      </c>
    </row>
    <row r="15" spans="1:73" s="14" customFormat="1" ht="51" customHeight="1">
      <c r="A15" s="30" t="s">
        <v>883</v>
      </c>
      <c r="B15" s="32" t="s">
        <v>805</v>
      </c>
      <c r="C15" s="32" t="s">
        <v>408</v>
      </c>
      <c r="D15" s="32" t="s">
        <v>409</v>
      </c>
      <c r="E15" s="32" t="s">
        <v>445</v>
      </c>
      <c r="F15" s="32" t="s">
        <v>301</v>
      </c>
      <c r="G15" s="32" t="s">
        <v>304</v>
      </c>
      <c r="H15" s="32" t="s">
        <v>806</v>
      </c>
      <c r="I15" s="36" t="s">
        <v>731</v>
      </c>
      <c r="J15" s="36" t="s">
        <v>732</v>
      </c>
      <c r="K15" s="36"/>
      <c r="L15" s="32"/>
      <c r="M15" s="33" t="s">
        <v>1518</v>
      </c>
      <c r="N15" s="39" t="s">
        <v>1706</v>
      </c>
      <c r="O15" s="39" t="s">
        <v>1706</v>
      </c>
      <c r="P15" s="40" t="s">
        <v>1717</v>
      </c>
      <c r="Q15" s="34">
        <v>38353</v>
      </c>
      <c r="R15" s="34"/>
      <c r="S15" s="32" t="s">
        <v>187</v>
      </c>
      <c r="T15" s="42" t="s">
        <v>733</v>
      </c>
      <c r="U15" s="36" t="s">
        <v>734</v>
      </c>
      <c r="V15" s="32" t="s">
        <v>675</v>
      </c>
      <c r="W15" s="32"/>
      <c r="X15" s="38">
        <v>2010</v>
      </c>
      <c r="Y15" s="32" t="s">
        <v>677</v>
      </c>
      <c r="Z15" s="32" t="s">
        <v>191</v>
      </c>
      <c r="AA15" s="32" t="s">
        <v>191</v>
      </c>
      <c r="AB15" s="32" t="s">
        <v>675</v>
      </c>
      <c r="AC15" s="36" t="s">
        <v>727</v>
      </c>
      <c r="AD15" s="36" t="s">
        <v>728</v>
      </c>
      <c r="AE15" s="32"/>
      <c r="AF15" s="32"/>
      <c r="AG15" s="39" t="s">
        <v>735</v>
      </c>
      <c r="AH15" s="39" t="s">
        <v>736</v>
      </c>
      <c r="AI15" s="132">
        <v>0.13913400000000001</v>
      </c>
      <c r="AJ15" s="132">
        <v>2.6906100000000002E-4</v>
      </c>
      <c r="AK15" s="132">
        <v>0</v>
      </c>
      <c r="AL15" s="132">
        <v>2.6245400000000002E-4</v>
      </c>
      <c r="AM15" s="132">
        <v>4.8047899999999998E-12</v>
      </c>
      <c r="AN15" s="132"/>
      <c r="AO15" s="132"/>
      <c r="AP15" s="132"/>
      <c r="AQ15" s="132"/>
      <c r="AR15" s="132"/>
      <c r="AS15" s="132"/>
      <c r="AT15" s="132"/>
      <c r="AU15" s="37"/>
      <c r="AV15" s="37"/>
      <c r="AW15" s="37"/>
      <c r="AX15" s="37"/>
      <c r="AY15" s="35">
        <f>+AI15*'GHG '!$C$2</f>
        <v>0.13913400000000001</v>
      </c>
      <c r="AZ15" s="31">
        <f>AJ15*'GHG '!$C$4</f>
        <v>8.0718300000000003E-3</v>
      </c>
      <c r="BA15" s="35">
        <f>+AK15*'GHG '!$C$5</f>
        <v>0</v>
      </c>
      <c r="BB15" s="35">
        <f>+AL15*'GHG '!$C$6</f>
        <v>6.9550310000000004E-2</v>
      </c>
      <c r="BC15" s="125">
        <f>+AM15*'GHG '!$C$7</f>
        <v>1.12912565E-7</v>
      </c>
      <c r="BD15" s="32"/>
      <c r="BE15" s="32"/>
      <c r="BF15" s="32"/>
      <c r="BG15" s="32"/>
      <c r="BH15" s="32"/>
      <c r="BI15" s="32"/>
      <c r="BJ15" s="32"/>
      <c r="BK15" s="32"/>
      <c r="BL15" s="32"/>
      <c r="BM15" s="32"/>
      <c r="BN15" s="32"/>
      <c r="BO15" s="32"/>
      <c r="BP15" s="32"/>
      <c r="BQ15" s="32"/>
      <c r="BR15" s="174">
        <f t="shared" si="0"/>
        <v>0.21675625291256501</v>
      </c>
      <c r="BS15" s="32" t="s">
        <v>190</v>
      </c>
      <c r="BT15" s="32" t="s">
        <v>190</v>
      </c>
      <c r="BU15" s="14">
        <f t="shared" si="1"/>
        <v>10</v>
      </c>
    </row>
    <row r="16" spans="1:73" s="14" customFormat="1" ht="51" customHeight="1">
      <c r="A16" s="30"/>
      <c r="B16" s="32" t="s">
        <v>805</v>
      </c>
      <c r="C16" s="32" t="s">
        <v>408</v>
      </c>
      <c r="D16" s="32" t="s">
        <v>409</v>
      </c>
      <c r="E16" s="32" t="s">
        <v>445</v>
      </c>
      <c r="F16" s="32" t="s">
        <v>301</v>
      </c>
      <c r="G16" s="32" t="s">
        <v>304</v>
      </c>
      <c r="H16" s="32" t="s">
        <v>806</v>
      </c>
      <c r="I16" s="36" t="s">
        <v>737</v>
      </c>
      <c r="J16" s="36" t="s">
        <v>738</v>
      </c>
      <c r="K16" s="32"/>
      <c r="L16" s="32"/>
      <c r="M16" s="33" t="s">
        <v>1519</v>
      </c>
      <c r="N16" s="39" t="s">
        <v>1706</v>
      </c>
      <c r="O16" s="39" t="s">
        <v>1706</v>
      </c>
      <c r="P16" s="40" t="s">
        <v>1718</v>
      </c>
      <c r="Q16" s="34">
        <v>38353</v>
      </c>
      <c r="R16" s="34"/>
      <c r="S16" s="32" t="s">
        <v>187</v>
      </c>
      <c r="T16" s="42" t="s">
        <v>739</v>
      </c>
      <c r="U16" s="36" t="s">
        <v>740</v>
      </c>
      <c r="V16" s="32" t="s">
        <v>675</v>
      </c>
      <c r="W16" s="32"/>
      <c r="X16" s="38">
        <v>2010</v>
      </c>
      <c r="Y16" s="32" t="s">
        <v>677</v>
      </c>
      <c r="Z16" s="32" t="s">
        <v>191</v>
      </c>
      <c r="AA16" s="32" t="s">
        <v>191</v>
      </c>
      <c r="AB16" s="32" t="s">
        <v>675</v>
      </c>
      <c r="AC16" s="36" t="s">
        <v>727</v>
      </c>
      <c r="AD16" s="36" t="s">
        <v>728</v>
      </c>
      <c r="AE16" s="32"/>
      <c r="AF16" s="32"/>
      <c r="AG16" s="39" t="s">
        <v>741</v>
      </c>
      <c r="AH16" s="39" t="s">
        <v>742</v>
      </c>
      <c r="AI16" s="132">
        <v>8.3480499999999999E-2</v>
      </c>
      <c r="AJ16" s="132">
        <v>1.6143599999999999E-4</v>
      </c>
      <c r="AK16" s="132">
        <v>0</v>
      </c>
      <c r="AL16" s="132">
        <v>1.5747299999999999E-4</v>
      </c>
      <c r="AM16" s="132">
        <v>2.8828799999999999E-12</v>
      </c>
      <c r="AN16" s="132"/>
      <c r="AO16" s="132"/>
      <c r="AP16" s="132"/>
      <c r="AQ16" s="132"/>
      <c r="AR16" s="132"/>
      <c r="AS16" s="132"/>
      <c r="AT16" s="132"/>
      <c r="AU16" s="37"/>
      <c r="AV16" s="37"/>
      <c r="AW16" s="37"/>
      <c r="AX16" s="37"/>
      <c r="AY16" s="35">
        <f>+AI16*'GHG '!$C$2</f>
        <v>8.3480499999999999E-2</v>
      </c>
      <c r="AZ16" s="31">
        <f>AJ16*'GHG '!$C$4</f>
        <v>4.8430799999999996E-3</v>
      </c>
      <c r="BA16" s="35">
        <f>+AK16*'GHG '!$C$5</f>
        <v>0</v>
      </c>
      <c r="BB16" s="35">
        <f>+AL16*'GHG '!$C$6</f>
        <v>4.1730344999999995E-2</v>
      </c>
      <c r="BC16" s="125">
        <f>+AM16*'GHG '!$C$7</f>
        <v>6.7747679999999996E-8</v>
      </c>
      <c r="BD16" s="32"/>
      <c r="BE16" s="32"/>
      <c r="BF16" s="32"/>
      <c r="BG16" s="32"/>
      <c r="BH16" s="32"/>
      <c r="BI16" s="32"/>
      <c r="BJ16" s="32"/>
      <c r="BK16" s="32"/>
      <c r="BL16" s="32"/>
      <c r="BM16" s="32"/>
      <c r="BN16" s="32"/>
      <c r="BO16" s="32"/>
      <c r="BP16" s="32"/>
      <c r="BQ16" s="32"/>
      <c r="BR16" s="174">
        <f t="shared" si="0"/>
        <v>0.13005399274767998</v>
      </c>
      <c r="BS16" s="32" t="s">
        <v>190</v>
      </c>
      <c r="BT16" s="32" t="s">
        <v>190</v>
      </c>
      <c r="BU16" s="14">
        <f t="shared" si="1"/>
        <v>11</v>
      </c>
    </row>
    <row r="17" spans="1:73" s="14" customFormat="1" ht="51" customHeight="1">
      <c r="A17" s="30"/>
      <c r="B17" s="32" t="s">
        <v>805</v>
      </c>
      <c r="C17" s="32" t="s">
        <v>416</v>
      </c>
      <c r="D17" s="32" t="s">
        <v>419</v>
      </c>
      <c r="E17" s="32" t="s">
        <v>445</v>
      </c>
      <c r="F17" s="32" t="s">
        <v>306</v>
      </c>
      <c r="G17" s="32" t="s">
        <v>324</v>
      </c>
      <c r="H17" s="32" t="s">
        <v>807</v>
      </c>
      <c r="I17" s="36" t="s">
        <v>743</v>
      </c>
      <c r="J17" s="36" t="s">
        <v>744</v>
      </c>
      <c r="K17" s="32"/>
      <c r="L17" s="32"/>
      <c r="M17" s="33" t="s">
        <v>1520</v>
      </c>
      <c r="N17" s="39" t="s">
        <v>1706</v>
      </c>
      <c r="O17" s="39" t="s">
        <v>1706</v>
      </c>
      <c r="P17" s="40" t="s">
        <v>1719</v>
      </c>
      <c r="Q17" s="34">
        <v>38718</v>
      </c>
      <c r="R17" s="34"/>
      <c r="S17" s="32" t="s">
        <v>187</v>
      </c>
      <c r="T17" s="46" t="s">
        <v>745</v>
      </c>
      <c r="U17" s="36" t="s">
        <v>746</v>
      </c>
      <c r="V17" s="32" t="s">
        <v>675</v>
      </c>
      <c r="W17" s="32"/>
      <c r="X17" s="38">
        <v>2012</v>
      </c>
      <c r="Y17" s="32" t="s">
        <v>677</v>
      </c>
      <c r="Z17" s="32" t="s">
        <v>191</v>
      </c>
      <c r="AA17" s="32" t="s">
        <v>191</v>
      </c>
      <c r="AB17" s="32" t="s">
        <v>675</v>
      </c>
      <c r="AC17" s="36" t="s">
        <v>747</v>
      </c>
      <c r="AD17" s="36" t="s">
        <v>748</v>
      </c>
      <c r="AE17" s="32"/>
      <c r="AF17" s="32"/>
      <c r="AG17" s="39" t="s">
        <v>749</v>
      </c>
      <c r="AH17" s="39" t="s">
        <v>750</v>
      </c>
      <c r="AI17" s="132">
        <v>2.3398666291005502E-3</v>
      </c>
      <c r="AJ17" s="132">
        <v>3.7194818151326199E-6</v>
      </c>
      <c r="AK17" s="132">
        <v>0</v>
      </c>
      <c r="AL17" s="132">
        <v>3.8130903864511503E-8</v>
      </c>
      <c r="AM17" s="132">
        <v>5.1549399999999999E-14</v>
      </c>
      <c r="AN17" s="132"/>
      <c r="AO17" s="132"/>
      <c r="AP17" s="132"/>
      <c r="AQ17" s="132"/>
      <c r="AR17" s="132"/>
      <c r="AS17" s="132"/>
      <c r="AT17" s="132"/>
      <c r="AU17" s="37"/>
      <c r="AV17" s="37"/>
      <c r="AW17" s="37"/>
      <c r="AX17" s="37"/>
      <c r="AY17" s="35">
        <f>+AI17*'GHG '!$C$2</f>
        <v>2.3398666291005502E-3</v>
      </c>
      <c r="AZ17" s="31">
        <f>AJ17*'GHG '!$C$4</f>
        <v>1.1158445445397859E-4</v>
      </c>
      <c r="BA17" s="35">
        <f>+AK17*'GHG '!$C$5</f>
        <v>0</v>
      </c>
      <c r="BB17" s="35">
        <f>+AL17*'GHG '!$C$6</f>
        <v>1.0104689524095548E-5</v>
      </c>
      <c r="BC17" s="125">
        <f>+AM17*'GHG '!$C$7</f>
        <v>1.2114108999999999E-9</v>
      </c>
      <c r="BD17" s="32"/>
      <c r="BE17" s="32"/>
      <c r="BF17" s="32"/>
      <c r="BG17" s="32"/>
      <c r="BH17" s="32"/>
      <c r="BI17" s="32"/>
      <c r="BJ17" s="32"/>
      <c r="BK17" s="32"/>
      <c r="BL17" s="32"/>
      <c r="BM17" s="32"/>
      <c r="BN17" s="32"/>
      <c r="BO17" s="32"/>
      <c r="BP17" s="32"/>
      <c r="BQ17" s="32"/>
      <c r="BR17" s="174">
        <f>SUM(AY17:BL17)</f>
        <v>2.4615569844895244E-3</v>
      </c>
      <c r="BS17" s="32" t="s">
        <v>190</v>
      </c>
      <c r="BT17" s="32" t="s">
        <v>190</v>
      </c>
      <c r="BU17" s="14">
        <f t="shared" si="1"/>
        <v>12</v>
      </c>
    </row>
    <row r="18" spans="1:73" s="14" customFormat="1" ht="51" customHeight="1">
      <c r="A18" s="30"/>
      <c r="B18" s="32" t="s">
        <v>805</v>
      </c>
      <c r="C18" s="32" t="s">
        <v>416</v>
      </c>
      <c r="D18" s="32" t="s">
        <v>419</v>
      </c>
      <c r="E18" s="32" t="s">
        <v>445</v>
      </c>
      <c r="F18" s="32" t="s">
        <v>306</v>
      </c>
      <c r="G18" s="32" t="s">
        <v>324</v>
      </c>
      <c r="H18" s="32" t="s">
        <v>807</v>
      </c>
      <c r="I18" s="36" t="s">
        <v>751</v>
      </c>
      <c r="J18" s="36" t="s">
        <v>752</v>
      </c>
      <c r="K18" s="32"/>
      <c r="L18" s="32"/>
      <c r="M18" s="33" t="s">
        <v>1521</v>
      </c>
      <c r="N18" s="39" t="s">
        <v>1706</v>
      </c>
      <c r="O18" s="39" t="s">
        <v>1706</v>
      </c>
      <c r="P18" s="40" t="s">
        <v>1720</v>
      </c>
      <c r="Q18" s="34">
        <v>38718</v>
      </c>
      <c r="R18" s="34"/>
      <c r="S18" s="32" t="s">
        <v>187</v>
      </c>
      <c r="T18" s="42" t="s">
        <v>753</v>
      </c>
      <c r="U18" s="36" t="s">
        <v>746</v>
      </c>
      <c r="V18" s="32" t="s">
        <v>675</v>
      </c>
      <c r="W18" s="32"/>
      <c r="X18" s="38">
        <v>2012</v>
      </c>
      <c r="Y18" s="32" t="s">
        <v>677</v>
      </c>
      <c r="Z18" s="32" t="s">
        <v>191</v>
      </c>
      <c r="AA18" s="32" t="s">
        <v>191</v>
      </c>
      <c r="AB18" s="32" t="s">
        <v>675</v>
      </c>
      <c r="AC18" s="36" t="s">
        <v>754</v>
      </c>
      <c r="AD18" s="36" t="s">
        <v>748</v>
      </c>
      <c r="AE18" s="32"/>
      <c r="AF18" s="32"/>
      <c r="AG18" s="39" t="s">
        <v>749</v>
      </c>
      <c r="AH18" s="39" t="s">
        <v>750</v>
      </c>
      <c r="AI18" s="132">
        <v>3.2336010987147699E-3</v>
      </c>
      <c r="AJ18" s="132">
        <v>5.4873612997672201E-6</v>
      </c>
      <c r="AK18" s="132">
        <v>0</v>
      </c>
      <c r="AL18" s="132">
        <v>6.0656070680553703E-8</v>
      </c>
      <c r="AM18" s="132">
        <v>8.3994200000000005E-14</v>
      </c>
      <c r="AN18" s="132"/>
      <c r="AO18" s="132"/>
      <c r="AP18" s="132"/>
      <c r="AQ18" s="132"/>
      <c r="AR18" s="132"/>
      <c r="AS18" s="132"/>
      <c r="AT18" s="132"/>
      <c r="AU18" s="37"/>
      <c r="AV18" s="37"/>
      <c r="AW18" s="37"/>
      <c r="AX18" s="37"/>
      <c r="AY18" s="35">
        <f>+AI18*'GHG '!$C$2</f>
        <v>3.2336010987147699E-3</v>
      </c>
      <c r="AZ18" s="31">
        <f>AJ18*'GHG '!$C$4</f>
        <v>1.6462083899301661E-4</v>
      </c>
      <c r="BA18" s="35">
        <f>+AK18*'GHG '!$C$5</f>
        <v>0</v>
      </c>
      <c r="BB18" s="35">
        <f>+AL18*'GHG '!$C$6</f>
        <v>1.6073858730346732E-5</v>
      </c>
      <c r="BC18" s="125">
        <f>+AM18*'GHG '!$C$7</f>
        <v>1.9738637E-9</v>
      </c>
      <c r="BD18" s="32"/>
      <c r="BE18" s="32"/>
      <c r="BF18" s="32"/>
      <c r="BG18" s="32"/>
      <c r="BH18" s="32"/>
      <c r="BI18" s="32"/>
      <c r="BJ18" s="32"/>
      <c r="BK18" s="32"/>
      <c r="BL18" s="32"/>
      <c r="BM18" s="32"/>
      <c r="BN18" s="32"/>
      <c r="BO18" s="32"/>
      <c r="BP18" s="32"/>
      <c r="BQ18" s="32"/>
      <c r="BR18" s="174">
        <f>SUM(AY18:BL18)</f>
        <v>3.4142977703018333E-3</v>
      </c>
      <c r="BS18" s="32" t="s">
        <v>190</v>
      </c>
      <c r="BT18" s="32" t="s">
        <v>190</v>
      </c>
      <c r="BU18" s="14">
        <f t="shared" si="1"/>
        <v>13</v>
      </c>
    </row>
    <row r="19" spans="1:73" s="14" customFormat="1" ht="51" customHeight="1">
      <c r="A19" s="30"/>
      <c r="B19" s="32" t="s">
        <v>805</v>
      </c>
      <c r="C19" s="32" t="s">
        <v>421</v>
      </c>
      <c r="D19" s="32" t="s">
        <v>422</v>
      </c>
      <c r="E19" s="32" t="s">
        <v>445</v>
      </c>
      <c r="F19" s="32" t="s">
        <v>200</v>
      </c>
      <c r="G19" s="32" t="s">
        <v>328</v>
      </c>
      <c r="H19" s="32" t="s">
        <v>808</v>
      </c>
      <c r="I19" s="36" t="s">
        <v>755</v>
      </c>
      <c r="J19" s="36" t="s">
        <v>756</v>
      </c>
      <c r="K19" s="32"/>
      <c r="L19" s="32"/>
      <c r="M19" s="33" t="s">
        <v>1522</v>
      </c>
      <c r="N19" s="39" t="s">
        <v>1706</v>
      </c>
      <c r="O19" s="39" t="s">
        <v>1706</v>
      </c>
      <c r="P19" s="40" t="s">
        <v>1721</v>
      </c>
      <c r="Q19" s="34">
        <v>38353</v>
      </c>
      <c r="R19" s="34"/>
      <c r="S19" s="32" t="s">
        <v>187</v>
      </c>
      <c r="T19" s="42" t="s">
        <v>757</v>
      </c>
      <c r="U19" s="36" t="s">
        <v>758</v>
      </c>
      <c r="V19" s="45" t="s">
        <v>675</v>
      </c>
      <c r="W19" s="32"/>
      <c r="X19" s="32">
        <v>2012</v>
      </c>
      <c r="Y19" s="32" t="s">
        <v>677</v>
      </c>
      <c r="Z19" s="32" t="s">
        <v>759</v>
      </c>
      <c r="AA19" s="32" t="s">
        <v>760</v>
      </c>
      <c r="AB19" s="45" t="s">
        <v>675</v>
      </c>
      <c r="AC19" s="42" t="s">
        <v>761</v>
      </c>
      <c r="AD19" s="36" t="s">
        <v>762</v>
      </c>
      <c r="AE19" s="32"/>
      <c r="AF19" s="32"/>
      <c r="AG19" s="47" t="s">
        <v>763</v>
      </c>
      <c r="AH19" s="39" t="s">
        <v>764</v>
      </c>
      <c r="AI19" s="132">
        <v>6.8155698820749101E-3</v>
      </c>
      <c r="AJ19" s="132">
        <v>8.2924811466846193E-6</v>
      </c>
      <c r="AK19" s="132">
        <v>0</v>
      </c>
      <c r="AL19" s="132">
        <v>1.05399208651255E-8</v>
      </c>
      <c r="AM19" s="132">
        <v>2.4059800000000001E-15</v>
      </c>
      <c r="AN19" s="132"/>
      <c r="AO19" s="132"/>
      <c r="AP19" s="132"/>
      <c r="AQ19" s="132"/>
      <c r="AR19" s="132"/>
      <c r="AS19" s="132"/>
      <c r="AT19" s="132"/>
      <c r="AU19" s="37"/>
      <c r="AV19" s="37"/>
      <c r="AW19" s="37"/>
      <c r="AX19" s="37"/>
      <c r="AY19" s="35">
        <f>+AI19*'GHG '!$C$2</f>
        <v>6.8155698820749101E-3</v>
      </c>
      <c r="AZ19" s="31">
        <f>AJ19*'GHG '!$C$4</f>
        <v>2.487744344005386E-4</v>
      </c>
      <c r="BA19" s="35">
        <f>+AK19*'GHG '!$C$5</f>
        <v>0</v>
      </c>
      <c r="BB19" s="35">
        <f>+AL19*'GHG '!$C$6</f>
        <v>2.7930790292582574E-6</v>
      </c>
      <c r="BC19" s="125">
        <f>+AM19*'GHG '!$C$7</f>
        <v>5.6540530000000002E-11</v>
      </c>
      <c r="BD19" s="32"/>
      <c r="BE19" s="32"/>
      <c r="BF19" s="32"/>
      <c r="BG19" s="32"/>
      <c r="BH19" s="32"/>
      <c r="BI19" s="32"/>
      <c r="BJ19" s="32"/>
      <c r="BK19" s="32"/>
      <c r="BL19" s="32"/>
      <c r="BM19" s="32"/>
      <c r="BN19" s="32"/>
      <c r="BO19" s="32"/>
      <c r="BP19" s="32"/>
      <c r="BQ19" s="32"/>
      <c r="BR19" s="174">
        <f t="shared" si="0"/>
        <v>7.0671374520452366E-3</v>
      </c>
      <c r="BS19" s="32" t="s">
        <v>190</v>
      </c>
      <c r="BT19" s="32" t="s">
        <v>190</v>
      </c>
      <c r="BU19" s="14">
        <f t="shared" si="1"/>
        <v>14</v>
      </c>
    </row>
    <row r="20" spans="1:73" s="14" customFormat="1" ht="51" customHeight="1">
      <c r="A20" s="30"/>
      <c r="B20" s="32" t="s">
        <v>805</v>
      </c>
      <c r="C20" s="32" t="s">
        <v>421</v>
      </c>
      <c r="D20" s="32" t="s">
        <v>422</v>
      </c>
      <c r="E20" s="32" t="s">
        <v>445</v>
      </c>
      <c r="F20" s="32" t="s">
        <v>200</v>
      </c>
      <c r="G20" s="32" t="s">
        <v>328</v>
      </c>
      <c r="H20" s="32" t="s">
        <v>808</v>
      </c>
      <c r="I20" s="36" t="s">
        <v>765</v>
      </c>
      <c r="J20" s="36" t="s">
        <v>766</v>
      </c>
      <c r="K20" s="32"/>
      <c r="L20" s="32"/>
      <c r="M20" s="33" t="s">
        <v>1523</v>
      </c>
      <c r="N20" s="39" t="s">
        <v>1706</v>
      </c>
      <c r="O20" s="39" t="s">
        <v>1706</v>
      </c>
      <c r="P20" s="40" t="s">
        <v>1722</v>
      </c>
      <c r="Q20" s="34">
        <v>38353</v>
      </c>
      <c r="R20" s="34"/>
      <c r="S20" s="32" t="s">
        <v>187</v>
      </c>
      <c r="T20" s="42" t="s">
        <v>767</v>
      </c>
      <c r="U20" s="36" t="s">
        <v>768</v>
      </c>
      <c r="V20" s="45" t="s">
        <v>675</v>
      </c>
      <c r="W20" s="32"/>
      <c r="X20" s="32">
        <v>2012</v>
      </c>
      <c r="Y20" s="32" t="s">
        <v>677</v>
      </c>
      <c r="Z20" s="32" t="s">
        <v>759</v>
      </c>
      <c r="AA20" s="32" t="s">
        <v>760</v>
      </c>
      <c r="AB20" s="45" t="s">
        <v>675</v>
      </c>
      <c r="AC20" s="42" t="s">
        <v>769</v>
      </c>
      <c r="AD20" s="36" t="s">
        <v>770</v>
      </c>
      <c r="AE20" s="32"/>
      <c r="AF20" s="32"/>
      <c r="AG20" s="47" t="s">
        <v>771</v>
      </c>
      <c r="AH20" s="39" t="s">
        <v>772</v>
      </c>
      <c r="AI20" s="132">
        <v>2.5551216249302899E-2</v>
      </c>
      <c r="AJ20" s="132">
        <v>4.0428673597217697E-5</v>
      </c>
      <c r="AK20" s="132">
        <v>0</v>
      </c>
      <c r="AL20" s="132">
        <v>5.0741535181776901E-7</v>
      </c>
      <c r="AM20" s="132">
        <v>1.4990500000000001E-13</v>
      </c>
      <c r="AN20" s="132"/>
      <c r="AO20" s="132"/>
      <c r="AP20" s="132"/>
      <c r="AQ20" s="132"/>
      <c r="AR20" s="132"/>
      <c r="AS20" s="132"/>
      <c r="AT20" s="132"/>
      <c r="AU20" s="37"/>
      <c r="AV20" s="37"/>
      <c r="AW20" s="37"/>
      <c r="AX20" s="37"/>
      <c r="AY20" s="35">
        <f>+AI20*'GHG '!$C$2</f>
        <v>2.5551216249302899E-2</v>
      </c>
      <c r="AZ20" s="31">
        <f>AJ20*'GHG '!$C$4</f>
        <v>1.2128602079165308E-3</v>
      </c>
      <c r="BA20" s="35">
        <f>+AK20*'GHG '!$C$5</f>
        <v>0</v>
      </c>
      <c r="BB20" s="35">
        <f>+AL20*'GHG '!$C$6</f>
        <v>1.3446506823170878E-4</v>
      </c>
      <c r="BC20" s="125">
        <f>+AM20*'GHG '!$C$7</f>
        <v>3.5227675000000003E-9</v>
      </c>
      <c r="BD20" s="32"/>
      <c r="BE20" s="32"/>
      <c r="BF20" s="32"/>
      <c r="BG20" s="32"/>
      <c r="BH20" s="32"/>
      <c r="BI20" s="32"/>
      <c r="BJ20" s="32"/>
      <c r="BK20" s="32"/>
      <c r="BL20" s="32"/>
      <c r="BM20" s="32"/>
      <c r="BN20" s="32"/>
      <c r="BO20" s="32"/>
      <c r="BP20" s="32"/>
      <c r="BQ20" s="32"/>
      <c r="BR20" s="174">
        <f t="shared" si="0"/>
        <v>2.689854504821864E-2</v>
      </c>
      <c r="BS20" s="32" t="s">
        <v>190</v>
      </c>
      <c r="BT20" s="32" t="s">
        <v>190</v>
      </c>
      <c r="BU20" s="14">
        <f t="shared" si="1"/>
        <v>15</v>
      </c>
    </row>
    <row r="21" spans="1:73" s="14" customFormat="1" ht="51" customHeight="1">
      <c r="A21" s="30"/>
      <c r="B21" s="32" t="s">
        <v>805</v>
      </c>
      <c r="C21" s="32" t="s">
        <v>421</v>
      </c>
      <c r="D21" s="32" t="s">
        <v>422</v>
      </c>
      <c r="E21" s="32" t="s">
        <v>445</v>
      </c>
      <c r="F21" s="32" t="s">
        <v>200</v>
      </c>
      <c r="G21" s="32" t="s">
        <v>328</v>
      </c>
      <c r="H21" s="32" t="s">
        <v>808</v>
      </c>
      <c r="I21" s="36" t="s">
        <v>773</v>
      </c>
      <c r="J21" s="36" t="s">
        <v>774</v>
      </c>
      <c r="K21" s="32"/>
      <c r="L21" s="32"/>
      <c r="M21" s="33" t="s">
        <v>1524</v>
      </c>
      <c r="N21" s="39" t="s">
        <v>1706</v>
      </c>
      <c r="O21" s="39" t="s">
        <v>1706</v>
      </c>
      <c r="P21" s="40" t="s">
        <v>1723</v>
      </c>
      <c r="Q21" s="34">
        <v>38353</v>
      </c>
      <c r="R21" s="34"/>
      <c r="S21" s="32" t="s">
        <v>187</v>
      </c>
      <c r="T21" s="42" t="s">
        <v>775</v>
      </c>
      <c r="U21" s="36" t="s">
        <v>776</v>
      </c>
      <c r="V21" s="45" t="s">
        <v>675</v>
      </c>
      <c r="W21" s="44"/>
      <c r="X21" s="32">
        <v>2012</v>
      </c>
      <c r="Y21" s="32" t="s">
        <v>677</v>
      </c>
      <c r="Z21" s="32" t="s">
        <v>759</v>
      </c>
      <c r="AA21" s="32" t="s">
        <v>760</v>
      </c>
      <c r="AB21" s="45" t="s">
        <v>675</v>
      </c>
      <c r="AC21" s="42" t="s">
        <v>777</v>
      </c>
      <c r="AD21" s="36" t="s">
        <v>778</v>
      </c>
      <c r="AE21" s="32"/>
      <c r="AF21" s="32"/>
      <c r="AG21" s="47" t="s">
        <v>779</v>
      </c>
      <c r="AH21" s="39" t="s">
        <v>780</v>
      </c>
      <c r="AI21" s="132">
        <v>6.4765487605630999E-3</v>
      </c>
      <c r="AJ21" s="132">
        <v>8.2785936534216492E-6</v>
      </c>
      <c r="AK21" s="132">
        <v>0</v>
      </c>
      <c r="AL21" s="132">
        <v>1.0522269564215999E-8</v>
      </c>
      <c r="AM21" s="132">
        <v>2.4019499999999999E-15</v>
      </c>
      <c r="AN21" s="132"/>
      <c r="AO21" s="132"/>
      <c r="AP21" s="132"/>
      <c r="AQ21" s="132"/>
      <c r="AR21" s="132"/>
      <c r="AS21" s="132"/>
      <c r="AT21" s="132"/>
      <c r="AU21" s="37"/>
      <c r="AV21" s="37"/>
      <c r="AW21" s="37"/>
      <c r="AX21" s="37"/>
      <c r="AY21" s="35">
        <f>+AI21*'GHG '!$C$2</f>
        <v>6.4765487605630999E-3</v>
      </c>
      <c r="AZ21" s="31">
        <f>AJ21*'GHG '!$C$4</f>
        <v>2.4835780960264945E-4</v>
      </c>
      <c r="BA21" s="35">
        <f>+AK21*'GHG '!$C$5</f>
        <v>0</v>
      </c>
      <c r="BB21" s="35">
        <f>+AL21*'GHG '!$C$6</f>
        <v>2.78840143451724E-6</v>
      </c>
      <c r="BC21" s="125">
        <f>+AM21*'GHG '!$C$7</f>
        <v>5.6445824999999997E-11</v>
      </c>
      <c r="BD21" s="32"/>
      <c r="BE21" s="32"/>
      <c r="BF21" s="32"/>
      <c r="BG21" s="32"/>
      <c r="BH21" s="32"/>
      <c r="BI21" s="32"/>
      <c r="BJ21" s="32"/>
      <c r="BK21" s="32"/>
      <c r="BL21" s="32"/>
      <c r="BM21" s="32"/>
      <c r="BN21" s="32"/>
      <c r="BO21" s="32"/>
      <c r="BP21" s="32"/>
      <c r="BQ21" s="32"/>
      <c r="BR21" s="174">
        <f t="shared" si="0"/>
        <v>6.7276950280460912E-3</v>
      </c>
      <c r="BS21" s="32" t="s">
        <v>190</v>
      </c>
      <c r="BT21" s="32" t="s">
        <v>190</v>
      </c>
      <c r="BU21" s="14">
        <f t="shared" si="1"/>
        <v>16</v>
      </c>
    </row>
    <row r="22" spans="1:73" s="14" customFormat="1" ht="51" customHeight="1">
      <c r="A22" s="30"/>
      <c r="B22" s="32" t="s">
        <v>805</v>
      </c>
      <c r="C22" s="32" t="s">
        <v>421</v>
      </c>
      <c r="D22" s="32" t="s">
        <v>422</v>
      </c>
      <c r="E22" s="32" t="s">
        <v>445</v>
      </c>
      <c r="F22" s="32" t="s">
        <v>200</v>
      </c>
      <c r="G22" s="32" t="s">
        <v>328</v>
      </c>
      <c r="H22" s="32" t="s">
        <v>808</v>
      </c>
      <c r="I22" s="36" t="s">
        <v>781</v>
      </c>
      <c r="J22" s="36" t="s">
        <v>782</v>
      </c>
      <c r="K22" s="32"/>
      <c r="L22" s="32"/>
      <c r="M22" s="33" t="s">
        <v>1525</v>
      </c>
      <c r="N22" s="39" t="s">
        <v>1706</v>
      </c>
      <c r="O22" s="39" t="s">
        <v>1706</v>
      </c>
      <c r="P22" s="40" t="s">
        <v>1724</v>
      </c>
      <c r="Q22" s="34">
        <v>38353</v>
      </c>
      <c r="R22" s="34"/>
      <c r="S22" s="32" t="s">
        <v>187</v>
      </c>
      <c r="T22" s="42" t="s">
        <v>767</v>
      </c>
      <c r="U22" s="36" t="s">
        <v>783</v>
      </c>
      <c r="V22" s="45" t="s">
        <v>675</v>
      </c>
      <c r="W22" s="32"/>
      <c r="X22" s="32">
        <v>2012</v>
      </c>
      <c r="Y22" s="32" t="s">
        <v>677</v>
      </c>
      <c r="Z22" s="32" t="s">
        <v>759</v>
      </c>
      <c r="AA22" s="32" t="s">
        <v>760</v>
      </c>
      <c r="AB22" s="45" t="s">
        <v>675</v>
      </c>
      <c r="AC22" s="42" t="s">
        <v>769</v>
      </c>
      <c r="AD22" s="36" t="s">
        <v>770</v>
      </c>
      <c r="AE22" s="32"/>
      <c r="AF22" s="32"/>
      <c r="AG22" s="47" t="s">
        <v>784</v>
      </c>
      <c r="AH22" s="39" t="s">
        <v>785</v>
      </c>
      <c r="AI22" s="132">
        <v>2.3939248116661802E-2</v>
      </c>
      <c r="AJ22" s="132">
        <v>3.7344124345673E-5</v>
      </c>
      <c r="AK22" s="132">
        <v>0</v>
      </c>
      <c r="AL22" s="132">
        <v>4.5120016721370201E-7</v>
      </c>
      <c r="AM22" s="132">
        <v>1.3201100000000001E-13</v>
      </c>
      <c r="AN22" s="132"/>
      <c r="AO22" s="132"/>
      <c r="AP22" s="132"/>
      <c r="AQ22" s="132"/>
      <c r="AR22" s="132"/>
      <c r="AS22" s="132"/>
      <c r="AT22" s="132"/>
      <c r="AU22" s="37"/>
      <c r="AV22" s="37"/>
      <c r="AW22" s="37"/>
      <c r="AX22" s="37"/>
      <c r="AY22" s="35">
        <f>+AI22*'GHG '!$C$2</f>
        <v>2.3939248116661802E-2</v>
      </c>
      <c r="AZ22" s="31">
        <f>AJ22*'GHG '!$C$4</f>
        <v>1.12032373037019E-3</v>
      </c>
      <c r="BA22" s="35">
        <f>+AK22*'GHG '!$C$5</f>
        <v>0</v>
      </c>
      <c r="BB22" s="35">
        <f>+AL22*'GHG '!$C$6</f>
        <v>1.1956804431163103E-4</v>
      </c>
      <c r="BC22" s="125">
        <f>+AM22*'GHG '!$C$7</f>
        <v>3.1022585000000003E-9</v>
      </c>
      <c r="BD22" s="32"/>
      <c r="BE22" s="32"/>
      <c r="BF22" s="32"/>
      <c r="BG22" s="32"/>
      <c r="BH22" s="32"/>
      <c r="BI22" s="32"/>
      <c r="BJ22" s="32"/>
      <c r="BK22" s="32"/>
      <c r="BL22" s="32"/>
      <c r="BM22" s="32"/>
      <c r="BN22" s="32"/>
      <c r="BO22" s="32"/>
      <c r="BP22" s="32"/>
      <c r="BQ22" s="32"/>
      <c r="BR22" s="174">
        <f t="shared" si="0"/>
        <v>2.5179142993602122E-2</v>
      </c>
      <c r="BS22" s="32" t="s">
        <v>190</v>
      </c>
      <c r="BT22" s="32" t="s">
        <v>190</v>
      </c>
      <c r="BU22" s="14">
        <f t="shared" si="1"/>
        <v>17</v>
      </c>
    </row>
    <row r="23" spans="1:73" s="14" customFormat="1" ht="51" customHeight="1">
      <c r="A23" s="30"/>
      <c r="B23" s="32" t="s">
        <v>805</v>
      </c>
      <c r="C23" s="32" t="s">
        <v>424</v>
      </c>
      <c r="D23" s="32" t="s">
        <v>425</v>
      </c>
      <c r="E23" s="32" t="s">
        <v>445</v>
      </c>
      <c r="F23" s="32" t="s">
        <v>333</v>
      </c>
      <c r="G23" s="32" t="s">
        <v>334</v>
      </c>
      <c r="H23" s="32" t="s">
        <v>809</v>
      </c>
      <c r="I23" s="36" t="s">
        <v>786</v>
      </c>
      <c r="J23" s="36" t="s">
        <v>787</v>
      </c>
      <c r="K23" s="32"/>
      <c r="L23" s="32"/>
      <c r="M23" s="33" t="s">
        <v>1526</v>
      </c>
      <c r="N23" s="39" t="s">
        <v>1706</v>
      </c>
      <c r="O23" s="39" t="s">
        <v>1706</v>
      </c>
      <c r="P23" s="40" t="s">
        <v>1725</v>
      </c>
      <c r="Q23" s="34">
        <v>37987</v>
      </c>
      <c r="R23" s="34"/>
      <c r="S23" s="32" t="s">
        <v>187</v>
      </c>
      <c r="T23" s="42" t="s">
        <v>788</v>
      </c>
      <c r="U23" s="36" t="s">
        <v>789</v>
      </c>
      <c r="V23" s="45" t="s">
        <v>675</v>
      </c>
      <c r="W23" s="32"/>
      <c r="X23" s="32">
        <v>2012</v>
      </c>
      <c r="Y23" s="32" t="s">
        <v>677</v>
      </c>
      <c r="Z23" s="32" t="s">
        <v>191</v>
      </c>
      <c r="AA23" s="32" t="s">
        <v>191</v>
      </c>
      <c r="AB23" s="45" t="s">
        <v>675</v>
      </c>
      <c r="AC23" s="42" t="s">
        <v>790</v>
      </c>
      <c r="AD23" s="36" t="s">
        <v>791</v>
      </c>
      <c r="AE23" s="32"/>
      <c r="AF23" s="32"/>
      <c r="AG23" s="39" t="s">
        <v>792</v>
      </c>
      <c r="AH23" s="39" t="s">
        <v>793</v>
      </c>
      <c r="AI23" s="132">
        <v>0.25127314075331098</v>
      </c>
      <c r="AJ23" s="132">
        <v>2.8519904163267E-4</v>
      </c>
      <c r="AK23" s="132">
        <v>0</v>
      </c>
      <c r="AL23" s="132">
        <v>3.0722891366245701E-6</v>
      </c>
      <c r="AM23" s="132">
        <v>7.4188700000000007E-12</v>
      </c>
      <c r="AN23" s="132"/>
      <c r="AO23" s="132"/>
      <c r="AP23" s="132"/>
      <c r="AQ23" s="132"/>
      <c r="AR23" s="132"/>
      <c r="AS23" s="132"/>
      <c r="AT23" s="132"/>
      <c r="AU23" s="37"/>
      <c r="AV23" s="37"/>
      <c r="AW23" s="37"/>
      <c r="AX23" s="37"/>
      <c r="AY23" s="35">
        <f>+AI23*'GHG '!$C$2</f>
        <v>0.25127314075331098</v>
      </c>
      <c r="AZ23" s="31">
        <f>AJ23*'GHG '!$C$4</f>
        <v>8.5559712489800994E-3</v>
      </c>
      <c r="BA23" s="35">
        <f>+AK23*'GHG '!$C$5</f>
        <v>0</v>
      </c>
      <c r="BB23" s="35">
        <f>+AL23*'GHG '!$C$6</f>
        <v>8.1415662120551109E-4</v>
      </c>
      <c r="BC23" s="125">
        <f>+AM23*'GHG '!$C$7</f>
        <v>1.7434344500000001E-7</v>
      </c>
      <c r="BD23" s="32"/>
      <c r="BE23" s="32"/>
      <c r="BF23" s="32"/>
      <c r="BG23" s="32"/>
      <c r="BH23" s="32"/>
      <c r="BI23" s="32"/>
      <c r="BJ23" s="32"/>
      <c r="BK23" s="32"/>
      <c r="BL23" s="32"/>
      <c r="BM23" s="32"/>
      <c r="BN23" s="32"/>
      <c r="BO23" s="32"/>
      <c r="BP23" s="32"/>
      <c r="BQ23" s="32"/>
      <c r="BR23" s="174">
        <f t="shared" si="0"/>
        <v>0.26064344296694159</v>
      </c>
      <c r="BS23" s="32" t="s">
        <v>190</v>
      </c>
      <c r="BT23" s="32" t="s">
        <v>190</v>
      </c>
      <c r="BU23" s="14">
        <f t="shared" si="1"/>
        <v>18</v>
      </c>
    </row>
    <row r="24" spans="1:73" s="14" customFormat="1" ht="51" customHeight="1">
      <c r="A24" s="30"/>
      <c r="B24" s="32" t="s">
        <v>805</v>
      </c>
      <c r="C24" s="32" t="s">
        <v>431</v>
      </c>
      <c r="D24" s="32"/>
      <c r="E24" s="32" t="s">
        <v>445</v>
      </c>
      <c r="F24" s="32" t="s">
        <v>346</v>
      </c>
      <c r="G24" s="32"/>
      <c r="H24" s="32" t="s">
        <v>810</v>
      </c>
      <c r="I24" s="36" t="s">
        <v>794</v>
      </c>
      <c r="J24" s="36" t="s">
        <v>795</v>
      </c>
      <c r="K24" s="32"/>
      <c r="L24" s="32"/>
      <c r="M24" s="33" t="s">
        <v>1527</v>
      </c>
      <c r="N24" s="39" t="s">
        <v>1706</v>
      </c>
      <c r="O24" s="39" t="s">
        <v>1706</v>
      </c>
      <c r="P24" s="40" t="s">
        <v>1726</v>
      </c>
      <c r="Q24" s="34">
        <v>38353</v>
      </c>
      <c r="R24" s="34"/>
      <c r="S24" s="32" t="s">
        <v>187</v>
      </c>
      <c r="T24" s="155" t="s">
        <v>1142</v>
      </c>
      <c r="U24" s="36" t="s">
        <v>796</v>
      </c>
      <c r="V24" s="43"/>
      <c r="W24" s="32"/>
      <c r="X24" s="32">
        <v>2010</v>
      </c>
      <c r="Y24" s="32" t="s">
        <v>677</v>
      </c>
      <c r="Z24" s="32" t="s">
        <v>191</v>
      </c>
      <c r="AA24" s="32" t="s">
        <v>191</v>
      </c>
      <c r="AB24" s="45" t="s">
        <v>675</v>
      </c>
      <c r="AC24" s="42" t="s">
        <v>797</v>
      </c>
      <c r="AD24" s="36" t="s">
        <v>798</v>
      </c>
      <c r="AE24" s="32"/>
      <c r="AF24" s="32"/>
      <c r="AG24" s="39" t="s">
        <v>799</v>
      </c>
      <c r="AH24" s="39" t="s">
        <v>800</v>
      </c>
      <c r="AI24" s="132">
        <v>5.5490573420795795E-4</v>
      </c>
      <c r="AJ24" s="132">
        <v>6.0893574630691897E-7</v>
      </c>
      <c r="AK24" s="132">
        <v>0</v>
      </c>
      <c r="AL24" s="132">
        <v>2.2570214089415099E-8</v>
      </c>
      <c r="AM24" s="132">
        <v>7.00153E-16</v>
      </c>
      <c r="AN24" s="132"/>
      <c r="AO24" s="132"/>
      <c r="AP24" s="132"/>
      <c r="AQ24" s="132"/>
      <c r="AR24" s="132"/>
      <c r="AS24" s="132"/>
      <c r="AT24" s="132"/>
      <c r="AU24" s="37"/>
      <c r="AV24" s="37"/>
      <c r="AW24" s="37"/>
      <c r="AX24" s="37"/>
      <c r="AY24" s="35">
        <f>+AI24*'GHG '!$C$2</f>
        <v>5.5490573420795795E-4</v>
      </c>
      <c r="AZ24" s="31">
        <f>AJ24*'GHG '!$C$4</f>
        <v>1.8268072389207569E-5</v>
      </c>
      <c r="BA24" s="35">
        <f>+AK24*'GHG '!$C$5</f>
        <v>0</v>
      </c>
      <c r="BB24" s="35">
        <f>+AL24*'GHG '!$C$6</f>
        <v>5.9811067336950015E-6</v>
      </c>
      <c r="BC24" s="125">
        <f>+AM24*'GHG '!$C$7</f>
        <v>1.64535955E-11</v>
      </c>
      <c r="BD24" s="32"/>
      <c r="BE24" s="32"/>
      <c r="BF24" s="32"/>
      <c r="BG24" s="32"/>
      <c r="BH24" s="32"/>
      <c r="BI24" s="32"/>
      <c r="BJ24" s="32"/>
      <c r="BK24" s="32"/>
      <c r="BL24" s="32"/>
      <c r="BM24" s="32"/>
      <c r="BN24" s="32"/>
      <c r="BO24" s="32"/>
      <c r="BP24" s="32"/>
      <c r="BQ24" s="32"/>
      <c r="BR24" s="173">
        <f t="shared" ref="BR24:BR34" si="2">SUM(AY24:BL24)</f>
        <v>5.7915492978445604E-4</v>
      </c>
      <c r="BS24" s="32" t="s">
        <v>190</v>
      </c>
      <c r="BT24" s="32" t="s">
        <v>190</v>
      </c>
      <c r="BU24" s="14">
        <f t="shared" si="1"/>
        <v>19</v>
      </c>
    </row>
    <row r="25" spans="1:73" s="14" customFormat="1" ht="83" customHeight="1">
      <c r="A25" s="134" t="s">
        <v>1704</v>
      </c>
      <c r="B25" s="32" t="s">
        <v>379</v>
      </c>
      <c r="C25" s="32" t="s">
        <v>381</v>
      </c>
      <c r="D25" s="32" t="s">
        <v>366</v>
      </c>
      <c r="E25" s="32" t="s">
        <v>185</v>
      </c>
      <c r="F25" s="32" t="s">
        <v>250</v>
      </c>
      <c r="G25" s="32" t="s">
        <v>186</v>
      </c>
      <c r="H25" s="32" t="s">
        <v>814</v>
      </c>
      <c r="I25" s="36" t="s">
        <v>816</v>
      </c>
      <c r="J25" s="36" t="s">
        <v>815</v>
      </c>
      <c r="K25" s="32"/>
      <c r="L25" s="32"/>
      <c r="M25" s="33" t="s">
        <v>1528</v>
      </c>
      <c r="N25" s="209" t="s">
        <v>817</v>
      </c>
      <c r="O25" s="39" t="s">
        <v>184</v>
      </c>
      <c r="P25" s="36" t="s">
        <v>818</v>
      </c>
      <c r="Q25" s="135">
        <v>2016</v>
      </c>
      <c r="R25" s="34"/>
      <c r="S25" s="32" t="s">
        <v>187</v>
      </c>
      <c r="T25" s="42" t="s">
        <v>1144</v>
      </c>
      <c r="U25" s="36" t="s">
        <v>1143</v>
      </c>
      <c r="V25" s="43" t="s">
        <v>675</v>
      </c>
      <c r="W25" s="32"/>
      <c r="X25" s="32">
        <v>2018</v>
      </c>
      <c r="Y25" s="32" t="s">
        <v>820</v>
      </c>
      <c r="Z25" s="32" t="s">
        <v>819</v>
      </c>
      <c r="AA25" s="32" t="s">
        <v>819</v>
      </c>
      <c r="AB25" s="45" t="s">
        <v>820</v>
      </c>
      <c r="AC25" s="42" t="s">
        <v>1163</v>
      </c>
      <c r="AD25" s="36" t="s">
        <v>1162</v>
      </c>
      <c r="AE25" s="32"/>
      <c r="AF25" s="32"/>
      <c r="AG25" s="39" t="s">
        <v>1124</v>
      </c>
      <c r="AH25" s="39" t="s">
        <v>821</v>
      </c>
      <c r="AI25" s="132"/>
      <c r="AJ25" s="132"/>
      <c r="AK25" s="132">
        <v>2.9300000000000001E-5</v>
      </c>
      <c r="AL25" s="132">
        <v>5.0800000000000002E-5</v>
      </c>
      <c r="AM25" s="132"/>
      <c r="AN25" s="132"/>
      <c r="AO25" s="132"/>
      <c r="AP25" s="132"/>
      <c r="AQ25" s="132"/>
      <c r="AR25" s="132"/>
      <c r="AS25" s="132"/>
      <c r="AT25" s="132"/>
      <c r="AU25" s="37"/>
      <c r="AV25" s="37"/>
      <c r="AW25" s="37"/>
      <c r="AX25" s="37"/>
      <c r="AY25" s="35">
        <f>+AI25*'GHG '!$C$2</f>
        <v>0</v>
      </c>
      <c r="AZ25" s="31">
        <f>AJ25*'GHG '!$C$4</f>
        <v>0</v>
      </c>
      <c r="BA25" s="35">
        <f>+AK25*'GHG '!$C$5</f>
        <v>8.2039999999999999E-4</v>
      </c>
      <c r="BB25" s="35">
        <f>+AL25*'GHG '!$C$6</f>
        <v>1.3462E-2</v>
      </c>
      <c r="BC25" s="125">
        <f>+AM25*'GHG '!$C$7</f>
        <v>0</v>
      </c>
      <c r="BD25" s="32"/>
      <c r="BE25" s="32"/>
      <c r="BF25" s="32"/>
      <c r="BG25" s="32"/>
      <c r="BH25" s="32"/>
      <c r="BI25" s="32"/>
      <c r="BJ25" s="32"/>
      <c r="BK25" s="32"/>
      <c r="BL25" s="32"/>
      <c r="BM25" s="32"/>
      <c r="BN25" s="32"/>
      <c r="BO25" s="32"/>
      <c r="BP25" s="32"/>
      <c r="BQ25" s="32"/>
      <c r="BR25" s="173">
        <f t="shared" si="2"/>
        <v>1.4282400000000001E-2</v>
      </c>
      <c r="BS25" s="32" t="s">
        <v>190</v>
      </c>
      <c r="BT25" s="32" t="s">
        <v>190</v>
      </c>
      <c r="BU25" s="14">
        <f t="shared" si="1"/>
        <v>20</v>
      </c>
    </row>
    <row r="26" spans="1:73" s="14" customFormat="1" ht="54" customHeight="1">
      <c r="A26" s="30"/>
      <c r="B26" s="32" t="s">
        <v>379</v>
      </c>
      <c r="C26" s="32" t="s">
        <v>381</v>
      </c>
      <c r="D26" s="32" t="s">
        <v>366</v>
      </c>
      <c r="E26" s="32" t="s">
        <v>185</v>
      </c>
      <c r="F26" s="32" t="s">
        <v>250</v>
      </c>
      <c r="G26" s="32" t="s">
        <v>186</v>
      </c>
      <c r="H26" s="32" t="s">
        <v>814</v>
      </c>
      <c r="I26" s="36" t="s">
        <v>824</v>
      </c>
      <c r="J26" s="36" t="s">
        <v>823</v>
      </c>
      <c r="K26" s="32"/>
      <c r="L26" s="32"/>
      <c r="M26" s="33" t="s">
        <v>1529</v>
      </c>
      <c r="N26" s="209" t="s">
        <v>817</v>
      </c>
      <c r="O26" s="39" t="s">
        <v>184</v>
      </c>
      <c r="P26" s="36" t="s">
        <v>818</v>
      </c>
      <c r="Q26" s="135">
        <v>2016</v>
      </c>
      <c r="R26" s="34"/>
      <c r="S26" s="32" t="s">
        <v>187</v>
      </c>
      <c r="T26" s="42" t="s">
        <v>1146</v>
      </c>
      <c r="U26" s="36" t="s">
        <v>1145</v>
      </c>
      <c r="V26" s="43" t="s">
        <v>675</v>
      </c>
      <c r="W26" s="32"/>
      <c r="X26" s="32">
        <v>2018</v>
      </c>
      <c r="Y26" s="32" t="s">
        <v>820</v>
      </c>
      <c r="Z26" s="32" t="s">
        <v>819</v>
      </c>
      <c r="AA26" s="32" t="s">
        <v>819</v>
      </c>
      <c r="AB26" s="45" t="s">
        <v>820</v>
      </c>
      <c r="AC26" s="42" t="s">
        <v>1163</v>
      </c>
      <c r="AD26" s="36" t="s">
        <v>1162</v>
      </c>
      <c r="AE26" s="32"/>
      <c r="AF26" s="32"/>
      <c r="AG26" s="47" t="s">
        <v>1141</v>
      </c>
      <c r="AH26" s="39" t="s">
        <v>825</v>
      </c>
      <c r="AI26" s="132"/>
      <c r="AJ26" s="132"/>
      <c r="AK26" s="132">
        <v>1E-3</v>
      </c>
      <c r="AL26" s="132"/>
      <c r="AM26" s="132"/>
      <c r="AN26" s="132"/>
      <c r="AO26" s="132"/>
      <c r="AP26" s="132"/>
      <c r="AQ26" s="132"/>
      <c r="AR26" s="132"/>
      <c r="AS26" s="132"/>
      <c r="AT26" s="132"/>
      <c r="AU26" s="37"/>
      <c r="AV26" s="37"/>
      <c r="AW26" s="37"/>
      <c r="AX26" s="37"/>
      <c r="AY26" s="35">
        <f>+AI26*'GHG '!$C$2</f>
        <v>0</v>
      </c>
      <c r="AZ26" s="31">
        <f>AJ26*'GHG '!$C$4</f>
        <v>0</v>
      </c>
      <c r="BA26" s="35">
        <f>+AK26*'GHG '!$C$5</f>
        <v>2.8000000000000001E-2</v>
      </c>
      <c r="BB26" s="35">
        <f>+AL26*'GHG '!$C$6</f>
        <v>0</v>
      </c>
      <c r="BC26" s="125">
        <f>+AM26*'GHG '!$C$7</f>
        <v>0</v>
      </c>
      <c r="BD26" s="32"/>
      <c r="BE26" s="32"/>
      <c r="BF26" s="32"/>
      <c r="BG26" s="32"/>
      <c r="BH26" s="32"/>
      <c r="BI26" s="32"/>
      <c r="BJ26" s="32"/>
      <c r="BK26" s="32"/>
      <c r="BL26" s="32"/>
      <c r="BM26" s="32"/>
      <c r="BN26" s="32"/>
      <c r="BO26" s="32"/>
      <c r="BP26" s="32"/>
      <c r="BQ26" s="32"/>
      <c r="BR26" s="173">
        <f t="shared" si="2"/>
        <v>2.8000000000000001E-2</v>
      </c>
      <c r="BS26" s="32" t="s">
        <v>190</v>
      </c>
      <c r="BT26" s="32" t="s">
        <v>190</v>
      </c>
      <c r="BU26" s="14">
        <f t="shared" si="1"/>
        <v>21</v>
      </c>
    </row>
    <row r="27" spans="1:73" s="14" customFormat="1" ht="29" customHeight="1">
      <c r="A27" s="30"/>
      <c r="B27" s="32" t="s">
        <v>379</v>
      </c>
      <c r="C27" s="32" t="s">
        <v>387</v>
      </c>
      <c r="D27" s="32"/>
      <c r="E27" s="32" t="s">
        <v>185</v>
      </c>
      <c r="F27" s="32" t="s">
        <v>258</v>
      </c>
      <c r="G27" s="32"/>
      <c r="H27" s="32" t="s">
        <v>828</v>
      </c>
      <c r="I27" s="256" t="s">
        <v>827</v>
      </c>
      <c r="J27" s="36" t="s">
        <v>826</v>
      </c>
      <c r="K27" s="32"/>
      <c r="L27" s="32"/>
      <c r="M27" s="33" t="s">
        <v>1530</v>
      </c>
      <c r="N27" s="209" t="s">
        <v>817</v>
      </c>
      <c r="O27" s="39" t="s">
        <v>184</v>
      </c>
      <c r="P27" s="36" t="s">
        <v>818</v>
      </c>
      <c r="Q27" s="135">
        <v>2016</v>
      </c>
      <c r="R27" s="34"/>
      <c r="S27" s="32" t="s">
        <v>187</v>
      </c>
      <c r="T27" s="42" t="s">
        <v>1154</v>
      </c>
      <c r="U27" s="36" t="s">
        <v>1153</v>
      </c>
      <c r="V27" s="43" t="s">
        <v>675</v>
      </c>
      <c r="W27" s="32"/>
      <c r="X27" s="32">
        <v>2018</v>
      </c>
      <c r="Y27" s="32" t="s">
        <v>820</v>
      </c>
      <c r="Z27" s="32" t="s">
        <v>819</v>
      </c>
      <c r="AA27" s="32" t="s">
        <v>819</v>
      </c>
      <c r="AB27" s="45" t="s">
        <v>820</v>
      </c>
      <c r="AC27" s="42" t="s">
        <v>1139</v>
      </c>
      <c r="AD27" s="36" t="s">
        <v>829</v>
      </c>
      <c r="AE27" s="32"/>
      <c r="AF27" s="32"/>
      <c r="AG27" s="39" t="s">
        <v>1126</v>
      </c>
      <c r="AH27" s="136" t="s">
        <v>1125</v>
      </c>
      <c r="AI27" s="132"/>
      <c r="AJ27" s="132"/>
      <c r="AK27" s="132">
        <v>3.85E-2</v>
      </c>
      <c r="AL27" s="132"/>
      <c r="AM27" s="132"/>
      <c r="AN27" s="132"/>
      <c r="AO27" s="132"/>
      <c r="AP27" s="132"/>
      <c r="AQ27" s="132"/>
      <c r="AR27" s="132"/>
      <c r="AS27" s="132"/>
      <c r="AT27" s="132"/>
      <c r="AU27" s="37"/>
      <c r="AV27" s="37"/>
      <c r="AW27" s="37"/>
      <c r="AX27" s="37"/>
      <c r="AY27" s="35">
        <f>+AI27*'GHG '!$C$2</f>
        <v>0</v>
      </c>
      <c r="AZ27" s="31">
        <f>AJ27*'GHG '!$C$4</f>
        <v>0</v>
      </c>
      <c r="BA27" s="35">
        <f>+AK27*'GHG '!$C$5</f>
        <v>1.0780000000000001</v>
      </c>
      <c r="BB27" s="35">
        <f>+AL27*'GHG '!$C$6</f>
        <v>0</v>
      </c>
      <c r="BC27" s="125">
        <f>+AM27*'GHG '!$C$7</f>
        <v>0</v>
      </c>
      <c r="BD27" s="32"/>
      <c r="BE27" s="32"/>
      <c r="BF27" s="32"/>
      <c r="BG27" s="32"/>
      <c r="BH27" s="32"/>
      <c r="BI27" s="32"/>
      <c r="BJ27" s="32"/>
      <c r="BK27" s="32"/>
      <c r="BL27" s="32"/>
      <c r="BM27" s="32"/>
      <c r="BN27" s="32"/>
      <c r="BO27" s="32"/>
      <c r="BP27" s="32"/>
      <c r="BQ27" s="32"/>
      <c r="BR27" s="173">
        <f t="shared" si="2"/>
        <v>1.0780000000000001</v>
      </c>
      <c r="BS27" s="32" t="s">
        <v>190</v>
      </c>
      <c r="BT27" s="32" t="s">
        <v>190</v>
      </c>
      <c r="BU27" s="14">
        <f t="shared" si="1"/>
        <v>22</v>
      </c>
    </row>
    <row r="28" spans="1:73" s="14" customFormat="1" ht="32" customHeight="1">
      <c r="A28" s="30"/>
      <c r="B28" s="32" t="s">
        <v>379</v>
      </c>
      <c r="C28" s="32" t="s">
        <v>387</v>
      </c>
      <c r="D28" s="32"/>
      <c r="E28" s="32" t="s">
        <v>185</v>
      </c>
      <c r="F28" s="32" t="s">
        <v>258</v>
      </c>
      <c r="G28" s="32"/>
      <c r="H28" s="32" t="s">
        <v>828</v>
      </c>
      <c r="I28" s="36" t="s">
        <v>831</v>
      </c>
      <c r="J28" s="36" t="s">
        <v>830</v>
      </c>
      <c r="K28" s="32"/>
      <c r="L28" s="32"/>
      <c r="M28" s="33" t="s">
        <v>1531</v>
      </c>
      <c r="N28" s="209" t="s">
        <v>817</v>
      </c>
      <c r="O28" s="39" t="s">
        <v>184</v>
      </c>
      <c r="P28" s="36" t="s">
        <v>818</v>
      </c>
      <c r="Q28" s="135">
        <v>2016</v>
      </c>
      <c r="R28" s="34"/>
      <c r="S28" s="32" t="s">
        <v>187</v>
      </c>
      <c r="T28" s="36" t="s">
        <v>1157</v>
      </c>
      <c r="U28" s="36" t="s">
        <v>832</v>
      </c>
      <c r="V28" s="43" t="s">
        <v>675</v>
      </c>
      <c r="W28" s="32"/>
      <c r="X28" s="32">
        <v>2018</v>
      </c>
      <c r="Y28" s="32" t="s">
        <v>820</v>
      </c>
      <c r="Z28" s="32" t="s">
        <v>819</v>
      </c>
      <c r="AA28" s="32" t="s">
        <v>819</v>
      </c>
      <c r="AB28" s="45" t="s">
        <v>820</v>
      </c>
      <c r="AC28" s="36" t="s">
        <v>1127</v>
      </c>
      <c r="AD28" s="36" t="s">
        <v>833</v>
      </c>
      <c r="AE28" s="32"/>
      <c r="AF28" s="32"/>
      <c r="AG28" s="39" t="s">
        <v>1122</v>
      </c>
      <c r="AH28" s="39" t="s">
        <v>834</v>
      </c>
      <c r="AI28" s="132">
        <v>0.28899999999999998</v>
      </c>
      <c r="AJ28" s="132">
        <v>6.0000000000000002E-5</v>
      </c>
      <c r="AK28" s="132"/>
      <c r="AL28" s="132">
        <v>1E-4</v>
      </c>
      <c r="AM28" s="132"/>
      <c r="AN28" s="132"/>
      <c r="AO28" s="132"/>
      <c r="AP28" s="132"/>
      <c r="AQ28" s="132"/>
      <c r="AR28" s="132"/>
      <c r="AS28" s="132"/>
      <c r="AT28" s="132"/>
      <c r="AU28" s="37"/>
      <c r="AV28" s="37"/>
      <c r="AW28" s="37"/>
      <c r="AX28" s="37"/>
      <c r="AY28" s="35">
        <f>+AI28*'GHG '!$C$2</f>
        <v>0.28899999999999998</v>
      </c>
      <c r="AZ28" s="31">
        <f>AJ28*'GHG '!$C$4</f>
        <v>1.8E-3</v>
      </c>
      <c r="BA28" s="35">
        <f>+AK28*'GHG '!$C$5</f>
        <v>0</v>
      </c>
      <c r="BB28" s="35">
        <f>+AL28*'GHG '!$C$6</f>
        <v>2.6500000000000003E-2</v>
      </c>
      <c r="BC28" s="125">
        <f>+AM28*'GHG '!$C$7</f>
        <v>0</v>
      </c>
      <c r="BD28" s="32"/>
      <c r="BE28" s="32"/>
      <c r="BF28" s="32"/>
      <c r="BG28" s="32"/>
      <c r="BH28" s="32"/>
      <c r="BI28" s="32"/>
      <c r="BJ28" s="32"/>
      <c r="BK28" s="32"/>
      <c r="BL28" s="32"/>
      <c r="BM28" s="32"/>
      <c r="BN28" s="32"/>
      <c r="BO28" s="32"/>
      <c r="BP28" s="32"/>
      <c r="BQ28" s="32"/>
      <c r="BR28" s="173">
        <f t="shared" si="2"/>
        <v>0.31730000000000003</v>
      </c>
      <c r="BS28" s="32" t="s">
        <v>190</v>
      </c>
      <c r="BT28" s="32" t="s">
        <v>190</v>
      </c>
      <c r="BU28" s="14">
        <f t="shared" si="1"/>
        <v>23</v>
      </c>
    </row>
    <row r="29" spans="1:73" s="14" customFormat="1" ht="56" customHeight="1">
      <c r="A29" s="30"/>
      <c r="B29" s="32" t="s">
        <v>379</v>
      </c>
      <c r="C29" s="32" t="s">
        <v>841</v>
      </c>
      <c r="D29" s="32"/>
      <c r="E29" s="32" t="s">
        <v>185</v>
      </c>
      <c r="F29" s="32" t="s">
        <v>822</v>
      </c>
      <c r="G29" s="32"/>
      <c r="H29" s="32" t="s">
        <v>842</v>
      </c>
      <c r="I29" s="36" t="s">
        <v>836</v>
      </c>
      <c r="J29" s="36" t="s">
        <v>835</v>
      </c>
      <c r="K29" s="32"/>
      <c r="L29" s="32"/>
      <c r="M29" s="33" t="s">
        <v>1532</v>
      </c>
      <c r="N29" s="209" t="s">
        <v>817</v>
      </c>
      <c r="O29" s="39" t="s">
        <v>184</v>
      </c>
      <c r="P29" s="36" t="s">
        <v>818</v>
      </c>
      <c r="Q29" s="135">
        <v>2015</v>
      </c>
      <c r="R29" s="34"/>
      <c r="S29" s="32" t="s">
        <v>187</v>
      </c>
      <c r="T29" s="42" t="s">
        <v>1158</v>
      </c>
      <c r="U29" s="36" t="s">
        <v>837</v>
      </c>
      <c r="V29" s="43" t="s">
        <v>675</v>
      </c>
      <c r="W29" s="32"/>
      <c r="X29" s="32">
        <v>2018</v>
      </c>
      <c r="Y29" s="32" t="s">
        <v>820</v>
      </c>
      <c r="Z29" s="32" t="s">
        <v>819</v>
      </c>
      <c r="AA29" s="32" t="s">
        <v>819</v>
      </c>
      <c r="AB29" s="45" t="s">
        <v>820</v>
      </c>
      <c r="AC29" s="36" t="s">
        <v>1127</v>
      </c>
      <c r="AD29" s="36" t="s">
        <v>833</v>
      </c>
      <c r="AE29" s="32"/>
      <c r="AF29" s="32"/>
      <c r="AG29" s="39" t="s">
        <v>1123</v>
      </c>
      <c r="AH29" s="39" t="s">
        <v>1119</v>
      </c>
      <c r="AI29" s="132">
        <v>1.2</v>
      </c>
      <c r="AJ29" s="132">
        <v>6.0000000000000002E-5</v>
      </c>
      <c r="AK29" s="132"/>
      <c r="AL29" s="132">
        <v>1E-4</v>
      </c>
      <c r="AM29" s="132"/>
      <c r="AN29" s="132"/>
      <c r="AO29" s="132"/>
      <c r="AP29" s="132"/>
      <c r="AQ29" s="132"/>
      <c r="AR29" s="132"/>
      <c r="AS29" s="132"/>
      <c r="AT29" s="132"/>
      <c r="AU29" s="37"/>
      <c r="AV29" s="37"/>
      <c r="AW29" s="37"/>
      <c r="AX29" s="37"/>
      <c r="AY29" s="35">
        <f>+AI29*'GHG '!$C$2</f>
        <v>1.2</v>
      </c>
      <c r="AZ29" s="31">
        <f>AJ29*'GHG '!$C$4</f>
        <v>1.8E-3</v>
      </c>
      <c r="BA29" s="35">
        <f>+AK29*'GHG '!$C$5</f>
        <v>0</v>
      </c>
      <c r="BB29" s="35">
        <f>+AL29*'GHG '!$C$6</f>
        <v>2.6500000000000003E-2</v>
      </c>
      <c r="BC29" s="125">
        <f>+AM29*'GHG '!$C$7</f>
        <v>0</v>
      </c>
      <c r="BD29" s="32"/>
      <c r="BE29" s="32"/>
      <c r="BF29" s="32"/>
      <c r="BG29" s="32"/>
      <c r="BH29" s="32"/>
      <c r="BI29" s="32"/>
      <c r="BJ29" s="32"/>
      <c r="BK29" s="32"/>
      <c r="BL29" s="32"/>
      <c r="BM29" s="32"/>
      <c r="BN29" s="32"/>
      <c r="BO29" s="32"/>
      <c r="BP29" s="32"/>
      <c r="BQ29" s="32"/>
      <c r="BR29" s="173">
        <f t="shared" si="2"/>
        <v>1.2282999999999999</v>
      </c>
      <c r="BS29" s="32" t="s">
        <v>190</v>
      </c>
      <c r="BT29" s="32" t="s">
        <v>190</v>
      </c>
      <c r="BU29" s="14">
        <f t="shared" si="1"/>
        <v>24</v>
      </c>
    </row>
    <row r="30" spans="1:73" s="14" customFormat="1" ht="82" customHeight="1">
      <c r="A30" s="30"/>
      <c r="B30" s="32" t="s">
        <v>379</v>
      </c>
      <c r="C30" s="32" t="s">
        <v>384</v>
      </c>
      <c r="D30" s="32"/>
      <c r="E30" s="32" t="s">
        <v>185</v>
      </c>
      <c r="F30" s="32" t="s">
        <v>252</v>
      </c>
      <c r="G30" s="32"/>
      <c r="H30" s="32" t="s">
        <v>873</v>
      </c>
      <c r="I30" s="36" t="s">
        <v>839</v>
      </c>
      <c r="J30" s="36" t="s">
        <v>838</v>
      </c>
      <c r="K30" s="32"/>
      <c r="L30" s="32"/>
      <c r="M30" s="33" t="s">
        <v>1533</v>
      </c>
      <c r="N30" s="209" t="s">
        <v>817</v>
      </c>
      <c r="O30" s="39" t="s">
        <v>184</v>
      </c>
      <c r="P30" s="36" t="s">
        <v>818</v>
      </c>
      <c r="Q30" s="135">
        <v>2016</v>
      </c>
      <c r="R30" s="34"/>
      <c r="S30" s="32" t="s">
        <v>187</v>
      </c>
      <c r="T30" s="42" t="s">
        <v>1159</v>
      </c>
      <c r="U30" s="36" t="s">
        <v>840</v>
      </c>
      <c r="V30" s="43" t="s">
        <v>675</v>
      </c>
      <c r="W30" s="32"/>
      <c r="X30" s="32">
        <v>2018</v>
      </c>
      <c r="Y30" s="32" t="s">
        <v>820</v>
      </c>
      <c r="Z30" s="32" t="s">
        <v>819</v>
      </c>
      <c r="AA30" s="32" t="s">
        <v>819</v>
      </c>
      <c r="AB30" s="45" t="s">
        <v>820</v>
      </c>
      <c r="AC30" s="36" t="s">
        <v>1127</v>
      </c>
      <c r="AD30" s="36" t="s">
        <v>833</v>
      </c>
      <c r="AE30" s="32"/>
      <c r="AF30" s="32"/>
      <c r="AG30" s="39" t="s">
        <v>1120</v>
      </c>
      <c r="AH30" s="39" t="s">
        <v>1118</v>
      </c>
      <c r="AI30" s="132">
        <v>1.2</v>
      </c>
      <c r="AJ30" s="132">
        <v>6.0000000000000002E-5</v>
      </c>
      <c r="AK30" s="132"/>
      <c r="AL30" s="132">
        <v>1E-4</v>
      </c>
      <c r="AM30" s="132"/>
      <c r="AN30" s="132"/>
      <c r="AO30" s="132"/>
      <c r="AP30" s="132"/>
      <c r="AQ30" s="132"/>
      <c r="AR30" s="132"/>
      <c r="AS30" s="132"/>
      <c r="AT30" s="132"/>
      <c r="AU30" s="37"/>
      <c r="AV30" s="37"/>
      <c r="AW30" s="37"/>
      <c r="AX30" s="37"/>
      <c r="AY30" s="35">
        <f>+AI30*'GHG '!$C$2</f>
        <v>1.2</v>
      </c>
      <c r="AZ30" s="31">
        <f>AJ30*'GHG '!$C$4</f>
        <v>1.8E-3</v>
      </c>
      <c r="BA30" s="35">
        <f>+AK30*'GHG '!$C$5</f>
        <v>0</v>
      </c>
      <c r="BB30" s="35">
        <f>+AL30*'GHG '!$C$6</f>
        <v>2.6500000000000003E-2</v>
      </c>
      <c r="BC30" s="125">
        <f>+AM30*'GHG '!$C$7</f>
        <v>0</v>
      </c>
      <c r="BD30" s="32"/>
      <c r="BE30" s="32"/>
      <c r="BF30" s="32"/>
      <c r="BG30" s="32"/>
      <c r="BH30" s="32"/>
      <c r="BI30" s="32"/>
      <c r="BJ30" s="32"/>
      <c r="BK30" s="32"/>
      <c r="BL30" s="32"/>
      <c r="BM30" s="32"/>
      <c r="BN30" s="32"/>
      <c r="BO30" s="32"/>
      <c r="BP30" s="32"/>
      <c r="BQ30" s="32"/>
      <c r="BR30" s="173">
        <f t="shared" si="2"/>
        <v>1.2282999999999999</v>
      </c>
      <c r="BS30" s="32" t="s">
        <v>190</v>
      </c>
      <c r="BT30" s="32" t="s">
        <v>190</v>
      </c>
      <c r="BU30" s="14">
        <f t="shared" si="1"/>
        <v>25</v>
      </c>
    </row>
    <row r="31" spans="1:73" s="14" customFormat="1" ht="84" customHeight="1">
      <c r="A31" s="30"/>
      <c r="B31" s="32" t="s">
        <v>379</v>
      </c>
      <c r="C31" s="32" t="s">
        <v>841</v>
      </c>
      <c r="D31" s="32"/>
      <c r="E31" s="32" t="s">
        <v>185</v>
      </c>
      <c r="F31" s="32" t="s">
        <v>822</v>
      </c>
      <c r="G31" s="32"/>
      <c r="H31" s="32" t="s">
        <v>842</v>
      </c>
      <c r="I31" s="36" t="s">
        <v>844</v>
      </c>
      <c r="J31" s="36" t="s">
        <v>843</v>
      </c>
      <c r="K31" s="32"/>
      <c r="L31" s="32"/>
      <c r="M31" s="33" t="s">
        <v>1534</v>
      </c>
      <c r="N31" s="209" t="s">
        <v>817</v>
      </c>
      <c r="O31" s="39" t="s">
        <v>184</v>
      </c>
      <c r="P31" s="36" t="s">
        <v>818</v>
      </c>
      <c r="Q31" s="135">
        <v>2016</v>
      </c>
      <c r="R31" s="34"/>
      <c r="S31" s="32" t="s">
        <v>187</v>
      </c>
      <c r="T31" s="42" t="s">
        <v>1160</v>
      </c>
      <c r="U31" s="36" t="s">
        <v>845</v>
      </c>
      <c r="V31" s="43" t="s">
        <v>675</v>
      </c>
      <c r="W31" s="32"/>
      <c r="X31" s="32">
        <v>2018</v>
      </c>
      <c r="Y31" s="32" t="s">
        <v>820</v>
      </c>
      <c r="Z31" s="32" t="s">
        <v>819</v>
      </c>
      <c r="AA31" s="32" t="s">
        <v>819</v>
      </c>
      <c r="AB31" s="45" t="s">
        <v>820</v>
      </c>
      <c r="AC31" s="36" t="s">
        <v>1127</v>
      </c>
      <c r="AD31" s="36" t="s">
        <v>833</v>
      </c>
      <c r="AE31" s="32"/>
      <c r="AF31" s="32"/>
      <c r="AG31" s="39" t="s">
        <v>1112</v>
      </c>
      <c r="AH31" s="39" t="s">
        <v>1117</v>
      </c>
      <c r="AI31" s="132">
        <v>0</v>
      </c>
      <c r="AJ31" s="132">
        <v>6.0000000000000002E-5</v>
      </c>
      <c r="AK31" s="132"/>
      <c r="AL31" s="132">
        <v>2.2699999999999999E-4</v>
      </c>
      <c r="AM31" s="132"/>
      <c r="AN31" s="132"/>
      <c r="AO31" s="132"/>
      <c r="AP31" s="132"/>
      <c r="AQ31" s="132"/>
      <c r="AR31" s="132"/>
      <c r="AS31" s="132"/>
      <c r="AT31" s="132"/>
      <c r="AU31" s="37"/>
      <c r="AV31" s="37"/>
      <c r="AW31" s="37"/>
      <c r="AX31" s="37"/>
      <c r="AY31" s="35">
        <f>+AI31*'GHG '!$C$2</f>
        <v>0</v>
      </c>
      <c r="AZ31" s="31">
        <f>AJ31*'GHG '!$C$4</f>
        <v>1.8E-3</v>
      </c>
      <c r="BA31" s="35">
        <f>+AK31*'GHG '!$C$5</f>
        <v>0</v>
      </c>
      <c r="BB31" s="35">
        <f>+AL31*'GHG '!$C$6</f>
        <v>6.0155E-2</v>
      </c>
      <c r="BC31" s="125">
        <f>+AM31*'GHG '!$C$7</f>
        <v>0</v>
      </c>
      <c r="BD31" s="32"/>
      <c r="BE31" s="32"/>
      <c r="BF31" s="32"/>
      <c r="BG31" s="32"/>
      <c r="BH31" s="32"/>
      <c r="BI31" s="32"/>
      <c r="BJ31" s="32"/>
      <c r="BK31" s="32"/>
      <c r="BL31" s="32"/>
      <c r="BM31" s="32"/>
      <c r="BN31" s="32"/>
      <c r="BO31" s="32"/>
      <c r="BP31" s="32"/>
      <c r="BQ31" s="32"/>
      <c r="BR31" s="173">
        <f t="shared" si="2"/>
        <v>6.1955000000000003E-2</v>
      </c>
      <c r="BS31" s="32" t="s">
        <v>190</v>
      </c>
      <c r="BT31" s="32" t="s">
        <v>190</v>
      </c>
      <c r="BU31" s="14">
        <f t="shared" si="1"/>
        <v>26</v>
      </c>
    </row>
    <row r="32" spans="1:73" s="14" customFormat="1" ht="198.75" customHeight="1">
      <c r="A32" s="30"/>
      <c r="B32" s="32" t="s">
        <v>379</v>
      </c>
      <c r="C32" s="32" t="s">
        <v>841</v>
      </c>
      <c r="D32" s="32"/>
      <c r="E32" s="32" t="s">
        <v>185</v>
      </c>
      <c r="F32" s="32" t="s">
        <v>822</v>
      </c>
      <c r="G32" s="32"/>
      <c r="H32" s="32" t="s">
        <v>842</v>
      </c>
      <c r="I32" s="36" t="s">
        <v>847</v>
      </c>
      <c r="J32" s="36" t="s">
        <v>846</v>
      </c>
      <c r="K32" s="32"/>
      <c r="L32" s="32"/>
      <c r="M32" s="33" t="s">
        <v>1535</v>
      </c>
      <c r="N32" s="209" t="s">
        <v>817</v>
      </c>
      <c r="O32" s="39" t="s">
        <v>184</v>
      </c>
      <c r="P32" s="36" t="s">
        <v>818</v>
      </c>
      <c r="Q32" s="135">
        <v>2016</v>
      </c>
      <c r="R32" s="34"/>
      <c r="S32" s="32" t="s">
        <v>187</v>
      </c>
      <c r="T32" s="42" t="s">
        <v>1161</v>
      </c>
      <c r="U32" s="36" t="s">
        <v>848</v>
      </c>
      <c r="V32" s="43" t="s">
        <v>675</v>
      </c>
      <c r="W32" s="32"/>
      <c r="X32" s="32">
        <v>2018</v>
      </c>
      <c r="Y32" s="32" t="s">
        <v>820</v>
      </c>
      <c r="Z32" s="32" t="s">
        <v>819</v>
      </c>
      <c r="AA32" s="32" t="s">
        <v>819</v>
      </c>
      <c r="AB32" s="45" t="s">
        <v>820</v>
      </c>
      <c r="AC32" s="36" t="s">
        <v>1127</v>
      </c>
      <c r="AD32" s="36" t="s">
        <v>833</v>
      </c>
      <c r="AE32" s="32"/>
      <c r="AF32" s="32"/>
      <c r="AG32" s="39" t="s">
        <v>1121</v>
      </c>
      <c r="AH32" s="39" t="s">
        <v>1116</v>
      </c>
      <c r="AI32" s="132">
        <v>3</v>
      </c>
      <c r="AJ32" s="132">
        <v>6.0000000000000002E-5</v>
      </c>
      <c r="AK32" s="132"/>
      <c r="AL32" s="132">
        <v>1E-4</v>
      </c>
      <c r="AM32" s="132"/>
      <c r="AN32" s="132"/>
      <c r="AO32" s="132"/>
      <c r="AP32" s="132"/>
      <c r="AQ32" s="132"/>
      <c r="AR32" s="132"/>
      <c r="AS32" s="132"/>
      <c r="AT32" s="132"/>
      <c r="AU32" s="37"/>
      <c r="AV32" s="37"/>
      <c r="AW32" s="37"/>
      <c r="AX32" s="37"/>
      <c r="AY32" s="35">
        <f>+AI32*'GHG '!$C$2</f>
        <v>3</v>
      </c>
      <c r="AZ32" s="31">
        <f>AJ32*'GHG '!$C$4</f>
        <v>1.8E-3</v>
      </c>
      <c r="BA32" s="35">
        <f>+AK32*'GHG '!$C$5</f>
        <v>0</v>
      </c>
      <c r="BB32" s="35">
        <f>+AL32*'GHG '!$C$6</f>
        <v>2.6500000000000003E-2</v>
      </c>
      <c r="BC32" s="125">
        <f>+AM32*'GHG '!$C$7</f>
        <v>0</v>
      </c>
      <c r="BD32" s="32"/>
      <c r="BE32" s="32"/>
      <c r="BF32" s="32"/>
      <c r="BG32" s="32"/>
      <c r="BH32" s="32"/>
      <c r="BI32" s="32"/>
      <c r="BJ32" s="32"/>
      <c r="BK32" s="32"/>
      <c r="BL32" s="32"/>
      <c r="BM32" s="32"/>
      <c r="BN32" s="32"/>
      <c r="BO32" s="32"/>
      <c r="BP32" s="32"/>
      <c r="BQ32" s="32"/>
      <c r="BR32" s="173">
        <f t="shared" si="2"/>
        <v>3.0282999999999998</v>
      </c>
      <c r="BS32" s="32" t="s">
        <v>190</v>
      </c>
      <c r="BT32" s="32" t="s">
        <v>190</v>
      </c>
      <c r="BU32" s="14">
        <f t="shared" si="1"/>
        <v>27</v>
      </c>
    </row>
    <row r="33" spans="1:73" s="14" customFormat="1" ht="143.25" customHeight="1">
      <c r="A33" s="30"/>
      <c r="B33" s="32" t="s">
        <v>379</v>
      </c>
      <c r="C33" s="32" t="s">
        <v>813</v>
      </c>
      <c r="D33" s="32" t="s">
        <v>367</v>
      </c>
      <c r="E33" s="32" t="s">
        <v>185</v>
      </c>
      <c r="F33" s="32" t="s">
        <v>811</v>
      </c>
      <c r="G33" s="32" t="s">
        <v>225</v>
      </c>
      <c r="H33" s="32" t="s">
        <v>877</v>
      </c>
      <c r="I33" s="256" t="s">
        <v>849</v>
      </c>
      <c r="J33" s="32" t="s">
        <v>1164</v>
      </c>
      <c r="K33" s="32"/>
      <c r="L33" s="32"/>
      <c r="M33" s="33" t="s">
        <v>1536</v>
      </c>
      <c r="N33" s="209" t="s">
        <v>817</v>
      </c>
      <c r="O33" s="39" t="s">
        <v>184</v>
      </c>
      <c r="P33" s="36" t="s">
        <v>818</v>
      </c>
      <c r="Q33" s="135">
        <v>2016</v>
      </c>
      <c r="R33" s="34"/>
      <c r="S33" s="36" t="s">
        <v>874</v>
      </c>
      <c r="T33" s="42" t="s">
        <v>1732</v>
      </c>
      <c r="U33" s="36" t="s">
        <v>1165</v>
      </c>
      <c r="V33" s="43" t="s">
        <v>675</v>
      </c>
      <c r="W33" s="32"/>
      <c r="X33" s="32">
        <v>2018</v>
      </c>
      <c r="Y33" s="32" t="s">
        <v>820</v>
      </c>
      <c r="Z33" s="32" t="s">
        <v>819</v>
      </c>
      <c r="AA33" s="32" t="s">
        <v>819</v>
      </c>
      <c r="AB33" s="45" t="s">
        <v>820</v>
      </c>
      <c r="AC33" s="36" t="s">
        <v>1167</v>
      </c>
      <c r="AD33" s="36" t="s">
        <v>1166</v>
      </c>
      <c r="AE33" s="32"/>
      <c r="AF33" s="32"/>
      <c r="AG33" s="39" t="s">
        <v>1115</v>
      </c>
      <c r="AH33" s="39" t="s">
        <v>850</v>
      </c>
      <c r="AI33" s="132"/>
      <c r="AJ33" s="132"/>
      <c r="AK33" s="132">
        <v>7.3300000000000004E-4</v>
      </c>
      <c r="AL33" s="132">
        <v>7.1699999999999995E-5</v>
      </c>
      <c r="AM33" s="132"/>
      <c r="AN33" s="132"/>
      <c r="AO33" s="132"/>
      <c r="AP33" s="132"/>
      <c r="AQ33" s="132"/>
      <c r="AR33" s="132"/>
      <c r="AS33" s="132"/>
      <c r="AT33" s="132"/>
      <c r="AU33" s="37"/>
      <c r="AV33" s="37"/>
      <c r="AW33" s="37"/>
      <c r="AX33" s="37"/>
      <c r="AY33" s="35">
        <f>+AI33*'GHG '!$C$2</f>
        <v>0</v>
      </c>
      <c r="AZ33" s="31">
        <f>AJ33*'GHG '!$C$4</f>
        <v>0</v>
      </c>
      <c r="BA33" s="35">
        <f>+AK33*'GHG '!$C$5</f>
        <v>2.0524000000000001E-2</v>
      </c>
      <c r="BB33" s="35">
        <f>+AL33*'GHG '!$C$6</f>
        <v>1.90005E-2</v>
      </c>
      <c r="BC33" s="125">
        <f>+AM33*'GHG '!$C$7</f>
        <v>0</v>
      </c>
      <c r="BD33" s="32"/>
      <c r="BE33" s="32"/>
      <c r="BF33" s="32"/>
      <c r="BG33" s="32"/>
      <c r="BH33" s="32"/>
      <c r="BI33" s="32"/>
      <c r="BJ33" s="32"/>
      <c r="BK33" s="32"/>
      <c r="BL33" s="32"/>
      <c r="BM33" s="32"/>
      <c r="BN33" s="32"/>
      <c r="BO33" s="32"/>
      <c r="BP33" s="32"/>
      <c r="BQ33" s="32"/>
      <c r="BR33" s="173">
        <f t="shared" si="2"/>
        <v>3.9524500000000004E-2</v>
      </c>
      <c r="BS33" s="32" t="s">
        <v>875</v>
      </c>
      <c r="BT33" s="32" t="s">
        <v>875</v>
      </c>
      <c r="BU33" s="14">
        <f t="shared" si="1"/>
        <v>28</v>
      </c>
    </row>
    <row r="34" spans="1:73" s="14" customFormat="1" ht="56" customHeight="1">
      <c r="A34" s="30"/>
      <c r="B34" s="32" t="s">
        <v>379</v>
      </c>
      <c r="C34" s="32" t="s">
        <v>841</v>
      </c>
      <c r="D34" s="32" t="s">
        <v>367</v>
      </c>
      <c r="E34" s="32" t="s">
        <v>185</v>
      </c>
      <c r="F34" s="32" t="s">
        <v>822</v>
      </c>
      <c r="G34" s="32" t="s">
        <v>225</v>
      </c>
      <c r="H34" s="32" t="s">
        <v>842</v>
      </c>
      <c r="I34" s="256" t="s">
        <v>852</v>
      </c>
      <c r="J34" s="36" t="s">
        <v>851</v>
      </c>
      <c r="K34" s="32"/>
      <c r="L34" s="32"/>
      <c r="M34" s="33" t="s">
        <v>1537</v>
      </c>
      <c r="N34" s="209" t="s">
        <v>817</v>
      </c>
      <c r="O34" s="39" t="s">
        <v>184</v>
      </c>
      <c r="P34" s="36" t="s">
        <v>818</v>
      </c>
      <c r="Q34" s="135">
        <v>2016</v>
      </c>
      <c r="R34" s="34"/>
      <c r="S34" s="32" t="s">
        <v>853</v>
      </c>
      <c r="T34" s="42" t="s">
        <v>1731</v>
      </c>
      <c r="U34" s="36" t="s">
        <v>1168</v>
      </c>
      <c r="V34" s="43" t="s">
        <v>675</v>
      </c>
      <c r="W34" s="32"/>
      <c r="X34" s="32">
        <v>2018</v>
      </c>
      <c r="Y34" s="32" t="s">
        <v>820</v>
      </c>
      <c r="Z34" s="32" t="s">
        <v>819</v>
      </c>
      <c r="AA34" s="32" t="s">
        <v>819</v>
      </c>
      <c r="AB34" s="45" t="s">
        <v>820</v>
      </c>
      <c r="AC34" s="36" t="s">
        <v>1170</v>
      </c>
      <c r="AD34" s="36" t="s">
        <v>1169</v>
      </c>
      <c r="AE34" s="32"/>
      <c r="AF34" s="32"/>
      <c r="AG34" s="39" t="s">
        <v>1112</v>
      </c>
      <c r="AH34" s="39" t="s">
        <v>854</v>
      </c>
      <c r="AI34" s="132"/>
      <c r="AJ34" s="132">
        <v>8.5000000000000006E-2</v>
      </c>
      <c r="AK34" s="132"/>
      <c r="AL34" s="132">
        <f>0.25/1000</f>
        <v>2.5000000000000001E-4</v>
      </c>
      <c r="AM34" s="132"/>
      <c r="AN34" s="132"/>
      <c r="AO34" s="132"/>
      <c r="AP34" s="132"/>
      <c r="AQ34" s="132"/>
      <c r="AR34" s="132"/>
      <c r="AS34" s="132"/>
      <c r="AT34" s="132"/>
      <c r="AU34" s="37"/>
      <c r="AV34" s="37"/>
      <c r="AW34" s="37"/>
      <c r="AX34" s="37"/>
      <c r="AY34" s="35">
        <f>+AI34*'GHG '!$C$2</f>
        <v>0</v>
      </c>
      <c r="AZ34" s="31">
        <f>AJ34*'GHG '!$C$4</f>
        <v>2.5500000000000003</v>
      </c>
      <c r="BA34" s="35">
        <f>+AK34*'GHG '!$C$5</f>
        <v>0</v>
      </c>
      <c r="BB34" s="35">
        <f>+AL34*'GHG '!$C$6</f>
        <v>6.6250000000000003E-2</v>
      </c>
      <c r="BC34" s="125">
        <f>+AM34*'GHG '!$C$7</f>
        <v>0</v>
      </c>
      <c r="BD34" s="32"/>
      <c r="BE34" s="32"/>
      <c r="BF34" s="32"/>
      <c r="BG34" s="32"/>
      <c r="BH34" s="32"/>
      <c r="BI34" s="32"/>
      <c r="BJ34" s="32"/>
      <c r="BK34" s="32"/>
      <c r="BL34" s="32"/>
      <c r="BM34" s="32"/>
      <c r="BN34" s="32"/>
      <c r="BO34" s="32"/>
      <c r="BP34" s="32"/>
      <c r="BQ34" s="32"/>
      <c r="BR34" s="173">
        <f t="shared" si="2"/>
        <v>2.6162500000000004</v>
      </c>
      <c r="BS34" s="32" t="s">
        <v>876</v>
      </c>
      <c r="BT34" s="32" t="s">
        <v>876</v>
      </c>
      <c r="BU34" s="14">
        <f t="shared" si="1"/>
        <v>29</v>
      </c>
    </row>
    <row r="35" spans="1:73" s="14" customFormat="1" ht="35" customHeight="1">
      <c r="A35" s="137" t="s">
        <v>881</v>
      </c>
      <c r="B35" s="32" t="s">
        <v>435</v>
      </c>
      <c r="C35" s="32" t="s">
        <v>223</v>
      </c>
      <c r="D35" s="32" t="s">
        <v>368</v>
      </c>
      <c r="E35" s="32" t="s">
        <v>444</v>
      </c>
      <c r="F35" s="32" t="s">
        <v>188</v>
      </c>
      <c r="G35" s="32" t="s">
        <v>189</v>
      </c>
      <c r="H35" s="32" t="s">
        <v>878</v>
      </c>
      <c r="I35" s="36" t="s">
        <v>1753</v>
      </c>
      <c r="J35" s="36" t="s">
        <v>2049</v>
      </c>
      <c r="K35" s="32"/>
      <c r="L35" s="32"/>
      <c r="M35" s="33" t="s">
        <v>1538</v>
      </c>
      <c r="N35" s="209" t="s">
        <v>817</v>
      </c>
      <c r="O35" s="39" t="s">
        <v>184</v>
      </c>
      <c r="P35" s="36" t="s">
        <v>818</v>
      </c>
      <c r="Q35" s="135">
        <v>2016</v>
      </c>
      <c r="R35" s="34"/>
      <c r="S35" s="166" t="s">
        <v>2303</v>
      </c>
      <c r="T35" s="36" t="s">
        <v>1147</v>
      </c>
      <c r="U35" s="36" t="s">
        <v>855</v>
      </c>
      <c r="V35" s="43" t="s">
        <v>675</v>
      </c>
      <c r="W35" s="32"/>
      <c r="X35" s="32">
        <v>2018</v>
      </c>
      <c r="Y35" s="32" t="s">
        <v>820</v>
      </c>
      <c r="Z35" s="32" t="s">
        <v>819</v>
      </c>
      <c r="AA35" s="32" t="s">
        <v>819</v>
      </c>
      <c r="AB35" s="45" t="s">
        <v>820</v>
      </c>
      <c r="AC35" s="36" t="s">
        <v>1128</v>
      </c>
      <c r="AD35" s="36" t="s">
        <v>856</v>
      </c>
      <c r="AE35" s="32"/>
      <c r="AF35" s="32"/>
      <c r="AG35" s="39" t="s">
        <v>1113</v>
      </c>
      <c r="AH35" s="39" t="s">
        <v>857</v>
      </c>
      <c r="AI35" s="132">
        <v>1.96</v>
      </c>
      <c r="AJ35" s="132"/>
      <c r="AK35" s="132"/>
      <c r="AL35" s="132"/>
      <c r="AM35" s="132"/>
      <c r="AN35" s="132"/>
      <c r="AO35" s="132"/>
      <c r="AP35" s="132"/>
      <c r="AQ35" s="132"/>
      <c r="AR35" s="132"/>
      <c r="AS35" s="132"/>
      <c r="AT35" s="132"/>
      <c r="AU35" s="37"/>
      <c r="AV35" s="37"/>
      <c r="AW35" s="37"/>
      <c r="AX35" s="37"/>
      <c r="AY35" s="35">
        <f>+AI35*'GHG '!$C$2</f>
        <v>1.96</v>
      </c>
      <c r="AZ35" s="31">
        <f>AJ35*'GHG '!$C$4</f>
        <v>0</v>
      </c>
      <c r="BA35" s="35">
        <f>+AK35*'GHG '!$C$5</f>
        <v>0</v>
      </c>
      <c r="BB35" s="35">
        <f>+AL35*'GHG '!$C$6</f>
        <v>0</v>
      </c>
      <c r="BC35" s="125">
        <f>+AM35*'GHG '!$C$7</f>
        <v>0</v>
      </c>
      <c r="BD35" s="32"/>
      <c r="BE35" s="32"/>
      <c r="BF35" s="32"/>
      <c r="BG35" s="32"/>
      <c r="BH35" s="32"/>
      <c r="BI35" s="32"/>
      <c r="BJ35" s="32"/>
      <c r="BK35" s="32"/>
      <c r="BL35" s="32"/>
      <c r="BM35" s="32"/>
      <c r="BN35" s="32"/>
      <c r="BO35" s="32"/>
      <c r="BP35" s="32"/>
      <c r="BQ35" s="32"/>
      <c r="BR35" s="173">
        <f t="shared" si="0"/>
        <v>1.96</v>
      </c>
      <c r="BS35" s="32" t="s">
        <v>876</v>
      </c>
      <c r="BT35" s="32" t="s">
        <v>876</v>
      </c>
      <c r="BU35" s="14">
        <f t="shared" si="1"/>
        <v>30</v>
      </c>
    </row>
    <row r="36" spans="1:73" s="14" customFormat="1" ht="35" customHeight="1">
      <c r="A36" s="137" t="s">
        <v>1493</v>
      </c>
      <c r="B36" s="32" t="s">
        <v>435</v>
      </c>
      <c r="C36" s="32" t="s">
        <v>223</v>
      </c>
      <c r="D36" s="32" t="s">
        <v>368</v>
      </c>
      <c r="E36" s="32" t="s">
        <v>444</v>
      </c>
      <c r="F36" s="32" t="s">
        <v>188</v>
      </c>
      <c r="G36" s="32" t="s">
        <v>189</v>
      </c>
      <c r="H36" s="32" t="s">
        <v>878</v>
      </c>
      <c r="I36" s="36" t="s">
        <v>1754</v>
      </c>
      <c r="J36" s="36" t="s">
        <v>2050</v>
      </c>
      <c r="K36" s="32"/>
      <c r="L36" s="32"/>
      <c r="M36" s="33" t="s">
        <v>1539</v>
      </c>
      <c r="N36" s="209" t="s">
        <v>817</v>
      </c>
      <c r="O36" s="39" t="s">
        <v>184</v>
      </c>
      <c r="P36" s="36" t="s">
        <v>818</v>
      </c>
      <c r="Q36" s="135">
        <v>2016</v>
      </c>
      <c r="R36" s="34"/>
      <c r="S36" s="166" t="s">
        <v>2304</v>
      </c>
      <c r="T36" s="36" t="s">
        <v>1147</v>
      </c>
      <c r="U36" s="36" t="s">
        <v>855</v>
      </c>
      <c r="V36" s="43" t="s">
        <v>675</v>
      </c>
      <c r="W36" s="32"/>
      <c r="X36" s="32">
        <v>2018</v>
      </c>
      <c r="Y36" s="32" t="s">
        <v>820</v>
      </c>
      <c r="Z36" s="32" t="s">
        <v>819</v>
      </c>
      <c r="AA36" s="32" t="s">
        <v>819</v>
      </c>
      <c r="AB36" s="45" t="s">
        <v>820</v>
      </c>
      <c r="AC36" s="36" t="s">
        <v>1129</v>
      </c>
      <c r="AD36" s="36" t="s">
        <v>858</v>
      </c>
      <c r="AE36" s="32"/>
      <c r="AF36" s="32"/>
      <c r="AG36" s="39" t="s">
        <v>1114</v>
      </c>
      <c r="AH36" s="39" t="s">
        <v>857</v>
      </c>
      <c r="AI36" s="132">
        <v>2.52</v>
      </c>
      <c r="AJ36" s="132"/>
      <c r="AK36" s="132"/>
      <c r="AL36" s="132"/>
      <c r="AM36" s="132"/>
      <c r="AN36" s="132"/>
      <c r="AO36" s="132"/>
      <c r="AP36" s="132"/>
      <c r="AQ36" s="132"/>
      <c r="AR36" s="132"/>
      <c r="AS36" s="132"/>
      <c r="AT36" s="132"/>
      <c r="AU36" s="37"/>
      <c r="AV36" s="37"/>
      <c r="AW36" s="37"/>
      <c r="AX36" s="37"/>
      <c r="AY36" s="35">
        <f>+AI36*'GHG '!$C$2</f>
        <v>2.52</v>
      </c>
      <c r="AZ36" s="31">
        <f>AJ36*'GHG '!$C$4</f>
        <v>0</v>
      </c>
      <c r="BA36" s="35">
        <f>+AK36*'GHG '!$C$5</f>
        <v>0</v>
      </c>
      <c r="BB36" s="35">
        <f>+AL36*'GHG '!$C$6</f>
        <v>0</v>
      </c>
      <c r="BC36" s="125">
        <f>+AM36*'GHG '!$C$7</f>
        <v>0</v>
      </c>
      <c r="BD36" s="32"/>
      <c r="BE36" s="32"/>
      <c r="BF36" s="32"/>
      <c r="BG36" s="32"/>
      <c r="BH36" s="32"/>
      <c r="BI36" s="32"/>
      <c r="BJ36" s="32"/>
      <c r="BK36" s="32"/>
      <c r="BL36" s="32"/>
      <c r="BM36" s="32"/>
      <c r="BN36" s="32"/>
      <c r="BO36" s="32"/>
      <c r="BP36" s="32"/>
      <c r="BQ36" s="32"/>
      <c r="BR36" s="173">
        <f t="shared" si="0"/>
        <v>2.52</v>
      </c>
      <c r="BS36" s="32" t="s">
        <v>190</v>
      </c>
      <c r="BT36" s="32" t="s">
        <v>190</v>
      </c>
      <c r="BU36" s="14">
        <f t="shared" si="1"/>
        <v>31</v>
      </c>
    </row>
    <row r="37" spans="1:73" s="14" customFormat="1" ht="102.75" customHeight="1">
      <c r="A37" s="137" t="s">
        <v>1493</v>
      </c>
      <c r="B37" s="32" t="s">
        <v>435</v>
      </c>
      <c r="C37" s="32" t="s">
        <v>223</v>
      </c>
      <c r="D37" s="32" t="s">
        <v>367</v>
      </c>
      <c r="E37" s="32" t="s">
        <v>444</v>
      </c>
      <c r="F37" s="32" t="s">
        <v>188</v>
      </c>
      <c r="G37" s="32" t="s">
        <v>225</v>
      </c>
      <c r="H37" s="32" t="s">
        <v>879</v>
      </c>
      <c r="I37" s="36" t="s">
        <v>1755</v>
      </c>
      <c r="J37" s="36" t="s">
        <v>2051</v>
      </c>
      <c r="K37" s="32"/>
      <c r="L37" s="32" t="s">
        <v>1492</v>
      </c>
      <c r="M37" s="33" t="s">
        <v>1540</v>
      </c>
      <c r="N37" s="209" t="s">
        <v>817</v>
      </c>
      <c r="O37" s="39" t="s">
        <v>184</v>
      </c>
      <c r="P37" s="36" t="s">
        <v>818</v>
      </c>
      <c r="Q37" s="135">
        <v>2016</v>
      </c>
      <c r="R37" s="34"/>
      <c r="S37" s="32" t="s">
        <v>187</v>
      </c>
      <c r="T37" s="42" t="s">
        <v>1733</v>
      </c>
      <c r="U37" s="36" t="s">
        <v>1171</v>
      </c>
      <c r="V37" s="43" t="s">
        <v>675</v>
      </c>
      <c r="W37" s="32"/>
      <c r="X37" s="32">
        <v>2018</v>
      </c>
      <c r="Y37" s="32" t="s">
        <v>820</v>
      </c>
      <c r="Z37" s="32" t="s">
        <v>819</v>
      </c>
      <c r="AA37" s="32" t="s">
        <v>819</v>
      </c>
      <c r="AB37" s="45" t="s">
        <v>820</v>
      </c>
      <c r="AC37" s="36" t="s">
        <v>1130</v>
      </c>
      <c r="AD37" s="36" t="s">
        <v>859</v>
      </c>
      <c r="AE37" s="32"/>
      <c r="AF37" s="32"/>
      <c r="AG37" s="39" t="s">
        <v>1103</v>
      </c>
      <c r="AH37" s="39" t="s">
        <v>860</v>
      </c>
      <c r="AI37" s="132">
        <v>3.14</v>
      </c>
      <c r="AJ37" s="132"/>
      <c r="AK37" s="132"/>
      <c r="AL37" s="132"/>
      <c r="AM37" s="132"/>
      <c r="AN37" s="132"/>
      <c r="AO37" s="132"/>
      <c r="AP37" s="132"/>
      <c r="AQ37" s="132"/>
      <c r="AR37" s="132"/>
      <c r="AS37" s="132"/>
      <c r="AT37" s="132"/>
      <c r="AU37" s="37"/>
      <c r="AV37" s="37"/>
      <c r="AW37" s="37"/>
      <c r="AX37" s="37"/>
      <c r="AY37" s="35">
        <f>+AI37*'GHG '!$C$2</f>
        <v>3.14</v>
      </c>
      <c r="AZ37" s="31">
        <f>AJ37*'GHG '!$C$4</f>
        <v>0</v>
      </c>
      <c r="BA37" s="35">
        <f>+AK37*'GHG '!$C$5</f>
        <v>0</v>
      </c>
      <c r="BB37" s="35">
        <f>+AL37*'GHG '!$C$6</f>
        <v>0</v>
      </c>
      <c r="BC37" s="125">
        <f>+AM37*'GHG '!$C$7</f>
        <v>0</v>
      </c>
      <c r="BD37" s="32"/>
      <c r="BE37" s="32"/>
      <c r="BF37" s="32"/>
      <c r="BG37" s="32"/>
      <c r="BH37" s="32"/>
      <c r="BI37" s="32"/>
      <c r="BJ37" s="32"/>
      <c r="BK37" s="32"/>
      <c r="BL37" s="32"/>
      <c r="BM37" s="32"/>
      <c r="BN37" s="32"/>
      <c r="BO37" s="32"/>
      <c r="BP37" s="32"/>
      <c r="BQ37" s="32"/>
      <c r="BR37" s="173">
        <f t="shared" si="0"/>
        <v>3.14</v>
      </c>
      <c r="BS37" s="32" t="s">
        <v>190</v>
      </c>
      <c r="BT37" s="32" t="s">
        <v>190</v>
      </c>
      <c r="BU37" s="14">
        <f t="shared" si="1"/>
        <v>32</v>
      </c>
    </row>
    <row r="38" spans="1:73" s="14" customFormat="1" ht="112.5" customHeight="1">
      <c r="A38" s="137" t="s">
        <v>1493</v>
      </c>
      <c r="B38" s="32" t="s">
        <v>435</v>
      </c>
      <c r="C38" s="32" t="s">
        <v>223</v>
      </c>
      <c r="D38" s="32" t="s">
        <v>368</v>
      </c>
      <c r="E38" s="32" t="s">
        <v>444</v>
      </c>
      <c r="F38" s="32" t="s">
        <v>188</v>
      </c>
      <c r="G38" s="32" t="s">
        <v>189</v>
      </c>
      <c r="H38" s="32" t="s">
        <v>878</v>
      </c>
      <c r="I38" s="36" t="s">
        <v>1756</v>
      </c>
      <c r="J38" s="36" t="s">
        <v>2052</v>
      </c>
      <c r="K38" s="36" t="s">
        <v>862</v>
      </c>
      <c r="L38" s="36" t="s">
        <v>861</v>
      </c>
      <c r="M38" s="33" t="s">
        <v>1541</v>
      </c>
      <c r="N38" s="209" t="s">
        <v>817</v>
      </c>
      <c r="O38" s="39" t="s">
        <v>184</v>
      </c>
      <c r="P38" s="36" t="s">
        <v>818</v>
      </c>
      <c r="Q38" s="135">
        <v>2016</v>
      </c>
      <c r="R38" s="34"/>
      <c r="S38" s="32" t="s">
        <v>187</v>
      </c>
      <c r="T38" s="42" t="s">
        <v>1733</v>
      </c>
      <c r="U38" s="36" t="s">
        <v>1171</v>
      </c>
      <c r="V38" s="43" t="s">
        <v>675</v>
      </c>
      <c r="W38" s="32"/>
      <c r="X38" s="32">
        <v>2018</v>
      </c>
      <c r="Y38" s="32" t="s">
        <v>820</v>
      </c>
      <c r="Z38" s="32" t="s">
        <v>819</v>
      </c>
      <c r="AA38" s="32" t="s">
        <v>819</v>
      </c>
      <c r="AB38" s="45" t="s">
        <v>820</v>
      </c>
      <c r="AC38" s="36" t="s">
        <v>1130</v>
      </c>
      <c r="AD38" s="36" t="s">
        <v>859</v>
      </c>
      <c r="AE38" s="32"/>
      <c r="AF38" s="32"/>
      <c r="AG38" s="39" t="s">
        <v>1103</v>
      </c>
      <c r="AH38" s="39" t="s">
        <v>860</v>
      </c>
      <c r="AI38" s="132">
        <v>3.1509999999999998</v>
      </c>
      <c r="AJ38" s="132"/>
      <c r="AK38" s="132"/>
      <c r="AL38" s="132"/>
      <c r="AM38" s="132"/>
      <c r="AN38" s="132"/>
      <c r="AO38" s="132"/>
      <c r="AP38" s="132"/>
      <c r="AQ38" s="132"/>
      <c r="AR38" s="132"/>
      <c r="AS38" s="132"/>
      <c r="AT38" s="132"/>
      <c r="AU38" s="37"/>
      <c r="AV38" s="37"/>
      <c r="AW38" s="37"/>
      <c r="AX38" s="37"/>
      <c r="AY38" s="35">
        <f>+AI38*'GHG '!$C$2</f>
        <v>3.1509999999999998</v>
      </c>
      <c r="AZ38" s="31">
        <f>AJ38*'GHG '!$C$4</f>
        <v>0</v>
      </c>
      <c r="BA38" s="35">
        <f>+AK38*'GHG '!$C$5</f>
        <v>0</v>
      </c>
      <c r="BB38" s="35">
        <f>+AL38*'GHG '!$C$6</f>
        <v>0</v>
      </c>
      <c r="BC38" s="125">
        <f>+AM38*'GHG '!$C$7</f>
        <v>0</v>
      </c>
      <c r="BD38" s="32"/>
      <c r="BE38" s="32"/>
      <c r="BF38" s="32"/>
      <c r="BG38" s="32"/>
      <c r="BH38" s="32"/>
      <c r="BI38" s="32"/>
      <c r="BJ38" s="32"/>
      <c r="BK38" s="32"/>
      <c r="BL38" s="32"/>
      <c r="BM38" s="32"/>
      <c r="BN38" s="32"/>
      <c r="BO38" s="32"/>
      <c r="BP38" s="32"/>
      <c r="BQ38" s="32"/>
      <c r="BR38" s="173">
        <f t="shared" si="0"/>
        <v>3.1509999999999998</v>
      </c>
      <c r="BS38" s="32" t="s">
        <v>190</v>
      </c>
      <c r="BT38" s="32" t="s">
        <v>190</v>
      </c>
      <c r="BU38" s="14">
        <f t="shared" si="1"/>
        <v>33</v>
      </c>
    </row>
    <row r="39" spans="1:73" s="14" customFormat="1" ht="35" customHeight="1">
      <c r="A39" s="137" t="s">
        <v>1493</v>
      </c>
      <c r="B39" s="32" t="s">
        <v>435</v>
      </c>
      <c r="C39" s="32" t="s">
        <v>223</v>
      </c>
      <c r="D39" s="32" t="s">
        <v>368</v>
      </c>
      <c r="E39" s="32" t="s">
        <v>444</v>
      </c>
      <c r="F39" s="32" t="s">
        <v>188</v>
      </c>
      <c r="G39" s="32" t="s">
        <v>189</v>
      </c>
      <c r="H39" s="32" t="s">
        <v>878</v>
      </c>
      <c r="I39" s="36" t="s">
        <v>1757</v>
      </c>
      <c r="J39" s="36" t="s">
        <v>2053</v>
      </c>
      <c r="K39" s="36" t="s">
        <v>864</v>
      </c>
      <c r="L39" s="36" t="s">
        <v>863</v>
      </c>
      <c r="M39" s="33" t="s">
        <v>1542</v>
      </c>
      <c r="N39" s="209" t="s">
        <v>817</v>
      </c>
      <c r="O39" s="39" t="s">
        <v>184</v>
      </c>
      <c r="P39" s="36" t="s">
        <v>818</v>
      </c>
      <c r="Q39" s="135">
        <v>2016</v>
      </c>
      <c r="R39" s="34"/>
      <c r="S39" s="32" t="s">
        <v>187</v>
      </c>
      <c r="T39" s="42" t="s">
        <v>1734</v>
      </c>
      <c r="U39" s="36" t="s">
        <v>1172</v>
      </c>
      <c r="V39" s="43" t="s">
        <v>675</v>
      </c>
      <c r="W39" s="32"/>
      <c r="X39" s="32">
        <v>2018</v>
      </c>
      <c r="Y39" s="32" t="s">
        <v>820</v>
      </c>
      <c r="Z39" s="32" t="s">
        <v>819</v>
      </c>
      <c r="AA39" s="32" t="s">
        <v>819</v>
      </c>
      <c r="AB39" s="45" t="s">
        <v>820</v>
      </c>
      <c r="AC39" s="36" t="s">
        <v>1130</v>
      </c>
      <c r="AD39" s="36" t="s">
        <v>859</v>
      </c>
      <c r="AE39" s="32"/>
      <c r="AF39" s="32"/>
      <c r="AG39" s="39" t="s">
        <v>1103</v>
      </c>
      <c r="AH39" s="39" t="s">
        <v>860</v>
      </c>
      <c r="AI39" s="132">
        <v>3.1549999999999998</v>
      </c>
      <c r="AJ39" s="132"/>
      <c r="AK39" s="132"/>
      <c r="AL39" s="132"/>
      <c r="AM39" s="132"/>
      <c r="AN39" s="132"/>
      <c r="AO39" s="132"/>
      <c r="AP39" s="132"/>
      <c r="AQ39" s="132"/>
      <c r="AR39" s="132"/>
      <c r="AS39" s="132"/>
      <c r="AT39" s="132"/>
      <c r="AU39" s="37"/>
      <c r="AV39" s="37"/>
      <c r="AW39" s="37"/>
      <c r="AX39" s="37"/>
      <c r="AY39" s="35">
        <f>+AI39*'GHG '!$C$2</f>
        <v>3.1549999999999998</v>
      </c>
      <c r="AZ39" s="31">
        <f>AJ39*'GHG '!$C$4</f>
        <v>0</v>
      </c>
      <c r="BA39" s="35">
        <f>+AK39*'GHG '!$C$5</f>
        <v>0</v>
      </c>
      <c r="BB39" s="35">
        <f>+AL39*'GHG '!$C$6</f>
        <v>0</v>
      </c>
      <c r="BC39" s="125">
        <f>+AM39*'GHG '!$C$7</f>
        <v>0</v>
      </c>
      <c r="BD39" s="32"/>
      <c r="BE39" s="32"/>
      <c r="BF39" s="32"/>
      <c r="BG39" s="32"/>
      <c r="BH39" s="32"/>
      <c r="BI39" s="32"/>
      <c r="BJ39" s="32"/>
      <c r="BK39" s="32"/>
      <c r="BL39" s="32"/>
      <c r="BM39" s="32"/>
      <c r="BN39" s="32"/>
      <c r="BO39" s="32"/>
      <c r="BP39" s="32"/>
      <c r="BQ39" s="32"/>
      <c r="BR39" s="173">
        <f t="shared" si="0"/>
        <v>3.1549999999999998</v>
      </c>
      <c r="BS39" s="32" t="s">
        <v>190</v>
      </c>
      <c r="BT39" s="32" t="s">
        <v>190</v>
      </c>
      <c r="BU39" s="14">
        <f t="shared" si="1"/>
        <v>34</v>
      </c>
    </row>
    <row r="40" spans="1:73" s="14" customFormat="1" ht="35" customHeight="1">
      <c r="A40" s="137" t="s">
        <v>1493</v>
      </c>
      <c r="B40" s="32" t="s">
        <v>435</v>
      </c>
      <c r="C40" s="32" t="s">
        <v>223</v>
      </c>
      <c r="D40" s="32" t="s">
        <v>367</v>
      </c>
      <c r="E40" s="32" t="s">
        <v>444</v>
      </c>
      <c r="F40" s="32" t="s">
        <v>188</v>
      </c>
      <c r="G40" s="32" t="s">
        <v>225</v>
      </c>
      <c r="H40" s="32" t="s">
        <v>879</v>
      </c>
      <c r="I40" s="36" t="s">
        <v>1758</v>
      </c>
      <c r="J40" s="36" t="s">
        <v>2054</v>
      </c>
      <c r="K40" s="32"/>
      <c r="L40" s="32"/>
      <c r="M40" s="33" t="s">
        <v>1543</v>
      </c>
      <c r="N40" s="209" t="s">
        <v>817</v>
      </c>
      <c r="O40" s="39" t="s">
        <v>184</v>
      </c>
      <c r="P40" s="36" t="s">
        <v>818</v>
      </c>
      <c r="Q40" s="135">
        <v>2016</v>
      </c>
      <c r="R40" s="34"/>
      <c r="S40" s="32" t="s">
        <v>187</v>
      </c>
      <c r="T40" s="42" t="s">
        <v>1733</v>
      </c>
      <c r="U40" s="36" t="s">
        <v>1171</v>
      </c>
      <c r="V40" s="43" t="s">
        <v>675</v>
      </c>
      <c r="W40" s="32"/>
      <c r="X40" s="32">
        <v>2018</v>
      </c>
      <c r="Y40" s="32" t="s">
        <v>820</v>
      </c>
      <c r="Z40" s="32" t="s">
        <v>819</v>
      </c>
      <c r="AA40" s="32" t="s">
        <v>819</v>
      </c>
      <c r="AB40" s="45" t="s">
        <v>820</v>
      </c>
      <c r="AC40" s="36" t="s">
        <v>1130</v>
      </c>
      <c r="AD40" s="36" t="s">
        <v>859</v>
      </c>
      <c r="AE40" s="32"/>
      <c r="AF40" s="32"/>
      <c r="AG40" s="39" t="s">
        <v>1103</v>
      </c>
      <c r="AH40" s="39" t="s">
        <v>860</v>
      </c>
      <c r="AI40" s="132">
        <v>3.024</v>
      </c>
      <c r="AJ40" s="132"/>
      <c r="AK40" s="132"/>
      <c r="AL40" s="132"/>
      <c r="AM40" s="132"/>
      <c r="AN40" s="132"/>
      <c r="AO40" s="132"/>
      <c r="AP40" s="132"/>
      <c r="AQ40" s="132"/>
      <c r="AR40" s="132"/>
      <c r="AS40" s="132"/>
      <c r="AT40" s="132"/>
      <c r="AU40" s="37"/>
      <c r="AV40" s="37"/>
      <c r="AW40" s="37"/>
      <c r="AX40" s="37"/>
      <c r="AY40" s="35">
        <f>+AI40*'GHG '!$C$2</f>
        <v>3.024</v>
      </c>
      <c r="AZ40" s="31">
        <f>AJ40*'GHG '!$C$4</f>
        <v>0</v>
      </c>
      <c r="BA40" s="35">
        <f>+AK40*'GHG '!$C$5</f>
        <v>0</v>
      </c>
      <c r="BB40" s="35">
        <f>+AL40*'GHG '!$C$6</f>
        <v>0</v>
      </c>
      <c r="BC40" s="125">
        <f>+AM40*'GHG '!$C$7</f>
        <v>0</v>
      </c>
      <c r="BD40" s="32"/>
      <c r="BE40" s="32"/>
      <c r="BF40" s="32"/>
      <c r="BG40" s="32"/>
      <c r="BH40" s="32"/>
      <c r="BI40" s="32"/>
      <c r="BJ40" s="32"/>
      <c r="BK40" s="32"/>
      <c r="BL40" s="32"/>
      <c r="BM40" s="32"/>
      <c r="BN40" s="32"/>
      <c r="BO40" s="32"/>
      <c r="BP40" s="32"/>
      <c r="BQ40" s="32"/>
      <c r="BR40" s="173">
        <f t="shared" si="0"/>
        <v>3.024</v>
      </c>
      <c r="BS40" s="32" t="s">
        <v>190</v>
      </c>
      <c r="BT40" s="32" t="s">
        <v>190</v>
      </c>
      <c r="BU40" s="14">
        <f t="shared" si="1"/>
        <v>35</v>
      </c>
    </row>
    <row r="41" spans="1:73" s="14" customFormat="1" ht="35" customHeight="1">
      <c r="A41" s="137" t="s">
        <v>1493</v>
      </c>
      <c r="B41" s="32" t="s">
        <v>435</v>
      </c>
      <c r="C41" s="32" t="s">
        <v>223</v>
      </c>
      <c r="D41" s="32" t="s">
        <v>367</v>
      </c>
      <c r="E41" s="32" t="s">
        <v>444</v>
      </c>
      <c r="F41" s="32" t="s">
        <v>188</v>
      </c>
      <c r="G41" s="32" t="s">
        <v>225</v>
      </c>
      <c r="H41" s="32" t="s">
        <v>879</v>
      </c>
      <c r="I41" s="36" t="s">
        <v>1759</v>
      </c>
      <c r="J41" s="36" t="s">
        <v>2055</v>
      </c>
      <c r="K41" s="32"/>
      <c r="L41" s="32"/>
      <c r="M41" s="33" t="s">
        <v>1544</v>
      </c>
      <c r="N41" s="209" t="s">
        <v>817</v>
      </c>
      <c r="O41" s="39" t="s">
        <v>184</v>
      </c>
      <c r="P41" s="36" t="s">
        <v>818</v>
      </c>
      <c r="Q41" s="135">
        <v>2016</v>
      </c>
      <c r="R41" s="34"/>
      <c r="S41" s="32" t="s">
        <v>187</v>
      </c>
      <c r="T41" s="42" t="s">
        <v>1735</v>
      </c>
      <c r="U41" s="36" t="s">
        <v>1173</v>
      </c>
      <c r="V41" s="43" t="s">
        <v>675</v>
      </c>
      <c r="W41" s="32"/>
      <c r="X41" s="32">
        <v>2018</v>
      </c>
      <c r="Y41" s="32" t="s">
        <v>820</v>
      </c>
      <c r="Z41" s="32" t="s">
        <v>819</v>
      </c>
      <c r="AA41" s="32" t="s">
        <v>819</v>
      </c>
      <c r="AB41" s="45" t="s">
        <v>820</v>
      </c>
      <c r="AC41" s="36" t="s">
        <v>1138</v>
      </c>
      <c r="AD41" s="36" t="s">
        <v>865</v>
      </c>
      <c r="AE41" s="32"/>
      <c r="AF41" s="32"/>
      <c r="AG41" s="39" t="s">
        <v>1156</v>
      </c>
      <c r="AH41" s="156" t="s">
        <v>1155</v>
      </c>
      <c r="AI41" s="132">
        <v>3.1419999999999999</v>
      </c>
      <c r="AJ41" s="132"/>
      <c r="AK41" s="132"/>
      <c r="AL41" s="132"/>
      <c r="AM41" s="132"/>
      <c r="AN41" s="132"/>
      <c r="AO41" s="132"/>
      <c r="AP41" s="132"/>
      <c r="AQ41" s="132"/>
      <c r="AR41" s="132"/>
      <c r="AS41" s="132"/>
      <c r="AT41" s="132"/>
      <c r="AU41" s="37"/>
      <c r="AV41" s="37"/>
      <c r="AW41" s="37"/>
      <c r="AX41" s="37"/>
      <c r="AY41" s="35">
        <f>+AI41*'GHG '!$C$2</f>
        <v>3.1419999999999999</v>
      </c>
      <c r="AZ41" s="31">
        <f>AJ41*'GHG '!$C$4</f>
        <v>0</v>
      </c>
      <c r="BA41" s="35">
        <f>+AK41*'GHG '!$C$5</f>
        <v>0</v>
      </c>
      <c r="BB41" s="35">
        <f>+AL41*'GHG '!$C$6</f>
        <v>0</v>
      </c>
      <c r="BC41" s="125">
        <f>+AM41*'GHG '!$C$7</f>
        <v>0</v>
      </c>
      <c r="BD41" s="32"/>
      <c r="BE41" s="32"/>
      <c r="BF41" s="32"/>
      <c r="BG41" s="32"/>
      <c r="BH41" s="32"/>
      <c r="BI41" s="32"/>
      <c r="BJ41" s="32"/>
      <c r="BK41" s="32"/>
      <c r="BL41" s="32"/>
      <c r="BM41" s="32"/>
      <c r="BN41" s="32"/>
      <c r="BO41" s="32"/>
      <c r="BP41" s="32"/>
      <c r="BQ41" s="32"/>
      <c r="BR41" s="173">
        <f t="shared" si="0"/>
        <v>3.1419999999999999</v>
      </c>
      <c r="BS41" s="32" t="s">
        <v>190</v>
      </c>
      <c r="BT41" s="32" t="s">
        <v>190</v>
      </c>
      <c r="BU41" s="14">
        <f t="shared" si="1"/>
        <v>36</v>
      </c>
    </row>
    <row r="42" spans="1:73" s="14" customFormat="1" ht="35" customHeight="1">
      <c r="A42" s="137" t="s">
        <v>1493</v>
      </c>
      <c r="B42" s="32" t="s">
        <v>435</v>
      </c>
      <c r="C42" s="32" t="s">
        <v>223</v>
      </c>
      <c r="D42" s="32" t="s">
        <v>366</v>
      </c>
      <c r="E42" s="32" t="s">
        <v>444</v>
      </c>
      <c r="F42" s="32" t="s">
        <v>188</v>
      </c>
      <c r="G42" s="32" t="s">
        <v>186</v>
      </c>
      <c r="H42" s="32" t="s">
        <v>880</v>
      </c>
      <c r="I42" s="36" t="s">
        <v>1760</v>
      </c>
      <c r="J42" s="36" t="s">
        <v>2056</v>
      </c>
      <c r="K42" s="32"/>
      <c r="L42" s="32"/>
      <c r="M42" s="33" t="s">
        <v>1545</v>
      </c>
      <c r="N42" s="209" t="s">
        <v>817</v>
      </c>
      <c r="O42" s="39" t="s">
        <v>184</v>
      </c>
      <c r="P42" s="36" t="s">
        <v>818</v>
      </c>
      <c r="Q42" s="135">
        <v>2016</v>
      </c>
      <c r="R42" s="34"/>
      <c r="S42" s="32" t="s">
        <v>187</v>
      </c>
      <c r="T42" s="42" t="s">
        <v>1736</v>
      </c>
      <c r="U42" s="36" t="s">
        <v>1174</v>
      </c>
      <c r="V42" s="43" t="s">
        <v>675</v>
      </c>
      <c r="W42" s="32"/>
      <c r="X42" s="32">
        <v>2018</v>
      </c>
      <c r="Y42" s="32" t="s">
        <v>820</v>
      </c>
      <c r="Z42" s="32" t="s">
        <v>819</v>
      </c>
      <c r="AA42" s="32" t="s">
        <v>819</v>
      </c>
      <c r="AB42" s="45" t="s">
        <v>820</v>
      </c>
      <c r="AC42" s="36" t="s">
        <v>1133</v>
      </c>
      <c r="AD42" s="36" t="s">
        <v>866</v>
      </c>
      <c r="AE42" s="32"/>
      <c r="AF42" s="32"/>
      <c r="AG42" s="39" t="s">
        <v>1111</v>
      </c>
      <c r="AH42" s="39" t="s">
        <v>867</v>
      </c>
      <c r="AI42" s="132">
        <v>2.36</v>
      </c>
      <c r="AJ42" s="132"/>
      <c r="AK42" s="132"/>
      <c r="AL42" s="132"/>
      <c r="AM42" s="132"/>
      <c r="AN42" s="132"/>
      <c r="AO42" s="132"/>
      <c r="AP42" s="132"/>
      <c r="AQ42" s="132"/>
      <c r="AR42" s="132"/>
      <c r="AS42" s="132"/>
      <c r="AT42" s="132"/>
      <c r="AU42" s="37"/>
      <c r="AV42" s="37"/>
      <c r="AW42" s="37"/>
      <c r="AX42" s="37"/>
      <c r="AY42" s="35">
        <f>+AI42*'GHG '!$C$2</f>
        <v>2.36</v>
      </c>
      <c r="AZ42" s="31">
        <f>AJ42*'GHG '!$C$4</f>
        <v>0</v>
      </c>
      <c r="BA42" s="35">
        <f>+AK42*'GHG '!$C$5</f>
        <v>0</v>
      </c>
      <c r="BB42" s="35">
        <f>+AL42*'GHG '!$C$6</f>
        <v>0</v>
      </c>
      <c r="BC42" s="125">
        <f>+AM42*'GHG '!$C$7</f>
        <v>0</v>
      </c>
      <c r="BD42" s="32"/>
      <c r="BE42" s="32"/>
      <c r="BF42" s="32"/>
      <c r="BG42" s="32"/>
      <c r="BH42" s="32"/>
      <c r="BI42" s="32"/>
      <c r="BJ42" s="32"/>
      <c r="BK42" s="32"/>
      <c r="BL42" s="32"/>
      <c r="BM42" s="32"/>
      <c r="BN42" s="32"/>
      <c r="BO42" s="32"/>
      <c r="BP42" s="32"/>
      <c r="BQ42" s="32"/>
      <c r="BR42" s="173">
        <f t="shared" si="0"/>
        <v>2.36</v>
      </c>
      <c r="BS42" s="32" t="s">
        <v>190</v>
      </c>
      <c r="BT42" s="32" t="s">
        <v>190</v>
      </c>
      <c r="BU42" s="14">
        <f t="shared" si="1"/>
        <v>37</v>
      </c>
    </row>
    <row r="43" spans="1:73" s="14" customFormat="1" ht="120" customHeight="1">
      <c r="A43" s="137" t="s">
        <v>1493</v>
      </c>
      <c r="B43" s="32" t="s">
        <v>435</v>
      </c>
      <c r="C43" s="32" t="s">
        <v>223</v>
      </c>
      <c r="D43" s="32" t="s">
        <v>368</v>
      </c>
      <c r="E43" s="32" t="s">
        <v>444</v>
      </c>
      <c r="F43" s="32" t="s">
        <v>188</v>
      </c>
      <c r="G43" s="32" t="s">
        <v>189</v>
      </c>
      <c r="H43" s="32" t="s">
        <v>878</v>
      </c>
      <c r="I43" s="36" t="s">
        <v>1761</v>
      </c>
      <c r="J43" s="36" t="s">
        <v>2057</v>
      </c>
      <c r="K43" s="32"/>
      <c r="L43" s="32"/>
      <c r="M43" s="33" t="s">
        <v>1546</v>
      </c>
      <c r="N43" s="209" t="s">
        <v>817</v>
      </c>
      <c r="O43" s="39" t="s">
        <v>184</v>
      </c>
      <c r="P43" s="36" t="s">
        <v>818</v>
      </c>
      <c r="Q43" s="135">
        <v>2016</v>
      </c>
      <c r="R43" s="34"/>
      <c r="S43" s="32" t="s">
        <v>187</v>
      </c>
      <c r="T43" s="42" t="s">
        <v>1737</v>
      </c>
      <c r="U43" s="36" t="s">
        <v>1175</v>
      </c>
      <c r="V43" s="43" t="s">
        <v>675</v>
      </c>
      <c r="W43" s="32"/>
      <c r="X43" s="32">
        <v>2018</v>
      </c>
      <c r="Y43" s="32" t="s">
        <v>820</v>
      </c>
      <c r="Z43" s="32" t="s">
        <v>819</v>
      </c>
      <c r="AA43" s="32" t="s">
        <v>819</v>
      </c>
      <c r="AB43" s="45" t="s">
        <v>820</v>
      </c>
      <c r="AC43" s="36" t="s">
        <v>1134</v>
      </c>
      <c r="AD43" s="36" t="s">
        <v>1135</v>
      </c>
      <c r="AE43" s="32"/>
      <c r="AF43" s="32"/>
      <c r="AG43" s="39" t="s">
        <v>1110</v>
      </c>
      <c r="AH43" s="39" t="s">
        <v>868</v>
      </c>
      <c r="AI43" s="132">
        <v>2.69</v>
      </c>
      <c r="AJ43" s="132"/>
      <c r="AK43" s="132"/>
      <c r="AL43" s="132"/>
      <c r="AM43" s="132"/>
      <c r="AN43" s="132"/>
      <c r="AO43" s="132"/>
      <c r="AP43" s="132"/>
      <c r="AQ43" s="132"/>
      <c r="AR43" s="132"/>
      <c r="AS43" s="132"/>
      <c r="AT43" s="132"/>
      <c r="AU43" s="37"/>
      <c r="AV43" s="37"/>
      <c r="AW43" s="37"/>
      <c r="AX43" s="37"/>
      <c r="AY43" s="35">
        <f>+AI43*'GHG '!$C$2</f>
        <v>2.69</v>
      </c>
      <c r="AZ43" s="31">
        <f>AJ43*'GHG '!$C$4</f>
        <v>0</v>
      </c>
      <c r="BA43" s="35">
        <f>+AK43*'GHG '!$C$5</f>
        <v>0</v>
      </c>
      <c r="BB43" s="35">
        <f>+AL43*'GHG '!$C$6</f>
        <v>0</v>
      </c>
      <c r="BC43" s="125">
        <f>+AM43*'GHG '!$C$7</f>
        <v>0</v>
      </c>
      <c r="BD43" s="32"/>
      <c r="BE43" s="32"/>
      <c r="BF43" s="32"/>
      <c r="BG43" s="32"/>
      <c r="BH43" s="32"/>
      <c r="BI43" s="32"/>
      <c r="BJ43" s="32"/>
      <c r="BK43" s="32"/>
      <c r="BL43" s="32"/>
      <c r="BM43" s="32"/>
      <c r="BN43" s="32"/>
      <c r="BO43" s="32"/>
      <c r="BP43" s="32"/>
      <c r="BQ43" s="32"/>
      <c r="BR43" s="173">
        <f t="shared" si="0"/>
        <v>2.69</v>
      </c>
      <c r="BS43" s="32" t="s">
        <v>190</v>
      </c>
      <c r="BT43" s="32" t="s">
        <v>190</v>
      </c>
      <c r="BU43" s="14">
        <f t="shared" si="1"/>
        <v>38</v>
      </c>
    </row>
    <row r="44" spans="1:73" s="14" customFormat="1" ht="35" customHeight="1">
      <c r="A44" s="137" t="s">
        <v>1493</v>
      </c>
      <c r="B44" s="32" t="s">
        <v>435</v>
      </c>
      <c r="C44" s="32" t="s">
        <v>223</v>
      </c>
      <c r="D44" s="32" t="s">
        <v>368</v>
      </c>
      <c r="E44" s="32" t="s">
        <v>444</v>
      </c>
      <c r="F44" s="32" t="s">
        <v>188</v>
      </c>
      <c r="G44" s="32" t="s">
        <v>189</v>
      </c>
      <c r="H44" s="32" t="s">
        <v>878</v>
      </c>
      <c r="I44" s="36" t="s">
        <v>1762</v>
      </c>
      <c r="J44" s="36" t="s">
        <v>2058</v>
      </c>
      <c r="K44" s="32"/>
      <c r="L44" s="32"/>
      <c r="M44" s="33" t="s">
        <v>1547</v>
      </c>
      <c r="N44" s="209" t="s">
        <v>817</v>
      </c>
      <c r="O44" s="39" t="s">
        <v>184</v>
      </c>
      <c r="P44" s="36" t="s">
        <v>818</v>
      </c>
      <c r="Q44" s="135">
        <v>2016</v>
      </c>
      <c r="R44" s="34"/>
      <c r="S44" s="32" t="s">
        <v>187</v>
      </c>
      <c r="T44" s="42" t="s">
        <v>1737</v>
      </c>
      <c r="U44" s="36" t="s">
        <v>1175</v>
      </c>
      <c r="V44" s="43" t="s">
        <v>675</v>
      </c>
      <c r="W44" s="32"/>
      <c r="X44" s="32">
        <v>2018</v>
      </c>
      <c r="Y44" s="32" t="s">
        <v>820</v>
      </c>
      <c r="Z44" s="32" t="s">
        <v>819</v>
      </c>
      <c r="AA44" s="32" t="s">
        <v>819</v>
      </c>
      <c r="AB44" s="45" t="s">
        <v>820</v>
      </c>
      <c r="AC44" s="36" t="s">
        <v>1134</v>
      </c>
      <c r="AD44" s="36" t="s">
        <v>1135</v>
      </c>
      <c r="AE44" s="32"/>
      <c r="AF44" s="32"/>
      <c r="AG44" s="39" t="s">
        <v>1109</v>
      </c>
      <c r="AH44" s="39" t="s">
        <v>1107</v>
      </c>
      <c r="AI44" s="132">
        <v>1.52</v>
      </c>
      <c r="AJ44" s="132"/>
      <c r="AK44" s="132"/>
      <c r="AL44" s="132"/>
      <c r="AM44" s="132"/>
      <c r="AN44" s="132"/>
      <c r="AO44" s="132"/>
      <c r="AP44" s="132"/>
      <c r="AQ44" s="132"/>
      <c r="AR44" s="132"/>
      <c r="AS44" s="132"/>
      <c r="AT44" s="132"/>
      <c r="AU44" s="37"/>
      <c r="AV44" s="37"/>
      <c r="AW44" s="37"/>
      <c r="AX44" s="37"/>
      <c r="AY44" s="35">
        <f>+AI44*'GHG '!$C$2</f>
        <v>1.52</v>
      </c>
      <c r="AZ44" s="31">
        <f>AJ44*'GHG '!$C$4</f>
        <v>0</v>
      </c>
      <c r="BA44" s="35">
        <f>+AK44*'GHG '!$C$5</f>
        <v>0</v>
      </c>
      <c r="BB44" s="35">
        <f>+AL44*'GHG '!$C$6</f>
        <v>0</v>
      </c>
      <c r="BC44" s="125">
        <f>+AM44*'GHG '!$C$7</f>
        <v>0</v>
      </c>
      <c r="BD44" s="32"/>
      <c r="BE44" s="32"/>
      <c r="BF44" s="32"/>
      <c r="BG44" s="32"/>
      <c r="BH44" s="32"/>
      <c r="BI44" s="32"/>
      <c r="BJ44" s="32"/>
      <c r="BK44" s="32"/>
      <c r="BL44" s="32"/>
      <c r="BM44" s="32"/>
      <c r="BN44" s="32"/>
      <c r="BO44" s="32"/>
      <c r="BP44" s="32"/>
      <c r="BQ44" s="32"/>
      <c r="BR44" s="173">
        <f t="shared" si="0"/>
        <v>1.52</v>
      </c>
      <c r="BS44" s="32" t="s">
        <v>190</v>
      </c>
      <c r="BT44" s="32" t="s">
        <v>190</v>
      </c>
      <c r="BU44" s="14">
        <f t="shared" si="1"/>
        <v>39</v>
      </c>
    </row>
    <row r="45" spans="1:73" s="14" customFormat="1" ht="35" customHeight="1">
      <c r="A45" s="137" t="s">
        <v>1493</v>
      </c>
      <c r="B45" s="32" t="s">
        <v>435</v>
      </c>
      <c r="C45" s="32" t="s">
        <v>223</v>
      </c>
      <c r="D45" s="32" t="s">
        <v>367</v>
      </c>
      <c r="E45" s="32" t="s">
        <v>444</v>
      </c>
      <c r="F45" s="32" t="s">
        <v>188</v>
      </c>
      <c r="G45" s="32" t="s">
        <v>225</v>
      </c>
      <c r="H45" s="32" t="s">
        <v>879</v>
      </c>
      <c r="I45" s="36" t="s">
        <v>1763</v>
      </c>
      <c r="J45" s="36" t="s">
        <v>2059</v>
      </c>
      <c r="K45" s="32"/>
      <c r="L45" s="32"/>
      <c r="M45" s="33" t="s">
        <v>1548</v>
      </c>
      <c r="N45" s="209" t="s">
        <v>817</v>
      </c>
      <c r="O45" s="39" t="s">
        <v>184</v>
      </c>
      <c r="P45" s="36" t="s">
        <v>818</v>
      </c>
      <c r="Q45" s="135">
        <v>2016</v>
      </c>
      <c r="R45" s="34"/>
      <c r="S45" s="32" t="s">
        <v>187</v>
      </c>
      <c r="T45" s="42" t="s">
        <v>1737</v>
      </c>
      <c r="U45" s="36" t="s">
        <v>1175</v>
      </c>
      <c r="V45" s="43" t="s">
        <v>675</v>
      </c>
      <c r="W45" s="32"/>
      <c r="X45" s="32">
        <v>2018</v>
      </c>
      <c r="Y45" s="32" t="s">
        <v>820</v>
      </c>
      <c r="Z45" s="32" t="s">
        <v>819</v>
      </c>
      <c r="AA45" s="32" t="s">
        <v>819</v>
      </c>
      <c r="AB45" s="45" t="s">
        <v>820</v>
      </c>
      <c r="AC45" s="36" t="s">
        <v>1137</v>
      </c>
      <c r="AD45" s="36" t="s">
        <v>1135</v>
      </c>
      <c r="AE45" s="32"/>
      <c r="AF45" s="32"/>
      <c r="AG45" s="39" t="s">
        <v>1103</v>
      </c>
      <c r="AH45" s="39" t="s">
        <v>860</v>
      </c>
      <c r="AI45" s="132">
        <v>3.13</v>
      </c>
      <c r="AJ45" s="132"/>
      <c r="AK45" s="132"/>
      <c r="AL45" s="132"/>
      <c r="AM45" s="132"/>
      <c r="AN45" s="132"/>
      <c r="AO45" s="132"/>
      <c r="AP45" s="132"/>
      <c r="AQ45" s="132"/>
      <c r="AR45" s="132"/>
      <c r="AS45" s="132"/>
      <c r="AT45" s="132"/>
      <c r="AU45" s="37"/>
      <c r="AV45" s="37"/>
      <c r="AW45" s="37"/>
      <c r="AX45" s="37"/>
      <c r="AY45" s="35">
        <f>+AI45*'GHG '!$C$2</f>
        <v>3.13</v>
      </c>
      <c r="AZ45" s="31">
        <f>AJ45*'GHG '!$C$4</f>
        <v>0</v>
      </c>
      <c r="BA45" s="35">
        <f>+AK45*'GHG '!$C$5</f>
        <v>0</v>
      </c>
      <c r="BB45" s="35">
        <f>+AL45*'GHG '!$C$6</f>
        <v>0</v>
      </c>
      <c r="BC45" s="125">
        <f>+AM45*'GHG '!$C$7</f>
        <v>0</v>
      </c>
      <c r="BD45" s="32"/>
      <c r="BE45" s="32"/>
      <c r="BF45" s="32"/>
      <c r="BG45" s="32"/>
      <c r="BH45" s="32"/>
      <c r="BI45" s="32"/>
      <c r="BJ45" s="32"/>
      <c r="BK45" s="32"/>
      <c r="BL45" s="32"/>
      <c r="BM45" s="32"/>
      <c r="BN45" s="32"/>
      <c r="BO45" s="32"/>
      <c r="BP45" s="32"/>
      <c r="BQ45" s="32"/>
      <c r="BR45" s="173">
        <f t="shared" si="0"/>
        <v>3.13</v>
      </c>
      <c r="BS45" s="32" t="s">
        <v>190</v>
      </c>
      <c r="BT45" s="32" t="s">
        <v>190</v>
      </c>
      <c r="BU45" s="14">
        <f t="shared" si="1"/>
        <v>40</v>
      </c>
    </row>
    <row r="46" spans="1:73" s="14" customFormat="1" ht="35" customHeight="1">
      <c r="A46" s="137" t="s">
        <v>1493</v>
      </c>
      <c r="B46" s="32" t="s">
        <v>435</v>
      </c>
      <c r="C46" s="32" t="s">
        <v>223</v>
      </c>
      <c r="D46" s="32" t="s">
        <v>368</v>
      </c>
      <c r="E46" s="32" t="s">
        <v>444</v>
      </c>
      <c r="F46" s="32" t="s">
        <v>188</v>
      </c>
      <c r="G46" s="32" t="s">
        <v>189</v>
      </c>
      <c r="H46" s="32" t="s">
        <v>878</v>
      </c>
      <c r="I46" s="36" t="s">
        <v>1764</v>
      </c>
      <c r="J46" s="36" t="s">
        <v>2060</v>
      </c>
      <c r="K46" s="32" t="s">
        <v>870</v>
      </c>
      <c r="L46" s="32" t="s">
        <v>869</v>
      </c>
      <c r="M46" s="33" t="s">
        <v>1549</v>
      </c>
      <c r="N46" s="209" t="s">
        <v>817</v>
      </c>
      <c r="O46" s="39" t="s">
        <v>184</v>
      </c>
      <c r="P46" s="36" t="s">
        <v>818</v>
      </c>
      <c r="Q46" s="135">
        <v>2016</v>
      </c>
      <c r="R46" s="34"/>
      <c r="S46" s="32" t="s">
        <v>187</v>
      </c>
      <c r="T46" s="42" t="s">
        <v>1737</v>
      </c>
      <c r="U46" s="36" t="s">
        <v>1175</v>
      </c>
      <c r="V46" s="43" t="s">
        <v>675</v>
      </c>
      <c r="W46" s="32"/>
      <c r="X46" s="32">
        <v>2018</v>
      </c>
      <c r="Y46" s="32" t="s">
        <v>820</v>
      </c>
      <c r="Z46" s="32" t="s">
        <v>819</v>
      </c>
      <c r="AA46" s="32" t="s">
        <v>819</v>
      </c>
      <c r="AB46" s="45" t="s">
        <v>820</v>
      </c>
      <c r="AC46" s="36" t="s">
        <v>1136</v>
      </c>
      <c r="AD46" s="36" t="s">
        <v>1135</v>
      </c>
      <c r="AE46" s="32"/>
      <c r="AF46" s="32"/>
      <c r="AG46" s="39" t="s">
        <v>1105</v>
      </c>
      <c r="AH46" s="39" t="s">
        <v>871</v>
      </c>
      <c r="AI46" s="132">
        <v>0.91900000000000004</v>
      </c>
      <c r="AJ46" s="132"/>
      <c r="AK46" s="132"/>
      <c r="AL46" s="132"/>
      <c r="AM46" s="132"/>
      <c r="AN46" s="132"/>
      <c r="AO46" s="132"/>
      <c r="AP46" s="132"/>
      <c r="AQ46" s="132"/>
      <c r="AR46" s="132"/>
      <c r="AS46" s="132"/>
      <c r="AT46" s="132"/>
      <c r="AU46" s="37"/>
      <c r="AV46" s="37"/>
      <c r="AW46" s="37"/>
      <c r="AX46" s="37"/>
      <c r="AY46" s="35">
        <f>+AI46*'GHG '!$C$2</f>
        <v>0.91900000000000004</v>
      </c>
      <c r="AZ46" s="31">
        <f>AJ46*'GHG '!$C$4</f>
        <v>0</v>
      </c>
      <c r="BA46" s="35">
        <f>+AK46*'GHG '!$C$5</f>
        <v>0</v>
      </c>
      <c r="BB46" s="35">
        <f>+AL46*'GHG '!$C$6</f>
        <v>0</v>
      </c>
      <c r="BC46" s="125">
        <f>+AM46*'GHG '!$C$7</f>
        <v>0</v>
      </c>
      <c r="BD46" s="32"/>
      <c r="BE46" s="32"/>
      <c r="BF46" s="32"/>
      <c r="BG46" s="32"/>
      <c r="BH46" s="32"/>
      <c r="BI46" s="32"/>
      <c r="BJ46" s="32"/>
      <c r="BK46" s="32"/>
      <c r="BL46" s="32"/>
      <c r="BM46" s="32"/>
      <c r="BN46" s="32"/>
      <c r="BO46" s="32"/>
      <c r="BP46" s="32"/>
      <c r="BQ46" s="32"/>
      <c r="BR46" s="173">
        <f t="shared" si="0"/>
        <v>0.91900000000000004</v>
      </c>
      <c r="BS46" s="32" t="s">
        <v>190</v>
      </c>
      <c r="BT46" s="32" t="s">
        <v>190</v>
      </c>
      <c r="BU46" s="14">
        <f t="shared" si="1"/>
        <v>41</v>
      </c>
    </row>
    <row r="47" spans="1:73" s="14" customFormat="1" ht="35" customHeight="1">
      <c r="A47" s="137" t="s">
        <v>1493</v>
      </c>
      <c r="B47" s="32" t="s">
        <v>435</v>
      </c>
      <c r="C47" s="32" t="s">
        <v>223</v>
      </c>
      <c r="D47" s="32" t="s">
        <v>368</v>
      </c>
      <c r="E47" s="32" t="s">
        <v>444</v>
      </c>
      <c r="F47" s="32" t="s">
        <v>188</v>
      </c>
      <c r="G47" s="32" t="s">
        <v>189</v>
      </c>
      <c r="H47" s="32" t="s">
        <v>878</v>
      </c>
      <c r="I47" s="36" t="s">
        <v>1765</v>
      </c>
      <c r="J47" s="36" t="s">
        <v>2061</v>
      </c>
      <c r="K47" s="36" t="s">
        <v>872</v>
      </c>
      <c r="L47" s="32"/>
      <c r="M47" s="33" t="s">
        <v>1550</v>
      </c>
      <c r="N47" s="209" t="s">
        <v>817</v>
      </c>
      <c r="O47" s="39" t="s">
        <v>184</v>
      </c>
      <c r="P47" s="36" t="s">
        <v>818</v>
      </c>
      <c r="Q47" s="135">
        <v>2016</v>
      </c>
      <c r="R47" s="34"/>
      <c r="S47" s="32" t="s">
        <v>187</v>
      </c>
      <c r="T47" s="42" t="s">
        <v>1737</v>
      </c>
      <c r="U47" s="36" t="s">
        <v>1175</v>
      </c>
      <c r="V47" s="43" t="s">
        <v>675</v>
      </c>
      <c r="W47" s="32"/>
      <c r="X47" s="32">
        <v>2018</v>
      </c>
      <c r="Y47" s="32" t="s">
        <v>820</v>
      </c>
      <c r="Z47" s="32" t="s">
        <v>819</v>
      </c>
      <c r="AA47" s="32" t="s">
        <v>819</v>
      </c>
      <c r="AB47" s="45" t="s">
        <v>820</v>
      </c>
      <c r="AC47" s="36" t="s">
        <v>1134</v>
      </c>
      <c r="AD47" s="36" t="s">
        <v>1135</v>
      </c>
      <c r="AE47" s="32"/>
      <c r="AF47" s="32"/>
      <c r="AG47" s="39" t="s">
        <v>1106</v>
      </c>
      <c r="AH47" s="39" t="s">
        <v>1108</v>
      </c>
      <c r="AI47" s="132">
        <v>0.72799999999999998</v>
      </c>
      <c r="AJ47" s="132"/>
      <c r="AK47" s="132"/>
      <c r="AL47" s="132"/>
      <c r="AM47" s="132"/>
      <c r="AN47" s="132"/>
      <c r="AO47" s="132"/>
      <c r="AP47" s="132"/>
      <c r="AQ47" s="132"/>
      <c r="AR47" s="132"/>
      <c r="AS47" s="132"/>
      <c r="AT47" s="132"/>
      <c r="AU47" s="37"/>
      <c r="AV47" s="37"/>
      <c r="AW47" s="37"/>
      <c r="AX47" s="37"/>
      <c r="AY47" s="35">
        <f>+AI47*'GHG '!$C$2</f>
        <v>0.72799999999999998</v>
      </c>
      <c r="AZ47" s="31">
        <f>AJ47*'GHG '!$C$4</f>
        <v>0</v>
      </c>
      <c r="BA47" s="35">
        <f>+AK47*'GHG '!$C$5</f>
        <v>0</v>
      </c>
      <c r="BB47" s="35">
        <f>+AL47*'GHG '!$C$6</f>
        <v>0</v>
      </c>
      <c r="BC47" s="125">
        <f>+AM47*'GHG '!$C$7</f>
        <v>0</v>
      </c>
      <c r="BD47" s="32"/>
      <c r="BE47" s="32"/>
      <c r="BF47" s="32"/>
      <c r="BG47" s="32"/>
      <c r="BH47" s="32"/>
      <c r="BI47" s="32"/>
      <c r="BJ47" s="32"/>
      <c r="BK47" s="32"/>
      <c r="BL47" s="32"/>
      <c r="BM47" s="32"/>
      <c r="BN47" s="32"/>
      <c r="BO47" s="32"/>
      <c r="BP47" s="32"/>
      <c r="BQ47" s="32"/>
      <c r="BR47" s="173">
        <f t="shared" si="0"/>
        <v>0.72799999999999998</v>
      </c>
      <c r="BS47" s="32" t="s">
        <v>190</v>
      </c>
      <c r="BT47" s="32" t="s">
        <v>190</v>
      </c>
      <c r="BU47" s="14">
        <f t="shared" si="1"/>
        <v>42</v>
      </c>
    </row>
    <row r="48" spans="1:73" s="14" customFormat="1" ht="48" customHeight="1">
      <c r="A48" s="138" t="s">
        <v>884</v>
      </c>
      <c r="B48" s="32" t="s">
        <v>805</v>
      </c>
      <c r="C48" s="32" t="s">
        <v>408</v>
      </c>
      <c r="D48" s="32" t="s">
        <v>409</v>
      </c>
      <c r="E48" s="32" t="s">
        <v>445</v>
      </c>
      <c r="F48" s="32" t="s">
        <v>301</v>
      </c>
      <c r="G48" s="32" t="s">
        <v>304</v>
      </c>
      <c r="H48" s="32" t="s">
        <v>806</v>
      </c>
      <c r="I48" s="36" t="s">
        <v>886</v>
      </c>
      <c r="J48" s="36" t="s">
        <v>885</v>
      </c>
      <c r="K48" s="32"/>
      <c r="L48" s="32"/>
      <c r="M48" s="33" t="s">
        <v>1551</v>
      </c>
      <c r="N48" s="209" t="s">
        <v>817</v>
      </c>
      <c r="O48" s="39" t="s">
        <v>184</v>
      </c>
      <c r="P48" s="36" t="s">
        <v>818</v>
      </c>
      <c r="Q48" s="135">
        <v>2016</v>
      </c>
      <c r="R48" s="34"/>
      <c r="S48" s="32" t="s">
        <v>187</v>
      </c>
      <c r="T48" s="36" t="s">
        <v>2324</v>
      </c>
      <c r="U48" s="42" t="s">
        <v>887</v>
      </c>
      <c r="V48" s="43" t="s">
        <v>675</v>
      </c>
      <c r="W48" s="32"/>
      <c r="X48" s="32">
        <v>2018</v>
      </c>
      <c r="Y48" s="45" t="s">
        <v>820</v>
      </c>
      <c r="Z48" s="32" t="s">
        <v>819</v>
      </c>
      <c r="AA48" s="32" t="s">
        <v>819</v>
      </c>
      <c r="AB48" s="45" t="s">
        <v>820</v>
      </c>
      <c r="AC48" s="36" t="s">
        <v>1132</v>
      </c>
      <c r="AD48" s="36" t="s">
        <v>888</v>
      </c>
      <c r="AE48" s="32"/>
      <c r="AF48" s="32"/>
      <c r="AG48" s="39" t="s">
        <v>1100</v>
      </c>
      <c r="AH48" s="39" t="s">
        <v>889</v>
      </c>
      <c r="AI48" s="132">
        <v>1.17</v>
      </c>
      <c r="AJ48" s="132"/>
      <c r="AK48" s="132"/>
      <c r="AL48" s="132"/>
      <c r="AM48" s="132"/>
      <c r="AN48" s="132"/>
      <c r="AO48" s="132"/>
      <c r="AP48" s="132"/>
      <c r="AQ48" s="132"/>
      <c r="AR48" s="132"/>
      <c r="AS48" s="132"/>
      <c r="AT48" s="132"/>
      <c r="AU48" s="37"/>
      <c r="AV48" s="37"/>
      <c r="AW48" s="37"/>
      <c r="AX48" s="37"/>
      <c r="AY48" s="35">
        <f>+AI48*'GHG '!$C$2</f>
        <v>1.17</v>
      </c>
      <c r="AZ48" s="31">
        <f>AJ48*'GHG '!$C$4</f>
        <v>0</v>
      </c>
      <c r="BA48" s="35">
        <f>+AK48*'GHG '!$C$5</f>
        <v>0</v>
      </c>
      <c r="BB48" s="35">
        <f>+AL48*'GHG '!$C$6</f>
        <v>0</v>
      </c>
      <c r="BC48" s="125">
        <f>+AM48*'GHG '!$C$7</f>
        <v>0</v>
      </c>
      <c r="BD48" s="32"/>
      <c r="BE48" s="32"/>
      <c r="BF48" s="32"/>
      <c r="BG48" s="32"/>
      <c r="BH48" s="32"/>
      <c r="BI48" s="32"/>
      <c r="BJ48" s="32"/>
      <c r="BK48" s="32"/>
      <c r="BL48" s="32"/>
      <c r="BM48" s="32"/>
      <c r="BN48" s="32"/>
      <c r="BO48" s="32"/>
      <c r="BP48" s="32"/>
      <c r="BQ48" s="32"/>
      <c r="BR48" s="173">
        <f t="shared" si="0"/>
        <v>1.17</v>
      </c>
      <c r="BS48" s="32" t="s">
        <v>190</v>
      </c>
      <c r="BT48" s="32" t="s">
        <v>190</v>
      </c>
      <c r="BU48" s="14">
        <f t="shared" si="1"/>
        <v>43</v>
      </c>
    </row>
    <row r="49" spans="1:73" s="14" customFormat="1" ht="48" customHeight="1">
      <c r="A49" s="138" t="s">
        <v>1493</v>
      </c>
      <c r="B49" s="32" t="s">
        <v>805</v>
      </c>
      <c r="C49" s="32" t="s">
        <v>408</v>
      </c>
      <c r="D49" s="32" t="s">
        <v>409</v>
      </c>
      <c r="E49" s="32" t="s">
        <v>445</v>
      </c>
      <c r="F49" s="32" t="s">
        <v>301</v>
      </c>
      <c r="G49" s="32" t="s">
        <v>304</v>
      </c>
      <c r="H49" s="32" t="s">
        <v>806</v>
      </c>
      <c r="I49" s="36" t="s">
        <v>891</v>
      </c>
      <c r="J49" s="36" t="s">
        <v>890</v>
      </c>
      <c r="K49" s="32"/>
      <c r="L49" s="32"/>
      <c r="M49" s="33" t="s">
        <v>1552</v>
      </c>
      <c r="N49" s="209" t="s">
        <v>817</v>
      </c>
      <c r="O49" s="39" t="s">
        <v>184</v>
      </c>
      <c r="P49" s="36" t="s">
        <v>818</v>
      </c>
      <c r="Q49" s="135">
        <v>2016</v>
      </c>
      <c r="R49" s="34"/>
      <c r="S49" s="32" t="s">
        <v>187</v>
      </c>
      <c r="T49" s="42" t="s">
        <v>2325</v>
      </c>
      <c r="U49" s="36" t="s">
        <v>892</v>
      </c>
      <c r="V49" s="43" t="s">
        <v>675</v>
      </c>
      <c r="W49" s="32"/>
      <c r="X49" s="32">
        <v>2018</v>
      </c>
      <c r="Y49" s="45" t="s">
        <v>820</v>
      </c>
      <c r="Z49" s="32" t="s">
        <v>819</v>
      </c>
      <c r="AA49" s="32" t="s">
        <v>819</v>
      </c>
      <c r="AB49" s="45" t="s">
        <v>820</v>
      </c>
      <c r="AC49" s="36" t="s">
        <v>1131</v>
      </c>
      <c r="AD49" s="36" t="s">
        <v>893</v>
      </c>
      <c r="AE49" s="32"/>
      <c r="AF49" s="32"/>
      <c r="AG49" s="39" t="s">
        <v>1102</v>
      </c>
      <c r="AH49" s="39" t="s">
        <v>894</v>
      </c>
      <c r="AI49" s="132"/>
      <c r="AJ49" s="132"/>
      <c r="AK49" s="132"/>
      <c r="AL49" s="132">
        <v>9.8499999999999998E-4</v>
      </c>
      <c r="AM49" s="132"/>
      <c r="AN49" s="132"/>
      <c r="AO49" s="132"/>
      <c r="AP49" s="132"/>
      <c r="AQ49" s="132"/>
      <c r="AR49" s="132"/>
      <c r="AS49" s="132"/>
      <c r="AT49" s="132"/>
      <c r="AU49" s="37"/>
      <c r="AV49" s="37"/>
      <c r="AW49" s="37"/>
      <c r="AX49" s="37"/>
      <c r="AY49" s="35">
        <f>+AI49*'GHG '!$C$2</f>
        <v>0</v>
      </c>
      <c r="AZ49" s="31">
        <f>AJ49*'GHG '!$C$4</f>
        <v>0</v>
      </c>
      <c r="BA49" s="35">
        <f>+AK49*'GHG '!$C$5</f>
        <v>0</v>
      </c>
      <c r="BB49" s="35">
        <f>+AL49*'GHG '!$C$6</f>
        <v>0.26102500000000001</v>
      </c>
      <c r="BC49" s="125">
        <f>+AM49*'GHG '!$C$7</f>
        <v>0</v>
      </c>
      <c r="BD49" s="32"/>
      <c r="BE49" s="32"/>
      <c r="BF49" s="32"/>
      <c r="BG49" s="32"/>
      <c r="BH49" s="32"/>
      <c r="BI49" s="32"/>
      <c r="BJ49" s="32"/>
      <c r="BK49" s="32"/>
      <c r="BL49" s="32"/>
      <c r="BM49" s="32"/>
      <c r="BN49" s="32"/>
      <c r="BO49" s="32"/>
      <c r="BP49" s="32"/>
      <c r="BQ49" s="32"/>
      <c r="BR49" s="173">
        <f t="shared" si="0"/>
        <v>0.26102500000000001</v>
      </c>
      <c r="BS49" s="32" t="s">
        <v>190</v>
      </c>
      <c r="BT49" s="32" t="s">
        <v>190</v>
      </c>
      <c r="BU49" s="14">
        <f t="shared" si="1"/>
        <v>44</v>
      </c>
    </row>
    <row r="50" spans="1:73" s="14" customFormat="1" ht="48" customHeight="1">
      <c r="A50" s="138" t="s">
        <v>1493</v>
      </c>
      <c r="B50" s="32" t="s">
        <v>805</v>
      </c>
      <c r="C50" s="32" t="s">
        <v>408</v>
      </c>
      <c r="D50" s="32" t="s">
        <v>409</v>
      </c>
      <c r="E50" s="32" t="s">
        <v>445</v>
      </c>
      <c r="F50" s="32" t="s">
        <v>301</v>
      </c>
      <c r="G50" s="32" t="s">
        <v>304</v>
      </c>
      <c r="H50" s="32" t="s">
        <v>806</v>
      </c>
      <c r="I50" s="36" t="s">
        <v>896</v>
      </c>
      <c r="J50" s="36" t="s">
        <v>895</v>
      </c>
      <c r="K50" s="32"/>
      <c r="L50" s="32"/>
      <c r="M50" s="33" t="s">
        <v>1553</v>
      </c>
      <c r="N50" s="209" t="s">
        <v>817</v>
      </c>
      <c r="O50" s="39" t="s">
        <v>184</v>
      </c>
      <c r="P50" s="36" t="s">
        <v>818</v>
      </c>
      <c r="Q50" s="135">
        <v>2016</v>
      </c>
      <c r="R50" s="34"/>
      <c r="S50" s="32" t="s">
        <v>187</v>
      </c>
      <c r="T50" s="42" t="s">
        <v>2326</v>
      </c>
      <c r="U50" s="36" t="s">
        <v>897</v>
      </c>
      <c r="V50" s="43" t="s">
        <v>675</v>
      </c>
      <c r="W50" s="32"/>
      <c r="X50" s="32">
        <v>2018</v>
      </c>
      <c r="Y50" s="45" t="s">
        <v>820</v>
      </c>
      <c r="Z50" s="32" t="s">
        <v>819</v>
      </c>
      <c r="AA50" s="32" t="s">
        <v>819</v>
      </c>
      <c r="AB50" s="45" t="s">
        <v>820</v>
      </c>
      <c r="AC50" s="36" t="s">
        <v>1131</v>
      </c>
      <c r="AD50" s="36" t="s">
        <v>898</v>
      </c>
      <c r="AE50" s="32"/>
      <c r="AF50" s="32"/>
      <c r="AG50" s="39" t="s">
        <v>1101</v>
      </c>
      <c r="AH50" s="39" t="s">
        <v>899</v>
      </c>
      <c r="AI50" s="132">
        <v>2.12E-2</v>
      </c>
      <c r="AJ50" s="132"/>
      <c r="AK50" s="132"/>
      <c r="AL50" s="132">
        <v>6.77E-3</v>
      </c>
      <c r="AM50" s="132"/>
      <c r="AN50" s="132"/>
      <c r="AO50" s="132"/>
      <c r="AP50" s="132"/>
      <c r="AQ50" s="132"/>
      <c r="AR50" s="132"/>
      <c r="AS50" s="132"/>
      <c r="AT50" s="132"/>
      <c r="AU50" s="37"/>
      <c r="AV50" s="37"/>
      <c r="AW50" s="37"/>
      <c r="AX50" s="37"/>
      <c r="AY50" s="35">
        <f>+AI50*'GHG '!$C$2</f>
        <v>2.12E-2</v>
      </c>
      <c r="AZ50" s="31">
        <f>AJ50*'GHG '!$C$4</f>
        <v>0</v>
      </c>
      <c r="BA50" s="35">
        <f>+AK50*'GHG '!$C$5</f>
        <v>0</v>
      </c>
      <c r="BB50" s="35">
        <f>+AL50*'GHG '!$C$6</f>
        <v>1.7940499999999999</v>
      </c>
      <c r="BC50" s="125">
        <f>+AM50*'GHG '!$C$7</f>
        <v>0</v>
      </c>
      <c r="BD50" s="32"/>
      <c r="BE50" s="32"/>
      <c r="BF50" s="32"/>
      <c r="BG50" s="32"/>
      <c r="BH50" s="32"/>
      <c r="BI50" s="32"/>
      <c r="BJ50" s="32"/>
      <c r="BK50" s="32"/>
      <c r="BL50" s="32"/>
      <c r="BM50" s="32"/>
      <c r="BN50" s="32"/>
      <c r="BO50" s="32"/>
      <c r="BP50" s="32"/>
      <c r="BQ50" s="32"/>
      <c r="BR50" s="173">
        <f t="shared" si="0"/>
        <v>1.81525</v>
      </c>
      <c r="BS50" s="32" t="s">
        <v>190</v>
      </c>
      <c r="BT50" s="32" t="s">
        <v>190</v>
      </c>
      <c r="BU50" s="14">
        <f t="shared" si="1"/>
        <v>45</v>
      </c>
    </row>
    <row r="51" spans="1:73" s="14" customFormat="1" ht="48" customHeight="1">
      <c r="A51" s="138" t="s">
        <v>1493</v>
      </c>
      <c r="B51" s="32" t="s">
        <v>805</v>
      </c>
      <c r="C51" s="32" t="s">
        <v>408</v>
      </c>
      <c r="D51" s="32" t="s">
        <v>409</v>
      </c>
      <c r="E51" s="32" t="s">
        <v>445</v>
      </c>
      <c r="F51" s="32" t="s">
        <v>301</v>
      </c>
      <c r="G51" s="32" t="s">
        <v>304</v>
      </c>
      <c r="H51" s="32" t="s">
        <v>806</v>
      </c>
      <c r="I51" s="36" t="s">
        <v>904</v>
      </c>
      <c r="J51" s="36" t="s">
        <v>900</v>
      </c>
      <c r="K51" s="32"/>
      <c r="L51" s="32"/>
      <c r="M51" s="33" t="s">
        <v>1554</v>
      </c>
      <c r="N51" s="209" t="s">
        <v>817</v>
      </c>
      <c r="O51" s="39" t="s">
        <v>184</v>
      </c>
      <c r="P51" s="36" t="s">
        <v>818</v>
      </c>
      <c r="Q51" s="135">
        <v>2016</v>
      </c>
      <c r="R51" s="34"/>
      <c r="S51" s="32" t="s">
        <v>187</v>
      </c>
      <c r="T51" s="42" t="s">
        <v>2327</v>
      </c>
      <c r="U51" s="36" t="s">
        <v>901</v>
      </c>
      <c r="V51" s="43" t="s">
        <v>675</v>
      </c>
      <c r="W51" s="32"/>
      <c r="X51" s="32">
        <v>2018</v>
      </c>
      <c r="Y51" s="45" t="s">
        <v>820</v>
      </c>
      <c r="Z51" s="32" t="s">
        <v>819</v>
      </c>
      <c r="AA51" s="32" t="s">
        <v>819</v>
      </c>
      <c r="AB51" s="45" t="s">
        <v>820</v>
      </c>
      <c r="AC51" s="36" t="s">
        <v>1131</v>
      </c>
      <c r="AD51" s="36" t="s">
        <v>902</v>
      </c>
      <c r="AE51" s="32"/>
      <c r="AF51" s="32"/>
      <c r="AG51" s="39" t="s">
        <v>1100</v>
      </c>
      <c r="AH51" s="39" t="s">
        <v>903</v>
      </c>
      <c r="AI51" s="132">
        <v>1.05</v>
      </c>
      <c r="AJ51" s="132"/>
      <c r="AK51" s="132"/>
      <c r="AL51" s="132"/>
      <c r="AM51" s="132"/>
      <c r="AN51" s="132"/>
      <c r="AO51" s="132"/>
      <c r="AP51" s="132"/>
      <c r="AQ51" s="132"/>
      <c r="AR51" s="132"/>
      <c r="AS51" s="132"/>
      <c r="AT51" s="132"/>
      <c r="AU51" s="37"/>
      <c r="AV51" s="37"/>
      <c r="AW51" s="37"/>
      <c r="AX51" s="37"/>
      <c r="AY51" s="35">
        <f>+AI51*'GHG '!$C$2</f>
        <v>1.05</v>
      </c>
      <c r="AZ51" s="31">
        <f>AJ51*'GHG '!$C$4</f>
        <v>0</v>
      </c>
      <c r="BA51" s="35">
        <f>+AK51*'GHG '!$C$5</f>
        <v>0</v>
      </c>
      <c r="BB51" s="35">
        <f>+AL51*'GHG '!$C$6</f>
        <v>0</v>
      </c>
      <c r="BC51" s="125">
        <f>+AM51*'GHG '!$C$7</f>
        <v>0</v>
      </c>
      <c r="BD51" s="32"/>
      <c r="BE51" s="32"/>
      <c r="BF51" s="32"/>
      <c r="BG51" s="32"/>
      <c r="BH51" s="32"/>
      <c r="BI51" s="32"/>
      <c r="BJ51" s="32"/>
      <c r="BK51" s="32"/>
      <c r="BL51" s="32"/>
      <c r="BM51" s="32"/>
      <c r="BN51" s="32"/>
      <c r="BO51" s="32"/>
      <c r="BP51" s="32"/>
      <c r="BQ51" s="32"/>
      <c r="BR51" s="173">
        <f t="shared" si="0"/>
        <v>1.05</v>
      </c>
      <c r="BS51" s="32" t="s">
        <v>190</v>
      </c>
      <c r="BT51" s="32" t="s">
        <v>190</v>
      </c>
      <c r="BU51" s="14">
        <f t="shared" si="1"/>
        <v>46</v>
      </c>
    </row>
    <row r="52" spans="1:73" s="14" customFormat="1" ht="48" customHeight="1">
      <c r="A52" s="138" t="s">
        <v>1493</v>
      </c>
      <c r="B52" s="32" t="s">
        <v>805</v>
      </c>
      <c r="C52" s="32" t="s">
        <v>408</v>
      </c>
      <c r="D52" s="32" t="s">
        <v>409</v>
      </c>
      <c r="E52" s="32" t="s">
        <v>445</v>
      </c>
      <c r="F52" s="32" t="s">
        <v>301</v>
      </c>
      <c r="G52" s="32" t="s">
        <v>304</v>
      </c>
      <c r="H52" s="32" t="s">
        <v>806</v>
      </c>
      <c r="I52" s="36" t="s">
        <v>906</v>
      </c>
      <c r="J52" s="36" t="s">
        <v>905</v>
      </c>
      <c r="K52" s="32"/>
      <c r="L52" s="32"/>
      <c r="M52" s="33" t="s">
        <v>1555</v>
      </c>
      <c r="N52" s="209" t="s">
        <v>817</v>
      </c>
      <c r="O52" s="39" t="s">
        <v>184</v>
      </c>
      <c r="P52" s="36" t="s">
        <v>818</v>
      </c>
      <c r="Q52" s="135">
        <v>2016</v>
      </c>
      <c r="R52" s="34"/>
      <c r="S52" s="32" t="s">
        <v>187</v>
      </c>
      <c r="T52" s="42" t="s">
        <v>2328</v>
      </c>
      <c r="U52" s="36" t="s">
        <v>907</v>
      </c>
      <c r="V52" s="43" t="s">
        <v>675</v>
      </c>
      <c r="W52" s="32"/>
      <c r="X52" s="32">
        <v>2018</v>
      </c>
      <c r="Y52" s="45" t="s">
        <v>820</v>
      </c>
      <c r="Z52" s="32" t="s">
        <v>819</v>
      </c>
      <c r="AA52" s="32" t="s">
        <v>819</v>
      </c>
      <c r="AB52" s="45" t="s">
        <v>820</v>
      </c>
      <c r="AC52" s="36" t="s">
        <v>1131</v>
      </c>
      <c r="AD52" s="36" t="s">
        <v>902</v>
      </c>
      <c r="AE52" s="32"/>
      <c r="AF52" s="32"/>
      <c r="AG52" s="39" t="s">
        <v>1104</v>
      </c>
      <c r="AH52" s="39" t="s">
        <v>908</v>
      </c>
      <c r="AI52" s="132">
        <v>0.70099999999999996</v>
      </c>
      <c r="AJ52" s="132"/>
      <c r="AK52" s="132"/>
      <c r="AL52" s="132"/>
      <c r="AM52" s="132"/>
      <c r="AN52" s="132"/>
      <c r="AO52" s="132"/>
      <c r="AP52" s="132"/>
      <c r="AQ52" s="132"/>
      <c r="AR52" s="132"/>
      <c r="AS52" s="132"/>
      <c r="AT52" s="132"/>
      <c r="AU52" s="37"/>
      <c r="AV52" s="37"/>
      <c r="AW52" s="37"/>
      <c r="AX52" s="37"/>
      <c r="AY52" s="35">
        <f>+AI52*'GHG '!$C$2</f>
        <v>0.70099999999999996</v>
      </c>
      <c r="AZ52" s="31">
        <f>AJ52*'GHG '!$C$4</f>
        <v>0</v>
      </c>
      <c r="BA52" s="35">
        <f>+AK52*'GHG '!$C$5</f>
        <v>0</v>
      </c>
      <c r="BB52" s="35">
        <f>+AL52*'GHG '!$C$6</f>
        <v>0</v>
      </c>
      <c r="BC52" s="125">
        <f>+AM52*'GHG '!$C$7</f>
        <v>0</v>
      </c>
      <c r="BD52" s="32"/>
      <c r="BE52" s="32"/>
      <c r="BF52" s="32"/>
      <c r="BG52" s="32"/>
      <c r="BH52" s="32"/>
      <c r="BI52" s="32"/>
      <c r="BJ52" s="32"/>
      <c r="BK52" s="32"/>
      <c r="BL52" s="32"/>
      <c r="BM52" s="32"/>
      <c r="BN52" s="32"/>
      <c r="BO52" s="32"/>
      <c r="BP52" s="32"/>
      <c r="BQ52" s="32"/>
      <c r="BR52" s="173">
        <f t="shared" si="0"/>
        <v>0.70099999999999996</v>
      </c>
      <c r="BS52" s="32" t="s">
        <v>190</v>
      </c>
      <c r="BT52" s="32" t="s">
        <v>190</v>
      </c>
      <c r="BU52" s="14">
        <f t="shared" si="1"/>
        <v>47</v>
      </c>
    </row>
    <row r="53" spans="1:73" s="14" customFormat="1" ht="48" customHeight="1">
      <c r="A53" s="138" t="s">
        <v>1493</v>
      </c>
      <c r="B53" s="32" t="s">
        <v>805</v>
      </c>
      <c r="C53" s="32" t="s">
        <v>408</v>
      </c>
      <c r="D53" s="32" t="s">
        <v>409</v>
      </c>
      <c r="E53" s="32" t="s">
        <v>445</v>
      </c>
      <c r="F53" s="32" t="s">
        <v>301</v>
      </c>
      <c r="G53" s="32" t="s">
        <v>304</v>
      </c>
      <c r="H53" s="32" t="s">
        <v>806</v>
      </c>
      <c r="I53" s="36" t="s">
        <v>910</v>
      </c>
      <c r="J53" s="36" t="s">
        <v>909</v>
      </c>
      <c r="K53" s="32"/>
      <c r="L53" s="32"/>
      <c r="M53" s="33" t="s">
        <v>1556</v>
      </c>
      <c r="N53" s="209" t="s">
        <v>817</v>
      </c>
      <c r="O53" s="39" t="s">
        <v>184</v>
      </c>
      <c r="P53" s="36" t="s">
        <v>818</v>
      </c>
      <c r="Q53" s="135">
        <v>2016</v>
      </c>
      <c r="R53" s="34"/>
      <c r="S53" s="32" t="s">
        <v>187</v>
      </c>
      <c r="T53" s="42" t="s">
        <v>2329</v>
      </c>
      <c r="U53" s="36" t="s">
        <v>911</v>
      </c>
      <c r="V53" s="43" t="s">
        <v>675</v>
      </c>
      <c r="W53" s="32"/>
      <c r="X53" s="32">
        <v>2018</v>
      </c>
      <c r="Y53" s="45" t="s">
        <v>820</v>
      </c>
      <c r="Z53" s="32" t="s">
        <v>819</v>
      </c>
      <c r="AA53" s="32" t="s">
        <v>819</v>
      </c>
      <c r="AB53" s="45" t="s">
        <v>820</v>
      </c>
      <c r="AC53" s="36" t="s">
        <v>1131</v>
      </c>
      <c r="AD53" s="36" t="s">
        <v>902</v>
      </c>
      <c r="AE53" s="32"/>
      <c r="AF53" s="32"/>
      <c r="AG53" s="39" t="s">
        <v>1100</v>
      </c>
      <c r="AH53" s="39" t="s">
        <v>903</v>
      </c>
      <c r="AI53" s="132">
        <v>0.30299999999999999</v>
      </c>
      <c r="AJ53" s="132"/>
      <c r="AK53" s="132"/>
      <c r="AL53" s="132"/>
      <c r="AM53" s="132"/>
      <c r="AN53" s="132"/>
      <c r="AO53" s="132"/>
      <c r="AP53" s="132"/>
      <c r="AQ53" s="132"/>
      <c r="AR53" s="132"/>
      <c r="AS53" s="132"/>
      <c r="AT53" s="132"/>
      <c r="AU53" s="37"/>
      <c r="AV53" s="37"/>
      <c r="AW53" s="37"/>
      <c r="AX53" s="37"/>
      <c r="AY53" s="35">
        <f>+AI53*'GHG '!$C$2</f>
        <v>0.30299999999999999</v>
      </c>
      <c r="AZ53" s="31">
        <f>AJ53*'GHG '!$C$4</f>
        <v>0</v>
      </c>
      <c r="BA53" s="35">
        <f>+AK53*'GHG '!$C$5</f>
        <v>0</v>
      </c>
      <c r="BB53" s="35">
        <f>+AL53*'GHG '!$C$6</f>
        <v>0</v>
      </c>
      <c r="BC53" s="125">
        <f>+AM53*'GHG '!$C$7</f>
        <v>0</v>
      </c>
      <c r="BD53" s="32"/>
      <c r="BE53" s="32"/>
      <c r="BF53" s="32"/>
      <c r="BG53" s="32"/>
      <c r="BH53" s="32"/>
      <c r="BI53" s="32"/>
      <c r="BJ53" s="32"/>
      <c r="BK53" s="32"/>
      <c r="BL53" s="32"/>
      <c r="BM53" s="32"/>
      <c r="BN53" s="32"/>
      <c r="BO53" s="32"/>
      <c r="BP53" s="32"/>
      <c r="BQ53" s="32"/>
      <c r="BR53" s="173">
        <f t="shared" si="0"/>
        <v>0.30299999999999999</v>
      </c>
      <c r="BS53" s="32" t="s">
        <v>190</v>
      </c>
      <c r="BT53" s="32" t="s">
        <v>190</v>
      </c>
      <c r="BU53" s="14">
        <f t="shared" si="1"/>
        <v>48</v>
      </c>
    </row>
    <row r="54" spans="1:73" s="14" customFormat="1" ht="48" customHeight="1">
      <c r="A54" s="138" t="s">
        <v>1493</v>
      </c>
      <c r="B54" s="32" t="s">
        <v>805</v>
      </c>
      <c r="C54" s="32" t="s">
        <v>408</v>
      </c>
      <c r="D54" s="32" t="s">
        <v>409</v>
      </c>
      <c r="E54" s="32" t="s">
        <v>445</v>
      </c>
      <c r="F54" s="32" t="s">
        <v>301</v>
      </c>
      <c r="G54" s="32" t="s">
        <v>304</v>
      </c>
      <c r="H54" s="32" t="s">
        <v>806</v>
      </c>
      <c r="I54" s="36" t="s">
        <v>913</v>
      </c>
      <c r="J54" s="36" t="s">
        <v>912</v>
      </c>
      <c r="K54" s="32"/>
      <c r="L54" s="32"/>
      <c r="M54" s="33" t="s">
        <v>1557</v>
      </c>
      <c r="N54" s="209" t="s">
        <v>817</v>
      </c>
      <c r="O54" s="39" t="s">
        <v>184</v>
      </c>
      <c r="P54" s="36" t="s">
        <v>818</v>
      </c>
      <c r="Q54" s="135">
        <v>2016</v>
      </c>
      <c r="R54" s="34"/>
      <c r="S54" s="32" t="s">
        <v>187</v>
      </c>
      <c r="T54" s="36" t="s">
        <v>1148</v>
      </c>
      <c r="U54" s="36" t="s">
        <v>914</v>
      </c>
      <c r="V54" s="43" t="s">
        <v>675</v>
      </c>
      <c r="W54" s="32"/>
      <c r="X54" s="32">
        <v>2018</v>
      </c>
      <c r="Y54" s="45" t="s">
        <v>820</v>
      </c>
      <c r="Z54" s="32" t="s">
        <v>819</v>
      </c>
      <c r="AA54" s="32" t="s">
        <v>819</v>
      </c>
      <c r="AB54" s="45" t="s">
        <v>820</v>
      </c>
      <c r="AC54" s="36" t="s">
        <v>1140</v>
      </c>
      <c r="AD54" s="36" t="s">
        <v>915</v>
      </c>
      <c r="AE54" s="32"/>
      <c r="AF54" s="32"/>
      <c r="AG54" s="39" t="s">
        <v>1098</v>
      </c>
      <c r="AH54" s="39" t="s">
        <v>916</v>
      </c>
      <c r="AI54" s="132"/>
      <c r="AJ54" s="132">
        <v>2.31E-4</v>
      </c>
      <c r="AK54" s="132"/>
      <c r="AL54" s="132"/>
      <c r="AM54" s="132"/>
      <c r="AN54" s="132"/>
      <c r="AO54" s="132"/>
      <c r="AP54" s="132"/>
      <c r="AQ54" s="132"/>
      <c r="AR54" s="132"/>
      <c r="AS54" s="132"/>
      <c r="AT54" s="132"/>
      <c r="AU54" s="37"/>
      <c r="AV54" s="37"/>
      <c r="AW54" s="37"/>
      <c r="AX54" s="37"/>
      <c r="AY54" s="35">
        <f>+AI54*'GHG '!$C$2</f>
        <v>0</v>
      </c>
      <c r="AZ54" s="31">
        <f>AJ54*'GHG '!$C$4</f>
        <v>6.9300000000000004E-3</v>
      </c>
      <c r="BA54" s="35">
        <f>+AK54*'GHG '!$C$5</f>
        <v>0</v>
      </c>
      <c r="BB54" s="35">
        <f>+AL54*'GHG '!$C$6</f>
        <v>0</v>
      </c>
      <c r="BC54" s="125">
        <f>+AM54*'GHG '!$C$7</f>
        <v>0</v>
      </c>
      <c r="BD54" s="32"/>
      <c r="BE54" s="32"/>
      <c r="BF54" s="32"/>
      <c r="BG54" s="32"/>
      <c r="BH54" s="32"/>
      <c r="BI54" s="32"/>
      <c r="BJ54" s="32"/>
      <c r="BK54" s="32"/>
      <c r="BL54" s="32"/>
      <c r="BM54" s="32"/>
      <c r="BN54" s="32"/>
      <c r="BO54" s="32"/>
      <c r="BP54" s="32"/>
      <c r="BQ54" s="32"/>
      <c r="BR54" s="173">
        <f t="shared" si="0"/>
        <v>6.9300000000000004E-3</v>
      </c>
      <c r="BS54" s="32" t="s">
        <v>190</v>
      </c>
      <c r="BT54" s="32" t="s">
        <v>190</v>
      </c>
      <c r="BU54" s="14">
        <f t="shared" si="1"/>
        <v>49</v>
      </c>
    </row>
    <row r="55" spans="1:73" s="14" customFormat="1" ht="48" customHeight="1">
      <c r="A55" s="138" t="s">
        <v>1493</v>
      </c>
      <c r="B55" s="32" t="s">
        <v>805</v>
      </c>
      <c r="C55" s="32" t="s">
        <v>408</v>
      </c>
      <c r="D55" s="32" t="s">
        <v>409</v>
      </c>
      <c r="E55" s="32" t="s">
        <v>445</v>
      </c>
      <c r="F55" s="32" t="s">
        <v>301</v>
      </c>
      <c r="G55" s="32" t="s">
        <v>304</v>
      </c>
      <c r="H55" s="32" t="s">
        <v>806</v>
      </c>
      <c r="I55" s="36" t="s">
        <v>917</v>
      </c>
      <c r="J55" s="36" t="s">
        <v>917</v>
      </c>
      <c r="K55" s="32"/>
      <c r="L55" s="32"/>
      <c r="M55" s="33" t="s">
        <v>1558</v>
      </c>
      <c r="N55" s="209" t="s">
        <v>817</v>
      </c>
      <c r="O55" s="39" t="s">
        <v>184</v>
      </c>
      <c r="P55" s="36" t="s">
        <v>818</v>
      </c>
      <c r="Q55" s="135">
        <v>2016</v>
      </c>
      <c r="R55" s="34"/>
      <c r="S55" s="32" t="s">
        <v>187</v>
      </c>
      <c r="T55" s="42" t="s">
        <v>1149</v>
      </c>
      <c r="U55" s="36" t="s">
        <v>918</v>
      </c>
      <c r="V55" s="43" t="s">
        <v>675</v>
      </c>
      <c r="W55" s="32"/>
      <c r="X55" s="32">
        <v>2018</v>
      </c>
      <c r="Y55" s="45" t="s">
        <v>820</v>
      </c>
      <c r="Z55" s="32" t="s">
        <v>819</v>
      </c>
      <c r="AA55" s="32" t="s">
        <v>819</v>
      </c>
      <c r="AB55" s="45" t="s">
        <v>820</v>
      </c>
      <c r="AC55" s="36"/>
      <c r="AD55" s="36"/>
      <c r="AE55" s="32"/>
      <c r="AF55" s="32"/>
      <c r="AG55" s="39" t="s">
        <v>1099</v>
      </c>
      <c r="AH55" s="39" t="s">
        <v>919</v>
      </c>
      <c r="AI55" s="132">
        <v>2.39</v>
      </c>
      <c r="AJ55" s="132">
        <v>5.0900000000000001E-4</v>
      </c>
      <c r="AK55" s="132"/>
      <c r="AL55" s="132"/>
      <c r="AM55" s="132"/>
      <c r="AN55" s="132"/>
      <c r="AO55" s="132"/>
      <c r="AP55" s="132"/>
      <c r="AQ55" s="132"/>
      <c r="AR55" s="132"/>
      <c r="AS55" s="132"/>
      <c r="AT55" s="132"/>
      <c r="AU55" s="37"/>
      <c r="AV55" s="37"/>
      <c r="AW55" s="37"/>
      <c r="AX55" s="37"/>
      <c r="AY55" s="35">
        <f>+AI55*'GHG '!$C$2</f>
        <v>2.39</v>
      </c>
      <c r="AZ55" s="31">
        <f>AJ55*'GHG '!$C$4</f>
        <v>1.5270000000000001E-2</v>
      </c>
      <c r="BA55" s="35">
        <f>+AK55*'GHG '!$C$5</f>
        <v>0</v>
      </c>
      <c r="BB55" s="35">
        <f>+AL55*'GHG '!$C$6</f>
        <v>0</v>
      </c>
      <c r="BC55" s="125">
        <f>+AM55*'GHG '!$C$7</f>
        <v>0</v>
      </c>
      <c r="BD55" s="32"/>
      <c r="BE55" s="32"/>
      <c r="BF55" s="32"/>
      <c r="BG55" s="32"/>
      <c r="BH55" s="32"/>
      <c r="BI55" s="32"/>
      <c r="BJ55" s="32"/>
      <c r="BK55" s="32"/>
      <c r="BL55" s="32"/>
      <c r="BM55" s="32"/>
      <c r="BN55" s="32"/>
      <c r="BO55" s="32"/>
      <c r="BP55" s="32"/>
      <c r="BQ55" s="32"/>
      <c r="BR55" s="173">
        <f t="shared" si="0"/>
        <v>2.4052700000000002</v>
      </c>
      <c r="BS55" s="32" t="s">
        <v>190</v>
      </c>
      <c r="BT55" s="32" t="s">
        <v>190</v>
      </c>
      <c r="BU55" s="14">
        <f t="shared" si="1"/>
        <v>50</v>
      </c>
    </row>
    <row r="56" spans="1:73" s="14" customFormat="1" ht="48" customHeight="1">
      <c r="A56" s="138" t="s">
        <v>1493</v>
      </c>
      <c r="B56" s="32" t="s">
        <v>805</v>
      </c>
      <c r="C56" s="32" t="s">
        <v>408</v>
      </c>
      <c r="D56" s="32" t="s">
        <v>409</v>
      </c>
      <c r="E56" s="32" t="s">
        <v>445</v>
      </c>
      <c r="F56" s="32" t="s">
        <v>301</v>
      </c>
      <c r="G56" s="32" t="s">
        <v>304</v>
      </c>
      <c r="H56" s="32" t="s">
        <v>806</v>
      </c>
      <c r="I56" s="36" t="s">
        <v>921</v>
      </c>
      <c r="J56" s="36" t="s">
        <v>920</v>
      </c>
      <c r="K56" s="32"/>
      <c r="L56" s="32"/>
      <c r="M56" s="33" t="s">
        <v>1559</v>
      </c>
      <c r="N56" s="209" t="s">
        <v>817</v>
      </c>
      <c r="O56" s="39" t="s">
        <v>184</v>
      </c>
      <c r="P56" s="36" t="s">
        <v>818</v>
      </c>
      <c r="Q56" s="135">
        <v>2016</v>
      </c>
      <c r="R56" s="34"/>
      <c r="S56" s="32" t="s">
        <v>187</v>
      </c>
      <c r="T56" s="42" t="s">
        <v>1151</v>
      </c>
      <c r="U56" s="36" t="s">
        <v>1150</v>
      </c>
      <c r="V56" s="43" t="s">
        <v>675</v>
      </c>
      <c r="W56" s="32"/>
      <c r="X56" s="32">
        <v>2018</v>
      </c>
      <c r="Y56" s="45" t="s">
        <v>820</v>
      </c>
      <c r="Z56" s="32" t="s">
        <v>819</v>
      </c>
      <c r="AA56" s="32" t="s">
        <v>819</v>
      </c>
      <c r="AB56" s="45" t="s">
        <v>820</v>
      </c>
      <c r="AC56" s="36"/>
      <c r="AD56" s="36" t="s">
        <v>922</v>
      </c>
      <c r="AE56" s="32"/>
      <c r="AF56" s="32"/>
      <c r="AG56" s="39" t="s">
        <v>1098</v>
      </c>
      <c r="AH56" s="39" t="s">
        <v>916</v>
      </c>
      <c r="AI56" s="132"/>
      <c r="AJ56" s="132">
        <v>8.6000000000000003E-5</v>
      </c>
      <c r="AK56" s="132"/>
      <c r="AL56" s="132"/>
      <c r="AM56" s="132"/>
      <c r="AN56" s="132"/>
      <c r="AO56" s="132"/>
      <c r="AP56" s="132"/>
      <c r="AQ56" s="132"/>
      <c r="AR56" s="132"/>
      <c r="AS56" s="132"/>
      <c r="AT56" s="132"/>
      <c r="AU56" s="37"/>
      <c r="AV56" s="37"/>
      <c r="AW56" s="37"/>
      <c r="AX56" s="37"/>
      <c r="AY56" s="35">
        <f>+AI56*'GHG '!$C$2</f>
        <v>0</v>
      </c>
      <c r="AZ56" s="31">
        <f>AJ56*'GHG '!$C$4</f>
        <v>2.5800000000000003E-3</v>
      </c>
      <c r="BA56" s="35">
        <f>+AK56*'GHG '!$C$5</f>
        <v>0</v>
      </c>
      <c r="BB56" s="35">
        <f>+AL56*'GHG '!$C$6</f>
        <v>0</v>
      </c>
      <c r="BC56" s="125">
        <f>+AM56*'GHG '!$C$7</f>
        <v>0</v>
      </c>
      <c r="BD56" s="32"/>
      <c r="BE56" s="32"/>
      <c r="BF56" s="32"/>
      <c r="BG56" s="32"/>
      <c r="BH56" s="32"/>
      <c r="BI56" s="32"/>
      <c r="BJ56" s="32"/>
      <c r="BK56" s="32"/>
      <c r="BL56" s="32"/>
      <c r="BM56" s="32"/>
      <c r="BN56" s="32"/>
      <c r="BO56" s="32"/>
      <c r="BP56" s="32"/>
      <c r="BQ56" s="32"/>
      <c r="BR56" s="173">
        <f t="shared" si="0"/>
        <v>2.5800000000000003E-3</v>
      </c>
      <c r="BS56" s="32" t="s">
        <v>190</v>
      </c>
      <c r="BT56" s="32" t="s">
        <v>190</v>
      </c>
      <c r="BU56" s="14">
        <f t="shared" si="1"/>
        <v>51</v>
      </c>
    </row>
    <row r="57" spans="1:73" s="154" customFormat="1" ht="73.5" customHeight="1">
      <c r="A57" s="141" t="s">
        <v>923</v>
      </c>
      <c r="B57" s="142" t="s">
        <v>398</v>
      </c>
      <c r="C57" s="142"/>
      <c r="D57" s="142" t="s">
        <v>401</v>
      </c>
      <c r="E57" s="142" t="s">
        <v>280</v>
      </c>
      <c r="F57" s="142" t="s">
        <v>288</v>
      </c>
      <c r="G57" s="142" t="s">
        <v>194</v>
      </c>
      <c r="H57" s="142" t="s">
        <v>927</v>
      </c>
      <c r="I57" s="36" t="s">
        <v>968</v>
      </c>
      <c r="J57" s="143" t="s">
        <v>971</v>
      </c>
      <c r="K57" s="142"/>
      <c r="L57" s="142"/>
      <c r="M57" s="33" t="s">
        <v>1560</v>
      </c>
      <c r="N57" s="207" t="s">
        <v>1707</v>
      </c>
      <c r="O57" s="144" t="s">
        <v>1707</v>
      </c>
      <c r="P57" s="145" t="s">
        <v>924</v>
      </c>
      <c r="Q57" s="146">
        <v>2014</v>
      </c>
      <c r="R57" s="147"/>
      <c r="S57" s="142" t="s">
        <v>1494</v>
      </c>
      <c r="T57" s="148" t="s">
        <v>1071</v>
      </c>
      <c r="U57" s="143" t="s">
        <v>1073</v>
      </c>
      <c r="V57" s="149"/>
      <c r="W57" s="142"/>
      <c r="X57" s="150">
        <v>2020</v>
      </c>
      <c r="Y57" s="45" t="s">
        <v>820</v>
      </c>
      <c r="Z57" s="142" t="s">
        <v>819</v>
      </c>
      <c r="AA57" s="142" t="s">
        <v>819</v>
      </c>
      <c r="AB57" s="45" t="s">
        <v>820</v>
      </c>
      <c r="AC57" s="143" t="s">
        <v>926</v>
      </c>
      <c r="AD57" s="36" t="s">
        <v>1097</v>
      </c>
      <c r="AE57" s="142"/>
      <c r="AF57" s="142"/>
      <c r="AG57" s="144" t="s">
        <v>925</v>
      </c>
      <c r="AH57" s="144" t="s">
        <v>1096</v>
      </c>
      <c r="AI57" s="151">
        <v>0.163084646</v>
      </c>
      <c r="AJ57" s="151">
        <v>1.1279499999999999E-5</v>
      </c>
      <c r="AK57" s="151"/>
      <c r="AL57" s="151">
        <v>4.9984000000000003E-6</v>
      </c>
      <c r="AM57" s="151"/>
      <c r="AN57" s="151"/>
      <c r="AO57" s="151"/>
      <c r="AP57" s="151"/>
      <c r="AQ57" s="151"/>
      <c r="AR57" s="151"/>
      <c r="AS57" s="151"/>
      <c r="AT57" s="151"/>
      <c r="AU57" s="151"/>
      <c r="AV57" s="151"/>
      <c r="AW57" s="151"/>
      <c r="AX57" s="151"/>
      <c r="AY57" s="152">
        <f>+AI57*'GHG '!$C$2</f>
        <v>0.163084646</v>
      </c>
      <c r="AZ57" s="153">
        <f>AJ57*'GHG '!$C$4</f>
        <v>3.3838499999999997E-4</v>
      </c>
      <c r="BA57" s="152">
        <f>+AK57*'GHG '!$C$5</f>
        <v>0</v>
      </c>
      <c r="BB57" s="152">
        <f>+AL57*'GHG '!$C$6</f>
        <v>1.3245760000000001E-3</v>
      </c>
      <c r="BC57" s="151">
        <f>+AM57*'GHG '!$C$7</f>
        <v>0</v>
      </c>
      <c r="BD57" s="142"/>
      <c r="BE57" s="142"/>
      <c r="BF57" s="142"/>
      <c r="BG57" s="142"/>
      <c r="BH57" s="142"/>
      <c r="BI57" s="142"/>
      <c r="BJ57" s="142"/>
      <c r="BK57" s="142"/>
      <c r="BL57" s="142"/>
      <c r="BM57" s="142"/>
      <c r="BN57" s="142"/>
      <c r="BO57" s="142"/>
      <c r="BP57" s="142"/>
      <c r="BQ57" s="142"/>
      <c r="BR57" s="173">
        <f t="shared" si="0"/>
        <v>0.16474760699999999</v>
      </c>
      <c r="BS57" s="142" t="s">
        <v>933</v>
      </c>
      <c r="BT57" s="142" t="s">
        <v>933</v>
      </c>
      <c r="BU57" s="14">
        <f t="shared" si="1"/>
        <v>52</v>
      </c>
    </row>
    <row r="58" spans="1:73" s="14" customFormat="1" ht="34" customHeight="1">
      <c r="A58" s="139" t="s">
        <v>1493</v>
      </c>
      <c r="B58" s="32" t="s">
        <v>398</v>
      </c>
      <c r="C58" s="32" t="s">
        <v>404</v>
      </c>
      <c r="D58" s="32" t="s">
        <v>401</v>
      </c>
      <c r="E58" s="32" t="s">
        <v>280</v>
      </c>
      <c r="F58" s="32" t="s">
        <v>288</v>
      </c>
      <c r="G58" s="32" t="s">
        <v>194</v>
      </c>
      <c r="H58" s="32" t="s">
        <v>927</v>
      </c>
      <c r="I58" s="36" t="s">
        <v>967</v>
      </c>
      <c r="J58" s="36" t="s">
        <v>972</v>
      </c>
      <c r="K58" s="32"/>
      <c r="L58" s="32"/>
      <c r="M58" s="33" t="s">
        <v>1561</v>
      </c>
      <c r="N58" s="208" t="s">
        <v>1707</v>
      </c>
      <c r="O58" s="39" t="s">
        <v>1707</v>
      </c>
      <c r="P58" s="140" t="s">
        <v>924</v>
      </c>
      <c r="Q58" s="135">
        <v>2014</v>
      </c>
      <c r="R58" s="34"/>
      <c r="S58" s="32" t="s">
        <v>1494</v>
      </c>
      <c r="T58" s="36" t="s">
        <v>1071</v>
      </c>
      <c r="U58" s="36" t="s">
        <v>1073</v>
      </c>
      <c r="V58" s="43"/>
      <c r="W58" s="32"/>
      <c r="X58" s="45">
        <v>2020</v>
      </c>
      <c r="Y58" s="45" t="s">
        <v>820</v>
      </c>
      <c r="Z58" s="32" t="s">
        <v>819</v>
      </c>
      <c r="AA58" s="32" t="s">
        <v>819</v>
      </c>
      <c r="AB58" s="45" t="s">
        <v>820</v>
      </c>
      <c r="AC58" s="36" t="s">
        <v>926</v>
      </c>
      <c r="AD58" s="36" t="s">
        <v>1097</v>
      </c>
      <c r="AE58" s="32"/>
      <c r="AF58" s="32"/>
      <c r="AG58" s="39" t="s">
        <v>925</v>
      </c>
      <c r="AH58" s="39" t="s">
        <v>1096</v>
      </c>
      <c r="AI58" s="132">
        <v>0.70289550199999995</v>
      </c>
      <c r="AJ58" s="132">
        <v>8.4573000000000005E-5</v>
      </c>
      <c r="AK58" s="132"/>
      <c r="AL58" s="132">
        <v>1.6217699999999999E-5</v>
      </c>
      <c r="AM58" s="132"/>
      <c r="AN58" s="132"/>
      <c r="AO58" s="132"/>
      <c r="AP58" s="132"/>
      <c r="AQ58" s="132"/>
      <c r="AR58" s="132"/>
      <c r="AS58" s="132"/>
      <c r="AT58" s="132"/>
      <c r="AU58" s="37"/>
      <c r="AV58" s="37"/>
      <c r="AW58" s="37"/>
      <c r="AX58" s="37"/>
      <c r="AY58" s="35">
        <f>+AI58*'GHG '!$C$2</f>
        <v>0.70289550199999995</v>
      </c>
      <c r="AZ58" s="31">
        <f>AJ58*'GHG '!$C$4</f>
        <v>2.5371899999999999E-3</v>
      </c>
      <c r="BA58" s="35">
        <f>+AK58*'GHG '!$C$5</f>
        <v>0</v>
      </c>
      <c r="BB58" s="35">
        <f>+AL58*'GHG '!$C$6</f>
        <v>4.2976904999999996E-3</v>
      </c>
      <c r="BC58" s="125">
        <f>+AM58*'GHG '!$C$7</f>
        <v>0</v>
      </c>
      <c r="BD58" s="32"/>
      <c r="BE58" s="32"/>
      <c r="BF58" s="32"/>
      <c r="BG58" s="32"/>
      <c r="BH58" s="32"/>
      <c r="BI58" s="32"/>
      <c r="BJ58" s="32"/>
      <c r="BK58" s="32"/>
      <c r="BL58" s="32"/>
      <c r="BM58" s="32"/>
      <c r="BN58" s="32"/>
      <c r="BO58" s="32"/>
      <c r="BP58" s="32"/>
      <c r="BQ58" s="32"/>
      <c r="BR58" s="173">
        <f t="shared" si="0"/>
        <v>0.70973038249999987</v>
      </c>
      <c r="BS58" s="32" t="s">
        <v>933</v>
      </c>
      <c r="BT58" s="32" t="s">
        <v>933</v>
      </c>
      <c r="BU58" s="14">
        <f t="shared" si="1"/>
        <v>53</v>
      </c>
    </row>
    <row r="59" spans="1:73" s="14" customFormat="1" ht="34" customHeight="1">
      <c r="A59" s="139" t="s">
        <v>1493</v>
      </c>
      <c r="B59" s="32" t="s">
        <v>398</v>
      </c>
      <c r="C59" s="32" t="s">
        <v>404</v>
      </c>
      <c r="D59" s="32" t="s">
        <v>401</v>
      </c>
      <c r="E59" s="32" t="s">
        <v>280</v>
      </c>
      <c r="F59" s="32" t="s">
        <v>288</v>
      </c>
      <c r="G59" s="32" t="s">
        <v>194</v>
      </c>
      <c r="H59" s="32" t="s">
        <v>927</v>
      </c>
      <c r="I59" s="36" t="s">
        <v>2294</v>
      </c>
      <c r="J59" s="36" t="s">
        <v>973</v>
      </c>
      <c r="K59" s="36" t="s">
        <v>929</v>
      </c>
      <c r="L59" s="32"/>
      <c r="M59" s="33" t="s">
        <v>1562</v>
      </c>
      <c r="N59" s="208" t="s">
        <v>1707</v>
      </c>
      <c r="O59" s="39" t="s">
        <v>1707</v>
      </c>
      <c r="P59" s="140" t="s">
        <v>924</v>
      </c>
      <c r="Q59" s="135">
        <v>2014</v>
      </c>
      <c r="R59" s="34"/>
      <c r="S59" s="32" t="s">
        <v>1494</v>
      </c>
      <c r="T59" s="36" t="s">
        <v>1072</v>
      </c>
      <c r="U59" s="36" t="s">
        <v>1074</v>
      </c>
      <c r="V59" s="43"/>
      <c r="W59" s="32"/>
      <c r="X59" s="45">
        <v>2020</v>
      </c>
      <c r="Y59" s="45" t="s">
        <v>820</v>
      </c>
      <c r="Z59" s="32" t="s">
        <v>819</v>
      </c>
      <c r="AA59" s="32" t="s">
        <v>819</v>
      </c>
      <c r="AB59" s="45" t="s">
        <v>820</v>
      </c>
      <c r="AC59" s="36" t="s">
        <v>926</v>
      </c>
      <c r="AD59" s="36" t="s">
        <v>1097</v>
      </c>
      <c r="AE59" s="32"/>
      <c r="AF59" s="32"/>
      <c r="AG59" s="39" t="s">
        <v>925</v>
      </c>
      <c r="AH59" s="39" t="s">
        <v>1096</v>
      </c>
      <c r="AI59" s="132">
        <v>5.8648842E-2</v>
      </c>
      <c r="AJ59" s="132">
        <v>8.8603600000000007E-5</v>
      </c>
      <c r="AK59" s="132"/>
      <c r="AL59" s="132">
        <v>9.9999999999999995E-7</v>
      </c>
      <c r="AM59" s="132"/>
      <c r="AN59" s="132"/>
      <c r="AO59" s="132"/>
      <c r="AP59" s="132"/>
      <c r="AQ59" s="132"/>
      <c r="AR59" s="132"/>
      <c r="AS59" s="132"/>
      <c r="AT59" s="132"/>
      <c r="AU59" s="37"/>
      <c r="AV59" s="37"/>
      <c r="AW59" s="37"/>
      <c r="AX59" s="37"/>
      <c r="AY59" s="35">
        <f>+AI59*'GHG '!$C$2</f>
        <v>5.8648842E-2</v>
      </c>
      <c r="AZ59" s="31">
        <f>AJ59*'GHG '!$C$4</f>
        <v>2.6581080000000002E-3</v>
      </c>
      <c r="BA59" s="35">
        <f>+AK59*'GHG '!$C$5</f>
        <v>0</v>
      </c>
      <c r="BB59" s="35">
        <f>+AL59*'GHG '!$C$6</f>
        <v>2.6499999999999999E-4</v>
      </c>
      <c r="BC59" s="125">
        <f>+AM59*'GHG '!$C$7</f>
        <v>0</v>
      </c>
      <c r="BD59" s="32"/>
      <c r="BE59" s="32"/>
      <c r="BF59" s="32"/>
      <c r="BG59" s="32"/>
      <c r="BH59" s="32"/>
      <c r="BI59" s="32"/>
      <c r="BJ59" s="32"/>
      <c r="BK59" s="32"/>
      <c r="BL59" s="32"/>
      <c r="BM59" s="32"/>
      <c r="BN59" s="32"/>
      <c r="BO59" s="32"/>
      <c r="BP59" s="32"/>
      <c r="BQ59" s="32"/>
      <c r="BR59" s="173">
        <f t="shared" si="0"/>
        <v>6.157195E-2</v>
      </c>
      <c r="BS59" s="32" t="s">
        <v>933</v>
      </c>
      <c r="BT59" s="32" t="s">
        <v>933</v>
      </c>
      <c r="BU59" s="14">
        <f t="shared" si="1"/>
        <v>54</v>
      </c>
    </row>
    <row r="60" spans="1:73" s="14" customFormat="1" ht="34" customHeight="1">
      <c r="A60" s="139" t="s">
        <v>1493</v>
      </c>
      <c r="B60" s="32" t="s">
        <v>398</v>
      </c>
      <c r="C60" s="32" t="s">
        <v>404</v>
      </c>
      <c r="D60" s="32" t="s">
        <v>401</v>
      </c>
      <c r="E60" s="32" t="s">
        <v>280</v>
      </c>
      <c r="F60" s="32" t="s">
        <v>288</v>
      </c>
      <c r="G60" s="32" t="s">
        <v>194</v>
      </c>
      <c r="H60" s="32" t="s">
        <v>927</v>
      </c>
      <c r="I60" s="36" t="s">
        <v>2295</v>
      </c>
      <c r="J60" s="36" t="s">
        <v>975</v>
      </c>
      <c r="K60" s="36" t="s">
        <v>928</v>
      </c>
      <c r="L60" s="32"/>
      <c r="M60" s="33" t="s">
        <v>1563</v>
      </c>
      <c r="N60" s="208" t="s">
        <v>1707</v>
      </c>
      <c r="O60" s="39" t="s">
        <v>1707</v>
      </c>
      <c r="P60" s="140" t="s">
        <v>924</v>
      </c>
      <c r="Q60" s="135">
        <v>2014</v>
      </c>
      <c r="R60" s="34"/>
      <c r="S60" s="32" t="s">
        <v>1494</v>
      </c>
      <c r="T60" s="36" t="s">
        <v>1072</v>
      </c>
      <c r="U60" s="36" t="s">
        <v>1074</v>
      </c>
      <c r="V60" s="43"/>
      <c r="W60" s="32"/>
      <c r="X60" s="45">
        <v>2020</v>
      </c>
      <c r="Y60" s="45" t="s">
        <v>820</v>
      </c>
      <c r="Z60" s="32" t="s">
        <v>819</v>
      </c>
      <c r="AA60" s="32" t="s">
        <v>819</v>
      </c>
      <c r="AB60" s="45" t="s">
        <v>820</v>
      </c>
      <c r="AC60" s="36" t="s">
        <v>926</v>
      </c>
      <c r="AD60" s="36" t="s">
        <v>1097</v>
      </c>
      <c r="AE60" s="32"/>
      <c r="AF60" s="32"/>
      <c r="AG60" s="39" t="s">
        <v>925</v>
      </c>
      <c r="AH60" s="39" t="s">
        <v>1096</v>
      </c>
      <c r="AI60" s="132">
        <v>9.1151184999999996E-2</v>
      </c>
      <c r="AJ60" s="132">
        <v>9.8109400000000006E-5</v>
      </c>
      <c r="AK60" s="132"/>
      <c r="AL60" s="132">
        <v>1.9999999999999999E-6</v>
      </c>
      <c r="AM60" s="132"/>
      <c r="AN60" s="132"/>
      <c r="AO60" s="132"/>
      <c r="AP60" s="132"/>
      <c r="AQ60" s="132"/>
      <c r="AR60" s="132"/>
      <c r="AS60" s="132"/>
      <c r="AT60" s="132"/>
      <c r="AU60" s="37"/>
      <c r="AV60" s="37"/>
      <c r="AW60" s="37"/>
      <c r="AX60" s="37"/>
      <c r="AY60" s="35">
        <f>+AI60*'GHG '!$C$2</f>
        <v>9.1151184999999996E-2</v>
      </c>
      <c r="AZ60" s="31">
        <f>AJ60*'GHG '!$C$4</f>
        <v>2.9432820000000002E-3</v>
      </c>
      <c r="BA60" s="35">
        <f>+AK60*'GHG '!$C$5</f>
        <v>0</v>
      </c>
      <c r="BB60" s="35">
        <f>+AL60*'GHG '!$C$6</f>
        <v>5.2999999999999998E-4</v>
      </c>
      <c r="BC60" s="125">
        <f>+AM60*'GHG '!$C$7</f>
        <v>0</v>
      </c>
      <c r="BD60" s="32"/>
      <c r="BE60" s="32"/>
      <c r="BF60" s="32"/>
      <c r="BG60" s="32"/>
      <c r="BH60" s="32"/>
      <c r="BI60" s="32"/>
      <c r="BJ60" s="32"/>
      <c r="BK60" s="32"/>
      <c r="BL60" s="32"/>
      <c r="BM60" s="32"/>
      <c r="BN60" s="32"/>
      <c r="BO60" s="32"/>
      <c r="BP60" s="32"/>
      <c r="BQ60" s="32"/>
      <c r="BR60" s="173">
        <f t="shared" si="0"/>
        <v>9.4624467000000004E-2</v>
      </c>
      <c r="BS60" s="32" t="s">
        <v>933</v>
      </c>
      <c r="BT60" s="32" t="s">
        <v>933</v>
      </c>
      <c r="BU60" s="14">
        <f t="shared" si="1"/>
        <v>55</v>
      </c>
    </row>
    <row r="61" spans="1:73" s="14" customFormat="1" ht="50" customHeight="1">
      <c r="A61" s="139"/>
      <c r="B61" s="32" t="s">
        <v>398</v>
      </c>
      <c r="C61" s="32" t="s">
        <v>399</v>
      </c>
      <c r="D61" s="32" t="s">
        <v>401</v>
      </c>
      <c r="E61" s="32" t="s">
        <v>280</v>
      </c>
      <c r="F61" s="32" t="s">
        <v>195</v>
      </c>
      <c r="G61" s="32" t="s">
        <v>194</v>
      </c>
      <c r="H61" s="32" t="s">
        <v>927</v>
      </c>
      <c r="I61" s="36" t="s">
        <v>969</v>
      </c>
      <c r="J61" s="36" t="s">
        <v>974</v>
      </c>
      <c r="K61" s="36" t="s">
        <v>931</v>
      </c>
      <c r="L61" s="36" t="s">
        <v>930</v>
      </c>
      <c r="M61" s="33" t="s">
        <v>1564</v>
      </c>
      <c r="N61" s="208" t="s">
        <v>1707</v>
      </c>
      <c r="O61" s="39" t="s">
        <v>1707</v>
      </c>
      <c r="P61" s="140" t="s">
        <v>924</v>
      </c>
      <c r="Q61" s="135">
        <v>2014</v>
      </c>
      <c r="R61" s="34"/>
      <c r="S61" s="32" t="s">
        <v>1494</v>
      </c>
      <c r="T61" s="36" t="s">
        <v>1071</v>
      </c>
      <c r="U61" s="36" t="s">
        <v>1073</v>
      </c>
      <c r="V61" s="43"/>
      <c r="W61" s="32"/>
      <c r="X61" s="45">
        <v>2020</v>
      </c>
      <c r="Y61" s="45" t="s">
        <v>820</v>
      </c>
      <c r="Z61" s="32" t="s">
        <v>819</v>
      </c>
      <c r="AA61" s="32" t="s">
        <v>819</v>
      </c>
      <c r="AB61" s="45" t="s">
        <v>820</v>
      </c>
      <c r="AC61" s="36" t="s">
        <v>926</v>
      </c>
      <c r="AD61" s="36" t="s">
        <v>1097</v>
      </c>
      <c r="AE61" s="32"/>
      <c r="AF61" s="32"/>
      <c r="AG61" s="39" t="s">
        <v>925</v>
      </c>
      <c r="AH61" s="39" t="s">
        <v>1096</v>
      </c>
      <c r="AI61" s="132">
        <v>0.240667256</v>
      </c>
      <c r="AJ61" s="132">
        <v>2.54642E-6</v>
      </c>
      <c r="AK61" s="132"/>
      <c r="AL61" s="132">
        <v>6.5818600000000002E-6</v>
      </c>
      <c r="AM61" s="132"/>
      <c r="AN61" s="132"/>
      <c r="AO61" s="132"/>
      <c r="AP61" s="132"/>
      <c r="AQ61" s="132"/>
      <c r="AR61" s="132"/>
      <c r="AS61" s="132"/>
      <c r="AT61" s="132"/>
      <c r="AU61" s="37"/>
      <c r="AV61" s="37"/>
      <c r="AW61" s="37"/>
      <c r="AX61" s="37"/>
      <c r="AY61" s="35">
        <f>+AI61*'GHG '!$C$2</f>
        <v>0.240667256</v>
      </c>
      <c r="AZ61" s="31">
        <f>AJ61*'GHG '!$C$4</f>
        <v>7.6392599999999998E-5</v>
      </c>
      <c r="BA61" s="35">
        <f>+AK61*'GHG '!$C$5</f>
        <v>0</v>
      </c>
      <c r="BB61" s="35">
        <f>+AL61*'GHG '!$C$6</f>
        <v>1.7441929E-3</v>
      </c>
      <c r="BC61" s="125">
        <f>+AM61*'GHG '!$C$7</f>
        <v>0</v>
      </c>
      <c r="BD61" s="32"/>
      <c r="BE61" s="32"/>
      <c r="BF61" s="32"/>
      <c r="BG61" s="32"/>
      <c r="BH61" s="32"/>
      <c r="BI61" s="32"/>
      <c r="BJ61" s="32"/>
      <c r="BK61" s="32"/>
      <c r="BL61" s="32"/>
      <c r="BM61" s="32"/>
      <c r="BN61" s="32"/>
      <c r="BO61" s="32"/>
      <c r="BP61" s="32"/>
      <c r="BQ61" s="32"/>
      <c r="BR61" s="173">
        <f t="shared" si="0"/>
        <v>0.2424878415</v>
      </c>
      <c r="BS61" s="32" t="s">
        <v>933</v>
      </c>
      <c r="BT61" s="32" t="s">
        <v>933</v>
      </c>
      <c r="BU61" s="14">
        <f t="shared" si="1"/>
        <v>56</v>
      </c>
    </row>
    <row r="62" spans="1:73" s="14" customFormat="1" ht="34" customHeight="1">
      <c r="A62" s="139"/>
      <c r="B62" s="32" t="s">
        <v>398</v>
      </c>
      <c r="C62" s="32" t="s">
        <v>399</v>
      </c>
      <c r="D62" s="32" t="s">
        <v>401</v>
      </c>
      <c r="E62" s="32" t="s">
        <v>280</v>
      </c>
      <c r="F62" s="32" t="s">
        <v>195</v>
      </c>
      <c r="G62" s="32" t="s">
        <v>194</v>
      </c>
      <c r="H62" s="32" t="s">
        <v>927</v>
      </c>
      <c r="I62" s="36" t="s">
        <v>970</v>
      </c>
      <c r="J62" s="36" t="s">
        <v>976</v>
      </c>
      <c r="K62" s="36" t="s">
        <v>932</v>
      </c>
      <c r="L62" s="32"/>
      <c r="M62" s="33" t="s">
        <v>1565</v>
      </c>
      <c r="N62" s="208" t="s">
        <v>1707</v>
      </c>
      <c r="O62" s="39" t="s">
        <v>1707</v>
      </c>
      <c r="P62" s="140" t="s">
        <v>924</v>
      </c>
      <c r="Q62" s="135">
        <v>2014</v>
      </c>
      <c r="R62" s="34"/>
      <c r="S62" s="32" t="s">
        <v>1494</v>
      </c>
      <c r="T62" s="36" t="s">
        <v>1071</v>
      </c>
      <c r="U62" s="36" t="s">
        <v>1073</v>
      </c>
      <c r="V62" s="43"/>
      <c r="W62" s="32"/>
      <c r="X62" s="45">
        <v>2020</v>
      </c>
      <c r="Y62" s="45" t="s">
        <v>820</v>
      </c>
      <c r="Z62" s="32" t="s">
        <v>819</v>
      </c>
      <c r="AA62" s="32" t="s">
        <v>819</v>
      </c>
      <c r="AB62" s="45" t="s">
        <v>820</v>
      </c>
      <c r="AC62" s="36" t="s">
        <v>926</v>
      </c>
      <c r="AD62" s="36" t="s">
        <v>1097</v>
      </c>
      <c r="AE62" s="32"/>
      <c r="AF62" s="32"/>
      <c r="AG62" s="39" t="s">
        <v>925</v>
      </c>
      <c r="AH62" s="39" t="s">
        <v>1096</v>
      </c>
      <c r="AI62" s="132">
        <v>0.60696139599999999</v>
      </c>
      <c r="AJ62" s="132">
        <v>2.2382400000000001E-5</v>
      </c>
      <c r="AK62" s="132"/>
      <c r="AL62" s="132">
        <v>1.9139899999999999E-5</v>
      </c>
      <c r="AM62" s="132"/>
      <c r="AN62" s="132"/>
      <c r="AO62" s="132"/>
      <c r="AP62" s="132"/>
      <c r="AQ62" s="132"/>
      <c r="AR62" s="132"/>
      <c r="AS62" s="132"/>
      <c r="AT62" s="132"/>
      <c r="AU62" s="37"/>
      <c r="AV62" s="37"/>
      <c r="AW62" s="37"/>
      <c r="AX62" s="37"/>
      <c r="AY62" s="35">
        <f>+AI62*'GHG '!$C$2</f>
        <v>0.60696139599999999</v>
      </c>
      <c r="AZ62" s="31">
        <f>AJ62*'GHG '!$C$4</f>
        <v>6.71472E-4</v>
      </c>
      <c r="BA62" s="35">
        <f>+AK62*'GHG '!$C$5</f>
        <v>0</v>
      </c>
      <c r="BB62" s="35">
        <f>+AL62*'GHG '!$C$6</f>
        <v>5.0720734999999996E-3</v>
      </c>
      <c r="BC62" s="125">
        <f>+AM62*'GHG '!$C$7</f>
        <v>0</v>
      </c>
      <c r="BD62" s="32"/>
      <c r="BE62" s="32"/>
      <c r="BF62" s="32"/>
      <c r="BG62" s="32"/>
      <c r="BH62" s="32"/>
      <c r="BI62" s="32"/>
      <c r="BJ62" s="32"/>
      <c r="BK62" s="32"/>
      <c r="BL62" s="32"/>
      <c r="BM62" s="32"/>
      <c r="BN62" s="32"/>
      <c r="BO62" s="32"/>
      <c r="BP62" s="32"/>
      <c r="BQ62" s="32"/>
      <c r="BR62" s="173">
        <f t="shared" si="0"/>
        <v>0.61270494149999999</v>
      </c>
      <c r="BS62" s="32" t="s">
        <v>933</v>
      </c>
      <c r="BT62" s="32" t="s">
        <v>933</v>
      </c>
      <c r="BU62" s="14">
        <f t="shared" si="1"/>
        <v>57</v>
      </c>
    </row>
    <row r="63" spans="1:73" s="14" customFormat="1" ht="34" customHeight="1">
      <c r="A63" s="139"/>
      <c r="B63" s="32" t="s">
        <v>398</v>
      </c>
      <c r="C63" s="32" t="s">
        <v>404</v>
      </c>
      <c r="D63" s="32" t="s">
        <v>401</v>
      </c>
      <c r="E63" s="32" t="s">
        <v>280</v>
      </c>
      <c r="F63" s="32" t="s">
        <v>288</v>
      </c>
      <c r="G63" s="32" t="s">
        <v>194</v>
      </c>
      <c r="H63" s="32" t="s">
        <v>927</v>
      </c>
      <c r="I63" s="36" t="s">
        <v>938</v>
      </c>
      <c r="J63" s="36" t="s">
        <v>935</v>
      </c>
      <c r="K63" s="32"/>
      <c r="L63" s="32"/>
      <c r="M63" s="33" t="s">
        <v>1566</v>
      </c>
      <c r="N63" s="208" t="s">
        <v>1707</v>
      </c>
      <c r="O63" s="39" t="s">
        <v>1707</v>
      </c>
      <c r="P63" s="140" t="s">
        <v>924</v>
      </c>
      <c r="Q63" s="135">
        <v>2014</v>
      </c>
      <c r="R63" s="34"/>
      <c r="S63" s="32" t="s">
        <v>1494</v>
      </c>
      <c r="T63" s="36" t="s">
        <v>1075</v>
      </c>
      <c r="U63" s="36" t="s">
        <v>1077</v>
      </c>
      <c r="V63" s="43"/>
      <c r="W63" s="32"/>
      <c r="X63" s="45">
        <v>2020</v>
      </c>
      <c r="Y63" s="45" t="s">
        <v>820</v>
      </c>
      <c r="Z63" s="32" t="s">
        <v>819</v>
      </c>
      <c r="AA63" s="32" t="s">
        <v>819</v>
      </c>
      <c r="AB63" s="45" t="s">
        <v>820</v>
      </c>
      <c r="AC63" s="36" t="s">
        <v>926</v>
      </c>
      <c r="AD63" s="36" t="s">
        <v>1097</v>
      </c>
      <c r="AE63" s="32"/>
      <c r="AF63" s="32"/>
      <c r="AG63" s="39" t="s">
        <v>925</v>
      </c>
      <c r="AH63" s="39" t="s">
        <v>1096</v>
      </c>
      <c r="AI63" s="132">
        <v>0.230838922</v>
      </c>
      <c r="AJ63" s="132">
        <v>4.16271E-5</v>
      </c>
      <c r="AK63" s="132"/>
      <c r="AL63" s="132">
        <v>1.41969E-5</v>
      </c>
      <c r="AM63" s="132"/>
      <c r="AN63" s="132"/>
      <c r="AO63" s="132"/>
      <c r="AP63" s="132"/>
      <c r="AQ63" s="132"/>
      <c r="AR63" s="132"/>
      <c r="AS63" s="132"/>
      <c r="AT63" s="132"/>
      <c r="AU63" s="37"/>
      <c r="AV63" s="37"/>
      <c r="AW63" s="37"/>
      <c r="AX63" s="37"/>
      <c r="AY63" s="35">
        <f>+AI63*'GHG '!$C$2</f>
        <v>0.230838922</v>
      </c>
      <c r="AZ63" s="31">
        <f>AJ63*'GHG '!$C$4</f>
        <v>1.2488130000000001E-3</v>
      </c>
      <c r="BA63" s="35">
        <f>+AK63*'GHG '!$C$5</f>
        <v>0</v>
      </c>
      <c r="BB63" s="35">
        <f>+AL63*'GHG '!$C$6</f>
        <v>3.7621784999999999E-3</v>
      </c>
      <c r="BC63" s="125">
        <f>+AM63*'GHG '!$C$7</f>
        <v>0</v>
      </c>
      <c r="BD63" s="32"/>
      <c r="BE63" s="32"/>
      <c r="BF63" s="32"/>
      <c r="BG63" s="32"/>
      <c r="BH63" s="32"/>
      <c r="BI63" s="32"/>
      <c r="BJ63" s="32"/>
      <c r="BK63" s="32"/>
      <c r="BL63" s="32"/>
      <c r="BM63" s="32"/>
      <c r="BN63" s="32"/>
      <c r="BO63" s="32"/>
      <c r="BP63" s="32"/>
      <c r="BQ63" s="32"/>
      <c r="BR63" s="173">
        <f t="shared" si="0"/>
        <v>0.23584991349999998</v>
      </c>
      <c r="BS63" s="32" t="s">
        <v>933</v>
      </c>
      <c r="BT63" s="32" t="s">
        <v>933</v>
      </c>
      <c r="BU63" s="14">
        <f t="shared" si="1"/>
        <v>58</v>
      </c>
    </row>
    <row r="64" spans="1:73" s="14" customFormat="1" ht="34" customHeight="1">
      <c r="A64" s="139"/>
      <c r="B64" s="32" t="s">
        <v>398</v>
      </c>
      <c r="C64" s="32" t="s">
        <v>404</v>
      </c>
      <c r="D64" s="32" t="s">
        <v>401</v>
      </c>
      <c r="E64" s="32" t="s">
        <v>280</v>
      </c>
      <c r="F64" s="32" t="s">
        <v>288</v>
      </c>
      <c r="G64" s="32" t="s">
        <v>194</v>
      </c>
      <c r="H64" s="32" t="s">
        <v>927</v>
      </c>
      <c r="I64" s="36" t="s">
        <v>939</v>
      </c>
      <c r="J64" s="36" t="s">
        <v>936</v>
      </c>
      <c r="K64" s="32"/>
      <c r="L64" s="32"/>
      <c r="M64" s="33" t="s">
        <v>1567</v>
      </c>
      <c r="N64" s="208" t="s">
        <v>1707</v>
      </c>
      <c r="O64" s="39" t="s">
        <v>1707</v>
      </c>
      <c r="P64" s="140" t="s">
        <v>924</v>
      </c>
      <c r="Q64" s="135">
        <v>2014</v>
      </c>
      <c r="R64" s="34"/>
      <c r="S64" s="32" t="s">
        <v>1494</v>
      </c>
      <c r="T64" s="36" t="s">
        <v>1075</v>
      </c>
      <c r="U64" s="36" t="s">
        <v>1077</v>
      </c>
      <c r="V64" s="43"/>
      <c r="W64" s="32"/>
      <c r="X64" s="45">
        <v>2020</v>
      </c>
      <c r="Y64" s="45" t="s">
        <v>820</v>
      </c>
      <c r="Z64" s="32" t="s">
        <v>819</v>
      </c>
      <c r="AA64" s="32" t="s">
        <v>819</v>
      </c>
      <c r="AB64" s="45" t="s">
        <v>820</v>
      </c>
      <c r="AC64" s="36" t="s">
        <v>926</v>
      </c>
      <c r="AD64" s="36" t="s">
        <v>1097</v>
      </c>
      <c r="AE64" s="32"/>
      <c r="AF64" s="32"/>
      <c r="AG64" s="39" t="s">
        <v>925</v>
      </c>
      <c r="AH64" s="39" t="s">
        <v>1096</v>
      </c>
      <c r="AI64" s="132">
        <v>1.0493689770000001</v>
      </c>
      <c r="AJ64" s="132">
        <v>2.4751800000000001E-4</v>
      </c>
      <c r="AK64" s="132"/>
      <c r="AL64" s="132">
        <v>1.5562000000000001E-5</v>
      </c>
      <c r="AM64" s="132"/>
      <c r="AN64" s="132"/>
      <c r="AO64" s="132"/>
      <c r="AP64" s="132"/>
      <c r="AQ64" s="132"/>
      <c r="AR64" s="132"/>
      <c r="AS64" s="132"/>
      <c r="AT64" s="132"/>
      <c r="AU64" s="37"/>
      <c r="AV64" s="37"/>
      <c r="AW64" s="37"/>
      <c r="AX64" s="37"/>
      <c r="AY64" s="35">
        <f>+AI64*'GHG '!$C$2</f>
        <v>1.0493689770000001</v>
      </c>
      <c r="AZ64" s="31">
        <f>AJ64*'GHG '!$C$4</f>
        <v>7.4255400000000004E-3</v>
      </c>
      <c r="BA64" s="35">
        <f>+AK64*'GHG '!$C$5</f>
        <v>0</v>
      </c>
      <c r="BB64" s="35">
        <f>+AL64*'GHG '!$C$6</f>
        <v>4.1239300000000005E-3</v>
      </c>
      <c r="BC64" s="125">
        <f>+AM64*'GHG '!$C$7</f>
        <v>0</v>
      </c>
      <c r="BD64" s="32"/>
      <c r="BE64" s="32"/>
      <c r="BF64" s="32"/>
      <c r="BG64" s="32"/>
      <c r="BH64" s="32"/>
      <c r="BI64" s="32"/>
      <c r="BJ64" s="32"/>
      <c r="BK64" s="32"/>
      <c r="BL64" s="32"/>
      <c r="BM64" s="32"/>
      <c r="BN64" s="32"/>
      <c r="BO64" s="32"/>
      <c r="BP64" s="32"/>
      <c r="BQ64" s="32"/>
      <c r="BR64" s="173">
        <f t="shared" si="0"/>
        <v>1.0609184470000002</v>
      </c>
      <c r="BS64" s="32" t="s">
        <v>933</v>
      </c>
      <c r="BT64" s="32" t="s">
        <v>933</v>
      </c>
      <c r="BU64" s="14">
        <f t="shared" si="1"/>
        <v>59</v>
      </c>
    </row>
    <row r="65" spans="1:73" s="14" customFormat="1" ht="34" customHeight="1">
      <c r="A65" s="139"/>
      <c r="B65" s="32" t="s">
        <v>398</v>
      </c>
      <c r="C65" s="32" t="s">
        <v>404</v>
      </c>
      <c r="D65" s="32" t="s">
        <v>401</v>
      </c>
      <c r="E65" s="32" t="s">
        <v>280</v>
      </c>
      <c r="F65" s="32" t="s">
        <v>288</v>
      </c>
      <c r="G65" s="32" t="s">
        <v>194</v>
      </c>
      <c r="H65" s="32" t="s">
        <v>927</v>
      </c>
      <c r="I65" s="36" t="s">
        <v>2292</v>
      </c>
      <c r="J65" s="36" t="s">
        <v>942</v>
      </c>
      <c r="K65" s="36" t="s">
        <v>929</v>
      </c>
      <c r="L65" s="32"/>
      <c r="M65" s="33" t="s">
        <v>1568</v>
      </c>
      <c r="N65" s="208" t="s">
        <v>1707</v>
      </c>
      <c r="O65" s="39" t="s">
        <v>1707</v>
      </c>
      <c r="P65" s="140" t="s">
        <v>924</v>
      </c>
      <c r="Q65" s="135">
        <v>2014</v>
      </c>
      <c r="R65" s="34"/>
      <c r="S65" s="32" t="s">
        <v>1494</v>
      </c>
      <c r="T65" s="36" t="s">
        <v>1076</v>
      </c>
      <c r="U65" s="36" t="s">
        <v>1078</v>
      </c>
      <c r="V65" s="43"/>
      <c r="W65" s="32"/>
      <c r="X65" s="45">
        <v>2020</v>
      </c>
      <c r="Y65" s="45" t="s">
        <v>820</v>
      </c>
      <c r="Z65" s="32" t="s">
        <v>819</v>
      </c>
      <c r="AA65" s="32" t="s">
        <v>819</v>
      </c>
      <c r="AB65" s="45" t="s">
        <v>820</v>
      </c>
      <c r="AC65" s="36" t="s">
        <v>926</v>
      </c>
      <c r="AD65" s="36" t="s">
        <v>1097</v>
      </c>
      <c r="AE65" s="32"/>
      <c r="AF65" s="32"/>
      <c r="AG65" s="39" t="s">
        <v>925</v>
      </c>
      <c r="AH65" s="39" t="s">
        <v>1096</v>
      </c>
      <c r="AI65" s="132">
        <v>5.8648842E-2</v>
      </c>
      <c r="AJ65" s="132">
        <v>8.8603600000000007E-5</v>
      </c>
      <c r="AK65" s="132"/>
      <c r="AL65" s="132">
        <v>9.9999999999999995E-7</v>
      </c>
      <c r="AM65" s="132"/>
      <c r="AN65" s="132"/>
      <c r="AO65" s="132"/>
      <c r="AP65" s="132"/>
      <c r="AQ65" s="132"/>
      <c r="AR65" s="132"/>
      <c r="AS65" s="132"/>
      <c r="AT65" s="132"/>
      <c r="AU65" s="37"/>
      <c r="AV65" s="37"/>
      <c r="AW65" s="37"/>
      <c r="AX65" s="37"/>
      <c r="AY65" s="35">
        <f>+AI65*'GHG '!$C$2</f>
        <v>5.8648842E-2</v>
      </c>
      <c r="AZ65" s="31">
        <f>AJ65*'GHG '!$C$4</f>
        <v>2.6581080000000002E-3</v>
      </c>
      <c r="BA65" s="35">
        <f>+AK65*'GHG '!$C$5</f>
        <v>0</v>
      </c>
      <c r="BB65" s="35">
        <f>+AL65*'GHG '!$C$6</f>
        <v>2.6499999999999999E-4</v>
      </c>
      <c r="BC65" s="125">
        <f>+AM65*'GHG '!$C$7</f>
        <v>0</v>
      </c>
      <c r="BD65" s="32"/>
      <c r="BE65" s="32"/>
      <c r="BF65" s="32"/>
      <c r="BG65" s="32"/>
      <c r="BH65" s="32"/>
      <c r="BI65" s="32"/>
      <c r="BJ65" s="32"/>
      <c r="BK65" s="32"/>
      <c r="BL65" s="32"/>
      <c r="BM65" s="32"/>
      <c r="BN65" s="32"/>
      <c r="BO65" s="32"/>
      <c r="BP65" s="32"/>
      <c r="BQ65" s="32"/>
      <c r="BR65" s="173">
        <f t="shared" si="0"/>
        <v>6.157195E-2</v>
      </c>
      <c r="BS65" s="32" t="s">
        <v>933</v>
      </c>
      <c r="BT65" s="32" t="s">
        <v>933</v>
      </c>
      <c r="BU65" s="14">
        <f t="shared" si="1"/>
        <v>60</v>
      </c>
    </row>
    <row r="66" spans="1:73" s="14" customFormat="1" ht="34" customHeight="1">
      <c r="A66" s="139"/>
      <c r="B66" s="32" t="s">
        <v>398</v>
      </c>
      <c r="C66" s="32" t="s">
        <v>404</v>
      </c>
      <c r="D66" s="32" t="s">
        <v>401</v>
      </c>
      <c r="E66" s="32" t="s">
        <v>280</v>
      </c>
      <c r="F66" s="32" t="s">
        <v>288</v>
      </c>
      <c r="G66" s="32" t="s">
        <v>194</v>
      </c>
      <c r="H66" s="32" t="s">
        <v>927</v>
      </c>
      <c r="I66" s="36" t="s">
        <v>2293</v>
      </c>
      <c r="J66" s="36" t="s">
        <v>943</v>
      </c>
      <c r="K66" s="36" t="s">
        <v>928</v>
      </c>
      <c r="L66" s="32"/>
      <c r="M66" s="33" t="s">
        <v>1569</v>
      </c>
      <c r="N66" s="208" t="s">
        <v>1707</v>
      </c>
      <c r="O66" s="39" t="s">
        <v>1707</v>
      </c>
      <c r="P66" s="140" t="s">
        <v>924</v>
      </c>
      <c r="Q66" s="135">
        <v>2014</v>
      </c>
      <c r="R66" s="34"/>
      <c r="S66" s="32" t="s">
        <v>1494</v>
      </c>
      <c r="T66" s="36" t="s">
        <v>1076</v>
      </c>
      <c r="U66" s="36" t="s">
        <v>1078</v>
      </c>
      <c r="V66" s="43"/>
      <c r="W66" s="32"/>
      <c r="X66" s="45">
        <v>2020</v>
      </c>
      <c r="Y66" s="45" t="s">
        <v>820</v>
      </c>
      <c r="Z66" s="32" t="s">
        <v>819</v>
      </c>
      <c r="AA66" s="32" t="s">
        <v>819</v>
      </c>
      <c r="AB66" s="45" t="s">
        <v>820</v>
      </c>
      <c r="AC66" s="36" t="s">
        <v>926</v>
      </c>
      <c r="AD66" s="36" t="s">
        <v>1097</v>
      </c>
      <c r="AE66" s="32"/>
      <c r="AF66" s="32"/>
      <c r="AG66" s="39" t="s">
        <v>925</v>
      </c>
      <c r="AH66" s="39" t="s">
        <v>1096</v>
      </c>
      <c r="AI66" s="132">
        <v>9.1956257E-2</v>
      </c>
      <c r="AJ66" s="132">
        <v>1.1071200000000001E-4</v>
      </c>
      <c r="AK66" s="132"/>
      <c r="AL66" s="132">
        <v>1.9999999999999999E-6</v>
      </c>
      <c r="AM66" s="132"/>
      <c r="AN66" s="132"/>
      <c r="AO66" s="132"/>
      <c r="AP66" s="132"/>
      <c r="AQ66" s="132"/>
      <c r="AR66" s="132"/>
      <c r="AS66" s="132"/>
      <c r="AT66" s="132"/>
      <c r="AU66" s="37"/>
      <c r="AV66" s="37"/>
      <c r="AW66" s="37"/>
      <c r="AX66" s="37"/>
      <c r="AY66" s="35">
        <f>+AI66*'GHG '!$C$2</f>
        <v>9.1956257E-2</v>
      </c>
      <c r="AZ66" s="31">
        <f>AJ66*'GHG '!$C$4</f>
        <v>3.3213600000000002E-3</v>
      </c>
      <c r="BA66" s="35">
        <f>+AK66*'GHG '!$C$5</f>
        <v>0</v>
      </c>
      <c r="BB66" s="35">
        <f>+AL66*'GHG '!$C$6</f>
        <v>5.2999999999999998E-4</v>
      </c>
      <c r="BC66" s="125">
        <f>+AM66*'GHG '!$C$7</f>
        <v>0</v>
      </c>
      <c r="BD66" s="32"/>
      <c r="BE66" s="32"/>
      <c r="BF66" s="32"/>
      <c r="BG66" s="32"/>
      <c r="BH66" s="32"/>
      <c r="BI66" s="32"/>
      <c r="BJ66" s="32"/>
      <c r="BK66" s="32"/>
      <c r="BL66" s="32"/>
      <c r="BM66" s="32"/>
      <c r="BN66" s="32"/>
      <c r="BO66" s="32"/>
      <c r="BP66" s="32"/>
      <c r="BQ66" s="32"/>
      <c r="BR66" s="173">
        <f t="shared" si="0"/>
        <v>9.5807616999999998E-2</v>
      </c>
      <c r="BS66" s="32" t="s">
        <v>933</v>
      </c>
      <c r="BT66" s="32" t="s">
        <v>933</v>
      </c>
      <c r="BU66" s="14">
        <f t="shared" si="1"/>
        <v>61</v>
      </c>
    </row>
    <row r="67" spans="1:73" s="14" customFormat="1" ht="34" customHeight="1">
      <c r="A67" s="139"/>
      <c r="B67" s="32" t="s">
        <v>398</v>
      </c>
      <c r="C67" s="32" t="s">
        <v>399</v>
      </c>
      <c r="D67" s="32" t="s">
        <v>401</v>
      </c>
      <c r="E67" s="32" t="s">
        <v>280</v>
      </c>
      <c r="F67" s="32" t="s">
        <v>195</v>
      </c>
      <c r="G67" s="32" t="s">
        <v>194</v>
      </c>
      <c r="H67" s="32" t="s">
        <v>927</v>
      </c>
      <c r="I67" s="36" t="s">
        <v>940</v>
      </c>
      <c r="J67" s="36" t="s">
        <v>937</v>
      </c>
      <c r="K67" s="36" t="s">
        <v>931</v>
      </c>
      <c r="L67" s="36" t="s">
        <v>930</v>
      </c>
      <c r="M67" s="33" t="s">
        <v>1570</v>
      </c>
      <c r="N67" s="208" t="s">
        <v>1707</v>
      </c>
      <c r="O67" s="39" t="s">
        <v>1707</v>
      </c>
      <c r="P67" s="140" t="s">
        <v>924</v>
      </c>
      <c r="Q67" s="135">
        <v>2014</v>
      </c>
      <c r="R67" s="34"/>
      <c r="S67" s="32" t="s">
        <v>1494</v>
      </c>
      <c r="T67" s="42" t="s">
        <v>1075</v>
      </c>
      <c r="U67" s="36" t="s">
        <v>1077</v>
      </c>
      <c r="V67" s="43"/>
      <c r="W67" s="32"/>
      <c r="X67" s="45">
        <v>2020</v>
      </c>
      <c r="Y67" s="45" t="s">
        <v>820</v>
      </c>
      <c r="Z67" s="32" t="s">
        <v>819</v>
      </c>
      <c r="AA67" s="32" t="s">
        <v>819</v>
      </c>
      <c r="AB67" s="45" t="s">
        <v>820</v>
      </c>
      <c r="AC67" s="36" t="s">
        <v>926</v>
      </c>
      <c r="AD67" s="36" t="s">
        <v>1097</v>
      </c>
      <c r="AE67" s="32"/>
      <c r="AF67" s="32"/>
      <c r="AG67" s="39" t="s">
        <v>925</v>
      </c>
      <c r="AH67" s="39" t="s">
        <v>1096</v>
      </c>
      <c r="AI67" s="132">
        <v>0.32698044900000001</v>
      </c>
      <c r="AJ67" s="132">
        <v>6.6143999999999997E-6</v>
      </c>
      <c r="AK67" s="132"/>
      <c r="AL67" s="132">
        <v>1.3888E-5</v>
      </c>
      <c r="AM67" s="132"/>
      <c r="AN67" s="132"/>
      <c r="AO67" s="132"/>
      <c r="AP67" s="132"/>
      <c r="AQ67" s="132"/>
      <c r="AR67" s="132"/>
      <c r="AS67" s="132"/>
      <c r="AT67" s="132"/>
      <c r="AU67" s="37"/>
      <c r="AV67" s="37"/>
      <c r="AW67" s="37"/>
      <c r="AX67" s="37"/>
      <c r="AY67" s="35">
        <f>+AI67*'GHG '!$C$2</f>
        <v>0.32698044900000001</v>
      </c>
      <c r="AZ67" s="31">
        <f>AJ67*'GHG '!$C$4</f>
        <v>1.9843199999999999E-4</v>
      </c>
      <c r="BA67" s="35">
        <f>+AK67*'GHG '!$C$5</f>
        <v>0</v>
      </c>
      <c r="BB67" s="35">
        <f>+AL67*'GHG '!$C$6</f>
        <v>3.6803199999999999E-3</v>
      </c>
      <c r="BC67" s="125">
        <f>+AM67*'GHG '!$C$7</f>
        <v>0</v>
      </c>
      <c r="BD67" s="32"/>
      <c r="BE67" s="32"/>
      <c r="BF67" s="32"/>
      <c r="BG67" s="32"/>
      <c r="BH67" s="32"/>
      <c r="BI67" s="32"/>
      <c r="BJ67" s="32"/>
      <c r="BK67" s="32"/>
      <c r="BL67" s="32"/>
      <c r="BM67" s="32"/>
      <c r="BN67" s="32"/>
      <c r="BO67" s="32"/>
      <c r="BP67" s="32"/>
      <c r="BQ67" s="32"/>
      <c r="BR67" s="173"/>
      <c r="BS67" s="32" t="s">
        <v>933</v>
      </c>
      <c r="BT67" s="32" t="s">
        <v>933</v>
      </c>
      <c r="BU67" s="14">
        <f t="shared" si="1"/>
        <v>62</v>
      </c>
    </row>
    <row r="68" spans="1:73" s="14" customFormat="1" ht="34" customHeight="1">
      <c r="A68" s="139"/>
      <c r="B68" s="32" t="s">
        <v>398</v>
      </c>
      <c r="C68" s="32" t="s">
        <v>399</v>
      </c>
      <c r="D68" s="32" t="s">
        <v>401</v>
      </c>
      <c r="E68" s="32" t="s">
        <v>280</v>
      </c>
      <c r="F68" s="32" t="s">
        <v>195</v>
      </c>
      <c r="G68" s="32" t="s">
        <v>194</v>
      </c>
      <c r="H68" s="32" t="s">
        <v>927</v>
      </c>
      <c r="I68" s="36" t="s">
        <v>941</v>
      </c>
      <c r="J68" s="36" t="s">
        <v>944</v>
      </c>
      <c r="K68" s="36" t="s">
        <v>932</v>
      </c>
      <c r="L68" s="32"/>
      <c r="M68" s="33" t="s">
        <v>1571</v>
      </c>
      <c r="N68" s="208" t="s">
        <v>1707</v>
      </c>
      <c r="O68" s="39" t="s">
        <v>1707</v>
      </c>
      <c r="P68" s="140" t="s">
        <v>924</v>
      </c>
      <c r="Q68" s="135">
        <v>2014</v>
      </c>
      <c r="R68" s="34"/>
      <c r="S68" s="32" t="s">
        <v>1494</v>
      </c>
      <c r="T68" s="42" t="s">
        <v>1075</v>
      </c>
      <c r="U68" s="36" t="s">
        <v>1077</v>
      </c>
      <c r="V68" s="43"/>
      <c r="W68" s="32"/>
      <c r="X68" s="45">
        <v>2020</v>
      </c>
      <c r="Y68" s="45" t="s">
        <v>820</v>
      </c>
      <c r="Z68" s="32" t="s">
        <v>819</v>
      </c>
      <c r="AA68" s="32" t="s">
        <v>819</v>
      </c>
      <c r="AB68" s="45" t="s">
        <v>820</v>
      </c>
      <c r="AC68" s="36" t="s">
        <v>926</v>
      </c>
      <c r="AD68" s="36" t="s">
        <v>1097</v>
      </c>
      <c r="AE68" s="32"/>
      <c r="AF68" s="32"/>
      <c r="AG68" s="39" t="s">
        <v>925</v>
      </c>
      <c r="AH68" s="39" t="s">
        <v>1096</v>
      </c>
      <c r="AI68" s="132">
        <v>0.88215055099999995</v>
      </c>
      <c r="AJ68" s="132">
        <v>6.4141799999999996E-5</v>
      </c>
      <c r="AK68" s="132"/>
      <c r="AL68" s="132">
        <v>1.7825E-5</v>
      </c>
      <c r="AM68" s="132"/>
      <c r="AN68" s="132"/>
      <c r="AO68" s="132"/>
      <c r="AP68" s="132"/>
      <c r="AQ68" s="132"/>
      <c r="AR68" s="132"/>
      <c r="AS68" s="132"/>
      <c r="AT68" s="132"/>
      <c r="AU68" s="37"/>
      <c r="AV68" s="37"/>
      <c r="AW68" s="37"/>
      <c r="AX68" s="37"/>
      <c r="AY68" s="35">
        <f>+AI68*'GHG '!$C$2</f>
        <v>0.88215055099999995</v>
      </c>
      <c r="AZ68" s="31">
        <f>AJ68*'GHG '!$C$4</f>
        <v>1.9242539999999998E-3</v>
      </c>
      <c r="BA68" s="35">
        <f>+AK68*'GHG '!$C$5</f>
        <v>0</v>
      </c>
      <c r="BB68" s="35">
        <f>+AL68*'GHG '!$C$6</f>
        <v>4.7236249999999995E-3</v>
      </c>
      <c r="BC68" s="125">
        <f>+AM68*'GHG '!$C$7</f>
        <v>0</v>
      </c>
      <c r="BD68" s="32"/>
      <c r="BE68" s="32"/>
      <c r="BF68" s="32"/>
      <c r="BG68" s="32"/>
      <c r="BH68" s="32"/>
      <c r="BI68" s="32"/>
      <c r="BJ68" s="32"/>
      <c r="BK68" s="32"/>
      <c r="BL68" s="32"/>
      <c r="BM68" s="32"/>
      <c r="BN68" s="32"/>
      <c r="BO68" s="32"/>
      <c r="BP68" s="32"/>
      <c r="BQ68" s="32"/>
      <c r="BR68" s="173">
        <f t="shared" si="0"/>
        <v>0.88879842999999992</v>
      </c>
      <c r="BS68" s="32" t="s">
        <v>933</v>
      </c>
      <c r="BT68" s="32" t="s">
        <v>933</v>
      </c>
      <c r="BU68" s="14">
        <f t="shared" si="1"/>
        <v>63</v>
      </c>
    </row>
    <row r="69" spans="1:73" s="14" customFormat="1" ht="34" customHeight="1">
      <c r="A69" s="139"/>
      <c r="B69" s="32" t="s">
        <v>398</v>
      </c>
      <c r="C69" s="32" t="s">
        <v>404</v>
      </c>
      <c r="D69" s="32" t="s">
        <v>401</v>
      </c>
      <c r="E69" s="32" t="s">
        <v>280</v>
      </c>
      <c r="F69" s="32" t="s">
        <v>288</v>
      </c>
      <c r="G69" s="32" t="s">
        <v>194</v>
      </c>
      <c r="H69" s="32" t="s">
        <v>927</v>
      </c>
      <c r="I69" s="36" t="s">
        <v>1056</v>
      </c>
      <c r="J69" s="36" t="s">
        <v>945</v>
      </c>
      <c r="K69" s="32"/>
      <c r="L69" s="32"/>
      <c r="M69" s="33" t="s">
        <v>1572</v>
      </c>
      <c r="N69" s="208" t="s">
        <v>1707</v>
      </c>
      <c r="O69" s="39" t="s">
        <v>1707</v>
      </c>
      <c r="P69" s="140" t="s">
        <v>924</v>
      </c>
      <c r="Q69" s="135">
        <v>2014</v>
      </c>
      <c r="R69" s="34"/>
      <c r="S69" s="32" t="s">
        <v>1494</v>
      </c>
      <c r="T69" s="36" t="s">
        <v>1079</v>
      </c>
      <c r="U69" s="36" t="s">
        <v>1081</v>
      </c>
      <c r="V69" s="43"/>
      <c r="W69" s="32"/>
      <c r="X69" s="45">
        <v>2020</v>
      </c>
      <c r="Y69" s="45" t="s">
        <v>820</v>
      </c>
      <c r="Z69" s="32" t="s">
        <v>819</v>
      </c>
      <c r="AA69" s="32" t="s">
        <v>819</v>
      </c>
      <c r="AB69" s="45" t="s">
        <v>820</v>
      </c>
      <c r="AC69" s="36" t="s">
        <v>926</v>
      </c>
      <c r="AD69" s="36" t="s">
        <v>1097</v>
      </c>
      <c r="AE69" s="32"/>
      <c r="AF69" s="32"/>
      <c r="AG69" s="39" t="s">
        <v>925</v>
      </c>
      <c r="AH69" s="39" t="s">
        <v>1096</v>
      </c>
      <c r="AI69" s="132">
        <v>0.13667078799999999</v>
      </c>
      <c r="AJ69" s="132">
        <v>3.18276E-6</v>
      </c>
      <c r="AK69" s="132"/>
      <c r="AL69" s="132">
        <v>2.4361400000000001E-6</v>
      </c>
      <c r="AM69" s="132"/>
      <c r="AN69" s="132"/>
      <c r="AO69" s="132"/>
      <c r="AP69" s="132"/>
      <c r="AQ69" s="132"/>
      <c r="AR69" s="132"/>
      <c r="AS69" s="132"/>
      <c r="AT69" s="132"/>
      <c r="AU69" s="37"/>
      <c r="AV69" s="37"/>
      <c r="AW69" s="37"/>
      <c r="AX69" s="37"/>
      <c r="AY69" s="35">
        <f>+AI69*'GHG '!$C$2</f>
        <v>0.13667078799999999</v>
      </c>
      <c r="AZ69" s="31">
        <f>AJ69*'GHG '!$C$4</f>
        <v>9.5482800000000007E-5</v>
      </c>
      <c r="BA69" s="35">
        <f>+AK69*'GHG '!$C$5</f>
        <v>0</v>
      </c>
      <c r="BB69" s="35">
        <f>+AL69*'GHG '!$C$6</f>
        <v>6.4557710000000008E-4</v>
      </c>
      <c r="BC69" s="125">
        <f>+AM69*'GHG '!$C$7</f>
        <v>0</v>
      </c>
      <c r="BD69" s="32"/>
      <c r="BE69" s="32"/>
      <c r="BF69" s="32"/>
      <c r="BG69" s="32"/>
      <c r="BH69" s="32"/>
      <c r="BI69" s="32"/>
      <c r="BJ69" s="32"/>
      <c r="BK69" s="32"/>
      <c r="BL69" s="32"/>
      <c r="BM69" s="32"/>
      <c r="BN69" s="32"/>
      <c r="BO69" s="32"/>
      <c r="BP69" s="32"/>
      <c r="BQ69" s="32"/>
      <c r="BR69" s="173">
        <f t="shared" si="0"/>
        <v>0.13741184789999997</v>
      </c>
      <c r="BS69" s="32" t="s">
        <v>933</v>
      </c>
      <c r="BT69" s="32" t="s">
        <v>933</v>
      </c>
      <c r="BU69" s="14">
        <f t="shared" si="1"/>
        <v>64</v>
      </c>
    </row>
    <row r="70" spans="1:73" s="14" customFormat="1" ht="34" customHeight="1">
      <c r="A70" s="139"/>
      <c r="B70" s="32" t="s">
        <v>398</v>
      </c>
      <c r="C70" s="32" t="s">
        <v>404</v>
      </c>
      <c r="D70" s="32" t="s">
        <v>401</v>
      </c>
      <c r="E70" s="32" t="s">
        <v>280</v>
      </c>
      <c r="F70" s="32" t="s">
        <v>288</v>
      </c>
      <c r="G70" s="32" t="s">
        <v>194</v>
      </c>
      <c r="H70" s="32" t="s">
        <v>927</v>
      </c>
      <c r="I70" s="36" t="s">
        <v>1055</v>
      </c>
      <c r="J70" s="36" t="s">
        <v>946</v>
      </c>
      <c r="K70" s="32"/>
      <c r="L70" s="32"/>
      <c r="M70" s="33" t="s">
        <v>1573</v>
      </c>
      <c r="N70" s="208" t="s">
        <v>1707</v>
      </c>
      <c r="O70" s="39" t="s">
        <v>1707</v>
      </c>
      <c r="P70" s="140" t="s">
        <v>924</v>
      </c>
      <c r="Q70" s="135">
        <v>2014</v>
      </c>
      <c r="R70" s="34"/>
      <c r="S70" s="32" t="s">
        <v>1494</v>
      </c>
      <c r="T70" s="36" t="s">
        <v>1079</v>
      </c>
      <c r="U70" s="36" t="s">
        <v>1081</v>
      </c>
      <c r="V70" s="43"/>
      <c r="W70" s="32"/>
      <c r="X70" s="45">
        <v>2020</v>
      </c>
      <c r="Y70" s="45" t="s">
        <v>820</v>
      </c>
      <c r="Z70" s="32" t="s">
        <v>819</v>
      </c>
      <c r="AA70" s="32" t="s">
        <v>819</v>
      </c>
      <c r="AB70" s="45" t="s">
        <v>820</v>
      </c>
      <c r="AC70" s="36" t="s">
        <v>926</v>
      </c>
      <c r="AD70" s="36" t="s">
        <v>1097</v>
      </c>
      <c r="AE70" s="32"/>
      <c r="AF70" s="32"/>
      <c r="AG70" s="39" t="s">
        <v>925</v>
      </c>
      <c r="AH70" s="39" t="s">
        <v>1096</v>
      </c>
      <c r="AI70" s="132">
        <v>0.666443495</v>
      </c>
      <c r="AJ70" s="132">
        <v>4.75326E-5</v>
      </c>
      <c r="AK70" s="132"/>
      <c r="AL70" s="132">
        <v>1.8255999999999999E-5</v>
      </c>
      <c r="AM70" s="132"/>
      <c r="AN70" s="132"/>
      <c r="AO70" s="132"/>
      <c r="AP70" s="132"/>
      <c r="AQ70" s="132"/>
      <c r="AR70" s="132"/>
      <c r="AS70" s="132"/>
      <c r="AT70" s="132"/>
      <c r="AU70" s="37"/>
      <c r="AV70" s="37"/>
      <c r="AW70" s="37"/>
      <c r="AX70" s="37"/>
      <c r="AY70" s="35">
        <f>+AI70*'GHG '!$C$2</f>
        <v>0.666443495</v>
      </c>
      <c r="AZ70" s="31">
        <f>AJ70*'GHG '!$C$4</f>
        <v>1.4259780000000001E-3</v>
      </c>
      <c r="BA70" s="35">
        <f>+AK70*'GHG '!$C$5</f>
        <v>0</v>
      </c>
      <c r="BB70" s="35">
        <f>+AL70*'GHG '!$C$6</f>
        <v>4.8378399999999995E-3</v>
      </c>
      <c r="BC70" s="125">
        <f>+AM70*'GHG '!$C$7</f>
        <v>0</v>
      </c>
      <c r="BD70" s="32"/>
      <c r="BE70" s="32"/>
      <c r="BF70" s="32"/>
      <c r="BG70" s="32"/>
      <c r="BH70" s="32"/>
      <c r="BI70" s="32"/>
      <c r="BJ70" s="32"/>
      <c r="BK70" s="32"/>
      <c r="BL70" s="32"/>
      <c r="BM70" s="32"/>
      <c r="BN70" s="32"/>
      <c r="BO70" s="32"/>
      <c r="BP70" s="32"/>
      <c r="BQ70" s="32"/>
      <c r="BR70" s="173">
        <f t="shared" si="0"/>
        <v>0.67270731299999997</v>
      </c>
      <c r="BS70" s="32" t="s">
        <v>933</v>
      </c>
      <c r="BT70" s="32" t="s">
        <v>933</v>
      </c>
      <c r="BU70" s="14">
        <f t="shared" si="1"/>
        <v>65</v>
      </c>
    </row>
    <row r="71" spans="1:73" s="14" customFormat="1" ht="34" customHeight="1">
      <c r="A71" s="139"/>
      <c r="B71" s="32" t="s">
        <v>398</v>
      </c>
      <c r="C71" s="32" t="s">
        <v>404</v>
      </c>
      <c r="D71" s="32" t="s">
        <v>401</v>
      </c>
      <c r="E71" s="32" t="s">
        <v>280</v>
      </c>
      <c r="F71" s="32" t="s">
        <v>288</v>
      </c>
      <c r="G71" s="32" t="s">
        <v>194</v>
      </c>
      <c r="H71" s="32" t="s">
        <v>927</v>
      </c>
      <c r="I71" s="36" t="s">
        <v>1057</v>
      </c>
      <c r="J71" s="36" t="s">
        <v>950</v>
      </c>
      <c r="K71" s="36" t="s">
        <v>929</v>
      </c>
      <c r="L71" s="32"/>
      <c r="M71" s="33" t="s">
        <v>1574</v>
      </c>
      <c r="N71" s="208" t="s">
        <v>1707</v>
      </c>
      <c r="O71" s="39" t="s">
        <v>1707</v>
      </c>
      <c r="P71" s="140" t="s">
        <v>924</v>
      </c>
      <c r="Q71" s="135">
        <v>2014</v>
      </c>
      <c r="R71" s="34"/>
      <c r="S71" s="32" t="s">
        <v>1494</v>
      </c>
      <c r="T71" s="36" t="s">
        <v>1080</v>
      </c>
      <c r="U71" s="36" t="s">
        <v>1082</v>
      </c>
      <c r="V71" s="43"/>
      <c r="W71" s="32"/>
      <c r="X71" s="45">
        <v>2020</v>
      </c>
      <c r="Y71" s="45" t="s">
        <v>820</v>
      </c>
      <c r="Z71" s="32" t="s">
        <v>819</v>
      </c>
      <c r="AA71" s="32" t="s">
        <v>819</v>
      </c>
      <c r="AB71" s="45" t="s">
        <v>820</v>
      </c>
      <c r="AC71" s="36" t="s">
        <v>926</v>
      </c>
      <c r="AD71" s="36" t="s">
        <v>1097</v>
      </c>
      <c r="AE71" s="32"/>
      <c r="AF71" s="32"/>
      <c r="AG71" s="39" t="s">
        <v>925</v>
      </c>
      <c r="AH71" s="39" t="s">
        <v>1096</v>
      </c>
      <c r="AI71" s="132">
        <v>5.8648842E-2</v>
      </c>
      <c r="AJ71" s="132">
        <v>8.8603600000000007E-5</v>
      </c>
      <c r="AK71" s="132"/>
      <c r="AL71" s="132">
        <v>9.9999999999999995E-7</v>
      </c>
      <c r="AM71" s="132"/>
      <c r="AN71" s="132"/>
      <c r="AO71" s="132"/>
      <c r="AP71" s="132"/>
      <c r="AQ71" s="132"/>
      <c r="AR71" s="132"/>
      <c r="AS71" s="132"/>
      <c r="AT71" s="132"/>
      <c r="AU71" s="37"/>
      <c r="AV71" s="37"/>
      <c r="AW71" s="37"/>
      <c r="AX71" s="37"/>
      <c r="AY71" s="35">
        <f>+AI71*'GHG '!$C$2</f>
        <v>5.8648842E-2</v>
      </c>
      <c r="AZ71" s="31">
        <f>AJ71*'GHG '!$C$4</f>
        <v>2.6581080000000002E-3</v>
      </c>
      <c r="BA71" s="35">
        <f>+AK71*'GHG '!$C$5</f>
        <v>0</v>
      </c>
      <c r="BB71" s="35">
        <f>+AL71*'GHG '!$C$6</f>
        <v>2.6499999999999999E-4</v>
      </c>
      <c r="BC71" s="125">
        <f>+AM71*'GHG '!$C$7</f>
        <v>0</v>
      </c>
      <c r="BD71" s="32"/>
      <c r="BE71" s="32"/>
      <c r="BF71" s="32"/>
      <c r="BG71" s="32"/>
      <c r="BH71" s="32"/>
      <c r="BI71" s="32"/>
      <c r="BJ71" s="32"/>
      <c r="BK71" s="32"/>
      <c r="BL71" s="32"/>
      <c r="BM71" s="32"/>
      <c r="BN71" s="32"/>
      <c r="BO71" s="32"/>
      <c r="BP71" s="32"/>
      <c r="BQ71" s="32"/>
      <c r="BR71" s="173">
        <f t="shared" si="0"/>
        <v>6.157195E-2</v>
      </c>
      <c r="BS71" s="32" t="s">
        <v>933</v>
      </c>
      <c r="BT71" s="32" t="s">
        <v>933</v>
      </c>
      <c r="BU71" s="14">
        <f t="shared" si="1"/>
        <v>66</v>
      </c>
    </row>
    <row r="72" spans="1:73" s="14" customFormat="1" ht="34" customHeight="1">
      <c r="A72" s="139"/>
      <c r="B72" s="32" t="s">
        <v>398</v>
      </c>
      <c r="C72" s="32" t="s">
        <v>404</v>
      </c>
      <c r="D72" s="32" t="s">
        <v>401</v>
      </c>
      <c r="E72" s="32" t="s">
        <v>280</v>
      </c>
      <c r="F72" s="32" t="s">
        <v>288</v>
      </c>
      <c r="G72" s="32" t="s">
        <v>194</v>
      </c>
      <c r="H72" s="32" t="s">
        <v>927</v>
      </c>
      <c r="I72" s="36" t="s">
        <v>2291</v>
      </c>
      <c r="J72" s="36" t="s">
        <v>949</v>
      </c>
      <c r="K72" s="36" t="s">
        <v>928</v>
      </c>
      <c r="L72" s="32"/>
      <c r="M72" s="33" t="s">
        <v>1575</v>
      </c>
      <c r="N72" s="208" t="s">
        <v>1707</v>
      </c>
      <c r="O72" s="39" t="s">
        <v>1707</v>
      </c>
      <c r="P72" s="140" t="s">
        <v>924</v>
      </c>
      <c r="Q72" s="135">
        <v>2014</v>
      </c>
      <c r="R72" s="34"/>
      <c r="S72" s="32" t="s">
        <v>1494</v>
      </c>
      <c r="T72" s="36" t="s">
        <v>1080</v>
      </c>
      <c r="U72" s="36" t="s">
        <v>1082</v>
      </c>
      <c r="V72" s="43"/>
      <c r="W72" s="32"/>
      <c r="X72" s="45">
        <v>2020</v>
      </c>
      <c r="Y72" s="45" t="s">
        <v>820</v>
      </c>
      <c r="Z72" s="32" t="s">
        <v>819</v>
      </c>
      <c r="AA72" s="32" t="s">
        <v>819</v>
      </c>
      <c r="AB72" s="45" t="s">
        <v>820</v>
      </c>
      <c r="AC72" s="36" t="s">
        <v>926</v>
      </c>
      <c r="AD72" s="36" t="s">
        <v>1097</v>
      </c>
      <c r="AE72" s="32"/>
      <c r="AF72" s="32"/>
      <c r="AG72" s="39" t="s">
        <v>925</v>
      </c>
      <c r="AH72" s="39" t="s">
        <v>1096</v>
      </c>
      <c r="AI72" s="132">
        <v>8.6350794999999994E-2</v>
      </c>
      <c r="AJ72" s="132">
        <v>7.93201E-5</v>
      </c>
      <c r="AK72" s="132"/>
      <c r="AL72" s="132">
        <v>1.9999999999999999E-6</v>
      </c>
      <c r="AM72" s="132"/>
      <c r="AN72" s="132"/>
      <c r="AO72" s="132"/>
      <c r="AP72" s="132"/>
      <c r="AQ72" s="132"/>
      <c r="AR72" s="132"/>
      <c r="AS72" s="132"/>
      <c r="AT72" s="132"/>
      <c r="AU72" s="37"/>
      <c r="AV72" s="37"/>
      <c r="AW72" s="37"/>
      <c r="AX72" s="37"/>
      <c r="AY72" s="35">
        <f>+AI72*'GHG '!$C$2</f>
        <v>8.6350794999999994E-2</v>
      </c>
      <c r="AZ72" s="31">
        <f>AJ72*'GHG '!$C$4</f>
        <v>2.3796030000000001E-3</v>
      </c>
      <c r="BA72" s="35">
        <f>+AK72*'GHG '!$C$5</f>
        <v>0</v>
      </c>
      <c r="BB72" s="35">
        <f>+AL72*'GHG '!$C$6</f>
        <v>5.2999999999999998E-4</v>
      </c>
      <c r="BC72" s="125">
        <f>+AM72*'GHG '!$C$7</f>
        <v>0</v>
      </c>
      <c r="BD72" s="32"/>
      <c r="BE72" s="32"/>
      <c r="BF72" s="32"/>
      <c r="BG72" s="32"/>
      <c r="BH72" s="32"/>
      <c r="BI72" s="32"/>
      <c r="BJ72" s="32"/>
      <c r="BK72" s="32"/>
      <c r="BL72" s="32"/>
      <c r="BM72" s="32"/>
      <c r="BN72" s="32"/>
      <c r="BO72" s="32"/>
      <c r="BP72" s="32"/>
      <c r="BQ72" s="32"/>
      <c r="BR72" s="173">
        <f t="shared" si="0"/>
        <v>8.9260397999999991E-2</v>
      </c>
      <c r="BS72" s="32" t="s">
        <v>933</v>
      </c>
      <c r="BT72" s="32" t="s">
        <v>933</v>
      </c>
      <c r="BU72" s="14">
        <f t="shared" ref="BU72:BU135" si="3">+BU71+1</f>
        <v>67</v>
      </c>
    </row>
    <row r="73" spans="1:73" s="14" customFormat="1" ht="34" customHeight="1">
      <c r="A73" s="139"/>
      <c r="B73" s="32" t="s">
        <v>398</v>
      </c>
      <c r="C73" s="32" t="s">
        <v>399</v>
      </c>
      <c r="D73" s="32" t="s">
        <v>401</v>
      </c>
      <c r="E73" s="32" t="s">
        <v>280</v>
      </c>
      <c r="F73" s="32" t="s">
        <v>195</v>
      </c>
      <c r="G73" s="32" t="s">
        <v>194</v>
      </c>
      <c r="H73" s="32" t="s">
        <v>927</v>
      </c>
      <c r="I73" s="36" t="s">
        <v>1058</v>
      </c>
      <c r="J73" s="36" t="s">
        <v>947</v>
      </c>
      <c r="K73" s="36" t="s">
        <v>931</v>
      </c>
      <c r="L73" s="36" t="s">
        <v>930</v>
      </c>
      <c r="M73" s="33" t="s">
        <v>1576</v>
      </c>
      <c r="N73" s="208" t="s">
        <v>1707</v>
      </c>
      <c r="O73" s="39" t="s">
        <v>1707</v>
      </c>
      <c r="P73" s="140" t="s">
        <v>924</v>
      </c>
      <c r="Q73" s="135">
        <v>2014</v>
      </c>
      <c r="R73" s="34"/>
      <c r="S73" s="32" t="s">
        <v>1494</v>
      </c>
      <c r="T73" s="42" t="s">
        <v>1054</v>
      </c>
      <c r="U73" s="36" t="s">
        <v>1081</v>
      </c>
      <c r="V73" s="43"/>
      <c r="W73" s="32"/>
      <c r="X73" s="45">
        <v>2020</v>
      </c>
      <c r="Y73" s="45" t="s">
        <v>820</v>
      </c>
      <c r="Z73" s="32" t="s">
        <v>819</v>
      </c>
      <c r="AA73" s="32" t="s">
        <v>819</v>
      </c>
      <c r="AB73" s="45" t="s">
        <v>820</v>
      </c>
      <c r="AC73" s="36" t="s">
        <v>926</v>
      </c>
      <c r="AD73" s="36" t="s">
        <v>1097</v>
      </c>
      <c r="AE73" s="32"/>
      <c r="AF73" s="32"/>
      <c r="AG73" s="39" t="s">
        <v>925</v>
      </c>
      <c r="AH73" s="39" t="s">
        <v>1096</v>
      </c>
      <c r="AI73" s="132">
        <v>0.182785528</v>
      </c>
      <c r="AJ73" s="132">
        <v>1.34006E-6</v>
      </c>
      <c r="AK73" s="132"/>
      <c r="AL73" s="132">
        <v>4.1256300000000003E-6</v>
      </c>
      <c r="AM73" s="132"/>
      <c r="AN73" s="132"/>
      <c r="AO73" s="132"/>
      <c r="AP73" s="132"/>
      <c r="AQ73" s="132"/>
      <c r="AR73" s="132"/>
      <c r="AS73" s="132"/>
      <c r="AT73" s="132"/>
      <c r="AU73" s="37"/>
      <c r="AV73" s="37"/>
      <c r="AW73" s="37"/>
      <c r="AX73" s="37"/>
      <c r="AY73" s="35">
        <f>+AI73*'GHG '!$C$2</f>
        <v>0.182785528</v>
      </c>
      <c r="AZ73" s="31">
        <f>AJ73*'GHG '!$C$4</f>
        <v>4.0201799999999999E-5</v>
      </c>
      <c r="BA73" s="35">
        <f>+AK73*'GHG '!$C$5</f>
        <v>0</v>
      </c>
      <c r="BB73" s="35">
        <f>+AL73*'GHG '!$C$6</f>
        <v>1.09329195E-3</v>
      </c>
      <c r="BC73" s="125">
        <f>+AM73*'GHG '!$C$7</f>
        <v>0</v>
      </c>
      <c r="BD73" s="32"/>
      <c r="BE73" s="32"/>
      <c r="BF73" s="32"/>
      <c r="BG73" s="32"/>
      <c r="BH73" s="32"/>
      <c r="BI73" s="32"/>
      <c r="BJ73" s="32"/>
      <c r="BK73" s="32"/>
      <c r="BL73" s="32"/>
      <c r="BM73" s="32"/>
      <c r="BN73" s="32"/>
      <c r="BO73" s="32"/>
      <c r="BP73" s="32"/>
      <c r="BQ73" s="32"/>
      <c r="BR73" s="173">
        <f t="shared" si="0"/>
        <v>0.18391902174999999</v>
      </c>
      <c r="BS73" s="32" t="s">
        <v>933</v>
      </c>
      <c r="BT73" s="32" t="s">
        <v>933</v>
      </c>
      <c r="BU73" s="14">
        <f t="shared" si="3"/>
        <v>68</v>
      </c>
    </row>
    <row r="74" spans="1:73" s="14" customFormat="1" ht="34" customHeight="1">
      <c r="A74" s="139"/>
      <c r="B74" s="32" t="s">
        <v>398</v>
      </c>
      <c r="C74" s="32" t="s">
        <v>399</v>
      </c>
      <c r="D74" s="32" t="s">
        <v>401</v>
      </c>
      <c r="E74" s="32" t="s">
        <v>280</v>
      </c>
      <c r="F74" s="32" t="s">
        <v>195</v>
      </c>
      <c r="G74" s="32" t="s">
        <v>194</v>
      </c>
      <c r="H74" s="32" t="s">
        <v>927</v>
      </c>
      <c r="I74" s="36" t="s">
        <v>1059</v>
      </c>
      <c r="J74" s="36" t="s">
        <v>948</v>
      </c>
      <c r="K74" s="36" t="s">
        <v>932</v>
      </c>
      <c r="L74" s="32"/>
      <c r="M74" s="33" t="s">
        <v>1577</v>
      </c>
      <c r="N74" s="208" t="s">
        <v>1707</v>
      </c>
      <c r="O74" s="39" t="s">
        <v>1707</v>
      </c>
      <c r="P74" s="140" t="s">
        <v>924</v>
      </c>
      <c r="Q74" s="135">
        <v>2014</v>
      </c>
      <c r="R74" s="34"/>
      <c r="S74" s="32" t="s">
        <v>1494</v>
      </c>
      <c r="T74" s="42" t="s">
        <v>1054</v>
      </c>
      <c r="U74" s="36" t="s">
        <v>1081</v>
      </c>
      <c r="V74" s="43"/>
      <c r="W74" s="32"/>
      <c r="X74" s="45">
        <v>2020</v>
      </c>
      <c r="Y74" s="45" t="s">
        <v>820</v>
      </c>
      <c r="Z74" s="32" t="s">
        <v>819</v>
      </c>
      <c r="AA74" s="32" t="s">
        <v>819</v>
      </c>
      <c r="AB74" s="45" t="s">
        <v>820</v>
      </c>
      <c r="AC74" s="36" t="s">
        <v>926</v>
      </c>
      <c r="AD74" s="36" t="s">
        <v>1097</v>
      </c>
      <c r="AE74" s="32"/>
      <c r="AF74" s="32"/>
      <c r="AG74" s="39" t="s">
        <v>925</v>
      </c>
      <c r="AH74" s="39" t="s">
        <v>1096</v>
      </c>
      <c r="AI74" s="132">
        <v>0.56630653399999997</v>
      </c>
      <c r="AJ74" s="132">
        <v>2.4190799999999999E-5</v>
      </c>
      <c r="AK74" s="132"/>
      <c r="AL74" s="132">
        <v>2.0224399999999999E-5</v>
      </c>
      <c r="AM74" s="132"/>
      <c r="AN74" s="132"/>
      <c r="AO74" s="132"/>
      <c r="AP74" s="132"/>
      <c r="AQ74" s="132"/>
      <c r="AR74" s="132"/>
      <c r="AS74" s="132"/>
      <c r="AT74" s="132"/>
      <c r="AU74" s="37"/>
      <c r="AV74" s="37"/>
      <c r="AW74" s="37"/>
      <c r="AX74" s="37"/>
      <c r="AY74" s="35">
        <f>+AI74*'GHG '!$C$2</f>
        <v>0.56630653399999997</v>
      </c>
      <c r="AZ74" s="31">
        <f>AJ74*'GHG '!$C$4</f>
        <v>7.2572399999999997E-4</v>
      </c>
      <c r="BA74" s="35">
        <f>+AK74*'GHG '!$C$5</f>
        <v>0</v>
      </c>
      <c r="BB74" s="35">
        <f>+AL74*'GHG '!$C$6</f>
        <v>5.3594659999999994E-3</v>
      </c>
      <c r="BC74" s="125">
        <f>+AM74*'GHG '!$C$7</f>
        <v>0</v>
      </c>
      <c r="BD74" s="32"/>
      <c r="BE74" s="32"/>
      <c r="BF74" s="32"/>
      <c r="BG74" s="32"/>
      <c r="BH74" s="32"/>
      <c r="BI74" s="32"/>
      <c r="BJ74" s="32"/>
      <c r="BK74" s="32"/>
      <c r="BL74" s="32"/>
      <c r="BM74" s="32"/>
      <c r="BN74" s="32"/>
      <c r="BO74" s="32"/>
      <c r="BP74" s="32"/>
      <c r="BQ74" s="32"/>
      <c r="BR74" s="173">
        <f t="shared" si="0"/>
        <v>0.57239172400000005</v>
      </c>
      <c r="BS74" s="32" t="s">
        <v>933</v>
      </c>
      <c r="BT74" s="32" t="s">
        <v>933</v>
      </c>
      <c r="BU74" s="14">
        <f t="shared" si="3"/>
        <v>69</v>
      </c>
    </row>
    <row r="75" spans="1:73" s="14" customFormat="1" ht="41" customHeight="1">
      <c r="A75" s="139"/>
      <c r="B75" s="32" t="s">
        <v>398</v>
      </c>
      <c r="C75" s="32" t="s">
        <v>404</v>
      </c>
      <c r="D75" s="32" t="s">
        <v>401</v>
      </c>
      <c r="E75" s="32" t="s">
        <v>280</v>
      </c>
      <c r="F75" s="32" t="s">
        <v>288</v>
      </c>
      <c r="G75" s="32" t="s">
        <v>194</v>
      </c>
      <c r="H75" s="32" t="s">
        <v>927</v>
      </c>
      <c r="I75" s="36" t="s">
        <v>951</v>
      </c>
      <c r="J75" s="36" t="s">
        <v>977</v>
      </c>
      <c r="K75" s="32"/>
      <c r="L75" s="32"/>
      <c r="M75" s="33" t="s">
        <v>1578</v>
      </c>
      <c r="N75" s="208" t="s">
        <v>1707</v>
      </c>
      <c r="O75" s="39" t="s">
        <v>1707</v>
      </c>
      <c r="P75" s="140" t="s">
        <v>924</v>
      </c>
      <c r="Q75" s="135">
        <v>2014</v>
      </c>
      <c r="R75" s="34"/>
      <c r="S75" s="32" t="s">
        <v>1494</v>
      </c>
      <c r="T75" s="36" t="s">
        <v>1083</v>
      </c>
      <c r="U75" s="36" t="s">
        <v>1086</v>
      </c>
      <c r="V75" s="43"/>
      <c r="W75" s="32"/>
      <c r="X75" s="45">
        <v>2020</v>
      </c>
      <c r="Y75" s="45" t="s">
        <v>820</v>
      </c>
      <c r="Z75" s="32" t="s">
        <v>819</v>
      </c>
      <c r="AA75" s="32" t="s">
        <v>819</v>
      </c>
      <c r="AB75" s="45" t="s">
        <v>820</v>
      </c>
      <c r="AC75" s="36" t="s">
        <v>926</v>
      </c>
      <c r="AD75" s="36" t="s">
        <v>1097</v>
      </c>
      <c r="AE75" s="32"/>
      <c r="AF75" s="32"/>
      <c r="AG75" s="39" t="s">
        <v>925</v>
      </c>
      <c r="AH75" s="39" t="s">
        <v>1096</v>
      </c>
      <c r="AI75" s="132">
        <v>0.160174445</v>
      </c>
      <c r="AJ75" s="132">
        <v>3.46502E-6</v>
      </c>
      <c r="AK75" s="132"/>
      <c r="AL75" s="132">
        <v>2.8127499999999999E-6</v>
      </c>
      <c r="AM75" s="132"/>
      <c r="AN75" s="132"/>
      <c r="AO75" s="132"/>
      <c r="AP75" s="132"/>
      <c r="AQ75" s="132"/>
      <c r="AR75" s="132"/>
      <c r="AS75" s="132"/>
      <c r="AT75" s="132"/>
      <c r="AU75" s="37"/>
      <c r="AV75" s="37"/>
      <c r="AW75" s="37"/>
      <c r="AX75" s="37"/>
      <c r="AY75" s="35">
        <f>+AI75*'GHG '!$C$2</f>
        <v>0.160174445</v>
      </c>
      <c r="AZ75" s="31">
        <f>AJ75*'GHG '!$C$4</f>
        <v>1.0395059999999999E-4</v>
      </c>
      <c r="BA75" s="35">
        <f>+AK75*'GHG '!$C$5</f>
        <v>0</v>
      </c>
      <c r="BB75" s="35">
        <f>+AL75*'GHG '!$C$6</f>
        <v>7.4537874999999992E-4</v>
      </c>
      <c r="BC75" s="125">
        <f>+AM75*'GHG '!$C$7</f>
        <v>0</v>
      </c>
      <c r="BD75" s="32"/>
      <c r="BE75" s="32"/>
      <c r="BF75" s="32"/>
      <c r="BG75" s="32"/>
      <c r="BH75" s="32"/>
      <c r="BI75" s="32"/>
      <c r="BJ75" s="32"/>
      <c r="BK75" s="32"/>
      <c r="BL75" s="32"/>
      <c r="BM75" s="32"/>
      <c r="BN75" s="32"/>
      <c r="BO75" s="32"/>
      <c r="BP75" s="32"/>
      <c r="BQ75" s="32"/>
      <c r="BR75" s="173">
        <f t="shared" si="0"/>
        <v>0.16102377435000001</v>
      </c>
      <c r="BS75" s="32" t="s">
        <v>933</v>
      </c>
      <c r="BT75" s="32" t="s">
        <v>933</v>
      </c>
      <c r="BU75" s="14">
        <f t="shared" si="3"/>
        <v>70</v>
      </c>
    </row>
    <row r="76" spans="1:73" s="14" customFormat="1" ht="34" customHeight="1">
      <c r="A76" s="139"/>
      <c r="B76" s="32" t="s">
        <v>398</v>
      </c>
      <c r="C76" s="32" t="s">
        <v>404</v>
      </c>
      <c r="D76" s="32" t="s">
        <v>401</v>
      </c>
      <c r="E76" s="32" t="s">
        <v>280</v>
      </c>
      <c r="F76" s="32" t="s">
        <v>288</v>
      </c>
      <c r="G76" s="32" t="s">
        <v>194</v>
      </c>
      <c r="H76" s="32" t="s">
        <v>927</v>
      </c>
      <c r="I76" s="36" t="s">
        <v>952</v>
      </c>
      <c r="J76" s="36" t="s">
        <v>978</v>
      </c>
      <c r="K76" s="32"/>
      <c r="L76" s="32"/>
      <c r="M76" s="33" t="s">
        <v>1579</v>
      </c>
      <c r="N76" s="208" t="s">
        <v>1707</v>
      </c>
      <c r="O76" s="39" t="s">
        <v>1707</v>
      </c>
      <c r="P76" s="140" t="s">
        <v>924</v>
      </c>
      <c r="Q76" s="135">
        <v>2014</v>
      </c>
      <c r="R76" s="34"/>
      <c r="S76" s="32" t="s">
        <v>1494</v>
      </c>
      <c r="T76" s="42" t="s">
        <v>1084</v>
      </c>
      <c r="U76" s="36" t="s">
        <v>1086</v>
      </c>
      <c r="V76" s="43"/>
      <c r="W76" s="32"/>
      <c r="X76" s="45">
        <v>2020</v>
      </c>
      <c r="Y76" s="45" t="s">
        <v>820</v>
      </c>
      <c r="Z76" s="32" t="s">
        <v>819</v>
      </c>
      <c r="AA76" s="32" t="s">
        <v>819</v>
      </c>
      <c r="AB76" s="45" t="s">
        <v>820</v>
      </c>
      <c r="AC76" s="36" t="s">
        <v>926</v>
      </c>
      <c r="AD76" s="36" t="s">
        <v>1097</v>
      </c>
      <c r="AE76" s="32"/>
      <c r="AF76" s="32"/>
      <c r="AG76" s="39" t="s">
        <v>925</v>
      </c>
      <c r="AH76" s="39" t="s">
        <v>1096</v>
      </c>
      <c r="AI76" s="132">
        <v>0.55894871300000004</v>
      </c>
      <c r="AJ76" s="132">
        <v>2.6824600000000001E-5</v>
      </c>
      <c r="AK76" s="132"/>
      <c r="AL76" s="132">
        <v>1.5440599999999999E-5</v>
      </c>
      <c r="AM76" s="132"/>
      <c r="AN76" s="132"/>
      <c r="AO76" s="132"/>
      <c r="AP76" s="132"/>
      <c r="AQ76" s="132"/>
      <c r="AR76" s="132"/>
      <c r="AS76" s="132"/>
      <c r="AT76" s="132"/>
      <c r="AU76" s="37"/>
      <c r="AV76" s="37"/>
      <c r="AW76" s="37"/>
      <c r="AX76" s="37"/>
      <c r="AY76" s="35">
        <f>+AI76*'GHG '!$C$2</f>
        <v>0.55894871300000004</v>
      </c>
      <c r="AZ76" s="31">
        <f>AJ76*'GHG '!$C$4</f>
        <v>8.0473800000000005E-4</v>
      </c>
      <c r="BA76" s="35">
        <f>+AK76*'GHG '!$C$5</f>
        <v>0</v>
      </c>
      <c r="BB76" s="35">
        <f>+AL76*'GHG '!$C$6</f>
        <v>4.0917589999999995E-3</v>
      </c>
      <c r="BC76" s="125">
        <f>+AM76*'GHG '!$C$7</f>
        <v>0</v>
      </c>
      <c r="BD76" s="32"/>
      <c r="BE76" s="32"/>
      <c r="BF76" s="32"/>
      <c r="BG76" s="32"/>
      <c r="BH76" s="32"/>
      <c r="BI76" s="32"/>
      <c r="BJ76" s="32"/>
      <c r="BK76" s="32"/>
      <c r="BL76" s="32"/>
      <c r="BM76" s="32"/>
      <c r="BN76" s="32"/>
      <c r="BO76" s="32"/>
      <c r="BP76" s="32"/>
      <c r="BQ76" s="32"/>
      <c r="BR76" s="173">
        <f t="shared" si="0"/>
        <v>0.5638452100000001</v>
      </c>
      <c r="BS76" s="32" t="s">
        <v>933</v>
      </c>
      <c r="BT76" s="32" t="s">
        <v>933</v>
      </c>
      <c r="BU76" s="14">
        <f t="shared" si="3"/>
        <v>71</v>
      </c>
    </row>
    <row r="77" spans="1:73" s="14" customFormat="1" ht="34" customHeight="1">
      <c r="A77" s="139"/>
      <c r="B77" s="32" t="s">
        <v>398</v>
      </c>
      <c r="C77" s="32" t="s">
        <v>404</v>
      </c>
      <c r="D77" s="32" t="s">
        <v>401</v>
      </c>
      <c r="E77" s="32" t="s">
        <v>280</v>
      </c>
      <c r="F77" s="32" t="s">
        <v>288</v>
      </c>
      <c r="G77" s="32" t="s">
        <v>194</v>
      </c>
      <c r="H77" s="32" t="s">
        <v>927</v>
      </c>
      <c r="I77" s="36" t="s">
        <v>953</v>
      </c>
      <c r="J77" s="36" t="s">
        <v>979</v>
      </c>
      <c r="K77" s="36" t="s">
        <v>928</v>
      </c>
      <c r="L77" s="32"/>
      <c r="M77" s="33" t="s">
        <v>1580</v>
      </c>
      <c r="N77" s="208" t="s">
        <v>1707</v>
      </c>
      <c r="O77" s="39" t="s">
        <v>1707</v>
      </c>
      <c r="P77" s="140" t="s">
        <v>924</v>
      </c>
      <c r="Q77" s="135">
        <v>2014</v>
      </c>
      <c r="R77" s="34"/>
      <c r="S77" s="32" t="s">
        <v>1494</v>
      </c>
      <c r="T77" s="42" t="s">
        <v>1152</v>
      </c>
      <c r="U77" s="36" t="s">
        <v>1085</v>
      </c>
      <c r="V77" s="43"/>
      <c r="W77" s="32"/>
      <c r="X77" s="45">
        <v>2020</v>
      </c>
      <c r="Y77" s="45" t="s">
        <v>820</v>
      </c>
      <c r="Z77" s="32" t="s">
        <v>819</v>
      </c>
      <c r="AA77" s="32" t="s">
        <v>819</v>
      </c>
      <c r="AB77" s="45" t="s">
        <v>820</v>
      </c>
      <c r="AC77" s="36" t="s">
        <v>926</v>
      </c>
      <c r="AD77" s="36" t="s">
        <v>1097</v>
      </c>
      <c r="AE77" s="32"/>
      <c r="AF77" s="32"/>
      <c r="AG77" s="39" t="s">
        <v>925</v>
      </c>
      <c r="AH77" s="39" t="s">
        <v>1096</v>
      </c>
      <c r="AI77" s="132">
        <v>0.115654279</v>
      </c>
      <c r="AJ77" s="132">
        <v>7.8407500000000004E-5</v>
      </c>
      <c r="AK77" s="132">
        <v>0</v>
      </c>
      <c r="AL77" s="132">
        <v>1.9999999999999999E-6</v>
      </c>
      <c r="AM77" s="132"/>
      <c r="AN77" s="132"/>
      <c r="AO77" s="132"/>
      <c r="AP77" s="132"/>
      <c r="AQ77" s="132"/>
      <c r="AR77" s="132"/>
      <c r="AS77" s="132"/>
      <c r="AT77" s="132"/>
      <c r="AU77" s="37"/>
      <c r="AV77" s="37"/>
      <c r="AW77" s="37"/>
      <c r="AX77" s="37"/>
      <c r="AY77" s="35">
        <f>+AI77*'GHG '!$C$2</f>
        <v>0.115654279</v>
      </c>
      <c r="AZ77" s="31">
        <f>AJ77*'GHG '!$C$4</f>
        <v>2.3522250000000003E-3</v>
      </c>
      <c r="BA77" s="35">
        <f>+AK77*'GHG '!$C$5</f>
        <v>0</v>
      </c>
      <c r="BB77" s="35">
        <f>+AL77*'GHG '!$C$6</f>
        <v>5.2999999999999998E-4</v>
      </c>
      <c r="BC77" s="125">
        <f>+AM77*'GHG '!$C$7</f>
        <v>0</v>
      </c>
      <c r="BD77" s="32"/>
      <c r="BE77" s="32"/>
      <c r="BF77" s="32"/>
      <c r="BG77" s="32"/>
      <c r="BH77" s="32"/>
      <c r="BI77" s="32"/>
      <c r="BJ77" s="32"/>
      <c r="BK77" s="32"/>
      <c r="BL77" s="32"/>
      <c r="BM77" s="32"/>
      <c r="BN77" s="32"/>
      <c r="BO77" s="32"/>
      <c r="BP77" s="32"/>
      <c r="BQ77" s="32"/>
      <c r="BR77" s="173">
        <f t="shared" si="0"/>
        <v>0.118536504</v>
      </c>
      <c r="BS77" s="32" t="s">
        <v>933</v>
      </c>
      <c r="BT77" s="32" t="s">
        <v>933</v>
      </c>
      <c r="BU77" s="14">
        <f t="shared" si="3"/>
        <v>72</v>
      </c>
    </row>
    <row r="78" spans="1:73" s="14" customFormat="1" ht="42" customHeight="1">
      <c r="A78" s="139"/>
      <c r="B78" s="32" t="s">
        <v>398</v>
      </c>
      <c r="C78" s="32" t="s">
        <v>399</v>
      </c>
      <c r="D78" s="32" t="s">
        <v>401</v>
      </c>
      <c r="E78" s="32" t="s">
        <v>280</v>
      </c>
      <c r="F78" s="32" t="s">
        <v>195</v>
      </c>
      <c r="G78" s="32" t="s">
        <v>194</v>
      </c>
      <c r="H78" s="32" t="s">
        <v>927</v>
      </c>
      <c r="I78" s="36" t="s">
        <v>954</v>
      </c>
      <c r="J78" s="36" t="s">
        <v>980</v>
      </c>
      <c r="K78" s="36" t="s">
        <v>931</v>
      </c>
      <c r="L78" s="36" t="s">
        <v>930</v>
      </c>
      <c r="M78" s="33" t="s">
        <v>1581</v>
      </c>
      <c r="N78" s="208" t="s">
        <v>1707</v>
      </c>
      <c r="O78" s="39" t="s">
        <v>1707</v>
      </c>
      <c r="P78" s="140" t="s">
        <v>924</v>
      </c>
      <c r="Q78" s="135">
        <v>2014</v>
      </c>
      <c r="R78" s="34"/>
      <c r="S78" s="32" t="s">
        <v>1494</v>
      </c>
      <c r="T78" s="42" t="s">
        <v>1084</v>
      </c>
      <c r="U78" s="36" t="s">
        <v>1086</v>
      </c>
      <c r="V78" s="43"/>
      <c r="W78" s="32"/>
      <c r="X78" s="45">
        <v>2020</v>
      </c>
      <c r="Y78" s="45" t="s">
        <v>820</v>
      </c>
      <c r="Z78" s="32" t="s">
        <v>819</v>
      </c>
      <c r="AA78" s="32" t="s">
        <v>819</v>
      </c>
      <c r="AB78" s="45" t="s">
        <v>820</v>
      </c>
      <c r="AC78" s="36" t="s">
        <v>926</v>
      </c>
      <c r="AD78" s="36" t="s">
        <v>1097</v>
      </c>
      <c r="AE78" s="32"/>
      <c r="AF78" s="32"/>
      <c r="AG78" s="39" t="s">
        <v>925</v>
      </c>
      <c r="AH78" s="39" t="s">
        <v>1096</v>
      </c>
      <c r="AI78" s="132">
        <v>0.29240328199999999</v>
      </c>
      <c r="AJ78" s="132">
        <v>7.7893600000000001E-7</v>
      </c>
      <c r="AK78" s="132">
        <v>0</v>
      </c>
      <c r="AL78" s="132">
        <v>4.2038600000000003E-6</v>
      </c>
      <c r="AM78" s="132"/>
      <c r="AN78" s="132"/>
      <c r="AO78" s="132"/>
      <c r="AP78" s="132"/>
      <c r="AQ78" s="132"/>
      <c r="AR78" s="132"/>
      <c r="AS78" s="132"/>
      <c r="AT78" s="132"/>
      <c r="AU78" s="37"/>
      <c r="AV78" s="37"/>
      <c r="AW78" s="37"/>
      <c r="AX78" s="37"/>
      <c r="AY78" s="35">
        <f>+AI78*'GHG '!$C$2</f>
        <v>0.29240328199999999</v>
      </c>
      <c r="AZ78" s="31">
        <f>AJ78*'GHG '!$C$4</f>
        <v>2.3368079999999999E-5</v>
      </c>
      <c r="BA78" s="35">
        <f>+AK78*'GHG '!$C$5</f>
        <v>0</v>
      </c>
      <c r="BB78" s="35">
        <f>+AL78*'GHG '!$C$6</f>
        <v>1.1140229E-3</v>
      </c>
      <c r="BC78" s="125">
        <f>+AM78*'GHG '!$C$7</f>
        <v>0</v>
      </c>
      <c r="BD78" s="32"/>
      <c r="BE78" s="32"/>
      <c r="BF78" s="32"/>
      <c r="BG78" s="32"/>
      <c r="BH78" s="32"/>
      <c r="BI78" s="32"/>
      <c r="BJ78" s="32"/>
      <c r="BK78" s="32"/>
      <c r="BL78" s="32"/>
      <c r="BM78" s="32"/>
      <c r="BN78" s="32"/>
      <c r="BO78" s="32"/>
      <c r="BP78" s="32"/>
      <c r="BQ78" s="32"/>
      <c r="BR78" s="173">
        <f t="shared" si="0"/>
        <v>0.29354067297999997</v>
      </c>
      <c r="BS78" s="32" t="s">
        <v>933</v>
      </c>
      <c r="BT78" s="32" t="s">
        <v>933</v>
      </c>
      <c r="BU78" s="14">
        <f t="shared" si="3"/>
        <v>73</v>
      </c>
    </row>
    <row r="79" spans="1:73" s="14" customFormat="1" ht="34" customHeight="1">
      <c r="A79" s="139"/>
      <c r="B79" s="32" t="s">
        <v>398</v>
      </c>
      <c r="C79" s="32" t="s">
        <v>399</v>
      </c>
      <c r="D79" s="32" t="s">
        <v>401</v>
      </c>
      <c r="E79" s="32" t="s">
        <v>280</v>
      </c>
      <c r="F79" s="32" t="s">
        <v>195</v>
      </c>
      <c r="G79" s="32" t="s">
        <v>194</v>
      </c>
      <c r="H79" s="32" t="s">
        <v>927</v>
      </c>
      <c r="I79" s="36" t="s">
        <v>955</v>
      </c>
      <c r="J79" s="36" t="s">
        <v>981</v>
      </c>
      <c r="K79" s="36" t="s">
        <v>932</v>
      </c>
      <c r="L79" s="32"/>
      <c r="M79" s="33" t="s">
        <v>1582</v>
      </c>
      <c r="N79" s="208" t="s">
        <v>1707</v>
      </c>
      <c r="O79" s="39" t="s">
        <v>1707</v>
      </c>
      <c r="P79" s="140" t="s">
        <v>924</v>
      </c>
      <c r="Q79" s="135">
        <v>2014</v>
      </c>
      <c r="R79" s="34"/>
      <c r="S79" s="32" t="s">
        <v>1494</v>
      </c>
      <c r="T79" s="42" t="s">
        <v>1084</v>
      </c>
      <c r="U79" s="36" t="s">
        <v>1086</v>
      </c>
      <c r="V79" s="43"/>
      <c r="W79" s="32"/>
      <c r="X79" s="45">
        <v>2020</v>
      </c>
      <c r="Y79" s="45" t="s">
        <v>820</v>
      </c>
      <c r="Z79" s="32" t="s">
        <v>819</v>
      </c>
      <c r="AA79" s="32" t="s">
        <v>819</v>
      </c>
      <c r="AB79" s="45" t="s">
        <v>820</v>
      </c>
      <c r="AC79" s="36" t="s">
        <v>926</v>
      </c>
      <c r="AD79" s="36" t="s">
        <v>1097</v>
      </c>
      <c r="AE79" s="32"/>
      <c r="AF79" s="32"/>
      <c r="AG79" s="39" t="s">
        <v>925</v>
      </c>
      <c r="AH79" s="39" t="s">
        <v>1096</v>
      </c>
      <c r="AI79" s="132">
        <v>0.57934297700000004</v>
      </c>
      <c r="AJ79" s="132">
        <v>1.25289E-5</v>
      </c>
      <c r="AK79" s="132">
        <v>0</v>
      </c>
      <c r="AL79" s="132">
        <v>1.8667700000000001E-5</v>
      </c>
      <c r="AM79" s="132"/>
      <c r="AN79" s="132"/>
      <c r="AO79" s="132"/>
      <c r="AP79" s="132"/>
      <c r="AQ79" s="132"/>
      <c r="AR79" s="132"/>
      <c r="AS79" s="132"/>
      <c r="AT79" s="132"/>
      <c r="AU79" s="37"/>
      <c r="AV79" s="37"/>
      <c r="AW79" s="37"/>
      <c r="AX79" s="37"/>
      <c r="AY79" s="35">
        <f>+AI79*'GHG '!$C$2</f>
        <v>0.57934297700000004</v>
      </c>
      <c r="AZ79" s="31">
        <f>AJ79*'GHG '!$C$4</f>
        <v>3.75867E-4</v>
      </c>
      <c r="BA79" s="35">
        <f>+AK79*'GHG '!$C$5</f>
        <v>0</v>
      </c>
      <c r="BB79" s="35">
        <f>+AL79*'GHG '!$C$6</f>
        <v>4.9469405000000001E-3</v>
      </c>
      <c r="BC79" s="125">
        <f>+AM79*'GHG '!$C$7</f>
        <v>0</v>
      </c>
      <c r="BD79" s="32"/>
      <c r="BE79" s="32"/>
      <c r="BF79" s="32"/>
      <c r="BG79" s="32"/>
      <c r="BH79" s="32"/>
      <c r="BI79" s="32"/>
      <c r="BJ79" s="32"/>
      <c r="BK79" s="32"/>
      <c r="BL79" s="32"/>
      <c r="BM79" s="32"/>
      <c r="BN79" s="32"/>
      <c r="BO79" s="32"/>
      <c r="BP79" s="32"/>
      <c r="BQ79" s="32"/>
      <c r="BR79" s="173">
        <f t="shared" si="0"/>
        <v>0.58466578450000006</v>
      </c>
      <c r="BS79" s="32" t="s">
        <v>933</v>
      </c>
      <c r="BT79" s="32" t="s">
        <v>933</v>
      </c>
      <c r="BU79" s="14">
        <f t="shared" si="3"/>
        <v>74</v>
      </c>
    </row>
    <row r="80" spans="1:73" s="14" customFormat="1" ht="34" customHeight="1">
      <c r="A80" s="139"/>
      <c r="B80" s="32" t="s">
        <v>398</v>
      </c>
      <c r="C80" s="32" t="s">
        <v>404</v>
      </c>
      <c r="D80" s="32" t="s">
        <v>401</v>
      </c>
      <c r="E80" s="32" t="s">
        <v>280</v>
      </c>
      <c r="F80" s="32" t="s">
        <v>288</v>
      </c>
      <c r="G80" s="32" t="s">
        <v>194</v>
      </c>
      <c r="H80" s="32" t="s">
        <v>927</v>
      </c>
      <c r="I80" s="36" t="s">
        <v>982</v>
      </c>
      <c r="J80" s="36" t="s">
        <v>956</v>
      </c>
      <c r="K80" s="32"/>
      <c r="L80" s="32"/>
      <c r="M80" s="33" t="s">
        <v>1583</v>
      </c>
      <c r="N80" s="208" t="s">
        <v>1707</v>
      </c>
      <c r="O80" s="39" t="s">
        <v>1707</v>
      </c>
      <c r="P80" s="140" t="s">
        <v>924</v>
      </c>
      <c r="Q80" s="135">
        <v>2014</v>
      </c>
      <c r="R80" s="34"/>
      <c r="S80" s="32" t="s">
        <v>1494</v>
      </c>
      <c r="T80" s="36" t="s">
        <v>1087</v>
      </c>
      <c r="U80" s="36" t="s">
        <v>1088</v>
      </c>
      <c r="V80" s="43"/>
      <c r="W80" s="32"/>
      <c r="X80" s="45">
        <v>2020</v>
      </c>
      <c r="Y80" s="45" t="s">
        <v>820</v>
      </c>
      <c r="Z80" s="32" t="s">
        <v>819</v>
      </c>
      <c r="AA80" s="32" t="s">
        <v>819</v>
      </c>
      <c r="AB80" s="45" t="s">
        <v>820</v>
      </c>
      <c r="AC80" s="36" t="s">
        <v>926</v>
      </c>
      <c r="AD80" s="36" t="s">
        <v>1097</v>
      </c>
      <c r="AE80" s="32"/>
      <c r="AF80" s="32"/>
      <c r="AG80" s="39" t="s">
        <v>925</v>
      </c>
      <c r="AH80" s="39" t="s">
        <v>1096</v>
      </c>
      <c r="AI80" s="132">
        <v>0.177937716</v>
      </c>
      <c r="AJ80" s="132">
        <v>2.4937900000000001E-5</v>
      </c>
      <c r="AK80" s="132">
        <v>0</v>
      </c>
      <c r="AL80" s="132">
        <v>2.7973899999999998E-6</v>
      </c>
      <c r="AM80" s="132"/>
      <c r="AN80" s="132"/>
      <c r="AO80" s="132"/>
      <c r="AP80" s="132"/>
      <c r="AQ80" s="132"/>
      <c r="AR80" s="132"/>
      <c r="AS80" s="132"/>
      <c r="AT80" s="132"/>
      <c r="AU80" s="37"/>
      <c r="AV80" s="37"/>
      <c r="AW80" s="37"/>
      <c r="AX80" s="37"/>
      <c r="AY80" s="35">
        <f>+AI80*'GHG '!$C$2</f>
        <v>0.177937716</v>
      </c>
      <c r="AZ80" s="31">
        <f>AJ80*'GHG '!$C$4</f>
        <v>7.4813700000000006E-4</v>
      </c>
      <c r="BA80" s="35">
        <f>+AK80*'GHG '!$C$5</f>
        <v>0</v>
      </c>
      <c r="BB80" s="35">
        <f>+AL80*'GHG '!$C$6</f>
        <v>7.4130835E-4</v>
      </c>
      <c r="BC80" s="125">
        <f>+AM80*'GHG '!$C$7</f>
        <v>0</v>
      </c>
      <c r="BD80" s="32"/>
      <c r="BE80" s="32"/>
      <c r="BF80" s="32"/>
      <c r="BG80" s="32"/>
      <c r="BH80" s="32"/>
      <c r="BI80" s="32"/>
      <c r="BJ80" s="32"/>
      <c r="BK80" s="32"/>
      <c r="BL80" s="32"/>
      <c r="BM80" s="32"/>
      <c r="BN80" s="32"/>
      <c r="BO80" s="32"/>
      <c r="BP80" s="32"/>
      <c r="BQ80" s="32"/>
      <c r="BR80" s="173">
        <f t="shared" si="0"/>
        <v>0.17942716135</v>
      </c>
      <c r="BS80" s="32" t="s">
        <v>933</v>
      </c>
      <c r="BT80" s="32" t="s">
        <v>933</v>
      </c>
      <c r="BU80" s="14">
        <f t="shared" si="3"/>
        <v>75</v>
      </c>
    </row>
    <row r="81" spans="1:73" s="14" customFormat="1" ht="34" customHeight="1">
      <c r="A81" s="139"/>
      <c r="B81" s="32" t="s">
        <v>398</v>
      </c>
      <c r="C81" s="32" t="s">
        <v>404</v>
      </c>
      <c r="D81" s="32" t="s">
        <v>401</v>
      </c>
      <c r="E81" s="32" t="s">
        <v>280</v>
      </c>
      <c r="F81" s="32" t="s">
        <v>288</v>
      </c>
      <c r="G81" s="32" t="s">
        <v>194</v>
      </c>
      <c r="H81" s="32" t="s">
        <v>927</v>
      </c>
      <c r="I81" s="36" t="s">
        <v>957</v>
      </c>
      <c r="J81" s="36" t="s">
        <v>983</v>
      </c>
      <c r="K81" s="32"/>
      <c r="L81" s="32"/>
      <c r="M81" s="33" t="s">
        <v>1584</v>
      </c>
      <c r="N81" s="208" t="s">
        <v>1707</v>
      </c>
      <c r="O81" s="39" t="s">
        <v>1707</v>
      </c>
      <c r="P81" s="140" t="s">
        <v>924</v>
      </c>
      <c r="Q81" s="135">
        <v>2014</v>
      </c>
      <c r="R81" s="34"/>
      <c r="S81" s="32" t="s">
        <v>1494</v>
      </c>
      <c r="T81" s="42" t="s">
        <v>1087</v>
      </c>
      <c r="U81" s="36" t="s">
        <v>1088</v>
      </c>
      <c r="V81" s="43"/>
      <c r="W81" s="32"/>
      <c r="X81" s="45">
        <v>2020</v>
      </c>
      <c r="Y81" s="45" t="s">
        <v>820</v>
      </c>
      <c r="Z81" s="32" t="s">
        <v>819</v>
      </c>
      <c r="AA81" s="32" t="s">
        <v>819</v>
      </c>
      <c r="AB81" s="45" t="s">
        <v>820</v>
      </c>
      <c r="AC81" s="36" t="s">
        <v>926</v>
      </c>
      <c r="AD81" s="36" t="s">
        <v>1097</v>
      </c>
      <c r="AE81" s="32"/>
      <c r="AF81" s="32"/>
      <c r="AG81" s="39" t="s">
        <v>925</v>
      </c>
      <c r="AH81" s="39" t="s">
        <v>1096</v>
      </c>
      <c r="AI81" s="132">
        <v>0.15170484400000001</v>
      </c>
      <c r="AJ81" s="132">
        <v>5.7502000000000002E-7</v>
      </c>
      <c r="AK81" s="132">
        <v>0</v>
      </c>
      <c r="AL81" s="132">
        <v>6.7917300000000001E-6</v>
      </c>
      <c r="AM81" s="132"/>
      <c r="AN81" s="132"/>
      <c r="AO81" s="132"/>
      <c r="AP81" s="132"/>
      <c r="AQ81" s="132"/>
      <c r="AR81" s="132"/>
      <c r="AS81" s="132"/>
      <c r="AT81" s="132"/>
      <c r="AU81" s="37"/>
      <c r="AV81" s="37"/>
      <c r="AW81" s="37"/>
      <c r="AX81" s="37"/>
      <c r="AY81" s="35">
        <f>+AI81*'GHG '!$C$2</f>
        <v>0.15170484400000001</v>
      </c>
      <c r="AZ81" s="31">
        <f>AJ81*'GHG '!$C$4</f>
        <v>1.72506E-5</v>
      </c>
      <c r="BA81" s="35">
        <f>+AK81*'GHG '!$C$5</f>
        <v>0</v>
      </c>
      <c r="BB81" s="35">
        <f>+AL81*'GHG '!$C$6</f>
        <v>1.7998084500000001E-3</v>
      </c>
      <c r="BC81" s="125">
        <f>+AM81*'GHG '!$C$7</f>
        <v>0</v>
      </c>
      <c r="BD81" s="32"/>
      <c r="BE81" s="32"/>
      <c r="BF81" s="32"/>
      <c r="BG81" s="32"/>
      <c r="BH81" s="32"/>
      <c r="BI81" s="32"/>
      <c r="BJ81" s="32"/>
      <c r="BK81" s="32"/>
      <c r="BL81" s="32"/>
      <c r="BM81" s="32"/>
      <c r="BN81" s="32"/>
      <c r="BO81" s="32"/>
      <c r="BP81" s="32"/>
      <c r="BQ81" s="32"/>
      <c r="BR81" s="173">
        <f t="shared" si="0"/>
        <v>0.15352190304999999</v>
      </c>
      <c r="BS81" s="32" t="s">
        <v>933</v>
      </c>
      <c r="BT81" s="32" t="s">
        <v>933</v>
      </c>
      <c r="BU81" s="14">
        <f t="shared" si="3"/>
        <v>76</v>
      </c>
    </row>
    <row r="82" spans="1:73" s="14" customFormat="1" ht="34" customHeight="1">
      <c r="A82" s="139"/>
      <c r="B82" s="32" t="s">
        <v>398</v>
      </c>
      <c r="C82" s="32" t="s">
        <v>404</v>
      </c>
      <c r="D82" s="32" t="s">
        <v>401</v>
      </c>
      <c r="E82" s="32" t="s">
        <v>280</v>
      </c>
      <c r="F82" s="32" t="s">
        <v>288</v>
      </c>
      <c r="G82" s="32" t="s">
        <v>194</v>
      </c>
      <c r="H82" s="32" t="s">
        <v>927</v>
      </c>
      <c r="I82" s="36" t="s">
        <v>958</v>
      </c>
      <c r="J82" s="36" t="s">
        <v>984</v>
      </c>
      <c r="K82" s="32"/>
      <c r="L82" s="32"/>
      <c r="M82" s="33" t="s">
        <v>1585</v>
      </c>
      <c r="N82" s="208" t="s">
        <v>1707</v>
      </c>
      <c r="O82" s="39" t="s">
        <v>1707</v>
      </c>
      <c r="P82" s="140" t="s">
        <v>924</v>
      </c>
      <c r="Q82" s="135">
        <v>2014</v>
      </c>
      <c r="R82" s="34"/>
      <c r="S82" s="32" t="s">
        <v>1494</v>
      </c>
      <c r="T82" s="42" t="s">
        <v>1087</v>
      </c>
      <c r="U82" s="36" t="s">
        <v>1088</v>
      </c>
      <c r="V82" s="43"/>
      <c r="W82" s="32"/>
      <c r="X82" s="45">
        <v>2020</v>
      </c>
      <c r="Y82" s="45" t="s">
        <v>820</v>
      </c>
      <c r="Z82" s="32" t="s">
        <v>819</v>
      </c>
      <c r="AA82" s="32" t="s">
        <v>819</v>
      </c>
      <c r="AB82" s="45" t="s">
        <v>820</v>
      </c>
      <c r="AC82" s="36" t="s">
        <v>926</v>
      </c>
      <c r="AD82" s="36" t="s">
        <v>1097</v>
      </c>
      <c r="AE82" s="32"/>
      <c r="AF82" s="32"/>
      <c r="AG82" s="39" t="s">
        <v>925</v>
      </c>
      <c r="AH82" s="39" t="s">
        <v>1096</v>
      </c>
      <c r="AI82" s="132">
        <v>0.188162252</v>
      </c>
      <c r="AJ82" s="132">
        <v>2.2969999999999999E-5</v>
      </c>
      <c r="AK82" s="132">
        <v>0</v>
      </c>
      <c r="AL82" s="132">
        <v>3.0811200000000002E-6</v>
      </c>
      <c r="AM82" s="132"/>
      <c r="AN82" s="132"/>
      <c r="AO82" s="132"/>
      <c r="AP82" s="132"/>
      <c r="AQ82" s="132"/>
      <c r="AR82" s="132"/>
      <c r="AS82" s="132"/>
      <c r="AT82" s="132"/>
      <c r="AU82" s="37"/>
      <c r="AV82" s="37"/>
      <c r="AW82" s="37"/>
      <c r="AX82" s="37"/>
      <c r="AY82" s="35">
        <f>+AI82*'GHG '!$C$2</f>
        <v>0.188162252</v>
      </c>
      <c r="AZ82" s="31">
        <f>AJ82*'GHG '!$C$4</f>
        <v>6.891E-4</v>
      </c>
      <c r="BA82" s="35">
        <f>+AK82*'GHG '!$C$5</f>
        <v>0</v>
      </c>
      <c r="BB82" s="35">
        <f>+AL82*'GHG '!$C$6</f>
        <v>8.1649680000000005E-4</v>
      </c>
      <c r="BC82" s="125">
        <f>+AM82*'GHG '!$C$7</f>
        <v>0</v>
      </c>
      <c r="BD82" s="32"/>
      <c r="BE82" s="32"/>
      <c r="BF82" s="32"/>
      <c r="BG82" s="32"/>
      <c r="BH82" s="32"/>
      <c r="BI82" s="32"/>
      <c r="BJ82" s="32"/>
      <c r="BK82" s="32"/>
      <c r="BL82" s="32"/>
      <c r="BM82" s="32"/>
      <c r="BN82" s="32"/>
      <c r="BO82" s="32"/>
      <c r="BP82" s="32"/>
      <c r="BQ82" s="32"/>
      <c r="BR82" s="173">
        <f t="shared" si="0"/>
        <v>0.18966784880000001</v>
      </c>
      <c r="BS82" s="32" t="s">
        <v>933</v>
      </c>
      <c r="BT82" s="32" t="s">
        <v>933</v>
      </c>
      <c r="BU82" s="14">
        <f t="shared" si="3"/>
        <v>77</v>
      </c>
    </row>
    <row r="83" spans="1:73" s="14" customFormat="1" ht="34" customHeight="1">
      <c r="A83" s="139"/>
      <c r="B83" s="32" t="s">
        <v>398</v>
      </c>
      <c r="C83" s="32" t="s">
        <v>404</v>
      </c>
      <c r="D83" s="32" t="s">
        <v>401</v>
      </c>
      <c r="E83" s="32" t="s">
        <v>280</v>
      </c>
      <c r="F83" s="32" t="s">
        <v>288</v>
      </c>
      <c r="G83" s="32" t="s">
        <v>194</v>
      </c>
      <c r="H83" s="32" t="s">
        <v>927</v>
      </c>
      <c r="I83" s="36" t="s">
        <v>993</v>
      </c>
      <c r="J83" s="36" t="s">
        <v>994</v>
      </c>
      <c r="K83" s="32"/>
      <c r="L83" s="32"/>
      <c r="M83" s="33" t="s">
        <v>1586</v>
      </c>
      <c r="N83" s="208" t="s">
        <v>1707</v>
      </c>
      <c r="O83" s="39" t="s">
        <v>1707</v>
      </c>
      <c r="P83" s="140" t="s">
        <v>924</v>
      </c>
      <c r="Q83" s="135">
        <v>2014</v>
      </c>
      <c r="R83" s="34"/>
      <c r="S83" s="32" t="s">
        <v>1494</v>
      </c>
      <c r="T83" s="42" t="s">
        <v>1087</v>
      </c>
      <c r="U83" s="36" t="s">
        <v>1088</v>
      </c>
      <c r="V83" s="43"/>
      <c r="W83" s="32"/>
      <c r="X83" s="45">
        <v>2020</v>
      </c>
      <c r="Y83" s="45" t="s">
        <v>820</v>
      </c>
      <c r="Z83" s="32" t="s">
        <v>819</v>
      </c>
      <c r="AA83" s="32" t="s">
        <v>819</v>
      </c>
      <c r="AB83" s="45" t="s">
        <v>820</v>
      </c>
      <c r="AC83" s="36" t="s">
        <v>926</v>
      </c>
      <c r="AD83" s="36" t="s">
        <v>1097</v>
      </c>
      <c r="AE83" s="32"/>
      <c r="AF83" s="32"/>
      <c r="AG83" s="39" t="s">
        <v>925</v>
      </c>
      <c r="AH83" s="39" t="s">
        <v>1096</v>
      </c>
      <c r="AI83" s="132">
        <v>0.27268306199999998</v>
      </c>
      <c r="AJ83" s="132">
        <v>1.7608499999999999E-5</v>
      </c>
      <c r="AK83" s="132">
        <v>0</v>
      </c>
      <c r="AL83" s="132">
        <v>1.3178399999999999E-6</v>
      </c>
      <c r="AM83" s="132"/>
      <c r="AN83" s="132"/>
      <c r="AO83" s="132"/>
      <c r="AP83" s="132"/>
      <c r="AQ83" s="132"/>
      <c r="AR83" s="132"/>
      <c r="AS83" s="132"/>
      <c r="AT83" s="132"/>
      <c r="AU83" s="37"/>
      <c r="AV83" s="37"/>
      <c r="AW83" s="37"/>
      <c r="AX83" s="37"/>
      <c r="AY83" s="35">
        <f>+AI83*'GHG '!$C$2</f>
        <v>0.27268306199999998</v>
      </c>
      <c r="AZ83" s="31">
        <f>AJ83*'GHG '!$C$4</f>
        <v>5.2825499999999994E-4</v>
      </c>
      <c r="BA83" s="35">
        <f>+AK83*'GHG '!$C$5</f>
        <v>0</v>
      </c>
      <c r="BB83" s="35">
        <f>+AL83*'GHG '!$C$6</f>
        <v>3.4922760000000001E-4</v>
      </c>
      <c r="BC83" s="125">
        <f>+AM83*'GHG '!$C$7</f>
        <v>0</v>
      </c>
      <c r="BD83" s="32"/>
      <c r="BE83" s="32"/>
      <c r="BF83" s="32"/>
      <c r="BG83" s="32"/>
      <c r="BH83" s="32"/>
      <c r="BI83" s="32"/>
      <c r="BJ83" s="32"/>
      <c r="BK83" s="32"/>
      <c r="BL83" s="32"/>
      <c r="BM83" s="32"/>
      <c r="BN83" s="32"/>
      <c r="BO83" s="32"/>
      <c r="BP83" s="32"/>
      <c r="BQ83" s="32"/>
      <c r="BR83" s="173">
        <f t="shared" si="0"/>
        <v>0.27356054459999996</v>
      </c>
      <c r="BS83" s="32" t="s">
        <v>933</v>
      </c>
      <c r="BT83" s="32" t="s">
        <v>933</v>
      </c>
      <c r="BU83" s="14">
        <f t="shared" si="3"/>
        <v>78</v>
      </c>
    </row>
    <row r="84" spans="1:73" s="14" customFormat="1" ht="34" customHeight="1">
      <c r="A84" s="139"/>
      <c r="B84" s="32" t="s">
        <v>398</v>
      </c>
      <c r="C84" s="32" t="s">
        <v>404</v>
      </c>
      <c r="D84" s="32" t="s">
        <v>401</v>
      </c>
      <c r="E84" s="32" t="s">
        <v>280</v>
      </c>
      <c r="F84" s="32" t="s">
        <v>288</v>
      </c>
      <c r="G84" s="32" t="s">
        <v>194</v>
      </c>
      <c r="H84" s="32" t="s">
        <v>927</v>
      </c>
      <c r="I84" s="36" t="s">
        <v>959</v>
      </c>
      <c r="J84" s="36" t="s">
        <v>985</v>
      </c>
      <c r="K84" s="32"/>
      <c r="L84" s="32"/>
      <c r="M84" s="33" t="s">
        <v>1587</v>
      </c>
      <c r="N84" s="208" t="s">
        <v>1707</v>
      </c>
      <c r="O84" s="39" t="s">
        <v>1707</v>
      </c>
      <c r="P84" s="140" t="s">
        <v>924</v>
      </c>
      <c r="Q84" s="135">
        <v>2014</v>
      </c>
      <c r="R84" s="34"/>
      <c r="S84" s="32" t="s">
        <v>1494</v>
      </c>
      <c r="T84" s="42" t="s">
        <v>934</v>
      </c>
      <c r="U84" s="36" t="s">
        <v>1088</v>
      </c>
      <c r="V84" s="43"/>
      <c r="W84" s="32"/>
      <c r="X84" s="45">
        <v>2020</v>
      </c>
      <c r="Y84" s="45" t="s">
        <v>820</v>
      </c>
      <c r="Z84" s="32" t="s">
        <v>819</v>
      </c>
      <c r="AA84" s="32" t="s">
        <v>819</v>
      </c>
      <c r="AB84" s="45" t="s">
        <v>820</v>
      </c>
      <c r="AC84" s="36" t="s">
        <v>926</v>
      </c>
      <c r="AD84" s="36" t="s">
        <v>1097</v>
      </c>
      <c r="AE84" s="32"/>
      <c r="AF84" s="32"/>
      <c r="AG84" s="39" t="s">
        <v>925</v>
      </c>
      <c r="AH84" s="39" t="s">
        <v>1096</v>
      </c>
      <c r="AI84" s="132">
        <v>0.15677650200000001</v>
      </c>
      <c r="AJ84" s="132">
        <v>3.1650299999999997E-5</v>
      </c>
      <c r="AK84" s="132">
        <v>0</v>
      </c>
      <c r="AL84" s="132">
        <v>9.8757500000000003E-7</v>
      </c>
      <c r="AM84" s="132"/>
      <c r="AN84" s="132"/>
      <c r="AO84" s="132"/>
      <c r="AP84" s="132"/>
      <c r="AQ84" s="132"/>
      <c r="AR84" s="132"/>
      <c r="AS84" s="132"/>
      <c r="AT84" s="132"/>
      <c r="AU84" s="37"/>
      <c r="AV84" s="37"/>
      <c r="AW84" s="37"/>
      <c r="AX84" s="37"/>
      <c r="AY84" s="35">
        <f>+AI84*'GHG '!$C$2</f>
        <v>0.15677650200000001</v>
      </c>
      <c r="AZ84" s="31">
        <f>AJ84*'GHG '!$C$4</f>
        <v>9.4950899999999997E-4</v>
      </c>
      <c r="BA84" s="35">
        <f>+AK84*'GHG '!$C$5</f>
        <v>0</v>
      </c>
      <c r="BB84" s="35">
        <f>+AL84*'GHG '!$C$6</f>
        <v>2.6170737499999999E-4</v>
      </c>
      <c r="BC84" s="125">
        <f>+AM84*'GHG '!$C$7</f>
        <v>0</v>
      </c>
      <c r="BD84" s="32"/>
      <c r="BE84" s="32"/>
      <c r="BF84" s="32"/>
      <c r="BG84" s="32"/>
      <c r="BH84" s="32"/>
      <c r="BI84" s="32"/>
      <c r="BJ84" s="32"/>
      <c r="BK84" s="32"/>
      <c r="BL84" s="32"/>
      <c r="BM84" s="32"/>
      <c r="BN84" s="32"/>
      <c r="BO84" s="32"/>
      <c r="BP84" s="32"/>
      <c r="BQ84" s="32"/>
      <c r="BR84" s="173">
        <f t="shared" si="0"/>
        <v>0.157987718375</v>
      </c>
      <c r="BS84" s="32" t="s">
        <v>933</v>
      </c>
      <c r="BT84" s="32" t="s">
        <v>933</v>
      </c>
      <c r="BU84" s="14">
        <f t="shared" si="3"/>
        <v>79</v>
      </c>
    </row>
    <row r="85" spans="1:73" s="14" customFormat="1" ht="34" customHeight="1">
      <c r="A85" s="139"/>
      <c r="B85" s="32" t="s">
        <v>398</v>
      </c>
      <c r="C85" s="32" t="s">
        <v>404</v>
      </c>
      <c r="D85" s="32" t="s">
        <v>401</v>
      </c>
      <c r="E85" s="32" t="s">
        <v>280</v>
      </c>
      <c r="F85" s="32" t="s">
        <v>288</v>
      </c>
      <c r="G85" s="32" t="s">
        <v>194</v>
      </c>
      <c r="H85" s="32" t="s">
        <v>927</v>
      </c>
      <c r="I85" s="36" t="s">
        <v>960</v>
      </c>
      <c r="J85" s="36" t="s">
        <v>986</v>
      </c>
      <c r="K85" s="32"/>
      <c r="L85" s="32"/>
      <c r="M85" s="33" t="s">
        <v>1588</v>
      </c>
      <c r="N85" s="208" t="s">
        <v>1707</v>
      </c>
      <c r="O85" s="39" t="s">
        <v>1707</v>
      </c>
      <c r="P85" s="140" t="s">
        <v>924</v>
      </c>
      <c r="Q85" s="135">
        <v>2014</v>
      </c>
      <c r="R85" s="34"/>
      <c r="S85" s="32" t="s">
        <v>1494</v>
      </c>
      <c r="T85" s="42" t="s">
        <v>1087</v>
      </c>
      <c r="U85" s="36" t="s">
        <v>1088</v>
      </c>
      <c r="V85" s="43"/>
      <c r="W85" s="32"/>
      <c r="X85" s="45">
        <v>2020</v>
      </c>
      <c r="Y85" s="45" t="s">
        <v>820</v>
      </c>
      <c r="Z85" s="32" t="s">
        <v>819</v>
      </c>
      <c r="AA85" s="32" t="s">
        <v>819</v>
      </c>
      <c r="AB85" s="45" t="s">
        <v>820</v>
      </c>
      <c r="AC85" s="36" t="s">
        <v>926</v>
      </c>
      <c r="AD85" s="36" t="s">
        <v>1097</v>
      </c>
      <c r="AE85" s="32"/>
      <c r="AF85" s="32"/>
      <c r="AG85" s="39" t="s">
        <v>925</v>
      </c>
      <c r="AH85" s="39" t="s">
        <v>1096</v>
      </c>
      <c r="AI85" s="132">
        <v>0.106364083</v>
      </c>
      <c r="AJ85" s="132">
        <v>0</v>
      </c>
      <c r="AK85" s="132">
        <v>0</v>
      </c>
      <c r="AL85" s="132">
        <v>2.3554E-7</v>
      </c>
      <c r="AM85" s="132"/>
      <c r="AN85" s="132"/>
      <c r="AO85" s="132"/>
      <c r="AP85" s="132"/>
      <c r="AQ85" s="132"/>
      <c r="AR85" s="132"/>
      <c r="AS85" s="132"/>
      <c r="AT85" s="132"/>
      <c r="AU85" s="37"/>
      <c r="AV85" s="37"/>
      <c r="AW85" s="37"/>
      <c r="AX85" s="37"/>
      <c r="AY85" s="35">
        <f>+AI85*'GHG '!$C$2</f>
        <v>0.106364083</v>
      </c>
      <c r="AZ85" s="31">
        <f>AJ85*'GHG '!$C$4</f>
        <v>0</v>
      </c>
      <c r="BA85" s="35">
        <f>+AK85*'GHG '!$C$5</f>
        <v>0</v>
      </c>
      <c r="BB85" s="35">
        <f>+AL85*'GHG '!$C$6</f>
        <v>6.2418100000000005E-5</v>
      </c>
      <c r="BC85" s="125">
        <f>+AM85*'GHG '!$C$7</f>
        <v>0</v>
      </c>
      <c r="BD85" s="32"/>
      <c r="BE85" s="32"/>
      <c r="BF85" s="32"/>
      <c r="BG85" s="32"/>
      <c r="BH85" s="32"/>
      <c r="BI85" s="32"/>
      <c r="BJ85" s="32"/>
      <c r="BK85" s="32"/>
      <c r="BL85" s="32"/>
      <c r="BM85" s="32"/>
      <c r="BN85" s="32"/>
      <c r="BO85" s="32"/>
      <c r="BP85" s="32"/>
      <c r="BQ85" s="32"/>
      <c r="BR85" s="173">
        <f t="shared" si="0"/>
        <v>0.1064265011</v>
      </c>
      <c r="BS85" s="32" t="s">
        <v>933</v>
      </c>
      <c r="BT85" s="32" t="s">
        <v>933</v>
      </c>
      <c r="BU85" s="14">
        <f t="shared" si="3"/>
        <v>80</v>
      </c>
    </row>
    <row r="86" spans="1:73" s="14" customFormat="1" ht="34" customHeight="1">
      <c r="A86" s="139"/>
      <c r="B86" s="32" t="s">
        <v>398</v>
      </c>
      <c r="C86" s="32" t="s">
        <v>404</v>
      </c>
      <c r="D86" s="32" t="s">
        <v>401</v>
      </c>
      <c r="E86" s="32" t="s">
        <v>280</v>
      </c>
      <c r="F86" s="32" t="s">
        <v>288</v>
      </c>
      <c r="G86" s="32" t="s">
        <v>194</v>
      </c>
      <c r="H86" s="32" t="s">
        <v>927</v>
      </c>
      <c r="I86" s="36" t="s">
        <v>961</v>
      </c>
      <c r="J86" s="36" t="s">
        <v>987</v>
      </c>
      <c r="K86" s="32"/>
      <c r="L86" s="32"/>
      <c r="M86" s="33" t="s">
        <v>1589</v>
      </c>
      <c r="N86" s="208" t="s">
        <v>1707</v>
      </c>
      <c r="O86" s="39" t="s">
        <v>1707</v>
      </c>
      <c r="P86" s="140" t="s">
        <v>924</v>
      </c>
      <c r="Q86" s="135">
        <v>2014</v>
      </c>
      <c r="R86" s="34"/>
      <c r="S86" s="32" t="s">
        <v>1494</v>
      </c>
      <c r="T86" s="42" t="s">
        <v>1087</v>
      </c>
      <c r="U86" s="36" t="s">
        <v>1088</v>
      </c>
      <c r="V86" s="43"/>
      <c r="W86" s="32"/>
      <c r="X86" s="45">
        <v>2020</v>
      </c>
      <c r="Y86" s="45" t="s">
        <v>820</v>
      </c>
      <c r="Z86" s="32" t="s">
        <v>819</v>
      </c>
      <c r="AA86" s="32" t="s">
        <v>819</v>
      </c>
      <c r="AB86" s="45" t="s">
        <v>820</v>
      </c>
      <c r="AC86" s="36" t="s">
        <v>926</v>
      </c>
      <c r="AD86" s="36" t="s">
        <v>1097</v>
      </c>
      <c r="AE86" s="32"/>
      <c r="AF86" s="32"/>
      <c r="AG86" s="39" t="s">
        <v>925</v>
      </c>
      <c r="AH86" s="39" t="s">
        <v>1096</v>
      </c>
      <c r="AI86" s="132">
        <v>0.68718225499999996</v>
      </c>
      <c r="AJ86" s="132">
        <v>3.5957899999999997E-5</v>
      </c>
      <c r="AK86" s="132">
        <v>0</v>
      </c>
      <c r="AL86" s="132">
        <v>1.6915700000000001E-5</v>
      </c>
      <c r="AM86" s="132"/>
      <c r="AN86" s="132"/>
      <c r="AO86" s="132"/>
      <c r="AP86" s="132"/>
      <c r="AQ86" s="132"/>
      <c r="AR86" s="132"/>
      <c r="AS86" s="132"/>
      <c r="AT86" s="132"/>
      <c r="AU86" s="37"/>
      <c r="AV86" s="37"/>
      <c r="AW86" s="37"/>
      <c r="AX86" s="37"/>
      <c r="AY86" s="35">
        <f>+AI86*'GHG '!$C$2</f>
        <v>0.68718225499999996</v>
      </c>
      <c r="AZ86" s="31">
        <f>AJ86*'GHG '!$C$4</f>
        <v>1.078737E-3</v>
      </c>
      <c r="BA86" s="35">
        <f>+AK86*'GHG '!$C$5</f>
        <v>0</v>
      </c>
      <c r="BB86" s="35">
        <f>+AL86*'GHG '!$C$6</f>
        <v>4.4826605E-3</v>
      </c>
      <c r="BC86" s="125">
        <f>+AM86*'GHG '!$C$7</f>
        <v>0</v>
      </c>
      <c r="BD86" s="32"/>
      <c r="BE86" s="32"/>
      <c r="BF86" s="32"/>
      <c r="BG86" s="32"/>
      <c r="BH86" s="32"/>
      <c r="BI86" s="32"/>
      <c r="BJ86" s="32"/>
      <c r="BK86" s="32"/>
      <c r="BL86" s="32"/>
      <c r="BM86" s="32"/>
      <c r="BN86" s="32"/>
      <c r="BO86" s="32"/>
      <c r="BP86" s="32"/>
      <c r="BQ86" s="32"/>
      <c r="BR86" s="173">
        <f t="shared" si="0"/>
        <v>0.69274365250000003</v>
      </c>
      <c r="BS86" s="32" t="s">
        <v>933</v>
      </c>
      <c r="BT86" s="32" t="s">
        <v>933</v>
      </c>
      <c r="BU86" s="14">
        <f t="shared" si="3"/>
        <v>81</v>
      </c>
    </row>
    <row r="87" spans="1:73" s="14" customFormat="1" ht="34" customHeight="1">
      <c r="A87" s="139"/>
      <c r="B87" s="32" t="s">
        <v>398</v>
      </c>
      <c r="C87" s="32" t="s">
        <v>404</v>
      </c>
      <c r="D87" s="32" t="s">
        <v>401</v>
      </c>
      <c r="E87" s="32" t="s">
        <v>280</v>
      </c>
      <c r="F87" s="32" t="s">
        <v>288</v>
      </c>
      <c r="G87" s="32" t="s">
        <v>194</v>
      </c>
      <c r="H87" s="32" t="s">
        <v>927</v>
      </c>
      <c r="I87" s="36" t="s">
        <v>962</v>
      </c>
      <c r="J87" s="36" t="s">
        <v>988</v>
      </c>
      <c r="K87" s="32"/>
      <c r="L87" s="32"/>
      <c r="M87" s="33" t="s">
        <v>1590</v>
      </c>
      <c r="N87" s="208" t="s">
        <v>1707</v>
      </c>
      <c r="O87" s="39" t="s">
        <v>1707</v>
      </c>
      <c r="P87" s="140" t="s">
        <v>924</v>
      </c>
      <c r="Q87" s="135">
        <v>2014</v>
      </c>
      <c r="R87" s="34"/>
      <c r="S87" s="32" t="s">
        <v>1494</v>
      </c>
      <c r="T87" s="42" t="s">
        <v>1087</v>
      </c>
      <c r="U87" s="36" t="s">
        <v>1088</v>
      </c>
      <c r="V87" s="43"/>
      <c r="W87" s="32"/>
      <c r="X87" s="45">
        <v>2020</v>
      </c>
      <c r="Y87" s="45" t="s">
        <v>820</v>
      </c>
      <c r="Z87" s="32" t="s">
        <v>819</v>
      </c>
      <c r="AA87" s="32" t="s">
        <v>819</v>
      </c>
      <c r="AB87" s="45" t="s">
        <v>820</v>
      </c>
      <c r="AC87" s="36" t="s">
        <v>926</v>
      </c>
      <c r="AD87" s="36" t="s">
        <v>1097</v>
      </c>
      <c r="AE87" s="32"/>
      <c r="AF87" s="32"/>
      <c r="AG87" s="39" t="s">
        <v>925</v>
      </c>
      <c r="AH87" s="39" t="s">
        <v>1096</v>
      </c>
      <c r="AI87" s="132">
        <v>1.0680089340000001</v>
      </c>
      <c r="AJ87" s="132">
        <v>1.214194E-3</v>
      </c>
      <c r="AK87" s="132">
        <v>0</v>
      </c>
      <c r="AL87" s="132">
        <v>0</v>
      </c>
      <c r="AM87" s="132"/>
      <c r="AN87" s="132"/>
      <c r="AO87" s="132"/>
      <c r="AP87" s="132"/>
      <c r="AQ87" s="132"/>
      <c r="AR87" s="132"/>
      <c r="AS87" s="132"/>
      <c r="AT87" s="132"/>
      <c r="AU87" s="37"/>
      <c r="AV87" s="37"/>
      <c r="AW87" s="37"/>
      <c r="AX87" s="37"/>
      <c r="AY87" s="35">
        <f>+AI87*'GHG '!$C$2</f>
        <v>1.0680089340000001</v>
      </c>
      <c r="AZ87" s="31">
        <f>AJ87*'GHG '!$C$4</f>
        <v>3.6425819999999998E-2</v>
      </c>
      <c r="BA87" s="35">
        <f>+AK87*'GHG '!$C$5</f>
        <v>0</v>
      </c>
      <c r="BB87" s="35">
        <f>+AL87*'GHG '!$C$6</f>
        <v>0</v>
      </c>
      <c r="BC87" s="125">
        <f>+AM87*'GHG '!$C$7</f>
        <v>0</v>
      </c>
      <c r="BD87" s="32"/>
      <c r="BE87" s="32"/>
      <c r="BF87" s="32"/>
      <c r="BG87" s="32"/>
      <c r="BH87" s="32"/>
      <c r="BI87" s="32"/>
      <c r="BJ87" s="32"/>
      <c r="BK87" s="32"/>
      <c r="BL87" s="32"/>
      <c r="BM87" s="32"/>
      <c r="BN87" s="32"/>
      <c r="BO87" s="32"/>
      <c r="BP87" s="32"/>
      <c r="BQ87" s="32"/>
      <c r="BR87" s="173">
        <f t="shared" si="0"/>
        <v>1.1044347540000001</v>
      </c>
      <c r="BS87" s="32" t="s">
        <v>933</v>
      </c>
      <c r="BT87" s="32" t="s">
        <v>933</v>
      </c>
      <c r="BU87" s="14">
        <f t="shared" si="3"/>
        <v>82</v>
      </c>
    </row>
    <row r="88" spans="1:73" s="14" customFormat="1" ht="34" customHeight="1">
      <c r="A88" s="139"/>
      <c r="B88" s="32" t="s">
        <v>398</v>
      </c>
      <c r="C88" s="32" t="s">
        <v>399</v>
      </c>
      <c r="D88" s="32" t="s">
        <v>401</v>
      </c>
      <c r="E88" s="32" t="s">
        <v>280</v>
      </c>
      <c r="F88" s="32" t="s">
        <v>195</v>
      </c>
      <c r="G88" s="32" t="s">
        <v>194</v>
      </c>
      <c r="H88" s="32" t="s">
        <v>927</v>
      </c>
      <c r="I88" s="36" t="s">
        <v>963</v>
      </c>
      <c r="J88" s="36" t="s">
        <v>989</v>
      </c>
      <c r="K88" s="36" t="s">
        <v>931</v>
      </c>
      <c r="L88" s="36" t="s">
        <v>930</v>
      </c>
      <c r="M88" s="33" t="s">
        <v>1591</v>
      </c>
      <c r="N88" s="208" t="s">
        <v>1707</v>
      </c>
      <c r="O88" s="39" t="s">
        <v>1707</v>
      </c>
      <c r="P88" s="140" t="s">
        <v>924</v>
      </c>
      <c r="Q88" s="135">
        <v>2014</v>
      </c>
      <c r="R88" s="34"/>
      <c r="S88" s="32" t="s">
        <v>1494</v>
      </c>
      <c r="T88" s="42" t="s">
        <v>1087</v>
      </c>
      <c r="U88" s="36" t="s">
        <v>1088</v>
      </c>
      <c r="V88" s="43"/>
      <c r="W88" s="32"/>
      <c r="X88" s="45">
        <v>2020</v>
      </c>
      <c r="Y88" s="45" t="s">
        <v>820</v>
      </c>
      <c r="Z88" s="32" t="s">
        <v>819</v>
      </c>
      <c r="AA88" s="32" t="s">
        <v>819</v>
      </c>
      <c r="AB88" s="45" t="s">
        <v>820</v>
      </c>
      <c r="AC88" s="36" t="s">
        <v>926</v>
      </c>
      <c r="AD88" s="36" t="s">
        <v>1097</v>
      </c>
      <c r="AE88" s="32"/>
      <c r="AF88" s="32"/>
      <c r="AG88" s="39" t="s">
        <v>925</v>
      </c>
      <c r="AH88" s="39" t="s">
        <v>1096</v>
      </c>
      <c r="AI88" s="132">
        <v>0.28335807699999999</v>
      </c>
      <c r="AJ88" s="132">
        <v>2.6053600000000001E-5</v>
      </c>
      <c r="AK88" s="132">
        <v>0</v>
      </c>
      <c r="AL88" s="132">
        <v>1.22515E-5</v>
      </c>
      <c r="AM88" s="132"/>
      <c r="AN88" s="132"/>
      <c r="AO88" s="132"/>
      <c r="AP88" s="132"/>
      <c r="AQ88" s="132"/>
      <c r="AR88" s="132"/>
      <c r="AS88" s="132"/>
      <c r="AT88" s="132"/>
      <c r="AU88" s="37"/>
      <c r="AV88" s="37"/>
      <c r="AW88" s="37"/>
      <c r="AX88" s="37"/>
      <c r="AY88" s="35">
        <f>+AI88*'GHG '!$C$2</f>
        <v>0.28335807699999999</v>
      </c>
      <c r="AZ88" s="31">
        <f>AJ88*'GHG '!$C$4</f>
        <v>7.8160800000000004E-4</v>
      </c>
      <c r="BA88" s="35">
        <f>+AK88*'GHG '!$C$5</f>
        <v>0</v>
      </c>
      <c r="BB88" s="35">
        <f>+AL88*'GHG '!$C$6</f>
        <v>3.2466474999999998E-3</v>
      </c>
      <c r="BC88" s="125">
        <f>+AM88*'GHG '!$C$7</f>
        <v>0</v>
      </c>
      <c r="BD88" s="32"/>
      <c r="BE88" s="32"/>
      <c r="BF88" s="32"/>
      <c r="BG88" s="32"/>
      <c r="BH88" s="32"/>
      <c r="BI88" s="32"/>
      <c r="BJ88" s="32"/>
      <c r="BK88" s="32"/>
      <c r="BL88" s="32"/>
      <c r="BM88" s="32"/>
      <c r="BN88" s="32"/>
      <c r="BO88" s="32"/>
      <c r="BP88" s="32"/>
      <c r="BQ88" s="32"/>
      <c r="BR88" s="173">
        <f t="shared" si="0"/>
        <v>0.28738633249999995</v>
      </c>
      <c r="BS88" s="32" t="s">
        <v>933</v>
      </c>
      <c r="BT88" s="32" t="s">
        <v>933</v>
      </c>
      <c r="BU88" s="14">
        <f t="shared" si="3"/>
        <v>83</v>
      </c>
    </row>
    <row r="89" spans="1:73" s="14" customFormat="1" ht="34" customHeight="1">
      <c r="A89" s="139"/>
      <c r="B89" s="32" t="s">
        <v>398</v>
      </c>
      <c r="C89" s="32" t="s">
        <v>399</v>
      </c>
      <c r="D89" s="32" t="s">
        <v>401</v>
      </c>
      <c r="E89" s="32" t="s">
        <v>280</v>
      </c>
      <c r="F89" s="32" t="s">
        <v>195</v>
      </c>
      <c r="G89" s="32" t="s">
        <v>194</v>
      </c>
      <c r="H89" s="32" t="s">
        <v>927</v>
      </c>
      <c r="I89" s="36" t="s">
        <v>964</v>
      </c>
      <c r="J89" s="36" t="s">
        <v>990</v>
      </c>
      <c r="K89" s="36" t="s">
        <v>931</v>
      </c>
      <c r="L89" s="36" t="s">
        <v>930</v>
      </c>
      <c r="M89" s="33" t="s">
        <v>1592</v>
      </c>
      <c r="N89" s="208" t="s">
        <v>1707</v>
      </c>
      <c r="O89" s="39" t="s">
        <v>1707</v>
      </c>
      <c r="P89" s="140" t="s">
        <v>924</v>
      </c>
      <c r="Q89" s="135">
        <v>2014</v>
      </c>
      <c r="R89" s="34"/>
      <c r="S89" s="32" t="s">
        <v>1494</v>
      </c>
      <c r="T89" s="42" t="s">
        <v>1087</v>
      </c>
      <c r="U89" s="36" t="s">
        <v>1088</v>
      </c>
      <c r="V89" s="43"/>
      <c r="W89" s="32"/>
      <c r="X89" s="36">
        <v>2020</v>
      </c>
      <c r="Y89" s="45" t="s">
        <v>820</v>
      </c>
      <c r="Z89" s="32" t="s">
        <v>819</v>
      </c>
      <c r="AA89" s="32" t="s">
        <v>819</v>
      </c>
      <c r="AB89" s="45" t="s">
        <v>820</v>
      </c>
      <c r="AC89" s="36" t="s">
        <v>926</v>
      </c>
      <c r="AD89" s="36" t="s">
        <v>1097</v>
      </c>
      <c r="AE89" s="32"/>
      <c r="AF89" s="32"/>
      <c r="AG89" s="39" t="s">
        <v>925</v>
      </c>
      <c r="AH89" s="39" t="s">
        <v>1096</v>
      </c>
      <c r="AI89" s="132">
        <v>0.23899326400000001</v>
      </c>
      <c r="AJ89" s="132">
        <v>1.62466E-6</v>
      </c>
      <c r="AK89" s="132">
        <v>0</v>
      </c>
      <c r="AL89" s="132">
        <v>6.35955E-6</v>
      </c>
      <c r="AM89" s="132"/>
      <c r="AN89" s="132"/>
      <c r="AO89" s="132"/>
      <c r="AP89" s="132"/>
      <c r="AQ89" s="132"/>
      <c r="AR89" s="132"/>
      <c r="AS89" s="132"/>
      <c r="AT89" s="132"/>
      <c r="AU89" s="37"/>
      <c r="AV89" s="37"/>
      <c r="AW89" s="37"/>
      <c r="AX89" s="37"/>
      <c r="AY89" s="35">
        <f>+AI89*'GHG '!$C$2</f>
        <v>0.23899326400000001</v>
      </c>
      <c r="AZ89" s="31">
        <f>AJ89*'GHG '!$C$4</f>
        <v>4.8739800000000004E-5</v>
      </c>
      <c r="BA89" s="35">
        <f>+AK89*'GHG '!$C$5</f>
        <v>0</v>
      </c>
      <c r="BB89" s="35">
        <f>+AL89*'GHG '!$C$6</f>
        <v>1.68528075E-3</v>
      </c>
      <c r="BC89" s="125">
        <f>+AM89*'GHG '!$C$7</f>
        <v>0</v>
      </c>
      <c r="BD89" s="32"/>
      <c r="BE89" s="32"/>
      <c r="BF89" s="32"/>
      <c r="BG89" s="32"/>
      <c r="BH89" s="32"/>
      <c r="BI89" s="32"/>
      <c r="BJ89" s="32"/>
      <c r="BK89" s="32"/>
      <c r="BL89" s="32"/>
      <c r="BM89" s="32"/>
      <c r="BN89" s="32"/>
      <c r="BO89" s="32"/>
      <c r="BP89" s="32"/>
      <c r="BQ89" s="32"/>
      <c r="BR89" s="173">
        <f t="shared" si="0"/>
        <v>0.24072728455</v>
      </c>
      <c r="BS89" s="32" t="s">
        <v>933</v>
      </c>
      <c r="BT89" s="32" t="s">
        <v>933</v>
      </c>
      <c r="BU89" s="14">
        <f t="shared" si="3"/>
        <v>84</v>
      </c>
    </row>
    <row r="90" spans="1:73" s="14" customFormat="1" ht="34" customHeight="1">
      <c r="A90" s="139"/>
      <c r="B90" s="32" t="s">
        <v>398</v>
      </c>
      <c r="C90" s="32" t="s">
        <v>399</v>
      </c>
      <c r="D90" s="32" t="s">
        <v>401</v>
      </c>
      <c r="E90" s="32" t="s">
        <v>280</v>
      </c>
      <c r="F90" s="32" t="s">
        <v>195</v>
      </c>
      <c r="G90" s="32" t="s">
        <v>194</v>
      </c>
      <c r="H90" s="32" t="s">
        <v>927</v>
      </c>
      <c r="I90" s="36" t="s">
        <v>965</v>
      </c>
      <c r="J90" s="36" t="s">
        <v>991</v>
      </c>
      <c r="K90" s="36" t="s">
        <v>932</v>
      </c>
      <c r="L90" s="32"/>
      <c r="M90" s="33" t="s">
        <v>1593</v>
      </c>
      <c r="N90" s="208" t="s">
        <v>1707</v>
      </c>
      <c r="O90" s="39" t="s">
        <v>1707</v>
      </c>
      <c r="P90" s="140" t="s">
        <v>924</v>
      </c>
      <c r="Q90" s="135">
        <v>2014</v>
      </c>
      <c r="R90" s="34"/>
      <c r="S90" s="32" t="s">
        <v>1494</v>
      </c>
      <c r="T90" s="42" t="s">
        <v>934</v>
      </c>
      <c r="U90" s="36" t="s">
        <v>1088</v>
      </c>
      <c r="V90" s="43"/>
      <c r="W90" s="32"/>
      <c r="X90" s="36">
        <v>2020</v>
      </c>
      <c r="Y90" s="45" t="s">
        <v>820</v>
      </c>
      <c r="Z90" s="32" t="s">
        <v>819</v>
      </c>
      <c r="AA90" s="32" t="s">
        <v>819</v>
      </c>
      <c r="AB90" s="45" t="s">
        <v>820</v>
      </c>
      <c r="AC90" s="36" t="s">
        <v>926</v>
      </c>
      <c r="AD90" s="36" t="s">
        <v>1097</v>
      </c>
      <c r="AE90" s="32"/>
      <c r="AF90" s="32"/>
      <c r="AG90" s="39" t="s">
        <v>925</v>
      </c>
      <c r="AH90" s="39" t="s">
        <v>1096</v>
      </c>
      <c r="AI90" s="132">
        <v>0.48785144499999999</v>
      </c>
      <c r="AJ90" s="132">
        <v>1.08E-4</v>
      </c>
      <c r="AK90" s="132">
        <v>0</v>
      </c>
      <c r="AL90" s="132">
        <v>6.0000000000000002E-6</v>
      </c>
      <c r="AM90" s="132"/>
      <c r="AN90" s="132"/>
      <c r="AO90" s="132"/>
      <c r="AP90" s="132"/>
      <c r="AQ90" s="132"/>
      <c r="AR90" s="132"/>
      <c r="AS90" s="132"/>
      <c r="AT90" s="132"/>
      <c r="AU90" s="37"/>
      <c r="AV90" s="37"/>
      <c r="AW90" s="37"/>
      <c r="AX90" s="37"/>
      <c r="AY90" s="35">
        <f>+AI90*'GHG '!$C$2</f>
        <v>0.48785144499999999</v>
      </c>
      <c r="AZ90" s="31">
        <f>AJ90*'GHG '!$C$4</f>
        <v>3.2399999999999998E-3</v>
      </c>
      <c r="BA90" s="35">
        <f>+AK90*'GHG '!$C$5</f>
        <v>0</v>
      </c>
      <c r="BB90" s="35">
        <f>+AL90*'GHG '!$C$6</f>
        <v>1.5900000000000001E-3</v>
      </c>
      <c r="BC90" s="125">
        <f>+AM90*'GHG '!$C$7</f>
        <v>0</v>
      </c>
      <c r="BD90" s="32"/>
      <c r="BE90" s="32"/>
      <c r="BF90" s="32"/>
      <c r="BG90" s="32"/>
      <c r="BH90" s="32"/>
      <c r="BI90" s="32"/>
      <c r="BJ90" s="32"/>
      <c r="BK90" s="32"/>
      <c r="BL90" s="32"/>
      <c r="BM90" s="32"/>
      <c r="BN90" s="32"/>
      <c r="BO90" s="32"/>
      <c r="BP90" s="32"/>
      <c r="BQ90" s="32"/>
      <c r="BR90" s="173">
        <f t="shared" si="0"/>
        <v>0.492681445</v>
      </c>
      <c r="BS90" s="32" t="s">
        <v>933</v>
      </c>
      <c r="BT90" s="32" t="s">
        <v>933</v>
      </c>
      <c r="BU90" s="14">
        <f t="shared" si="3"/>
        <v>85</v>
      </c>
    </row>
    <row r="91" spans="1:73" s="14" customFormat="1" ht="34" customHeight="1">
      <c r="A91" s="139"/>
      <c r="B91" s="32" t="s">
        <v>398</v>
      </c>
      <c r="C91" s="32" t="s">
        <v>399</v>
      </c>
      <c r="D91" s="32" t="s">
        <v>401</v>
      </c>
      <c r="E91" s="32" t="s">
        <v>280</v>
      </c>
      <c r="F91" s="32" t="s">
        <v>195</v>
      </c>
      <c r="G91" s="32" t="s">
        <v>194</v>
      </c>
      <c r="H91" s="32" t="s">
        <v>927</v>
      </c>
      <c r="I91" s="36" t="s">
        <v>966</v>
      </c>
      <c r="J91" s="36" t="s">
        <v>992</v>
      </c>
      <c r="K91" s="36" t="s">
        <v>932</v>
      </c>
      <c r="L91" s="32"/>
      <c r="M91" s="33" t="s">
        <v>1594</v>
      </c>
      <c r="N91" s="208" t="s">
        <v>1707</v>
      </c>
      <c r="O91" s="39" t="s">
        <v>1707</v>
      </c>
      <c r="P91" s="140" t="s">
        <v>924</v>
      </c>
      <c r="Q91" s="135">
        <v>2014</v>
      </c>
      <c r="R91" s="34"/>
      <c r="S91" s="32" t="s">
        <v>1494</v>
      </c>
      <c r="T91" s="42" t="s">
        <v>1087</v>
      </c>
      <c r="U91" s="36" t="s">
        <v>1088</v>
      </c>
      <c r="V91" s="43"/>
      <c r="W91" s="32"/>
      <c r="X91" s="36">
        <v>2020</v>
      </c>
      <c r="Y91" s="45" t="s">
        <v>820</v>
      </c>
      <c r="Z91" s="32" t="s">
        <v>819</v>
      </c>
      <c r="AA91" s="32" t="s">
        <v>819</v>
      </c>
      <c r="AB91" s="45" t="s">
        <v>820</v>
      </c>
      <c r="AC91" s="36" t="s">
        <v>926</v>
      </c>
      <c r="AD91" s="36" t="s">
        <v>1097</v>
      </c>
      <c r="AE91" s="32"/>
      <c r="AF91" s="32"/>
      <c r="AG91" s="39" t="s">
        <v>925</v>
      </c>
      <c r="AH91" s="39" t="s">
        <v>1096</v>
      </c>
      <c r="AI91" s="132">
        <v>0.60696781300000002</v>
      </c>
      <c r="AJ91" s="132">
        <v>2.2377800000000001E-5</v>
      </c>
      <c r="AK91" s="132">
        <v>0</v>
      </c>
      <c r="AL91" s="132">
        <v>1.9140600000000001E-5</v>
      </c>
      <c r="AM91" s="132"/>
      <c r="AN91" s="132"/>
      <c r="AO91" s="132"/>
      <c r="AP91" s="132"/>
      <c r="AQ91" s="132"/>
      <c r="AR91" s="132"/>
      <c r="AS91" s="132"/>
      <c r="AT91" s="132"/>
      <c r="AU91" s="37"/>
      <c r="AV91" s="37"/>
      <c r="AW91" s="37"/>
      <c r="AX91" s="37"/>
      <c r="AY91" s="35">
        <f>+AI91*'GHG '!$C$2</f>
        <v>0.60696781300000002</v>
      </c>
      <c r="AZ91" s="31">
        <f>AJ91*'GHG '!$C$4</f>
        <v>6.7133399999999999E-4</v>
      </c>
      <c r="BA91" s="35">
        <f>+AK91*'GHG '!$C$5</f>
        <v>0</v>
      </c>
      <c r="BB91" s="35">
        <f>+AL91*'GHG '!$C$6</f>
        <v>5.072259E-3</v>
      </c>
      <c r="BC91" s="125">
        <f>+AM91*'GHG '!$C$7</f>
        <v>0</v>
      </c>
      <c r="BD91" s="32"/>
      <c r="BE91" s="32"/>
      <c r="BF91" s="32"/>
      <c r="BG91" s="32"/>
      <c r="BH91" s="32"/>
      <c r="BI91" s="32"/>
      <c r="BJ91" s="32"/>
      <c r="BK91" s="32"/>
      <c r="BL91" s="32"/>
      <c r="BM91" s="32"/>
      <c r="BN91" s="32"/>
      <c r="BO91" s="32"/>
      <c r="BP91" s="32"/>
      <c r="BQ91" s="32"/>
      <c r="BR91" s="173">
        <f t="shared" si="0"/>
        <v>0.61271140599999996</v>
      </c>
      <c r="BS91" s="32" t="s">
        <v>933</v>
      </c>
      <c r="BT91" s="32" t="s">
        <v>933</v>
      </c>
      <c r="BU91" s="14">
        <f t="shared" si="3"/>
        <v>86</v>
      </c>
    </row>
    <row r="92" spans="1:73" s="14" customFormat="1" ht="34" customHeight="1">
      <c r="A92" s="139"/>
      <c r="B92" s="32" t="s">
        <v>398</v>
      </c>
      <c r="C92" s="32" t="s">
        <v>404</v>
      </c>
      <c r="D92" s="32" t="s">
        <v>401</v>
      </c>
      <c r="E92" s="32" t="s">
        <v>280</v>
      </c>
      <c r="F92" s="32" t="s">
        <v>288</v>
      </c>
      <c r="G92" s="32" t="s">
        <v>194</v>
      </c>
      <c r="H92" s="32" t="s">
        <v>927</v>
      </c>
      <c r="I92" s="36" t="s">
        <v>995</v>
      </c>
      <c r="J92" s="36" t="s">
        <v>997</v>
      </c>
      <c r="K92" s="32"/>
      <c r="L92" s="32"/>
      <c r="M92" s="33" t="s">
        <v>1595</v>
      </c>
      <c r="N92" s="208" t="s">
        <v>1707</v>
      </c>
      <c r="O92" s="39" t="s">
        <v>1707</v>
      </c>
      <c r="P92" s="140" t="s">
        <v>924</v>
      </c>
      <c r="Q92" s="135">
        <v>2014</v>
      </c>
      <c r="R92" s="34"/>
      <c r="S92" s="32" t="s">
        <v>1494</v>
      </c>
      <c r="T92" s="36" t="s">
        <v>1090</v>
      </c>
      <c r="U92" s="36" t="s">
        <v>1089</v>
      </c>
      <c r="V92" s="43"/>
      <c r="W92" s="32"/>
      <c r="X92" s="45">
        <v>2020</v>
      </c>
      <c r="Y92" s="45" t="s">
        <v>820</v>
      </c>
      <c r="Z92" s="32" t="s">
        <v>819</v>
      </c>
      <c r="AA92" s="32" t="s">
        <v>819</v>
      </c>
      <c r="AB92" s="45" t="s">
        <v>820</v>
      </c>
      <c r="AC92" s="36" t="s">
        <v>926</v>
      </c>
      <c r="AD92" s="36" t="s">
        <v>1097</v>
      </c>
      <c r="AE92" s="32"/>
      <c r="AF92" s="32"/>
      <c r="AG92" s="39" t="s">
        <v>925</v>
      </c>
      <c r="AH92" s="39" t="s">
        <v>1096</v>
      </c>
      <c r="AI92" s="132">
        <v>0.256947604</v>
      </c>
      <c r="AJ92" s="132">
        <v>6.8607400000000003E-5</v>
      </c>
      <c r="AK92" s="132">
        <v>0</v>
      </c>
      <c r="AL92" s="132">
        <v>6.6548299999999998E-6</v>
      </c>
      <c r="AM92" s="132"/>
      <c r="AN92" s="132"/>
      <c r="AO92" s="132"/>
      <c r="AP92" s="132"/>
      <c r="AQ92" s="132"/>
      <c r="AR92" s="132"/>
      <c r="AS92" s="132"/>
      <c r="AT92" s="132"/>
      <c r="AU92" s="37"/>
      <c r="AV92" s="37"/>
      <c r="AW92" s="37"/>
      <c r="AX92" s="37"/>
      <c r="AY92" s="35">
        <f>+AI92*'GHG '!$C$2</f>
        <v>0.256947604</v>
      </c>
      <c r="AZ92" s="31">
        <f>AJ92*'GHG '!$C$4</f>
        <v>2.0582220000000002E-3</v>
      </c>
      <c r="BA92" s="35">
        <f>+AK92*'GHG '!$C$5</f>
        <v>0</v>
      </c>
      <c r="BB92" s="35">
        <f>+AL92*'GHG '!$C$6</f>
        <v>1.7635299499999999E-3</v>
      </c>
      <c r="BC92" s="125">
        <f>+AM92*'GHG '!$C$7</f>
        <v>0</v>
      </c>
      <c r="BD92" s="32"/>
      <c r="BE92" s="32"/>
      <c r="BF92" s="32"/>
      <c r="BG92" s="32"/>
      <c r="BH92" s="32"/>
      <c r="BI92" s="32"/>
      <c r="BJ92" s="32"/>
      <c r="BK92" s="32"/>
      <c r="BL92" s="32"/>
      <c r="BM92" s="32"/>
      <c r="BN92" s="32"/>
      <c r="BO92" s="32"/>
      <c r="BP92" s="32"/>
      <c r="BQ92" s="32"/>
      <c r="BR92" s="173">
        <f t="shared" si="0"/>
        <v>0.26076935595</v>
      </c>
      <c r="BS92" s="32" t="s">
        <v>933</v>
      </c>
      <c r="BT92" s="32" t="s">
        <v>933</v>
      </c>
      <c r="BU92" s="14">
        <f t="shared" si="3"/>
        <v>87</v>
      </c>
    </row>
    <row r="93" spans="1:73" s="14" customFormat="1" ht="34" customHeight="1">
      <c r="A93" s="139"/>
      <c r="B93" s="32" t="s">
        <v>398</v>
      </c>
      <c r="C93" s="32" t="s">
        <v>404</v>
      </c>
      <c r="D93" s="32" t="s">
        <v>401</v>
      </c>
      <c r="E93" s="32" t="s">
        <v>280</v>
      </c>
      <c r="F93" s="32" t="s">
        <v>288</v>
      </c>
      <c r="G93" s="32" t="s">
        <v>194</v>
      </c>
      <c r="H93" s="32" t="s">
        <v>927</v>
      </c>
      <c r="I93" s="36" t="s">
        <v>996</v>
      </c>
      <c r="J93" s="36" t="s">
        <v>1003</v>
      </c>
      <c r="K93" s="32"/>
      <c r="L93" s="32"/>
      <c r="M93" s="33" t="s">
        <v>1596</v>
      </c>
      <c r="N93" s="208" t="s">
        <v>1707</v>
      </c>
      <c r="O93" s="39" t="s">
        <v>1707</v>
      </c>
      <c r="P93" s="140" t="s">
        <v>924</v>
      </c>
      <c r="Q93" s="135">
        <v>2014</v>
      </c>
      <c r="R93" s="34"/>
      <c r="S93" s="32" t="s">
        <v>1494</v>
      </c>
      <c r="T93" s="36" t="s">
        <v>1090</v>
      </c>
      <c r="U93" s="36" t="s">
        <v>1089</v>
      </c>
      <c r="V93" s="43"/>
      <c r="W93" s="32"/>
      <c r="X93" s="45">
        <v>2020</v>
      </c>
      <c r="Y93" s="45" t="s">
        <v>820</v>
      </c>
      <c r="Z93" s="32" t="s">
        <v>819</v>
      </c>
      <c r="AA93" s="32" t="s">
        <v>819</v>
      </c>
      <c r="AB93" s="45" t="s">
        <v>820</v>
      </c>
      <c r="AC93" s="36" t="s">
        <v>926</v>
      </c>
      <c r="AD93" s="36" t="s">
        <v>1097</v>
      </c>
      <c r="AE93" s="32"/>
      <c r="AF93" s="32"/>
      <c r="AG93" s="39" t="s">
        <v>925</v>
      </c>
      <c r="AH93" s="39" t="s">
        <v>1096</v>
      </c>
      <c r="AI93" s="132">
        <v>0.20297604299999999</v>
      </c>
      <c r="AJ93" s="132">
        <v>3.2762699999999999E-6</v>
      </c>
      <c r="AK93" s="132">
        <v>0</v>
      </c>
      <c r="AL93" s="132">
        <v>2.6555700000000001E-5</v>
      </c>
      <c r="AM93" s="132"/>
      <c r="AN93" s="132"/>
      <c r="AO93" s="132"/>
      <c r="AP93" s="132"/>
      <c r="AQ93" s="132"/>
      <c r="AR93" s="132"/>
      <c r="AS93" s="132"/>
      <c r="AT93" s="132"/>
      <c r="AU93" s="37"/>
      <c r="AV93" s="37"/>
      <c r="AW93" s="37"/>
      <c r="AX93" s="37"/>
      <c r="AY93" s="35">
        <f>+AI93*'GHG '!$C$2</f>
        <v>0.20297604299999999</v>
      </c>
      <c r="AZ93" s="31">
        <f>AJ93*'GHG '!$C$4</f>
        <v>9.8288099999999998E-5</v>
      </c>
      <c r="BA93" s="35">
        <f>+AK93*'GHG '!$C$5</f>
        <v>0</v>
      </c>
      <c r="BB93" s="35">
        <f>+AL93*'GHG '!$C$6</f>
        <v>7.0372604999999998E-3</v>
      </c>
      <c r="BC93" s="125">
        <f>+AM93*'GHG '!$C$7</f>
        <v>0</v>
      </c>
      <c r="BD93" s="32"/>
      <c r="BE93" s="32"/>
      <c r="BF93" s="32"/>
      <c r="BG93" s="32"/>
      <c r="BH93" s="32"/>
      <c r="BI93" s="32"/>
      <c r="BJ93" s="32"/>
      <c r="BK93" s="32"/>
      <c r="BL93" s="32"/>
      <c r="BM93" s="32"/>
      <c r="BN93" s="32"/>
      <c r="BO93" s="32"/>
      <c r="BP93" s="32"/>
      <c r="BQ93" s="32"/>
      <c r="BR93" s="173">
        <f t="shared" si="0"/>
        <v>0.21011159160000001</v>
      </c>
      <c r="BS93" s="32" t="s">
        <v>933</v>
      </c>
      <c r="BT93" s="32" t="s">
        <v>933</v>
      </c>
      <c r="BU93" s="14">
        <f t="shared" si="3"/>
        <v>88</v>
      </c>
    </row>
    <row r="94" spans="1:73" s="14" customFormat="1" ht="34" customHeight="1">
      <c r="A94" s="139"/>
      <c r="B94" s="32" t="s">
        <v>398</v>
      </c>
      <c r="C94" s="32" t="s">
        <v>404</v>
      </c>
      <c r="D94" s="32" t="s">
        <v>401</v>
      </c>
      <c r="E94" s="32" t="s">
        <v>280</v>
      </c>
      <c r="F94" s="32" t="s">
        <v>288</v>
      </c>
      <c r="G94" s="32" t="s">
        <v>194</v>
      </c>
      <c r="H94" s="32" t="s">
        <v>927</v>
      </c>
      <c r="I94" s="36" t="s">
        <v>1018</v>
      </c>
      <c r="J94" s="36" t="s">
        <v>1004</v>
      </c>
      <c r="K94" s="32"/>
      <c r="L94" s="32"/>
      <c r="M94" s="33" t="s">
        <v>1597</v>
      </c>
      <c r="N94" s="208" t="s">
        <v>1707</v>
      </c>
      <c r="O94" s="39" t="s">
        <v>1707</v>
      </c>
      <c r="P94" s="140" t="s">
        <v>924</v>
      </c>
      <c r="Q94" s="135">
        <v>2014</v>
      </c>
      <c r="R94" s="34"/>
      <c r="S94" s="32" t="s">
        <v>1494</v>
      </c>
      <c r="T94" s="36" t="s">
        <v>1090</v>
      </c>
      <c r="U94" s="36" t="s">
        <v>1089</v>
      </c>
      <c r="V94" s="43"/>
      <c r="W94" s="32"/>
      <c r="X94" s="45">
        <v>2020</v>
      </c>
      <c r="Y94" s="45" t="s">
        <v>820</v>
      </c>
      <c r="Z94" s="32" t="s">
        <v>819</v>
      </c>
      <c r="AA94" s="32" t="s">
        <v>819</v>
      </c>
      <c r="AB94" s="45" t="s">
        <v>820</v>
      </c>
      <c r="AC94" s="36" t="s">
        <v>926</v>
      </c>
      <c r="AD94" s="36" t="s">
        <v>1097</v>
      </c>
      <c r="AE94" s="32"/>
      <c r="AF94" s="32"/>
      <c r="AG94" s="39" t="s">
        <v>925</v>
      </c>
      <c r="AH94" s="39" t="s">
        <v>1096</v>
      </c>
      <c r="AI94" s="132">
        <v>0.23742264099999999</v>
      </c>
      <c r="AJ94" s="132">
        <v>7.0916599999999998E-5</v>
      </c>
      <c r="AK94" s="132">
        <v>0</v>
      </c>
      <c r="AL94" s="132">
        <v>7.0552900000000002E-6</v>
      </c>
      <c r="AM94" s="132"/>
      <c r="AN94" s="132"/>
      <c r="AO94" s="132"/>
      <c r="AP94" s="132"/>
      <c r="AQ94" s="132"/>
      <c r="AR94" s="132"/>
      <c r="AS94" s="132"/>
      <c r="AT94" s="132"/>
      <c r="AU94" s="37"/>
      <c r="AV94" s="37"/>
      <c r="AW94" s="37"/>
      <c r="AX94" s="37"/>
      <c r="AY94" s="35">
        <f>+AI94*'GHG '!$C$2</f>
        <v>0.23742264099999999</v>
      </c>
      <c r="AZ94" s="31">
        <f>AJ94*'GHG '!$C$4</f>
        <v>2.1274979999999998E-3</v>
      </c>
      <c r="BA94" s="35">
        <f>+AK94*'GHG '!$C$5</f>
        <v>0</v>
      </c>
      <c r="BB94" s="35">
        <f>+AL94*'GHG '!$C$6</f>
        <v>1.86965185E-3</v>
      </c>
      <c r="BC94" s="125">
        <f>+AM94*'GHG '!$C$7</f>
        <v>0</v>
      </c>
      <c r="BD94" s="32"/>
      <c r="BE94" s="32"/>
      <c r="BF94" s="32"/>
      <c r="BG94" s="32"/>
      <c r="BH94" s="32"/>
      <c r="BI94" s="32"/>
      <c r="BJ94" s="32"/>
      <c r="BK94" s="32"/>
      <c r="BL94" s="32"/>
      <c r="BM94" s="32"/>
      <c r="BN94" s="32"/>
      <c r="BO94" s="32"/>
      <c r="BP94" s="32"/>
      <c r="BQ94" s="32"/>
      <c r="BR94" s="173">
        <f t="shared" si="0"/>
        <v>0.24141979084999998</v>
      </c>
      <c r="BS94" s="32" t="s">
        <v>933</v>
      </c>
      <c r="BT94" s="32" t="s">
        <v>933</v>
      </c>
      <c r="BU94" s="14">
        <f t="shared" si="3"/>
        <v>89</v>
      </c>
    </row>
    <row r="95" spans="1:73" s="14" customFormat="1" ht="45" customHeight="1">
      <c r="A95" s="139"/>
      <c r="B95" s="32" t="s">
        <v>398</v>
      </c>
      <c r="C95" s="32" t="s">
        <v>404</v>
      </c>
      <c r="D95" s="32" t="s">
        <v>401</v>
      </c>
      <c r="E95" s="32" t="s">
        <v>280</v>
      </c>
      <c r="F95" s="32" t="s">
        <v>288</v>
      </c>
      <c r="G95" s="32" t="s">
        <v>194</v>
      </c>
      <c r="H95" s="32" t="s">
        <v>927</v>
      </c>
      <c r="I95" s="36" t="s">
        <v>1002</v>
      </c>
      <c r="J95" s="36" t="s">
        <v>1005</v>
      </c>
      <c r="K95" s="32"/>
      <c r="L95" s="32"/>
      <c r="M95" s="33" t="s">
        <v>1598</v>
      </c>
      <c r="N95" s="208" t="s">
        <v>1707</v>
      </c>
      <c r="O95" s="39" t="s">
        <v>1707</v>
      </c>
      <c r="P95" s="140" t="s">
        <v>924</v>
      </c>
      <c r="Q95" s="135">
        <v>2014</v>
      </c>
      <c r="R95" s="34"/>
      <c r="S95" s="32" t="s">
        <v>1494</v>
      </c>
      <c r="T95" s="36" t="s">
        <v>1090</v>
      </c>
      <c r="U95" s="36" t="s">
        <v>1089</v>
      </c>
      <c r="V95" s="43"/>
      <c r="W95" s="32"/>
      <c r="X95" s="36">
        <v>2020</v>
      </c>
      <c r="Y95" s="45" t="s">
        <v>820</v>
      </c>
      <c r="Z95" s="32" t="s">
        <v>819</v>
      </c>
      <c r="AA95" s="32" t="s">
        <v>819</v>
      </c>
      <c r="AB95" s="45" t="s">
        <v>820</v>
      </c>
      <c r="AC95" s="36" t="s">
        <v>926</v>
      </c>
      <c r="AD95" s="36" t="s">
        <v>1097</v>
      </c>
      <c r="AE95" s="32"/>
      <c r="AF95" s="32"/>
      <c r="AG95" s="39" t="s">
        <v>925</v>
      </c>
      <c r="AH95" s="39" t="s">
        <v>1096</v>
      </c>
      <c r="AI95" s="132">
        <v>0.38567246799999999</v>
      </c>
      <c r="AJ95" s="132">
        <v>5.0426999999999997E-5</v>
      </c>
      <c r="AK95" s="132">
        <v>0</v>
      </c>
      <c r="AL95" s="132">
        <v>3.52633E-6</v>
      </c>
      <c r="AM95" s="132"/>
      <c r="AN95" s="132"/>
      <c r="AO95" s="132"/>
      <c r="AP95" s="132"/>
      <c r="AQ95" s="132"/>
      <c r="AR95" s="132"/>
      <c r="AS95" s="132"/>
      <c r="AT95" s="132"/>
      <c r="AU95" s="37"/>
      <c r="AV95" s="37"/>
      <c r="AW95" s="37"/>
      <c r="AX95" s="37"/>
      <c r="AY95" s="35">
        <f>+AI95*'GHG '!$C$2</f>
        <v>0.38567246799999999</v>
      </c>
      <c r="AZ95" s="31">
        <f>AJ95*'GHG '!$C$4</f>
        <v>1.5128099999999998E-3</v>
      </c>
      <c r="BA95" s="35">
        <f>+AK95*'GHG '!$C$5</f>
        <v>0</v>
      </c>
      <c r="BB95" s="35">
        <f>+AL95*'GHG '!$C$6</f>
        <v>9.3447745000000001E-4</v>
      </c>
      <c r="BC95" s="125">
        <f>+AM95*'GHG '!$C$7</f>
        <v>0</v>
      </c>
      <c r="BD95" s="32"/>
      <c r="BE95" s="32"/>
      <c r="BF95" s="32"/>
      <c r="BG95" s="32"/>
      <c r="BH95" s="32"/>
      <c r="BI95" s="32"/>
      <c r="BJ95" s="32"/>
      <c r="BK95" s="32"/>
      <c r="BL95" s="32"/>
      <c r="BM95" s="32"/>
      <c r="BN95" s="32"/>
      <c r="BO95" s="32"/>
      <c r="BP95" s="32"/>
      <c r="BQ95" s="32"/>
      <c r="BR95" s="173">
        <f t="shared" si="0"/>
        <v>0.38811975544999999</v>
      </c>
      <c r="BS95" s="32" t="s">
        <v>933</v>
      </c>
      <c r="BT95" s="32" t="s">
        <v>933</v>
      </c>
      <c r="BU95" s="14">
        <f t="shared" si="3"/>
        <v>90</v>
      </c>
    </row>
    <row r="96" spans="1:73" s="14" customFormat="1" ht="34" customHeight="1">
      <c r="A96" s="139"/>
      <c r="B96" s="32" t="s">
        <v>398</v>
      </c>
      <c r="C96" s="32" t="s">
        <v>404</v>
      </c>
      <c r="D96" s="32" t="s">
        <v>401</v>
      </c>
      <c r="E96" s="32" t="s">
        <v>280</v>
      </c>
      <c r="F96" s="32" t="s">
        <v>288</v>
      </c>
      <c r="G96" s="32" t="s">
        <v>194</v>
      </c>
      <c r="H96" s="32" t="s">
        <v>927</v>
      </c>
      <c r="I96" s="36" t="s">
        <v>998</v>
      </c>
      <c r="J96" s="36" t="s">
        <v>1006</v>
      </c>
      <c r="K96" s="32"/>
      <c r="L96" s="32"/>
      <c r="M96" s="33" t="s">
        <v>1599</v>
      </c>
      <c r="N96" s="208" t="s">
        <v>1707</v>
      </c>
      <c r="O96" s="39" t="s">
        <v>1707</v>
      </c>
      <c r="P96" s="140" t="s">
        <v>924</v>
      </c>
      <c r="Q96" s="135">
        <v>2014</v>
      </c>
      <c r="R96" s="34"/>
      <c r="S96" s="32" t="s">
        <v>1494</v>
      </c>
      <c r="T96" s="36" t="s">
        <v>1090</v>
      </c>
      <c r="U96" s="36" t="s">
        <v>1089</v>
      </c>
      <c r="V96" s="43"/>
      <c r="W96" s="32"/>
      <c r="X96" s="36">
        <v>2020</v>
      </c>
      <c r="Y96" s="45" t="s">
        <v>820</v>
      </c>
      <c r="Z96" s="32" t="s">
        <v>819</v>
      </c>
      <c r="AA96" s="32" t="s">
        <v>819</v>
      </c>
      <c r="AB96" s="45" t="s">
        <v>820</v>
      </c>
      <c r="AC96" s="36" t="s">
        <v>926</v>
      </c>
      <c r="AD96" s="36" t="s">
        <v>1097</v>
      </c>
      <c r="AE96" s="32"/>
      <c r="AF96" s="32"/>
      <c r="AG96" s="39" t="s">
        <v>925</v>
      </c>
      <c r="AH96" s="39" t="s">
        <v>1096</v>
      </c>
      <c r="AI96" s="132">
        <v>0.19837376700000001</v>
      </c>
      <c r="AJ96" s="132">
        <v>3.2697599999999997E-5</v>
      </c>
      <c r="AK96" s="132">
        <v>0</v>
      </c>
      <c r="AL96" s="132">
        <v>2.5499700000000002E-6</v>
      </c>
      <c r="AM96" s="132"/>
      <c r="AN96" s="132"/>
      <c r="AO96" s="132"/>
      <c r="AP96" s="132"/>
      <c r="AQ96" s="132"/>
      <c r="AR96" s="132"/>
      <c r="AS96" s="132"/>
      <c r="AT96" s="132"/>
      <c r="AU96" s="37"/>
      <c r="AV96" s="37"/>
      <c r="AW96" s="37"/>
      <c r="AX96" s="37"/>
      <c r="AY96" s="35">
        <f>+AI96*'GHG '!$C$2</f>
        <v>0.19837376700000001</v>
      </c>
      <c r="AZ96" s="31">
        <f>AJ96*'GHG '!$C$4</f>
        <v>9.8092799999999983E-4</v>
      </c>
      <c r="BA96" s="35">
        <f>+AK96*'GHG '!$C$5</f>
        <v>0</v>
      </c>
      <c r="BB96" s="35">
        <f>+AL96*'GHG '!$C$6</f>
        <v>6.7574205000000003E-4</v>
      </c>
      <c r="BC96" s="125">
        <f>+AM96*'GHG '!$C$7</f>
        <v>0</v>
      </c>
      <c r="BD96" s="32"/>
      <c r="BE96" s="32"/>
      <c r="BF96" s="32"/>
      <c r="BG96" s="32"/>
      <c r="BH96" s="32"/>
      <c r="BI96" s="32"/>
      <c r="BJ96" s="32"/>
      <c r="BK96" s="32"/>
      <c r="BL96" s="32"/>
      <c r="BM96" s="32"/>
      <c r="BN96" s="32"/>
      <c r="BO96" s="32"/>
      <c r="BP96" s="32"/>
      <c r="BQ96" s="32"/>
      <c r="BR96" s="173">
        <f t="shared" si="0"/>
        <v>0.20003043705000001</v>
      </c>
      <c r="BS96" s="32" t="s">
        <v>933</v>
      </c>
      <c r="BT96" s="32" t="s">
        <v>933</v>
      </c>
      <c r="BU96" s="14">
        <f t="shared" si="3"/>
        <v>91</v>
      </c>
    </row>
    <row r="97" spans="1:73" s="14" customFormat="1" ht="34" customHeight="1">
      <c r="A97" s="139"/>
      <c r="B97" s="32" t="s">
        <v>398</v>
      </c>
      <c r="C97" s="32" t="s">
        <v>404</v>
      </c>
      <c r="D97" s="32" t="s">
        <v>401</v>
      </c>
      <c r="E97" s="32" t="s">
        <v>280</v>
      </c>
      <c r="F97" s="32" t="s">
        <v>288</v>
      </c>
      <c r="G97" s="32" t="s">
        <v>194</v>
      </c>
      <c r="H97" s="32" t="s">
        <v>927</v>
      </c>
      <c r="I97" s="36" t="s">
        <v>999</v>
      </c>
      <c r="J97" s="36" t="s">
        <v>1007</v>
      </c>
      <c r="K97" s="32"/>
      <c r="L97" s="32"/>
      <c r="M97" s="33" t="s">
        <v>1600</v>
      </c>
      <c r="N97" s="208" t="s">
        <v>1707</v>
      </c>
      <c r="O97" s="39" t="s">
        <v>1707</v>
      </c>
      <c r="P97" s="140" t="s">
        <v>924</v>
      </c>
      <c r="Q97" s="135">
        <v>2014</v>
      </c>
      <c r="R97" s="34"/>
      <c r="S97" s="32" t="s">
        <v>1494</v>
      </c>
      <c r="T97" s="36" t="s">
        <v>1090</v>
      </c>
      <c r="U97" s="36" t="s">
        <v>1089</v>
      </c>
      <c r="V97" s="43"/>
      <c r="W97" s="32"/>
      <c r="X97" s="36">
        <v>2020</v>
      </c>
      <c r="Y97" s="45" t="s">
        <v>820</v>
      </c>
      <c r="Z97" s="32" t="s">
        <v>819</v>
      </c>
      <c r="AA97" s="32" t="s">
        <v>819</v>
      </c>
      <c r="AB97" s="45" t="s">
        <v>820</v>
      </c>
      <c r="AC97" s="36" t="s">
        <v>926</v>
      </c>
      <c r="AD97" s="36" t="s">
        <v>1097</v>
      </c>
      <c r="AE97" s="32"/>
      <c r="AF97" s="32"/>
      <c r="AG97" s="39" t="s">
        <v>925</v>
      </c>
      <c r="AH97" s="39" t="s">
        <v>1096</v>
      </c>
      <c r="AI97" s="132">
        <v>0.101947195</v>
      </c>
      <c r="AJ97" s="132">
        <v>0</v>
      </c>
      <c r="AK97" s="132">
        <v>0</v>
      </c>
      <c r="AL97" s="132">
        <v>2.24592E-7</v>
      </c>
      <c r="AM97" s="132"/>
      <c r="AN97" s="132"/>
      <c r="AO97" s="132"/>
      <c r="AP97" s="132"/>
      <c r="AQ97" s="132"/>
      <c r="AR97" s="132"/>
      <c r="AS97" s="132"/>
      <c r="AT97" s="132"/>
      <c r="AU97" s="37"/>
      <c r="AV97" s="37"/>
      <c r="AW97" s="37"/>
      <c r="AX97" s="37"/>
      <c r="AY97" s="35">
        <f>+AI97*'GHG '!$C$2</f>
        <v>0.101947195</v>
      </c>
      <c r="AZ97" s="31">
        <f>AJ97*'GHG '!$C$4</f>
        <v>0</v>
      </c>
      <c r="BA97" s="35">
        <f>+AK97*'GHG '!$C$5</f>
        <v>0</v>
      </c>
      <c r="BB97" s="35">
        <f>+AL97*'GHG '!$C$6</f>
        <v>5.9516879999999998E-5</v>
      </c>
      <c r="BC97" s="125">
        <f>+AM97*'GHG '!$C$7</f>
        <v>0</v>
      </c>
      <c r="BD97" s="32"/>
      <c r="BE97" s="32"/>
      <c r="BF97" s="32"/>
      <c r="BG97" s="32"/>
      <c r="BH97" s="32"/>
      <c r="BI97" s="32"/>
      <c r="BJ97" s="32"/>
      <c r="BK97" s="32"/>
      <c r="BL97" s="32"/>
      <c r="BM97" s="32"/>
      <c r="BN97" s="32"/>
      <c r="BO97" s="32"/>
      <c r="BP97" s="32"/>
      <c r="BQ97" s="32"/>
      <c r="BR97" s="173">
        <f t="shared" si="0"/>
        <v>0.10200671188</v>
      </c>
      <c r="BS97" s="32" t="s">
        <v>933</v>
      </c>
      <c r="BT97" s="32" t="s">
        <v>933</v>
      </c>
      <c r="BU97" s="14">
        <f t="shared" si="3"/>
        <v>92</v>
      </c>
    </row>
    <row r="98" spans="1:73" s="14" customFormat="1" ht="34" customHeight="1">
      <c r="A98" s="139"/>
      <c r="B98" s="32" t="s">
        <v>398</v>
      </c>
      <c r="C98" s="32" t="s">
        <v>404</v>
      </c>
      <c r="D98" s="32" t="s">
        <v>401</v>
      </c>
      <c r="E98" s="32" t="s">
        <v>280</v>
      </c>
      <c r="F98" s="32" t="s">
        <v>288</v>
      </c>
      <c r="G98" s="32" t="s">
        <v>194</v>
      </c>
      <c r="H98" s="32" t="s">
        <v>927</v>
      </c>
      <c r="I98" s="36" t="s">
        <v>1000</v>
      </c>
      <c r="J98" s="36" t="s">
        <v>1008</v>
      </c>
      <c r="K98" s="32"/>
      <c r="L98" s="32"/>
      <c r="M98" s="33" t="s">
        <v>1601</v>
      </c>
      <c r="N98" s="208" t="s">
        <v>1707</v>
      </c>
      <c r="O98" s="39" t="s">
        <v>1707</v>
      </c>
      <c r="P98" s="140" t="s">
        <v>924</v>
      </c>
      <c r="Q98" s="135">
        <v>2014</v>
      </c>
      <c r="R98" s="34"/>
      <c r="S98" s="32" t="s">
        <v>1494</v>
      </c>
      <c r="T98" s="36" t="s">
        <v>1090</v>
      </c>
      <c r="U98" s="36" t="s">
        <v>1089</v>
      </c>
      <c r="V98" s="43"/>
      <c r="W98" s="32"/>
      <c r="X98" s="45">
        <v>2020</v>
      </c>
      <c r="Y98" s="45" t="s">
        <v>820</v>
      </c>
      <c r="Z98" s="32" t="s">
        <v>819</v>
      </c>
      <c r="AA98" s="32" t="s">
        <v>819</v>
      </c>
      <c r="AB98" s="45" t="s">
        <v>820</v>
      </c>
      <c r="AC98" s="36" t="s">
        <v>926</v>
      </c>
      <c r="AD98" s="36" t="s">
        <v>1097</v>
      </c>
      <c r="AE98" s="32"/>
      <c r="AF98" s="32"/>
      <c r="AG98" s="39" t="s">
        <v>925</v>
      </c>
      <c r="AH98" s="39" t="s">
        <v>1096</v>
      </c>
      <c r="AI98" s="132">
        <v>1.039755894</v>
      </c>
      <c r="AJ98" s="132">
        <v>6.7663799999999994E-5</v>
      </c>
      <c r="AK98" s="132">
        <v>0</v>
      </c>
      <c r="AL98" s="132">
        <v>1.8457400000000001E-5</v>
      </c>
      <c r="AM98" s="132"/>
      <c r="AN98" s="132"/>
      <c r="AO98" s="132"/>
      <c r="AP98" s="132"/>
      <c r="AQ98" s="132"/>
      <c r="AR98" s="132"/>
      <c r="AS98" s="132"/>
      <c r="AT98" s="132"/>
      <c r="AU98" s="37"/>
      <c r="AV98" s="37"/>
      <c r="AW98" s="37"/>
      <c r="AX98" s="37"/>
      <c r="AY98" s="35">
        <f>+AI98*'GHG '!$C$2</f>
        <v>1.039755894</v>
      </c>
      <c r="AZ98" s="31">
        <f>AJ98*'GHG '!$C$4</f>
        <v>2.0299139999999999E-3</v>
      </c>
      <c r="BA98" s="35">
        <f>+AK98*'GHG '!$C$5</f>
        <v>0</v>
      </c>
      <c r="BB98" s="35">
        <f>+AL98*'GHG '!$C$6</f>
        <v>4.8912110000000003E-3</v>
      </c>
      <c r="BC98" s="125">
        <f>+AM98*'GHG '!$C$7</f>
        <v>0</v>
      </c>
      <c r="BD98" s="32"/>
      <c r="BE98" s="32"/>
      <c r="BF98" s="32"/>
      <c r="BG98" s="32"/>
      <c r="BH98" s="32"/>
      <c r="BI98" s="32"/>
      <c r="BJ98" s="32"/>
      <c r="BK98" s="32"/>
      <c r="BL98" s="32"/>
      <c r="BM98" s="32"/>
      <c r="BN98" s="32"/>
      <c r="BO98" s="32"/>
      <c r="BP98" s="32"/>
      <c r="BQ98" s="32"/>
      <c r="BR98" s="173">
        <f t="shared" si="0"/>
        <v>1.0466770189999999</v>
      </c>
      <c r="BS98" s="32" t="s">
        <v>933</v>
      </c>
      <c r="BT98" s="32" t="s">
        <v>933</v>
      </c>
      <c r="BU98" s="14">
        <f t="shared" si="3"/>
        <v>93</v>
      </c>
    </row>
    <row r="99" spans="1:73" s="14" customFormat="1" ht="34" customHeight="1">
      <c r="A99" s="139"/>
      <c r="B99" s="32" t="s">
        <v>398</v>
      </c>
      <c r="C99" s="32" t="s">
        <v>404</v>
      </c>
      <c r="D99" s="32" t="s">
        <v>401</v>
      </c>
      <c r="E99" s="32" t="s">
        <v>280</v>
      </c>
      <c r="F99" s="32" t="s">
        <v>288</v>
      </c>
      <c r="G99" s="32" t="s">
        <v>194</v>
      </c>
      <c r="H99" s="32" t="s">
        <v>927</v>
      </c>
      <c r="I99" s="36" t="s">
        <v>1001</v>
      </c>
      <c r="J99" s="36" t="s">
        <v>1009</v>
      </c>
      <c r="K99" s="32"/>
      <c r="L99" s="32"/>
      <c r="M99" s="33" t="s">
        <v>1602</v>
      </c>
      <c r="N99" s="208" t="s">
        <v>1707</v>
      </c>
      <c r="O99" s="39" t="s">
        <v>1707</v>
      </c>
      <c r="P99" s="140" t="s">
        <v>924</v>
      </c>
      <c r="Q99" s="135">
        <v>2014</v>
      </c>
      <c r="R99" s="34"/>
      <c r="S99" s="32" t="s">
        <v>1494</v>
      </c>
      <c r="T99" s="36" t="s">
        <v>1090</v>
      </c>
      <c r="U99" s="36" t="s">
        <v>1089</v>
      </c>
      <c r="V99" s="43"/>
      <c r="W99" s="32"/>
      <c r="X99" s="45">
        <v>2020</v>
      </c>
      <c r="Y99" s="45" t="s">
        <v>820</v>
      </c>
      <c r="Z99" s="32" t="s">
        <v>819</v>
      </c>
      <c r="AA99" s="32" t="s">
        <v>819</v>
      </c>
      <c r="AB99" s="45" t="s">
        <v>820</v>
      </c>
      <c r="AC99" s="36" t="s">
        <v>926</v>
      </c>
      <c r="AD99" s="36" t="s">
        <v>1097</v>
      </c>
      <c r="AE99" s="32"/>
      <c r="AF99" s="32"/>
      <c r="AG99" s="39" t="s">
        <v>925</v>
      </c>
      <c r="AH99" s="39" t="s">
        <v>1096</v>
      </c>
      <c r="AI99" s="132">
        <v>1.1010370819999999</v>
      </c>
      <c r="AJ99" s="132">
        <v>1.214194E-3</v>
      </c>
      <c r="AK99" s="132">
        <v>0</v>
      </c>
      <c r="AL99" s="132">
        <v>0</v>
      </c>
      <c r="AM99" s="132"/>
      <c r="AN99" s="132"/>
      <c r="AO99" s="132"/>
      <c r="AP99" s="132"/>
      <c r="AQ99" s="132"/>
      <c r="AR99" s="132"/>
      <c r="AS99" s="132"/>
      <c r="AT99" s="132"/>
      <c r="AU99" s="37"/>
      <c r="AV99" s="37"/>
      <c r="AW99" s="37"/>
      <c r="AX99" s="37"/>
      <c r="AY99" s="35">
        <f>+AI99*'GHG '!$C$2</f>
        <v>1.1010370819999999</v>
      </c>
      <c r="AZ99" s="31">
        <f>AJ99*'GHG '!$C$4</f>
        <v>3.6425819999999998E-2</v>
      </c>
      <c r="BA99" s="35">
        <f>+AK99*'GHG '!$C$5</f>
        <v>0</v>
      </c>
      <c r="BB99" s="35">
        <f>+AL99*'GHG '!$C$6</f>
        <v>0</v>
      </c>
      <c r="BC99" s="125">
        <f>+AM99*'GHG '!$C$7</f>
        <v>0</v>
      </c>
      <c r="BD99" s="32"/>
      <c r="BE99" s="32"/>
      <c r="BF99" s="32"/>
      <c r="BG99" s="32"/>
      <c r="BH99" s="32"/>
      <c r="BI99" s="32"/>
      <c r="BJ99" s="32"/>
      <c r="BK99" s="32"/>
      <c r="BL99" s="32"/>
      <c r="BM99" s="32"/>
      <c r="BN99" s="32"/>
      <c r="BO99" s="32"/>
      <c r="BP99" s="32"/>
      <c r="BQ99" s="32"/>
      <c r="BR99" s="173">
        <f t="shared" si="0"/>
        <v>1.137462902</v>
      </c>
      <c r="BS99" s="32" t="s">
        <v>933</v>
      </c>
      <c r="BT99" s="32" t="s">
        <v>933</v>
      </c>
      <c r="BU99" s="14">
        <f t="shared" si="3"/>
        <v>94</v>
      </c>
    </row>
    <row r="100" spans="1:73" s="14" customFormat="1" ht="34" customHeight="1">
      <c r="A100" s="139"/>
      <c r="B100" s="32" t="s">
        <v>398</v>
      </c>
      <c r="C100" s="32" t="s">
        <v>399</v>
      </c>
      <c r="D100" s="32" t="s">
        <v>401</v>
      </c>
      <c r="E100" s="32" t="s">
        <v>280</v>
      </c>
      <c r="F100" s="32" t="s">
        <v>195</v>
      </c>
      <c r="G100" s="32" t="s">
        <v>194</v>
      </c>
      <c r="H100" s="32" t="s">
        <v>927</v>
      </c>
      <c r="I100" s="36" t="s">
        <v>1017</v>
      </c>
      <c r="J100" s="36" t="s">
        <v>1016</v>
      </c>
      <c r="K100" s="36" t="s">
        <v>931</v>
      </c>
      <c r="L100" s="36" t="s">
        <v>930</v>
      </c>
      <c r="M100" s="33" t="s">
        <v>1603</v>
      </c>
      <c r="N100" s="208" t="s">
        <v>1707</v>
      </c>
      <c r="O100" s="39" t="s">
        <v>1707</v>
      </c>
      <c r="P100" s="140" t="s">
        <v>924</v>
      </c>
      <c r="Q100" s="135">
        <v>2014</v>
      </c>
      <c r="R100" s="34"/>
      <c r="S100" s="32" t="s">
        <v>1494</v>
      </c>
      <c r="T100" s="36" t="s">
        <v>1090</v>
      </c>
      <c r="U100" s="36" t="s">
        <v>1089</v>
      </c>
      <c r="V100" s="43"/>
      <c r="W100" s="32"/>
      <c r="X100" s="36">
        <v>2020</v>
      </c>
      <c r="Y100" s="32"/>
      <c r="Z100" s="32" t="s">
        <v>819</v>
      </c>
      <c r="AA100" s="32" t="s">
        <v>819</v>
      </c>
      <c r="AB100" s="45" t="s">
        <v>820</v>
      </c>
      <c r="AC100" s="36" t="s">
        <v>926</v>
      </c>
      <c r="AD100" s="36" t="s">
        <v>1097</v>
      </c>
      <c r="AE100" s="32"/>
      <c r="AF100" s="32"/>
      <c r="AG100" s="39" t="s">
        <v>925</v>
      </c>
      <c r="AH100" s="39" t="s">
        <v>1096</v>
      </c>
      <c r="AI100" s="132">
        <v>0.49645489700000001</v>
      </c>
      <c r="AJ100" s="132">
        <v>8.0289200000000004E-5</v>
      </c>
      <c r="AK100" s="132">
        <v>0</v>
      </c>
      <c r="AL100" s="132">
        <v>3.28318E-5</v>
      </c>
      <c r="AM100" s="132"/>
      <c r="AN100" s="132"/>
      <c r="AO100" s="132"/>
      <c r="AP100" s="132"/>
      <c r="AQ100" s="132"/>
      <c r="AR100" s="132"/>
      <c r="AS100" s="132"/>
      <c r="AT100" s="132"/>
      <c r="AU100" s="37"/>
      <c r="AV100" s="37"/>
      <c r="AW100" s="37"/>
      <c r="AX100" s="37"/>
      <c r="AY100" s="35">
        <f>+AI100*'GHG '!$C$2</f>
        <v>0.49645489700000001</v>
      </c>
      <c r="AZ100" s="31">
        <f>AJ100*'GHG '!$C$4</f>
        <v>2.4086760000000002E-3</v>
      </c>
      <c r="BA100" s="35">
        <f>+AK100*'GHG '!$C$5</f>
        <v>0</v>
      </c>
      <c r="BB100" s="35">
        <f>+AL100*'GHG '!$C$6</f>
        <v>8.7004270000000002E-3</v>
      </c>
      <c r="BC100" s="125">
        <f>+AM100*'GHG '!$C$7</f>
        <v>0</v>
      </c>
      <c r="BD100" s="32"/>
      <c r="BE100" s="32"/>
      <c r="BF100" s="32"/>
      <c r="BG100" s="32"/>
      <c r="BH100" s="32"/>
      <c r="BI100" s="32"/>
      <c r="BJ100" s="32"/>
      <c r="BK100" s="32"/>
      <c r="BL100" s="32"/>
      <c r="BM100" s="32"/>
      <c r="BN100" s="32"/>
      <c r="BO100" s="32"/>
      <c r="BP100" s="32"/>
      <c r="BQ100" s="32"/>
      <c r="BR100" s="173">
        <f t="shared" si="0"/>
        <v>0.50756400000000002</v>
      </c>
      <c r="BS100" s="32" t="s">
        <v>933</v>
      </c>
      <c r="BT100" s="32" t="s">
        <v>933</v>
      </c>
      <c r="BU100" s="14">
        <f t="shared" si="3"/>
        <v>95</v>
      </c>
    </row>
    <row r="101" spans="1:73" s="14" customFormat="1" ht="34" customHeight="1">
      <c r="A101" s="139"/>
      <c r="B101" s="32" t="s">
        <v>398</v>
      </c>
      <c r="C101" s="32" t="s">
        <v>399</v>
      </c>
      <c r="D101" s="32" t="s">
        <v>401</v>
      </c>
      <c r="E101" s="32" t="s">
        <v>280</v>
      </c>
      <c r="F101" s="32" t="s">
        <v>195</v>
      </c>
      <c r="G101" s="32" t="s">
        <v>194</v>
      </c>
      <c r="H101" s="32" t="s">
        <v>927</v>
      </c>
      <c r="I101" s="36" t="s">
        <v>1013</v>
      </c>
      <c r="J101" s="36" t="s">
        <v>1010</v>
      </c>
      <c r="K101" s="36" t="s">
        <v>931</v>
      </c>
      <c r="L101" s="36" t="s">
        <v>930</v>
      </c>
      <c r="M101" s="33" t="s">
        <v>1604</v>
      </c>
      <c r="N101" s="208" t="s">
        <v>1707</v>
      </c>
      <c r="O101" s="39" t="s">
        <v>1707</v>
      </c>
      <c r="P101" s="140" t="s">
        <v>924</v>
      </c>
      <c r="Q101" s="135">
        <v>2014</v>
      </c>
      <c r="R101" s="34"/>
      <c r="S101" s="32" t="s">
        <v>1494</v>
      </c>
      <c r="T101" s="36" t="s">
        <v>1090</v>
      </c>
      <c r="U101" s="36" t="s">
        <v>1089</v>
      </c>
      <c r="V101" s="43"/>
      <c r="W101" s="32"/>
      <c r="X101" s="36">
        <v>2020</v>
      </c>
      <c r="Y101" s="32"/>
      <c r="Z101" s="32" t="s">
        <v>819</v>
      </c>
      <c r="AA101" s="32" t="s">
        <v>819</v>
      </c>
      <c r="AB101" s="45" t="s">
        <v>820</v>
      </c>
      <c r="AC101" s="36" t="s">
        <v>926</v>
      </c>
      <c r="AD101" s="36" t="s">
        <v>1097</v>
      </c>
      <c r="AE101" s="32"/>
      <c r="AF101" s="32"/>
      <c r="AG101" s="39" t="s">
        <v>925</v>
      </c>
      <c r="AH101" s="39" t="s">
        <v>1096</v>
      </c>
      <c r="AI101" s="132">
        <v>0.320335017</v>
      </c>
      <c r="AJ101" s="132">
        <v>3.7254700000000002E-6</v>
      </c>
      <c r="AK101" s="132">
        <v>0</v>
      </c>
      <c r="AL101" s="132">
        <v>1.3145200000000001E-5</v>
      </c>
      <c r="AM101" s="132"/>
      <c r="AN101" s="132"/>
      <c r="AO101" s="132"/>
      <c r="AP101" s="132"/>
      <c r="AQ101" s="132"/>
      <c r="AR101" s="132"/>
      <c r="AS101" s="132"/>
      <c r="AT101" s="132"/>
      <c r="AU101" s="37"/>
      <c r="AV101" s="37"/>
      <c r="AW101" s="37"/>
      <c r="AX101" s="37"/>
      <c r="AY101" s="35">
        <f>+AI101*'GHG '!$C$2</f>
        <v>0.320335017</v>
      </c>
      <c r="AZ101" s="31">
        <f>AJ101*'GHG '!$C$4</f>
        <v>1.117641E-4</v>
      </c>
      <c r="BA101" s="35">
        <f>+AK101*'GHG '!$C$5</f>
        <v>0</v>
      </c>
      <c r="BB101" s="35">
        <f>+AL101*'GHG '!$C$6</f>
        <v>3.4834780000000004E-3</v>
      </c>
      <c r="BC101" s="125">
        <f>+AM101*'GHG '!$C$7</f>
        <v>0</v>
      </c>
      <c r="BD101" s="32"/>
      <c r="BE101" s="32"/>
      <c r="BF101" s="32"/>
      <c r="BG101" s="32"/>
      <c r="BH101" s="32"/>
      <c r="BI101" s="32"/>
      <c r="BJ101" s="32"/>
      <c r="BK101" s="32"/>
      <c r="BL101" s="32"/>
      <c r="BM101" s="32"/>
      <c r="BN101" s="32"/>
      <c r="BO101" s="32"/>
      <c r="BP101" s="32"/>
      <c r="BQ101" s="32"/>
      <c r="BR101" s="173">
        <f t="shared" si="0"/>
        <v>0.32393025910000001</v>
      </c>
      <c r="BS101" s="32" t="s">
        <v>933</v>
      </c>
      <c r="BT101" s="32" t="s">
        <v>933</v>
      </c>
      <c r="BU101" s="14">
        <f t="shared" si="3"/>
        <v>96</v>
      </c>
    </row>
    <row r="102" spans="1:73" s="14" customFormat="1" ht="34" customHeight="1">
      <c r="A102" s="139"/>
      <c r="B102" s="32" t="s">
        <v>398</v>
      </c>
      <c r="C102" s="32" t="s">
        <v>399</v>
      </c>
      <c r="D102" s="32" t="s">
        <v>401</v>
      </c>
      <c r="E102" s="32" t="s">
        <v>280</v>
      </c>
      <c r="F102" s="32" t="s">
        <v>195</v>
      </c>
      <c r="G102" s="32" t="s">
        <v>194</v>
      </c>
      <c r="H102" s="32" t="s">
        <v>927</v>
      </c>
      <c r="I102" s="36" t="s">
        <v>1014</v>
      </c>
      <c r="J102" s="36" t="s">
        <v>1011</v>
      </c>
      <c r="K102" s="36" t="s">
        <v>932</v>
      </c>
      <c r="L102" s="32"/>
      <c r="M102" s="33" t="s">
        <v>1605</v>
      </c>
      <c r="N102" s="208" t="s">
        <v>1707</v>
      </c>
      <c r="O102" s="39" t="s">
        <v>1707</v>
      </c>
      <c r="P102" s="140" t="s">
        <v>924</v>
      </c>
      <c r="Q102" s="135">
        <v>2014</v>
      </c>
      <c r="R102" s="34"/>
      <c r="S102" s="32" t="s">
        <v>1494</v>
      </c>
      <c r="T102" s="36" t="s">
        <v>1090</v>
      </c>
      <c r="U102" s="36" t="s">
        <v>1089</v>
      </c>
      <c r="V102" s="43"/>
      <c r="W102" s="32"/>
      <c r="X102" s="36">
        <v>2020</v>
      </c>
      <c r="Y102" s="32"/>
      <c r="Z102" s="32" t="s">
        <v>819</v>
      </c>
      <c r="AA102" s="32" t="s">
        <v>819</v>
      </c>
      <c r="AB102" s="45" t="s">
        <v>820</v>
      </c>
      <c r="AC102" s="36" t="s">
        <v>926</v>
      </c>
      <c r="AD102" s="36" t="s">
        <v>1097</v>
      </c>
      <c r="AE102" s="32"/>
      <c r="AF102" s="32"/>
      <c r="AG102" s="39" t="s">
        <v>925</v>
      </c>
      <c r="AH102" s="39" t="s">
        <v>1096</v>
      </c>
      <c r="AI102" s="132">
        <v>0.61281242999999996</v>
      </c>
      <c r="AJ102" s="132">
        <v>1.3999999999999999E-4</v>
      </c>
      <c r="AK102" s="132">
        <v>0</v>
      </c>
      <c r="AL102" s="132">
        <v>6.0000000000000002E-6</v>
      </c>
      <c r="AM102" s="132"/>
      <c r="AN102" s="132"/>
      <c r="AO102" s="132"/>
      <c r="AP102" s="132"/>
      <c r="AQ102" s="132"/>
      <c r="AR102" s="132"/>
      <c r="AS102" s="132"/>
      <c r="AT102" s="132"/>
      <c r="AU102" s="37"/>
      <c r="AV102" s="37"/>
      <c r="AW102" s="37"/>
      <c r="AX102" s="37"/>
      <c r="AY102" s="35">
        <f>+AI102*'GHG '!$C$2</f>
        <v>0.61281242999999996</v>
      </c>
      <c r="AZ102" s="31">
        <f>AJ102*'GHG '!$C$4</f>
        <v>4.1999999999999997E-3</v>
      </c>
      <c r="BA102" s="35">
        <f>+AK102*'GHG '!$C$5</f>
        <v>0</v>
      </c>
      <c r="BB102" s="35">
        <f>+AL102*'GHG '!$C$6</f>
        <v>1.5900000000000001E-3</v>
      </c>
      <c r="BC102" s="125">
        <f>+AM102*'GHG '!$C$7</f>
        <v>0</v>
      </c>
      <c r="BD102" s="32"/>
      <c r="BE102" s="32"/>
      <c r="BF102" s="32"/>
      <c r="BG102" s="32"/>
      <c r="BH102" s="32"/>
      <c r="BI102" s="32"/>
      <c r="BJ102" s="32"/>
      <c r="BK102" s="32"/>
      <c r="BL102" s="32"/>
      <c r="BM102" s="32"/>
      <c r="BN102" s="32"/>
      <c r="BO102" s="32"/>
      <c r="BP102" s="32"/>
      <c r="BQ102" s="32"/>
      <c r="BR102" s="173">
        <f t="shared" si="0"/>
        <v>0.61860242999999993</v>
      </c>
      <c r="BS102" s="32" t="s">
        <v>933</v>
      </c>
      <c r="BT102" s="32" t="s">
        <v>933</v>
      </c>
      <c r="BU102" s="14">
        <f t="shared" si="3"/>
        <v>97</v>
      </c>
    </row>
    <row r="103" spans="1:73" s="206" customFormat="1" ht="34" customHeight="1" thickBot="1">
      <c r="A103" s="204"/>
      <c r="B103" s="190" t="s">
        <v>398</v>
      </c>
      <c r="C103" s="190" t="s">
        <v>399</v>
      </c>
      <c r="D103" s="190" t="s">
        <v>401</v>
      </c>
      <c r="E103" s="190" t="s">
        <v>280</v>
      </c>
      <c r="F103" s="190" t="s">
        <v>195</v>
      </c>
      <c r="G103" s="190" t="s">
        <v>194</v>
      </c>
      <c r="H103" s="190" t="s">
        <v>927</v>
      </c>
      <c r="I103" s="36" t="s">
        <v>1015</v>
      </c>
      <c r="J103" s="191" t="s">
        <v>1012</v>
      </c>
      <c r="K103" s="191" t="s">
        <v>932</v>
      </c>
      <c r="L103" s="190"/>
      <c r="M103" s="192" t="s">
        <v>1606</v>
      </c>
      <c r="N103" s="208" t="s">
        <v>1707</v>
      </c>
      <c r="O103" s="39" t="s">
        <v>1707</v>
      </c>
      <c r="P103" s="194" t="s">
        <v>924</v>
      </c>
      <c r="Q103" s="195">
        <v>2014</v>
      </c>
      <c r="R103" s="196"/>
      <c r="S103" s="190" t="s">
        <v>1494</v>
      </c>
      <c r="T103" s="191" t="s">
        <v>1090</v>
      </c>
      <c r="U103" s="191" t="s">
        <v>1089</v>
      </c>
      <c r="V103" s="197"/>
      <c r="W103" s="190"/>
      <c r="X103" s="191">
        <v>2020</v>
      </c>
      <c r="Y103" s="190"/>
      <c r="Z103" s="190" t="s">
        <v>819</v>
      </c>
      <c r="AA103" s="190" t="s">
        <v>819</v>
      </c>
      <c r="AB103" s="45" t="s">
        <v>820</v>
      </c>
      <c r="AC103" s="191" t="s">
        <v>926</v>
      </c>
      <c r="AD103" s="191" t="s">
        <v>1097</v>
      </c>
      <c r="AE103" s="190"/>
      <c r="AF103" s="190"/>
      <c r="AG103" s="193" t="s">
        <v>925</v>
      </c>
      <c r="AH103" s="193" t="s">
        <v>1096</v>
      </c>
      <c r="AI103" s="198">
        <v>0.88217716599999996</v>
      </c>
      <c r="AJ103" s="198">
        <v>6.41343E-5</v>
      </c>
      <c r="AK103" s="198">
        <v>0</v>
      </c>
      <c r="AL103" s="198">
        <v>1.7826199999999999E-5</v>
      </c>
      <c r="AM103" s="198"/>
      <c r="AN103" s="198"/>
      <c r="AO103" s="198"/>
      <c r="AP103" s="198"/>
      <c r="AQ103" s="198"/>
      <c r="AR103" s="198"/>
      <c r="AS103" s="198"/>
      <c r="AT103" s="198"/>
      <c r="AU103" s="199"/>
      <c r="AV103" s="199"/>
      <c r="AW103" s="199"/>
      <c r="AX103" s="199"/>
      <c r="AY103" s="200">
        <f>+AI103*'GHG '!$C$2</f>
        <v>0.88217716599999996</v>
      </c>
      <c r="AZ103" s="205">
        <f>AJ103*'GHG '!$C$4</f>
        <v>1.9240290000000001E-3</v>
      </c>
      <c r="BA103" s="200">
        <f>+AK103*'GHG '!$C$5</f>
        <v>0</v>
      </c>
      <c r="BB103" s="200">
        <f>+AL103*'GHG '!$C$6</f>
        <v>4.7239429999999995E-3</v>
      </c>
      <c r="BC103" s="201">
        <f>+AM103*'GHG '!$C$7</f>
        <v>0</v>
      </c>
      <c r="BD103" s="190"/>
      <c r="BE103" s="190"/>
      <c r="BF103" s="190"/>
      <c r="BG103" s="190"/>
      <c r="BH103" s="190"/>
      <c r="BI103" s="190"/>
      <c r="BJ103" s="190"/>
      <c r="BK103" s="190"/>
      <c r="BL103" s="190"/>
      <c r="BM103" s="190"/>
      <c r="BN103" s="190"/>
      <c r="BO103" s="190"/>
      <c r="BP103" s="190"/>
      <c r="BQ103" s="190"/>
      <c r="BR103" s="202">
        <f t="shared" si="0"/>
        <v>0.88882513799999996</v>
      </c>
      <c r="BS103" s="190" t="s">
        <v>933</v>
      </c>
      <c r="BT103" s="190" t="s">
        <v>933</v>
      </c>
      <c r="BU103" s="14">
        <f t="shared" si="3"/>
        <v>98</v>
      </c>
    </row>
    <row r="104" spans="1:73" s="203" customFormat="1" ht="34" customHeight="1">
      <c r="A104" s="176"/>
      <c r="B104" s="177" t="s">
        <v>398</v>
      </c>
      <c r="C104" s="177" t="s">
        <v>404</v>
      </c>
      <c r="D104" s="177" t="s">
        <v>401</v>
      </c>
      <c r="E104" s="177" t="s">
        <v>280</v>
      </c>
      <c r="F104" s="177" t="s">
        <v>288</v>
      </c>
      <c r="G104" s="177" t="s">
        <v>194</v>
      </c>
      <c r="H104" s="177" t="s">
        <v>927</v>
      </c>
      <c r="I104" s="36" t="s">
        <v>1060</v>
      </c>
      <c r="J104" s="178" t="s">
        <v>1052</v>
      </c>
      <c r="K104" s="177"/>
      <c r="L104" s="177"/>
      <c r="M104" s="179" t="s">
        <v>1607</v>
      </c>
      <c r="N104" s="208" t="s">
        <v>1707</v>
      </c>
      <c r="O104" s="39" t="s">
        <v>1707</v>
      </c>
      <c r="P104" s="181" t="s">
        <v>924</v>
      </c>
      <c r="Q104" s="182">
        <v>2014</v>
      </c>
      <c r="R104" s="183"/>
      <c r="S104" s="177" t="s">
        <v>1494</v>
      </c>
      <c r="T104" s="178" t="s">
        <v>1091</v>
      </c>
      <c r="U104" s="178" t="s">
        <v>1093</v>
      </c>
      <c r="V104" s="184"/>
      <c r="W104" s="177"/>
      <c r="X104" s="178">
        <v>2020</v>
      </c>
      <c r="Y104" s="177"/>
      <c r="Z104" s="177" t="s">
        <v>819</v>
      </c>
      <c r="AA104" s="177" t="s">
        <v>819</v>
      </c>
      <c r="AB104" s="45" t="s">
        <v>820</v>
      </c>
      <c r="AC104" s="178" t="s">
        <v>926</v>
      </c>
      <c r="AD104" s="178" t="s">
        <v>1097</v>
      </c>
      <c r="AE104" s="177"/>
      <c r="AF104" s="177"/>
      <c r="AG104" s="180" t="s">
        <v>925</v>
      </c>
      <c r="AH104" s="180" t="s">
        <v>1096</v>
      </c>
      <c r="AI104" s="185">
        <v>0.13926549199999999</v>
      </c>
      <c r="AJ104" s="185">
        <v>7.4366699999999999E-6</v>
      </c>
      <c r="AK104" s="185">
        <v>0</v>
      </c>
      <c r="AL104" s="185">
        <v>1.3484300000000001E-6</v>
      </c>
      <c r="AM104" s="185"/>
      <c r="AN104" s="185"/>
      <c r="AO104" s="185"/>
      <c r="AP104" s="185"/>
      <c r="AQ104" s="185"/>
      <c r="AR104" s="185"/>
      <c r="AS104" s="185"/>
      <c r="AT104" s="185"/>
      <c r="AU104" s="186"/>
      <c r="AV104" s="186"/>
      <c r="AW104" s="186"/>
      <c r="AX104" s="186"/>
      <c r="AY104" s="187">
        <f>+AI104*'GHG '!$C$2</f>
        <v>0.13926549199999999</v>
      </c>
      <c r="AZ104" s="187">
        <f>AJ104*'GHG '!$C$4</f>
        <v>2.2310010000000001E-4</v>
      </c>
      <c r="BA104" s="187">
        <f>+AK104*'GHG '!$C$5</f>
        <v>0</v>
      </c>
      <c r="BB104" s="187">
        <f>+AL104*'GHG '!$C$6</f>
        <v>3.5733395000000004E-4</v>
      </c>
      <c r="BC104" s="188">
        <f>+AM104*'GHG '!$C$7</f>
        <v>0</v>
      </c>
      <c r="BD104" s="177"/>
      <c r="BE104" s="177"/>
      <c r="BF104" s="177"/>
      <c r="BG104" s="177"/>
      <c r="BH104" s="177"/>
      <c r="BI104" s="177"/>
      <c r="BJ104" s="177"/>
      <c r="BK104" s="177"/>
      <c r="BL104" s="177"/>
      <c r="BM104" s="177"/>
      <c r="BN104" s="177"/>
      <c r="BO104" s="177"/>
      <c r="BP104" s="177"/>
      <c r="BQ104" s="177"/>
      <c r="BR104" s="189">
        <f t="shared" si="0"/>
        <v>0.13984592605000001</v>
      </c>
      <c r="BS104" s="177" t="s">
        <v>933</v>
      </c>
      <c r="BT104" s="177" t="s">
        <v>933</v>
      </c>
      <c r="BU104" s="14">
        <f t="shared" si="3"/>
        <v>99</v>
      </c>
    </row>
    <row r="105" spans="1:73" s="14" customFormat="1" ht="34" customHeight="1">
      <c r="A105" s="139"/>
      <c r="B105" s="32" t="s">
        <v>398</v>
      </c>
      <c r="C105" s="32" t="s">
        <v>404</v>
      </c>
      <c r="D105" s="32" t="s">
        <v>401</v>
      </c>
      <c r="E105" s="32" t="s">
        <v>280</v>
      </c>
      <c r="F105" s="32" t="s">
        <v>288</v>
      </c>
      <c r="G105" s="32" t="s">
        <v>194</v>
      </c>
      <c r="H105" s="32" t="s">
        <v>927</v>
      </c>
      <c r="I105" s="36" t="s">
        <v>1061</v>
      </c>
      <c r="J105" s="36" t="s">
        <v>1051</v>
      </c>
      <c r="K105" s="32"/>
      <c r="L105" s="32"/>
      <c r="M105" s="33" t="s">
        <v>1608</v>
      </c>
      <c r="N105" s="208" t="s">
        <v>1707</v>
      </c>
      <c r="O105" s="39" t="s">
        <v>1707</v>
      </c>
      <c r="P105" s="140" t="s">
        <v>924</v>
      </c>
      <c r="Q105" s="135">
        <v>2014</v>
      </c>
      <c r="R105" s="34"/>
      <c r="S105" s="32" t="s">
        <v>1494</v>
      </c>
      <c r="T105" s="36" t="s">
        <v>1091</v>
      </c>
      <c r="U105" s="36" t="s">
        <v>1093</v>
      </c>
      <c r="V105" s="43"/>
      <c r="W105" s="32"/>
      <c r="X105" s="36">
        <v>2020</v>
      </c>
      <c r="Y105" s="32"/>
      <c r="Z105" s="32" t="s">
        <v>819</v>
      </c>
      <c r="AA105" s="32" t="s">
        <v>819</v>
      </c>
      <c r="AB105" s="45" t="s">
        <v>820</v>
      </c>
      <c r="AC105" s="36" t="s">
        <v>926</v>
      </c>
      <c r="AD105" s="36" t="s">
        <v>1097</v>
      </c>
      <c r="AE105" s="32"/>
      <c r="AF105" s="32"/>
      <c r="AG105" s="39" t="s">
        <v>925</v>
      </c>
      <c r="AH105" s="39" t="s">
        <v>1096</v>
      </c>
      <c r="AI105" s="132">
        <v>0.13550025299999999</v>
      </c>
      <c r="AJ105" s="132">
        <v>1.2866499999999999E-7</v>
      </c>
      <c r="AK105" s="132">
        <v>0</v>
      </c>
      <c r="AL105" s="132">
        <v>3.1488900000000002E-6</v>
      </c>
      <c r="AM105" s="132"/>
      <c r="AN105" s="132"/>
      <c r="AO105" s="132"/>
      <c r="AP105" s="132"/>
      <c r="AQ105" s="132"/>
      <c r="AR105" s="132"/>
      <c r="AS105" s="132"/>
      <c r="AT105" s="132"/>
      <c r="AU105" s="37"/>
      <c r="AV105" s="37"/>
      <c r="AW105" s="37"/>
      <c r="AX105" s="37"/>
      <c r="AY105" s="35">
        <f>+AI105*'GHG '!$C$2</f>
        <v>0.13550025299999999</v>
      </c>
      <c r="AZ105" s="31">
        <f>AJ105*'GHG '!$C$4</f>
        <v>3.8599500000000002E-6</v>
      </c>
      <c r="BA105" s="35">
        <f>+AK105*'GHG '!$C$5</f>
        <v>0</v>
      </c>
      <c r="BB105" s="35">
        <f>+AL105*'GHG '!$C$6</f>
        <v>8.3445585000000008E-4</v>
      </c>
      <c r="BC105" s="125">
        <f>+AM105*'GHG '!$C$7</f>
        <v>0</v>
      </c>
      <c r="BD105" s="32"/>
      <c r="BE105" s="32"/>
      <c r="BF105" s="32"/>
      <c r="BG105" s="32"/>
      <c r="BH105" s="32"/>
      <c r="BI105" s="32"/>
      <c r="BJ105" s="32"/>
      <c r="BK105" s="32"/>
      <c r="BL105" s="32"/>
      <c r="BM105" s="32"/>
      <c r="BN105" s="32"/>
      <c r="BO105" s="32"/>
      <c r="BP105" s="32"/>
      <c r="BQ105" s="32"/>
      <c r="BR105" s="173">
        <f t="shared" si="0"/>
        <v>0.13633856879999998</v>
      </c>
      <c r="BS105" s="32" t="s">
        <v>933</v>
      </c>
      <c r="BT105" s="32" t="s">
        <v>933</v>
      </c>
      <c r="BU105" s="14">
        <f t="shared" si="3"/>
        <v>100</v>
      </c>
    </row>
    <row r="106" spans="1:73" s="14" customFormat="1" ht="34" customHeight="1">
      <c r="A106" s="139"/>
      <c r="B106" s="32" t="s">
        <v>398</v>
      </c>
      <c r="C106" s="32" t="s">
        <v>404</v>
      </c>
      <c r="D106" s="32" t="s">
        <v>401</v>
      </c>
      <c r="E106" s="32" t="s">
        <v>280</v>
      </c>
      <c r="F106" s="32" t="s">
        <v>288</v>
      </c>
      <c r="G106" s="32" t="s">
        <v>194</v>
      </c>
      <c r="H106" s="32" t="s">
        <v>927</v>
      </c>
      <c r="I106" s="36" t="s">
        <v>1062</v>
      </c>
      <c r="J106" s="36" t="s">
        <v>1053</v>
      </c>
      <c r="K106" s="32"/>
      <c r="L106" s="32"/>
      <c r="M106" s="33" t="s">
        <v>1609</v>
      </c>
      <c r="N106" s="208" t="s">
        <v>1707</v>
      </c>
      <c r="O106" s="39" t="s">
        <v>1707</v>
      </c>
      <c r="P106" s="140" t="s">
        <v>924</v>
      </c>
      <c r="Q106" s="135">
        <v>2014</v>
      </c>
      <c r="R106" s="34"/>
      <c r="S106" s="32" t="s">
        <v>1494</v>
      </c>
      <c r="T106" s="36" t="s">
        <v>1091</v>
      </c>
      <c r="U106" s="36" t="s">
        <v>1093</v>
      </c>
      <c r="V106" s="43"/>
      <c r="W106" s="32"/>
      <c r="X106" s="36">
        <v>2020</v>
      </c>
      <c r="Y106" s="32"/>
      <c r="Z106" s="32" t="s">
        <v>819</v>
      </c>
      <c r="AA106" s="32" t="s">
        <v>819</v>
      </c>
      <c r="AB106" s="45" t="s">
        <v>820</v>
      </c>
      <c r="AC106" s="36" t="s">
        <v>926</v>
      </c>
      <c r="AD106" s="36" t="s">
        <v>1097</v>
      </c>
      <c r="AE106" s="32"/>
      <c r="AF106" s="32"/>
      <c r="AG106" s="39" t="s">
        <v>925</v>
      </c>
      <c r="AH106" s="39" t="s">
        <v>1096</v>
      </c>
      <c r="AI106" s="132">
        <v>0.139049113</v>
      </c>
      <c r="AJ106" s="132">
        <v>3.2922999999999998E-6</v>
      </c>
      <c r="AK106" s="132">
        <v>0</v>
      </c>
      <c r="AL106" s="132">
        <v>1.5135500000000001E-6</v>
      </c>
      <c r="AM106" s="132"/>
      <c r="AN106" s="132"/>
      <c r="AO106" s="132"/>
      <c r="AP106" s="132"/>
      <c r="AQ106" s="132"/>
      <c r="AR106" s="132"/>
      <c r="AS106" s="132"/>
      <c r="AT106" s="132"/>
      <c r="AU106" s="37"/>
      <c r="AV106" s="37"/>
      <c r="AW106" s="37"/>
      <c r="AX106" s="37"/>
      <c r="AY106" s="35">
        <f>+AI106*'GHG '!$C$2</f>
        <v>0.139049113</v>
      </c>
      <c r="AZ106" s="31">
        <f>AJ106*'GHG '!$C$4</f>
        <v>9.8768999999999989E-5</v>
      </c>
      <c r="BA106" s="35">
        <f>+AK106*'GHG '!$C$5</f>
        <v>0</v>
      </c>
      <c r="BB106" s="35">
        <f>+AL106*'GHG '!$C$6</f>
        <v>4.0109075000000004E-4</v>
      </c>
      <c r="BC106" s="125">
        <f>+AM106*'GHG '!$C$7</f>
        <v>0</v>
      </c>
      <c r="BD106" s="32"/>
      <c r="BE106" s="32"/>
      <c r="BF106" s="32"/>
      <c r="BG106" s="32"/>
      <c r="BH106" s="32"/>
      <c r="BI106" s="32"/>
      <c r="BJ106" s="32"/>
      <c r="BK106" s="32"/>
      <c r="BL106" s="32"/>
      <c r="BM106" s="32"/>
      <c r="BN106" s="32"/>
      <c r="BO106" s="32"/>
      <c r="BP106" s="32"/>
      <c r="BQ106" s="32"/>
      <c r="BR106" s="173">
        <f t="shared" si="0"/>
        <v>0.13954897275</v>
      </c>
      <c r="BS106" s="32" t="s">
        <v>933</v>
      </c>
      <c r="BT106" s="32" t="s">
        <v>933</v>
      </c>
      <c r="BU106" s="14">
        <f t="shared" si="3"/>
        <v>101</v>
      </c>
    </row>
    <row r="107" spans="1:73" s="14" customFormat="1" ht="34" customHeight="1">
      <c r="A107" s="139"/>
      <c r="B107" s="32" t="s">
        <v>398</v>
      </c>
      <c r="C107" s="32" t="s">
        <v>404</v>
      </c>
      <c r="D107" s="32" t="s">
        <v>401</v>
      </c>
      <c r="E107" s="32" t="s">
        <v>280</v>
      </c>
      <c r="F107" s="32" t="s">
        <v>288</v>
      </c>
      <c r="G107" s="32" t="s">
        <v>194</v>
      </c>
      <c r="H107" s="32" t="s">
        <v>927</v>
      </c>
      <c r="I107" s="36" t="s">
        <v>1063</v>
      </c>
      <c r="J107" s="36" t="s">
        <v>1049</v>
      </c>
      <c r="K107" s="32"/>
      <c r="L107" s="32"/>
      <c r="M107" s="33" t="s">
        <v>1610</v>
      </c>
      <c r="N107" s="208" t="s">
        <v>1707</v>
      </c>
      <c r="O107" s="39" t="s">
        <v>1707</v>
      </c>
      <c r="P107" s="140" t="s">
        <v>924</v>
      </c>
      <c r="Q107" s="135">
        <v>2014</v>
      </c>
      <c r="R107" s="34"/>
      <c r="S107" s="32" t="s">
        <v>1494</v>
      </c>
      <c r="T107" s="36" t="s">
        <v>1091</v>
      </c>
      <c r="U107" s="36" t="s">
        <v>1093</v>
      </c>
      <c r="V107" s="43"/>
      <c r="W107" s="32"/>
      <c r="X107" s="36">
        <v>2020</v>
      </c>
      <c r="Y107" s="32"/>
      <c r="Z107" s="32" t="s">
        <v>819</v>
      </c>
      <c r="AA107" s="32" t="s">
        <v>819</v>
      </c>
      <c r="AB107" s="45" t="s">
        <v>820</v>
      </c>
      <c r="AC107" s="36" t="s">
        <v>926</v>
      </c>
      <c r="AD107" s="36" t="s">
        <v>1097</v>
      </c>
      <c r="AE107" s="32"/>
      <c r="AF107" s="32"/>
      <c r="AG107" s="39" t="s">
        <v>925</v>
      </c>
      <c r="AH107" s="39" t="s">
        <v>1096</v>
      </c>
      <c r="AI107" s="132">
        <v>0.22016047399999999</v>
      </c>
      <c r="AJ107" s="132">
        <v>2.68986E-6</v>
      </c>
      <c r="AK107" s="132">
        <v>0</v>
      </c>
      <c r="AL107" s="132">
        <v>2.2566900000000001E-7</v>
      </c>
      <c r="AM107" s="132"/>
      <c r="AN107" s="132"/>
      <c r="AO107" s="132"/>
      <c r="AP107" s="132"/>
      <c r="AQ107" s="132"/>
      <c r="AR107" s="132"/>
      <c r="AS107" s="132"/>
      <c r="AT107" s="132"/>
      <c r="AU107" s="37"/>
      <c r="AV107" s="37"/>
      <c r="AW107" s="37"/>
      <c r="AX107" s="37"/>
      <c r="AY107" s="35">
        <f>+AI107*'GHG '!$C$2</f>
        <v>0.22016047399999999</v>
      </c>
      <c r="AZ107" s="31">
        <f>AJ107*'GHG '!$C$4</f>
        <v>8.0695800000000001E-5</v>
      </c>
      <c r="BA107" s="35">
        <f>+AK107*'GHG '!$C$5</f>
        <v>0</v>
      </c>
      <c r="BB107" s="35">
        <f>+AL107*'GHG '!$C$6</f>
        <v>5.9802285000000001E-5</v>
      </c>
      <c r="BC107" s="125">
        <f>+AM107*'GHG '!$C$7</f>
        <v>0</v>
      </c>
      <c r="BD107" s="32"/>
      <c r="BE107" s="32"/>
      <c r="BF107" s="32"/>
      <c r="BG107" s="32"/>
      <c r="BH107" s="32"/>
      <c r="BI107" s="32"/>
      <c r="BJ107" s="32"/>
      <c r="BK107" s="32"/>
      <c r="BL107" s="32"/>
      <c r="BM107" s="32"/>
      <c r="BN107" s="32"/>
      <c r="BO107" s="32"/>
      <c r="BP107" s="32"/>
      <c r="BQ107" s="32"/>
      <c r="BR107" s="173">
        <f t="shared" si="0"/>
        <v>0.22030097208499999</v>
      </c>
      <c r="BS107" s="32" t="s">
        <v>933</v>
      </c>
      <c r="BT107" s="32" t="s">
        <v>933</v>
      </c>
      <c r="BU107" s="14">
        <f t="shared" si="3"/>
        <v>102</v>
      </c>
    </row>
    <row r="108" spans="1:73" s="14" customFormat="1" ht="34" customHeight="1">
      <c r="A108" s="139"/>
      <c r="B108" s="32" t="s">
        <v>398</v>
      </c>
      <c r="C108" s="32" t="s">
        <v>404</v>
      </c>
      <c r="D108" s="32" t="s">
        <v>401</v>
      </c>
      <c r="E108" s="32" t="s">
        <v>280</v>
      </c>
      <c r="F108" s="32" t="s">
        <v>288</v>
      </c>
      <c r="G108" s="32" t="s">
        <v>194</v>
      </c>
      <c r="H108" s="32" t="s">
        <v>927</v>
      </c>
      <c r="I108" s="36" t="s">
        <v>1064</v>
      </c>
      <c r="J108" s="36" t="s">
        <v>1048</v>
      </c>
      <c r="K108" s="32"/>
      <c r="L108" s="32"/>
      <c r="M108" s="33" t="s">
        <v>1611</v>
      </c>
      <c r="N108" s="208" t="s">
        <v>1707</v>
      </c>
      <c r="O108" s="39" t="s">
        <v>1707</v>
      </c>
      <c r="P108" s="140" t="s">
        <v>924</v>
      </c>
      <c r="Q108" s="135">
        <v>2014</v>
      </c>
      <c r="R108" s="34"/>
      <c r="S108" s="32" t="s">
        <v>1494</v>
      </c>
      <c r="T108" s="36" t="s">
        <v>1091</v>
      </c>
      <c r="U108" s="36" t="s">
        <v>1093</v>
      </c>
      <c r="V108" s="43"/>
      <c r="W108" s="32"/>
      <c r="X108" s="36">
        <v>2020</v>
      </c>
      <c r="Y108" s="32"/>
      <c r="Z108" s="32" t="s">
        <v>819</v>
      </c>
      <c r="AA108" s="32" t="s">
        <v>819</v>
      </c>
      <c r="AB108" s="45" t="s">
        <v>820</v>
      </c>
      <c r="AC108" s="36" t="s">
        <v>926</v>
      </c>
      <c r="AD108" s="36" t="s">
        <v>1097</v>
      </c>
      <c r="AE108" s="32"/>
      <c r="AF108" s="32"/>
      <c r="AG108" s="39" t="s">
        <v>925</v>
      </c>
      <c r="AH108" s="39" t="s">
        <v>1096</v>
      </c>
      <c r="AI108" s="132">
        <v>0.13161656399999999</v>
      </c>
      <c r="AJ108" s="132">
        <v>2.55759E-5</v>
      </c>
      <c r="AK108" s="132">
        <v>0</v>
      </c>
      <c r="AL108" s="132">
        <v>3.7590799999999998E-7</v>
      </c>
      <c r="AM108" s="132"/>
      <c r="AN108" s="132"/>
      <c r="AO108" s="132"/>
      <c r="AP108" s="132"/>
      <c r="AQ108" s="132"/>
      <c r="AR108" s="132"/>
      <c r="AS108" s="132"/>
      <c r="AT108" s="132"/>
      <c r="AU108" s="37"/>
      <c r="AV108" s="37"/>
      <c r="AW108" s="37"/>
      <c r="AX108" s="37"/>
      <c r="AY108" s="35">
        <f>+AI108*'GHG '!$C$2</f>
        <v>0.13161656399999999</v>
      </c>
      <c r="AZ108" s="31">
        <f>AJ108*'GHG '!$C$4</f>
        <v>7.6727700000000002E-4</v>
      </c>
      <c r="BA108" s="35">
        <f>+AK108*'GHG '!$C$5</f>
        <v>0</v>
      </c>
      <c r="BB108" s="35">
        <f>+AL108*'GHG '!$C$6</f>
        <v>9.961561999999999E-5</v>
      </c>
      <c r="BC108" s="125">
        <f>+AM108*'GHG '!$C$7</f>
        <v>0</v>
      </c>
      <c r="BD108" s="32"/>
      <c r="BE108" s="32"/>
      <c r="BF108" s="32"/>
      <c r="BG108" s="32"/>
      <c r="BH108" s="32"/>
      <c r="BI108" s="32"/>
      <c r="BJ108" s="32"/>
      <c r="BK108" s="32"/>
      <c r="BL108" s="32"/>
      <c r="BM108" s="32"/>
      <c r="BN108" s="32"/>
      <c r="BO108" s="32"/>
      <c r="BP108" s="32"/>
      <c r="BQ108" s="32"/>
      <c r="BR108" s="173">
        <f t="shared" si="0"/>
        <v>0.13248345662</v>
      </c>
      <c r="BS108" s="32" t="s">
        <v>933</v>
      </c>
      <c r="BT108" s="32" t="s">
        <v>933</v>
      </c>
      <c r="BU108" s="14">
        <f t="shared" si="3"/>
        <v>103</v>
      </c>
    </row>
    <row r="109" spans="1:73" s="14" customFormat="1" ht="34" customHeight="1">
      <c r="A109" s="139"/>
      <c r="B109" s="32" t="s">
        <v>398</v>
      </c>
      <c r="C109" s="32" t="s">
        <v>404</v>
      </c>
      <c r="D109" s="32" t="s">
        <v>401</v>
      </c>
      <c r="E109" s="32" t="s">
        <v>280</v>
      </c>
      <c r="F109" s="32" t="s">
        <v>288</v>
      </c>
      <c r="G109" s="32" t="s">
        <v>194</v>
      </c>
      <c r="H109" s="32" t="s">
        <v>927</v>
      </c>
      <c r="I109" s="36" t="s">
        <v>1065</v>
      </c>
      <c r="J109" s="36" t="s">
        <v>1050</v>
      </c>
      <c r="K109" s="32"/>
      <c r="L109" s="32"/>
      <c r="M109" s="33" t="s">
        <v>1612</v>
      </c>
      <c r="N109" s="208" t="s">
        <v>1707</v>
      </c>
      <c r="O109" s="39" t="s">
        <v>1707</v>
      </c>
      <c r="P109" s="140" t="s">
        <v>924</v>
      </c>
      <c r="Q109" s="135">
        <v>2014</v>
      </c>
      <c r="R109" s="34"/>
      <c r="S109" s="32" t="s">
        <v>1494</v>
      </c>
      <c r="T109" s="36" t="s">
        <v>1091</v>
      </c>
      <c r="U109" s="36" t="s">
        <v>1093</v>
      </c>
      <c r="V109" s="43"/>
      <c r="W109" s="32"/>
      <c r="X109" s="36">
        <v>2020</v>
      </c>
      <c r="Y109" s="32"/>
      <c r="Z109" s="32" t="s">
        <v>819</v>
      </c>
      <c r="AA109" s="32" t="s">
        <v>819</v>
      </c>
      <c r="AB109" s="45" t="s">
        <v>820</v>
      </c>
      <c r="AC109" s="36" t="s">
        <v>926</v>
      </c>
      <c r="AD109" s="36" t="s">
        <v>1097</v>
      </c>
      <c r="AE109" s="32"/>
      <c r="AF109" s="32"/>
      <c r="AG109" s="39" t="s">
        <v>925</v>
      </c>
      <c r="AH109" s="39" t="s">
        <v>1096</v>
      </c>
      <c r="AI109" s="132">
        <v>9.8696806999999998E-2</v>
      </c>
      <c r="AJ109" s="132">
        <v>0</v>
      </c>
      <c r="AK109" s="132">
        <v>0</v>
      </c>
      <c r="AL109" s="132">
        <v>2.6728899999999998E-7</v>
      </c>
      <c r="AM109" s="132"/>
      <c r="AN109" s="132"/>
      <c r="AO109" s="132"/>
      <c r="AP109" s="132"/>
      <c r="AQ109" s="132"/>
      <c r="AR109" s="132"/>
      <c r="AS109" s="132"/>
      <c r="AT109" s="132"/>
      <c r="AU109" s="37"/>
      <c r="AV109" s="37"/>
      <c r="AW109" s="37"/>
      <c r="AX109" s="37"/>
      <c r="AY109" s="35">
        <f>+AI109*'GHG '!$C$2</f>
        <v>9.8696806999999998E-2</v>
      </c>
      <c r="AZ109" s="31">
        <f>AJ109*'GHG '!$C$4</f>
        <v>0</v>
      </c>
      <c r="BA109" s="35">
        <f>+AK109*'GHG '!$C$5</f>
        <v>0</v>
      </c>
      <c r="BB109" s="35">
        <f>+AL109*'GHG '!$C$6</f>
        <v>7.0831584999999993E-5</v>
      </c>
      <c r="BC109" s="125">
        <f>+AM109*'GHG '!$C$7</f>
        <v>0</v>
      </c>
      <c r="BD109" s="32"/>
      <c r="BE109" s="32"/>
      <c r="BF109" s="32"/>
      <c r="BG109" s="32"/>
      <c r="BH109" s="32"/>
      <c r="BI109" s="32"/>
      <c r="BJ109" s="32"/>
      <c r="BK109" s="32"/>
      <c r="BL109" s="32"/>
      <c r="BM109" s="32"/>
      <c r="BN109" s="32"/>
      <c r="BO109" s="32"/>
      <c r="BP109" s="32"/>
      <c r="BQ109" s="32"/>
      <c r="BR109" s="173">
        <f t="shared" si="0"/>
        <v>9.8767638584999998E-2</v>
      </c>
      <c r="BS109" s="32" t="s">
        <v>933</v>
      </c>
      <c r="BT109" s="32" t="s">
        <v>933</v>
      </c>
      <c r="BU109" s="14">
        <f t="shared" si="3"/>
        <v>104</v>
      </c>
    </row>
    <row r="110" spans="1:73" s="14" customFormat="1" ht="34" customHeight="1">
      <c r="A110" s="139"/>
      <c r="B110" s="32" t="s">
        <v>398</v>
      </c>
      <c r="C110" s="32" t="s">
        <v>404</v>
      </c>
      <c r="D110" s="32" t="s">
        <v>401</v>
      </c>
      <c r="E110" s="32" t="s">
        <v>280</v>
      </c>
      <c r="F110" s="32" t="s">
        <v>288</v>
      </c>
      <c r="G110" s="32" t="s">
        <v>194</v>
      </c>
      <c r="H110" s="32" t="s">
        <v>927</v>
      </c>
      <c r="I110" s="36" t="s">
        <v>1092</v>
      </c>
      <c r="J110" s="36" t="s">
        <v>1047</v>
      </c>
      <c r="K110" s="32"/>
      <c r="L110" s="32"/>
      <c r="M110" s="33" t="s">
        <v>1613</v>
      </c>
      <c r="N110" s="208" t="s">
        <v>1707</v>
      </c>
      <c r="O110" s="39" t="s">
        <v>1707</v>
      </c>
      <c r="P110" s="140" t="s">
        <v>924</v>
      </c>
      <c r="Q110" s="135">
        <v>2014</v>
      </c>
      <c r="R110" s="34"/>
      <c r="S110" s="32" t="s">
        <v>1494</v>
      </c>
      <c r="T110" s="36" t="s">
        <v>1091</v>
      </c>
      <c r="U110" s="36" t="s">
        <v>1093</v>
      </c>
      <c r="V110" s="43"/>
      <c r="W110" s="32"/>
      <c r="X110" s="36">
        <v>2020</v>
      </c>
      <c r="Y110" s="32"/>
      <c r="Z110" s="32" t="s">
        <v>819</v>
      </c>
      <c r="AA110" s="32" t="s">
        <v>819</v>
      </c>
      <c r="AB110" s="45" t="s">
        <v>820</v>
      </c>
      <c r="AC110" s="36" t="s">
        <v>926</v>
      </c>
      <c r="AD110" s="36" t="s">
        <v>1097</v>
      </c>
      <c r="AE110" s="32"/>
      <c r="AF110" s="32"/>
      <c r="AG110" s="39" t="s">
        <v>925</v>
      </c>
      <c r="AH110" s="39" t="s">
        <v>1096</v>
      </c>
      <c r="AI110" s="132">
        <v>0.66479881299999999</v>
      </c>
      <c r="AJ110" s="132">
        <v>2.9137900000000001E-5</v>
      </c>
      <c r="AK110" s="132">
        <v>0</v>
      </c>
      <c r="AL110" s="132">
        <v>1.85439E-5</v>
      </c>
      <c r="AM110" s="132"/>
      <c r="AN110" s="132"/>
      <c r="AO110" s="132"/>
      <c r="AP110" s="132"/>
      <c r="AQ110" s="132"/>
      <c r="AR110" s="132"/>
      <c r="AS110" s="132"/>
      <c r="AT110" s="132"/>
      <c r="AU110" s="37"/>
      <c r="AV110" s="37"/>
      <c r="AW110" s="37"/>
      <c r="AX110" s="37"/>
      <c r="AY110" s="35">
        <f>+AI110*'GHG '!$C$2</f>
        <v>0.66479881299999999</v>
      </c>
      <c r="AZ110" s="31">
        <f>AJ110*'GHG '!$C$4</f>
        <v>8.7413699999999998E-4</v>
      </c>
      <c r="BA110" s="35">
        <f>+AK110*'GHG '!$C$5</f>
        <v>0</v>
      </c>
      <c r="BB110" s="35">
        <f>+AL110*'GHG '!$C$6</f>
        <v>4.9141335E-3</v>
      </c>
      <c r="BC110" s="125">
        <f>+AM110*'GHG '!$C$7</f>
        <v>0</v>
      </c>
      <c r="BD110" s="32"/>
      <c r="BE110" s="32"/>
      <c r="BF110" s="32"/>
      <c r="BG110" s="32"/>
      <c r="BH110" s="32"/>
      <c r="BI110" s="32"/>
      <c r="BJ110" s="32"/>
      <c r="BK110" s="32"/>
      <c r="BL110" s="32"/>
      <c r="BM110" s="32"/>
      <c r="BN110" s="32"/>
      <c r="BO110" s="32"/>
      <c r="BP110" s="32"/>
      <c r="BQ110" s="32"/>
      <c r="BR110" s="173">
        <f t="shared" si="0"/>
        <v>0.67058708350000007</v>
      </c>
      <c r="BS110" s="32" t="s">
        <v>933</v>
      </c>
      <c r="BT110" s="32" t="s">
        <v>933</v>
      </c>
      <c r="BU110" s="14">
        <f t="shared" si="3"/>
        <v>105</v>
      </c>
    </row>
    <row r="111" spans="1:73" s="14" customFormat="1" ht="34" customHeight="1">
      <c r="A111" s="139"/>
      <c r="B111" s="32" t="s">
        <v>398</v>
      </c>
      <c r="C111" s="32" t="s">
        <v>404</v>
      </c>
      <c r="D111" s="32" t="s">
        <v>401</v>
      </c>
      <c r="E111" s="32" t="s">
        <v>280</v>
      </c>
      <c r="F111" s="32" t="s">
        <v>288</v>
      </c>
      <c r="G111" s="32" t="s">
        <v>194</v>
      </c>
      <c r="H111" s="32" t="s">
        <v>927</v>
      </c>
      <c r="I111" s="36" t="s">
        <v>1066</v>
      </c>
      <c r="J111" s="36" t="s">
        <v>1046</v>
      </c>
      <c r="K111" s="32"/>
      <c r="L111" s="32"/>
      <c r="M111" s="33" t="s">
        <v>1614</v>
      </c>
      <c r="N111" s="208" t="s">
        <v>1707</v>
      </c>
      <c r="O111" s="39" t="s">
        <v>1707</v>
      </c>
      <c r="P111" s="140" t="s">
        <v>924</v>
      </c>
      <c r="Q111" s="135">
        <v>2014</v>
      </c>
      <c r="R111" s="34"/>
      <c r="S111" s="32" t="s">
        <v>1494</v>
      </c>
      <c r="T111" s="36" t="s">
        <v>1091</v>
      </c>
      <c r="U111" s="36" t="s">
        <v>1093</v>
      </c>
      <c r="V111" s="43"/>
      <c r="W111" s="32"/>
      <c r="X111" s="36">
        <v>2020</v>
      </c>
      <c r="Y111" s="32"/>
      <c r="Z111" s="32" t="s">
        <v>819</v>
      </c>
      <c r="AA111" s="32" t="s">
        <v>819</v>
      </c>
      <c r="AB111" s="45" t="s">
        <v>820</v>
      </c>
      <c r="AC111" s="36" t="s">
        <v>926</v>
      </c>
      <c r="AD111" s="36" t="s">
        <v>1097</v>
      </c>
      <c r="AE111" s="32"/>
      <c r="AF111" s="32"/>
      <c r="AG111" s="39" t="s">
        <v>925</v>
      </c>
      <c r="AH111" s="39" t="s">
        <v>1096</v>
      </c>
      <c r="AI111" s="132">
        <v>0.77075560300000001</v>
      </c>
      <c r="AJ111" s="132">
        <v>1.214194E-3</v>
      </c>
      <c r="AK111" s="132">
        <v>0</v>
      </c>
      <c r="AL111" s="132">
        <v>0</v>
      </c>
      <c r="AM111" s="132"/>
      <c r="AN111" s="132"/>
      <c r="AO111" s="132"/>
      <c r="AP111" s="132"/>
      <c r="AQ111" s="132"/>
      <c r="AR111" s="132"/>
      <c r="AS111" s="132"/>
      <c r="AT111" s="132"/>
      <c r="AU111" s="37"/>
      <c r="AV111" s="37"/>
      <c r="AW111" s="37"/>
      <c r="AX111" s="37"/>
      <c r="AY111" s="35">
        <f>+AI111*'GHG '!$C$2</f>
        <v>0.77075560300000001</v>
      </c>
      <c r="AZ111" s="31">
        <f>AJ111*'GHG '!$C$4</f>
        <v>3.6425819999999998E-2</v>
      </c>
      <c r="BA111" s="35">
        <f>+AK111*'GHG '!$C$5</f>
        <v>0</v>
      </c>
      <c r="BB111" s="35">
        <f>+AL111*'GHG '!$C$6</f>
        <v>0</v>
      </c>
      <c r="BC111" s="125">
        <f>+AM111*'GHG '!$C$7</f>
        <v>0</v>
      </c>
      <c r="BD111" s="32"/>
      <c r="BE111" s="32"/>
      <c r="BF111" s="32"/>
      <c r="BG111" s="32"/>
      <c r="BH111" s="32"/>
      <c r="BI111" s="32"/>
      <c r="BJ111" s="32"/>
      <c r="BK111" s="32"/>
      <c r="BL111" s="32"/>
      <c r="BM111" s="32"/>
      <c r="BN111" s="32"/>
      <c r="BO111" s="32"/>
      <c r="BP111" s="32"/>
      <c r="BQ111" s="32"/>
      <c r="BR111" s="173">
        <f t="shared" si="0"/>
        <v>0.80718142300000006</v>
      </c>
      <c r="BS111" s="32" t="s">
        <v>933</v>
      </c>
      <c r="BT111" s="32" t="s">
        <v>933</v>
      </c>
      <c r="BU111" s="14">
        <f t="shared" si="3"/>
        <v>106</v>
      </c>
    </row>
    <row r="112" spans="1:73" s="14" customFormat="1" ht="34" customHeight="1">
      <c r="A112" s="139"/>
      <c r="B112" s="32" t="s">
        <v>398</v>
      </c>
      <c r="C112" s="32" t="s">
        <v>399</v>
      </c>
      <c r="D112" s="32" t="s">
        <v>401</v>
      </c>
      <c r="E112" s="32" t="s">
        <v>280</v>
      </c>
      <c r="F112" s="32" t="s">
        <v>195</v>
      </c>
      <c r="G112" s="32" t="s">
        <v>194</v>
      </c>
      <c r="H112" s="32" t="s">
        <v>927</v>
      </c>
      <c r="I112" s="36" t="s">
        <v>1067</v>
      </c>
      <c r="J112" s="36" t="s">
        <v>1044</v>
      </c>
      <c r="K112" s="36" t="s">
        <v>931</v>
      </c>
      <c r="L112" s="36" t="s">
        <v>930</v>
      </c>
      <c r="M112" s="33" t="s">
        <v>1615</v>
      </c>
      <c r="N112" s="208" t="s">
        <v>1707</v>
      </c>
      <c r="O112" s="39" t="s">
        <v>1707</v>
      </c>
      <c r="P112" s="140" t="s">
        <v>924</v>
      </c>
      <c r="Q112" s="135">
        <v>2014</v>
      </c>
      <c r="R112" s="34"/>
      <c r="S112" s="32" t="s">
        <v>1494</v>
      </c>
      <c r="T112" s="36" t="s">
        <v>1091</v>
      </c>
      <c r="U112" s="36" t="s">
        <v>1093</v>
      </c>
      <c r="V112" s="43"/>
      <c r="W112" s="32"/>
      <c r="X112" s="36">
        <v>2020</v>
      </c>
      <c r="Y112" s="32"/>
      <c r="Z112" s="32" t="s">
        <v>819</v>
      </c>
      <c r="AA112" s="32" t="s">
        <v>819</v>
      </c>
      <c r="AB112" s="45" t="s">
        <v>820</v>
      </c>
      <c r="AC112" s="36" t="s">
        <v>926</v>
      </c>
      <c r="AD112" s="36" t="s">
        <v>1097</v>
      </c>
      <c r="AE112" s="32"/>
      <c r="AF112" s="32"/>
      <c r="AG112" s="39" t="s">
        <v>925</v>
      </c>
      <c r="AH112" s="39" t="s">
        <v>1096</v>
      </c>
      <c r="AI112" s="132">
        <v>0.21329186</v>
      </c>
      <c r="AJ112" s="132">
        <v>8.7371800000000003E-6</v>
      </c>
      <c r="AK112" s="132">
        <v>0</v>
      </c>
      <c r="AL112" s="132">
        <v>5.8798699999999998E-6</v>
      </c>
      <c r="AM112" s="132"/>
      <c r="AN112" s="132"/>
      <c r="AO112" s="132"/>
      <c r="AP112" s="132"/>
      <c r="AQ112" s="132"/>
      <c r="AR112" s="132"/>
      <c r="AS112" s="132"/>
      <c r="AT112" s="132"/>
      <c r="AU112" s="37"/>
      <c r="AV112" s="37"/>
      <c r="AW112" s="37"/>
      <c r="AX112" s="37"/>
      <c r="AY112" s="35">
        <f>+AI112*'GHG '!$C$2</f>
        <v>0.21329186</v>
      </c>
      <c r="AZ112" s="31">
        <f>AJ112*'GHG '!$C$4</f>
        <v>2.6211540000000002E-4</v>
      </c>
      <c r="BA112" s="35">
        <f>+AK112*'GHG '!$C$5</f>
        <v>0</v>
      </c>
      <c r="BB112" s="35">
        <f>+AL112*'GHG '!$C$6</f>
        <v>1.55816555E-3</v>
      </c>
      <c r="BC112" s="125">
        <f>+AM112*'GHG '!$C$7</f>
        <v>0</v>
      </c>
      <c r="BD112" s="32"/>
      <c r="BE112" s="32"/>
      <c r="BF112" s="32"/>
      <c r="BG112" s="32"/>
      <c r="BH112" s="32"/>
      <c r="BI112" s="32"/>
      <c r="BJ112" s="32"/>
      <c r="BK112" s="32"/>
      <c r="BL112" s="32"/>
      <c r="BM112" s="32"/>
      <c r="BN112" s="32"/>
      <c r="BO112" s="32"/>
      <c r="BP112" s="32"/>
      <c r="BQ112" s="32"/>
      <c r="BR112" s="173">
        <f t="shared" si="0"/>
        <v>0.21511214095</v>
      </c>
      <c r="BS112" s="32" t="s">
        <v>933</v>
      </c>
      <c r="BT112" s="32" t="s">
        <v>933</v>
      </c>
      <c r="BU112" s="14">
        <f t="shared" si="3"/>
        <v>107</v>
      </c>
    </row>
    <row r="113" spans="1:74" s="14" customFormat="1" ht="34" customHeight="1">
      <c r="A113" s="139"/>
      <c r="B113" s="32" t="s">
        <v>398</v>
      </c>
      <c r="C113" s="32" t="s">
        <v>399</v>
      </c>
      <c r="D113" s="32" t="s">
        <v>401</v>
      </c>
      <c r="E113" s="32" t="s">
        <v>280</v>
      </c>
      <c r="F113" s="32" t="s">
        <v>195</v>
      </c>
      <c r="G113" s="32" t="s">
        <v>194</v>
      </c>
      <c r="H113" s="32" t="s">
        <v>927</v>
      </c>
      <c r="I113" s="36" t="s">
        <v>1068</v>
      </c>
      <c r="J113" s="36" t="s">
        <v>1045</v>
      </c>
      <c r="K113" s="36" t="s">
        <v>931</v>
      </c>
      <c r="L113" s="36" t="s">
        <v>930</v>
      </c>
      <c r="M113" s="33" t="s">
        <v>1616</v>
      </c>
      <c r="N113" s="208" t="s">
        <v>1707</v>
      </c>
      <c r="O113" s="39" t="s">
        <v>1707</v>
      </c>
      <c r="P113" s="140" t="s">
        <v>924</v>
      </c>
      <c r="Q113" s="135">
        <v>2014</v>
      </c>
      <c r="R113" s="34"/>
      <c r="S113" s="32" t="s">
        <v>1494</v>
      </c>
      <c r="T113" s="36" t="s">
        <v>1091</v>
      </c>
      <c r="U113" s="36" t="s">
        <v>1093</v>
      </c>
      <c r="V113" s="43"/>
      <c r="W113" s="32"/>
      <c r="X113" s="36">
        <v>2020</v>
      </c>
      <c r="Y113" s="32"/>
      <c r="Z113" s="32" t="s">
        <v>819</v>
      </c>
      <c r="AA113" s="32" t="s">
        <v>819</v>
      </c>
      <c r="AB113" s="45" t="s">
        <v>820</v>
      </c>
      <c r="AC113" s="36" t="s">
        <v>926</v>
      </c>
      <c r="AD113" s="36" t="s">
        <v>1097</v>
      </c>
      <c r="AE113" s="32"/>
      <c r="AF113" s="32"/>
      <c r="AG113" s="39" t="s">
        <v>925</v>
      </c>
      <c r="AH113" s="39" t="s">
        <v>1096</v>
      </c>
      <c r="AI113" s="132">
        <v>0.181589314</v>
      </c>
      <c r="AJ113" s="132">
        <v>1.0499999999999999E-6</v>
      </c>
      <c r="AK113" s="132">
        <v>0</v>
      </c>
      <c r="AL113" s="132">
        <v>4.0568400000000001E-6</v>
      </c>
      <c r="AM113" s="132"/>
      <c r="AN113" s="132"/>
      <c r="AO113" s="132"/>
      <c r="AP113" s="132"/>
      <c r="AQ113" s="132"/>
      <c r="AR113" s="132"/>
      <c r="AS113" s="132"/>
      <c r="AT113" s="132"/>
      <c r="AU113" s="37"/>
      <c r="AV113" s="37"/>
      <c r="AW113" s="37"/>
      <c r="AX113" s="37"/>
      <c r="AY113" s="35">
        <f>+AI113*'GHG '!$C$2</f>
        <v>0.181589314</v>
      </c>
      <c r="AZ113" s="31">
        <f>AJ113*'GHG '!$C$4</f>
        <v>3.15E-5</v>
      </c>
      <c r="BA113" s="35">
        <f>+AK113*'GHG '!$C$5</f>
        <v>0</v>
      </c>
      <c r="BB113" s="35">
        <f>+AL113*'GHG '!$C$6</f>
        <v>1.0750626000000001E-3</v>
      </c>
      <c r="BC113" s="125">
        <f>+AM113*'GHG '!$C$7</f>
        <v>0</v>
      </c>
      <c r="BD113" s="32"/>
      <c r="BE113" s="32"/>
      <c r="BF113" s="32"/>
      <c r="BG113" s="32"/>
      <c r="BH113" s="32"/>
      <c r="BI113" s="32"/>
      <c r="BJ113" s="32"/>
      <c r="BK113" s="32"/>
      <c r="BL113" s="32"/>
      <c r="BM113" s="32"/>
      <c r="BN113" s="32"/>
      <c r="BO113" s="32"/>
      <c r="BP113" s="32"/>
      <c r="BQ113" s="32"/>
      <c r="BR113" s="173">
        <f t="shared" si="0"/>
        <v>0.1826958766</v>
      </c>
      <c r="BS113" s="32" t="s">
        <v>933</v>
      </c>
      <c r="BT113" s="32" t="s">
        <v>933</v>
      </c>
      <c r="BU113" s="14">
        <f t="shared" si="3"/>
        <v>108</v>
      </c>
    </row>
    <row r="114" spans="1:74" s="14" customFormat="1" ht="34" customHeight="1">
      <c r="A114" s="139"/>
      <c r="B114" s="32" t="s">
        <v>398</v>
      </c>
      <c r="C114" s="32" t="s">
        <v>399</v>
      </c>
      <c r="D114" s="32" t="s">
        <v>401</v>
      </c>
      <c r="E114" s="32" t="s">
        <v>280</v>
      </c>
      <c r="F114" s="32" t="s">
        <v>195</v>
      </c>
      <c r="G114" s="32" t="s">
        <v>194</v>
      </c>
      <c r="H114" s="32" t="s">
        <v>927</v>
      </c>
      <c r="I114" s="36" t="s">
        <v>1069</v>
      </c>
      <c r="J114" s="36" t="s">
        <v>1043</v>
      </c>
      <c r="K114" s="36" t="s">
        <v>932</v>
      </c>
      <c r="L114" s="32"/>
      <c r="M114" s="33" t="s">
        <v>1617</v>
      </c>
      <c r="N114" s="208" t="s">
        <v>1707</v>
      </c>
      <c r="O114" s="39" t="s">
        <v>1707</v>
      </c>
      <c r="P114" s="140" t="s">
        <v>924</v>
      </c>
      <c r="Q114" s="135">
        <v>2014</v>
      </c>
      <c r="R114" s="34"/>
      <c r="S114" s="32" t="s">
        <v>1494</v>
      </c>
      <c r="T114" s="36" t="s">
        <v>1091</v>
      </c>
      <c r="U114" s="36" t="s">
        <v>1093</v>
      </c>
      <c r="V114" s="43"/>
      <c r="W114" s="32"/>
      <c r="X114" s="36">
        <v>2020</v>
      </c>
      <c r="Y114" s="32"/>
      <c r="Z114" s="32" t="s">
        <v>819</v>
      </c>
      <c r="AA114" s="32" t="s">
        <v>819</v>
      </c>
      <c r="AB114" s="45" t="s">
        <v>820</v>
      </c>
      <c r="AC114" s="36" t="s">
        <v>926</v>
      </c>
      <c r="AD114" s="36" t="s">
        <v>1097</v>
      </c>
      <c r="AE114" s="32"/>
      <c r="AF114" s="32"/>
      <c r="AG114" s="39" t="s">
        <v>925</v>
      </c>
      <c r="AH114" s="39" t="s">
        <v>1096</v>
      </c>
      <c r="AI114" s="132">
        <v>0.45267222299999998</v>
      </c>
      <c r="AJ114" s="132">
        <v>1.1E-4</v>
      </c>
      <c r="AK114" s="132">
        <v>0</v>
      </c>
      <c r="AL114" s="132">
        <v>6.0000000000000002E-6</v>
      </c>
      <c r="AM114" s="132"/>
      <c r="AN114" s="132"/>
      <c r="AO114" s="132"/>
      <c r="AP114" s="132"/>
      <c r="AQ114" s="132"/>
      <c r="AR114" s="132"/>
      <c r="AS114" s="132"/>
      <c r="AT114" s="132"/>
      <c r="AU114" s="37"/>
      <c r="AV114" s="37"/>
      <c r="AW114" s="37"/>
      <c r="AX114" s="37"/>
      <c r="AY114" s="35">
        <f>+AI114*'GHG '!$C$2</f>
        <v>0.45267222299999998</v>
      </c>
      <c r="AZ114" s="31">
        <f>AJ114*'GHG '!$C$4</f>
        <v>3.3E-3</v>
      </c>
      <c r="BA114" s="35">
        <f>+AK114*'GHG '!$C$5</f>
        <v>0</v>
      </c>
      <c r="BB114" s="35">
        <f>+AL114*'GHG '!$C$6</f>
        <v>1.5900000000000001E-3</v>
      </c>
      <c r="BC114" s="125">
        <f>+AM114*'GHG '!$C$7</f>
        <v>0</v>
      </c>
      <c r="BD114" s="32"/>
      <c r="BE114" s="32"/>
      <c r="BF114" s="32"/>
      <c r="BG114" s="32"/>
      <c r="BH114" s="32"/>
      <c r="BI114" s="32"/>
      <c r="BJ114" s="32"/>
      <c r="BK114" s="32"/>
      <c r="BL114" s="32"/>
      <c r="BM114" s="32"/>
      <c r="BN114" s="32"/>
      <c r="BO114" s="32"/>
      <c r="BP114" s="32"/>
      <c r="BQ114" s="32"/>
      <c r="BR114" s="173">
        <f t="shared" si="0"/>
        <v>0.45756222299999999</v>
      </c>
      <c r="BS114" s="32" t="s">
        <v>933</v>
      </c>
      <c r="BT114" s="32" t="s">
        <v>933</v>
      </c>
      <c r="BU114" s="14">
        <f t="shared" si="3"/>
        <v>109</v>
      </c>
    </row>
    <row r="115" spans="1:74" s="206" customFormat="1" ht="34" customHeight="1" thickBot="1">
      <c r="A115" s="204"/>
      <c r="B115" s="190" t="s">
        <v>398</v>
      </c>
      <c r="C115" s="190" t="s">
        <v>399</v>
      </c>
      <c r="D115" s="190" t="s">
        <v>401</v>
      </c>
      <c r="E115" s="190" t="s">
        <v>280</v>
      </c>
      <c r="F115" s="190" t="s">
        <v>195</v>
      </c>
      <c r="G115" s="190" t="s">
        <v>194</v>
      </c>
      <c r="H115" s="190" t="s">
        <v>927</v>
      </c>
      <c r="I115" s="36" t="s">
        <v>1070</v>
      </c>
      <c r="J115" s="191" t="s">
        <v>1042</v>
      </c>
      <c r="K115" s="191" t="s">
        <v>932</v>
      </c>
      <c r="L115" s="190"/>
      <c r="M115" s="192" t="s">
        <v>1618</v>
      </c>
      <c r="N115" s="208" t="s">
        <v>1707</v>
      </c>
      <c r="O115" s="39" t="s">
        <v>1707</v>
      </c>
      <c r="P115" s="194" t="s">
        <v>924</v>
      </c>
      <c r="Q115" s="195">
        <v>2014</v>
      </c>
      <c r="R115" s="196"/>
      <c r="S115" s="190" t="s">
        <v>1494</v>
      </c>
      <c r="T115" s="191" t="s">
        <v>1091</v>
      </c>
      <c r="U115" s="191" t="s">
        <v>1093</v>
      </c>
      <c r="V115" s="197"/>
      <c r="W115" s="190"/>
      <c r="X115" s="191">
        <v>2020</v>
      </c>
      <c r="Y115" s="190"/>
      <c r="Z115" s="190" t="s">
        <v>819</v>
      </c>
      <c r="AA115" s="190" t="s">
        <v>819</v>
      </c>
      <c r="AB115" s="45" t="s">
        <v>820</v>
      </c>
      <c r="AC115" s="191" t="s">
        <v>926</v>
      </c>
      <c r="AD115" s="191" t="s">
        <v>1097</v>
      </c>
      <c r="AE115" s="190"/>
      <c r="AF115" s="190"/>
      <c r="AG115" s="193" t="s">
        <v>925</v>
      </c>
      <c r="AH115" s="193" t="s">
        <v>1096</v>
      </c>
      <c r="AI115" s="198">
        <v>0.56631667100000005</v>
      </c>
      <c r="AJ115" s="198">
        <v>2.4183099999999999E-5</v>
      </c>
      <c r="AK115" s="198">
        <v>0</v>
      </c>
      <c r="AL115" s="198">
        <v>2.0225699999999998E-5</v>
      </c>
      <c r="AM115" s="198"/>
      <c r="AN115" s="198"/>
      <c r="AO115" s="198"/>
      <c r="AP115" s="198"/>
      <c r="AQ115" s="198"/>
      <c r="AR115" s="198"/>
      <c r="AS115" s="198"/>
      <c r="AT115" s="198"/>
      <c r="AU115" s="199"/>
      <c r="AV115" s="199"/>
      <c r="AW115" s="199"/>
      <c r="AX115" s="199"/>
      <c r="AY115" s="200">
        <f>+AI115*'GHG '!$C$2</f>
        <v>0.56631667100000005</v>
      </c>
      <c r="AZ115" s="205">
        <f>AJ115*'GHG '!$C$4</f>
        <v>7.2549300000000001E-4</v>
      </c>
      <c r="BA115" s="200">
        <f>+AK115*'GHG '!$C$5</f>
        <v>0</v>
      </c>
      <c r="BB115" s="200">
        <f>+AL115*'GHG '!$C$6</f>
        <v>5.3598104999999993E-3</v>
      </c>
      <c r="BC115" s="201">
        <f>+AM115*'GHG '!$C$7</f>
        <v>0</v>
      </c>
      <c r="BD115" s="190"/>
      <c r="BE115" s="190"/>
      <c r="BF115" s="190"/>
      <c r="BG115" s="190"/>
      <c r="BH115" s="190"/>
      <c r="BI115" s="190"/>
      <c r="BJ115" s="190"/>
      <c r="BK115" s="190"/>
      <c r="BL115" s="190"/>
      <c r="BM115" s="190"/>
      <c r="BN115" s="190"/>
      <c r="BO115" s="190"/>
      <c r="BP115" s="190"/>
      <c r="BQ115" s="190"/>
      <c r="BR115" s="202">
        <f t="shared" si="0"/>
        <v>0.57240197450000008</v>
      </c>
      <c r="BS115" s="190" t="s">
        <v>933</v>
      </c>
      <c r="BT115" s="190" t="s">
        <v>933</v>
      </c>
      <c r="BU115" s="14">
        <f t="shared" si="3"/>
        <v>110</v>
      </c>
    </row>
    <row r="116" spans="1:74" s="14" customFormat="1" ht="34" customHeight="1">
      <c r="A116" s="176"/>
      <c r="B116" s="177" t="s">
        <v>398</v>
      </c>
      <c r="C116" s="177" t="s">
        <v>404</v>
      </c>
      <c r="D116" s="177" t="s">
        <v>401</v>
      </c>
      <c r="E116" s="177" t="s">
        <v>280</v>
      </c>
      <c r="F116" s="177" t="s">
        <v>288</v>
      </c>
      <c r="G116" s="177" t="s">
        <v>194</v>
      </c>
      <c r="H116" s="177" t="s">
        <v>927</v>
      </c>
      <c r="I116" s="36" t="s">
        <v>1019</v>
      </c>
      <c r="J116" s="178" t="s">
        <v>1030</v>
      </c>
      <c r="K116" s="177"/>
      <c r="L116" s="177"/>
      <c r="M116" s="179" t="s">
        <v>1619</v>
      </c>
      <c r="N116" s="208" t="s">
        <v>1707</v>
      </c>
      <c r="O116" s="39" t="s">
        <v>1707</v>
      </c>
      <c r="P116" s="181" t="s">
        <v>924</v>
      </c>
      <c r="Q116" s="182">
        <v>2014</v>
      </c>
      <c r="R116" s="183"/>
      <c r="S116" s="177" t="s">
        <v>1494</v>
      </c>
      <c r="T116" s="178" t="s">
        <v>1094</v>
      </c>
      <c r="U116" s="178" t="s">
        <v>1095</v>
      </c>
      <c r="V116" s="184"/>
      <c r="W116" s="177"/>
      <c r="X116" s="178">
        <v>2020</v>
      </c>
      <c r="Y116" s="177"/>
      <c r="Z116" s="177" t="s">
        <v>819</v>
      </c>
      <c r="AA116" s="177" t="s">
        <v>819</v>
      </c>
      <c r="AB116" s="45" t="s">
        <v>820</v>
      </c>
      <c r="AC116" s="178" t="s">
        <v>926</v>
      </c>
      <c r="AD116" s="178" t="s">
        <v>1097</v>
      </c>
      <c r="AE116" s="177"/>
      <c r="AF116" s="177"/>
      <c r="AG116" s="180" t="s">
        <v>925</v>
      </c>
      <c r="AH116" s="180" t="s">
        <v>1096</v>
      </c>
      <c r="AI116" s="185">
        <v>0.157635784</v>
      </c>
      <c r="AJ116" s="185">
        <v>6.7859599999999997E-6</v>
      </c>
      <c r="AK116" s="185">
        <v>0</v>
      </c>
      <c r="AL116" s="185">
        <v>1.0265100000000001E-6</v>
      </c>
      <c r="AM116" s="185"/>
      <c r="AN116" s="185"/>
      <c r="AO116" s="185"/>
      <c r="AP116" s="185"/>
      <c r="AQ116" s="185"/>
      <c r="AR116" s="185"/>
      <c r="AS116" s="185"/>
      <c r="AT116" s="185"/>
      <c r="AU116" s="186"/>
      <c r="AV116" s="186"/>
      <c r="AW116" s="186"/>
      <c r="AX116" s="186"/>
      <c r="AY116" s="187">
        <f>+AI116*'GHG '!$C$2</f>
        <v>0.157635784</v>
      </c>
      <c r="AZ116" s="187">
        <f>AJ116*'GHG '!$C$4</f>
        <v>2.035788E-4</v>
      </c>
      <c r="BA116" s="187">
        <f>+AK116*'GHG '!$C$5</f>
        <v>0</v>
      </c>
      <c r="BB116" s="187">
        <f>+AL116*'GHG '!$C$6</f>
        <v>2.7202515000000001E-4</v>
      </c>
      <c r="BC116" s="188">
        <f>+AM116*'GHG '!$C$7</f>
        <v>0</v>
      </c>
      <c r="BD116" s="177"/>
      <c r="BE116" s="177"/>
      <c r="BF116" s="177"/>
      <c r="BG116" s="177"/>
      <c r="BH116" s="177"/>
      <c r="BI116" s="177"/>
      <c r="BJ116" s="177"/>
      <c r="BK116" s="177"/>
      <c r="BL116" s="177"/>
      <c r="BM116" s="177"/>
      <c r="BN116" s="177"/>
      <c r="BO116" s="177"/>
      <c r="BP116" s="177"/>
      <c r="BQ116" s="177"/>
      <c r="BR116" s="189">
        <f t="shared" si="0"/>
        <v>0.15811138794999999</v>
      </c>
      <c r="BS116" s="177" t="s">
        <v>933</v>
      </c>
      <c r="BT116" s="177" t="s">
        <v>933</v>
      </c>
      <c r="BU116" s="14">
        <f t="shared" si="3"/>
        <v>111</v>
      </c>
    </row>
    <row r="117" spans="1:74" s="14" customFormat="1" ht="34" customHeight="1">
      <c r="A117" s="139"/>
      <c r="B117" s="32" t="s">
        <v>398</v>
      </c>
      <c r="C117" s="32" t="s">
        <v>404</v>
      </c>
      <c r="D117" s="32" t="s">
        <v>401</v>
      </c>
      <c r="E117" s="32" t="s">
        <v>280</v>
      </c>
      <c r="F117" s="32" t="s">
        <v>288</v>
      </c>
      <c r="G117" s="32" t="s">
        <v>194</v>
      </c>
      <c r="H117" s="32" t="s">
        <v>927</v>
      </c>
      <c r="I117" s="36" t="s">
        <v>1020</v>
      </c>
      <c r="J117" s="36" t="s">
        <v>1031</v>
      </c>
      <c r="K117" s="32"/>
      <c r="L117" s="32"/>
      <c r="M117" s="33" t="s">
        <v>1620</v>
      </c>
      <c r="N117" s="208" t="s">
        <v>1707</v>
      </c>
      <c r="O117" s="39" t="s">
        <v>1707</v>
      </c>
      <c r="P117" s="140" t="s">
        <v>924</v>
      </c>
      <c r="Q117" s="135">
        <v>2014</v>
      </c>
      <c r="R117" s="34"/>
      <c r="S117" s="32" t="s">
        <v>1494</v>
      </c>
      <c r="T117" s="36" t="s">
        <v>1094</v>
      </c>
      <c r="U117" s="36" t="s">
        <v>1095</v>
      </c>
      <c r="V117" s="43"/>
      <c r="W117" s="32"/>
      <c r="X117" s="36">
        <v>2020</v>
      </c>
      <c r="Y117" s="32"/>
      <c r="Z117" s="32" t="s">
        <v>819</v>
      </c>
      <c r="AA117" s="32" t="s">
        <v>819</v>
      </c>
      <c r="AB117" s="45" t="s">
        <v>820</v>
      </c>
      <c r="AC117" s="36" t="s">
        <v>926</v>
      </c>
      <c r="AD117" s="36" t="s">
        <v>1097</v>
      </c>
      <c r="AE117" s="32"/>
      <c r="AF117" s="32"/>
      <c r="AG117" s="39" t="s">
        <v>925</v>
      </c>
      <c r="AH117" s="39" t="s">
        <v>1096</v>
      </c>
      <c r="AI117" s="132">
        <v>0.15673633300000001</v>
      </c>
      <c r="AJ117" s="132">
        <v>1.09364E-7</v>
      </c>
      <c r="AK117" s="132">
        <v>0</v>
      </c>
      <c r="AL117" s="132">
        <v>4.0406300000000003E-6</v>
      </c>
      <c r="AM117" s="132"/>
      <c r="AN117" s="132"/>
      <c r="AO117" s="132"/>
      <c r="AP117" s="132"/>
      <c r="AQ117" s="132"/>
      <c r="AR117" s="132"/>
      <c r="AS117" s="132"/>
      <c r="AT117" s="132"/>
      <c r="AU117" s="37"/>
      <c r="AV117" s="37"/>
      <c r="AW117" s="37"/>
      <c r="AX117" s="37"/>
      <c r="AY117" s="35">
        <f>+AI117*'GHG '!$C$2</f>
        <v>0.15673633300000001</v>
      </c>
      <c r="AZ117" s="31">
        <f>AJ117*'GHG '!$C$4</f>
        <v>3.2809199999999999E-6</v>
      </c>
      <c r="BA117" s="35">
        <f>+AK117*'GHG '!$C$5</f>
        <v>0</v>
      </c>
      <c r="BB117" s="35">
        <f>+AL117*'GHG '!$C$6</f>
        <v>1.07076695E-3</v>
      </c>
      <c r="BC117" s="125">
        <f>+AM117*'GHG '!$C$7</f>
        <v>0</v>
      </c>
      <c r="BD117" s="32"/>
      <c r="BE117" s="32"/>
      <c r="BF117" s="32"/>
      <c r="BG117" s="32"/>
      <c r="BH117" s="32"/>
      <c r="BI117" s="32"/>
      <c r="BJ117" s="32"/>
      <c r="BK117" s="32"/>
      <c r="BL117" s="32"/>
      <c r="BM117" s="32"/>
      <c r="BN117" s="32"/>
      <c r="BO117" s="32"/>
      <c r="BP117" s="32"/>
      <c r="BQ117" s="32"/>
      <c r="BR117" s="173">
        <f t="shared" si="0"/>
        <v>0.15781038086999999</v>
      </c>
      <c r="BS117" s="32" t="s">
        <v>933</v>
      </c>
      <c r="BT117" s="32" t="s">
        <v>933</v>
      </c>
      <c r="BU117" s="14">
        <f t="shared" si="3"/>
        <v>112</v>
      </c>
    </row>
    <row r="118" spans="1:74" s="14" customFormat="1" ht="34" customHeight="1">
      <c r="A118" s="139"/>
      <c r="B118" s="32" t="s">
        <v>398</v>
      </c>
      <c r="C118" s="32" t="s">
        <v>404</v>
      </c>
      <c r="D118" s="32" t="s">
        <v>401</v>
      </c>
      <c r="E118" s="32" t="s">
        <v>280</v>
      </c>
      <c r="F118" s="32" t="s">
        <v>288</v>
      </c>
      <c r="G118" s="32" t="s">
        <v>194</v>
      </c>
      <c r="H118" s="32" t="s">
        <v>927</v>
      </c>
      <c r="I118" s="36" t="s">
        <v>1021</v>
      </c>
      <c r="J118" s="36" t="s">
        <v>1032</v>
      </c>
      <c r="K118" s="32"/>
      <c r="L118" s="32"/>
      <c r="M118" s="33" t="s">
        <v>1621</v>
      </c>
      <c r="N118" s="208" t="s">
        <v>1707</v>
      </c>
      <c r="O118" s="39" t="s">
        <v>1707</v>
      </c>
      <c r="P118" s="140" t="s">
        <v>924</v>
      </c>
      <c r="Q118" s="135">
        <v>2014</v>
      </c>
      <c r="R118" s="34"/>
      <c r="S118" s="32" t="s">
        <v>1494</v>
      </c>
      <c r="T118" s="36" t="s">
        <v>1094</v>
      </c>
      <c r="U118" s="36" t="s">
        <v>1095</v>
      </c>
      <c r="V118" s="43"/>
      <c r="W118" s="32"/>
      <c r="X118" s="36">
        <v>2020</v>
      </c>
      <c r="Y118" s="32"/>
      <c r="Z118" s="32" t="s">
        <v>819</v>
      </c>
      <c r="AA118" s="32" t="s">
        <v>819</v>
      </c>
      <c r="AB118" s="45" t="s">
        <v>820</v>
      </c>
      <c r="AC118" s="36" t="s">
        <v>926</v>
      </c>
      <c r="AD118" s="36" t="s">
        <v>1097</v>
      </c>
      <c r="AE118" s="32"/>
      <c r="AF118" s="32"/>
      <c r="AG118" s="39" t="s">
        <v>925</v>
      </c>
      <c r="AH118" s="39" t="s">
        <v>1096</v>
      </c>
      <c r="AI118" s="132">
        <v>0.204800653</v>
      </c>
      <c r="AJ118" s="132">
        <v>1.26046E-6</v>
      </c>
      <c r="AK118" s="132">
        <v>0</v>
      </c>
      <c r="AL118" s="132">
        <v>1.19704E-6</v>
      </c>
      <c r="AM118" s="132"/>
      <c r="AN118" s="132"/>
      <c r="AO118" s="132"/>
      <c r="AP118" s="132"/>
      <c r="AQ118" s="132"/>
      <c r="AR118" s="132"/>
      <c r="AS118" s="132"/>
      <c r="AT118" s="132"/>
      <c r="AU118" s="37"/>
      <c r="AV118" s="37"/>
      <c r="AW118" s="37"/>
      <c r="AX118" s="37"/>
      <c r="AY118" s="35">
        <f>+AI118*'GHG '!$C$2</f>
        <v>0.204800653</v>
      </c>
      <c r="AZ118" s="31">
        <f>AJ118*'GHG '!$C$4</f>
        <v>3.78138E-5</v>
      </c>
      <c r="BA118" s="35">
        <f>+AK118*'GHG '!$C$5</f>
        <v>0</v>
      </c>
      <c r="BB118" s="35">
        <f>+AL118*'GHG '!$C$6</f>
        <v>3.1721560000000002E-4</v>
      </c>
      <c r="BC118" s="125">
        <f>+AM118*'GHG '!$C$7</f>
        <v>0</v>
      </c>
      <c r="BD118" s="32"/>
      <c r="BE118" s="32"/>
      <c r="BF118" s="32"/>
      <c r="BG118" s="32"/>
      <c r="BH118" s="32"/>
      <c r="BI118" s="32"/>
      <c r="BJ118" s="32"/>
      <c r="BK118" s="32"/>
      <c r="BL118" s="32"/>
      <c r="BM118" s="32"/>
      <c r="BN118" s="32"/>
      <c r="BO118" s="32"/>
      <c r="BP118" s="32"/>
      <c r="BQ118" s="32"/>
      <c r="BR118" s="173">
        <f t="shared" si="0"/>
        <v>0.20515568240000001</v>
      </c>
      <c r="BS118" s="32" t="s">
        <v>933</v>
      </c>
      <c r="BT118" s="32" t="s">
        <v>933</v>
      </c>
      <c r="BU118" s="14">
        <f t="shared" si="3"/>
        <v>113</v>
      </c>
    </row>
    <row r="119" spans="1:74" s="14" customFormat="1" ht="34" customHeight="1">
      <c r="A119" s="139"/>
      <c r="B119" s="32" t="s">
        <v>398</v>
      </c>
      <c r="C119" s="32" t="s">
        <v>404</v>
      </c>
      <c r="D119" s="32" t="s">
        <v>401</v>
      </c>
      <c r="E119" s="32" t="s">
        <v>280</v>
      </c>
      <c r="F119" s="32" t="s">
        <v>288</v>
      </c>
      <c r="G119" s="32" t="s">
        <v>194</v>
      </c>
      <c r="H119" s="32" t="s">
        <v>927</v>
      </c>
      <c r="I119" s="36" t="s">
        <v>1022</v>
      </c>
      <c r="J119" s="36" t="s">
        <v>1033</v>
      </c>
      <c r="K119" s="32"/>
      <c r="L119" s="32"/>
      <c r="M119" s="33" t="s">
        <v>1622</v>
      </c>
      <c r="N119" s="208" t="s">
        <v>1707</v>
      </c>
      <c r="O119" s="39" t="s">
        <v>1707</v>
      </c>
      <c r="P119" s="140" t="s">
        <v>924</v>
      </c>
      <c r="Q119" s="135">
        <v>2014</v>
      </c>
      <c r="R119" s="34"/>
      <c r="S119" s="32" t="s">
        <v>1494</v>
      </c>
      <c r="T119" s="36" t="s">
        <v>1094</v>
      </c>
      <c r="U119" s="36" t="s">
        <v>1095</v>
      </c>
      <c r="V119" s="43"/>
      <c r="W119" s="32"/>
      <c r="X119" s="36">
        <v>2020</v>
      </c>
      <c r="Y119" s="32"/>
      <c r="Z119" s="32" t="s">
        <v>819</v>
      </c>
      <c r="AA119" s="32" t="s">
        <v>819</v>
      </c>
      <c r="AB119" s="45" t="s">
        <v>820</v>
      </c>
      <c r="AC119" s="36" t="s">
        <v>926</v>
      </c>
      <c r="AD119" s="36" t="s">
        <v>1097</v>
      </c>
      <c r="AE119" s="32"/>
      <c r="AF119" s="32"/>
      <c r="AG119" s="39" t="s">
        <v>925</v>
      </c>
      <c r="AH119" s="39" t="s">
        <v>1096</v>
      </c>
      <c r="AI119" s="132">
        <v>0.23203443100000001</v>
      </c>
      <c r="AJ119" s="132">
        <v>5.0799999999999996E-6</v>
      </c>
      <c r="AK119" s="132">
        <v>0</v>
      </c>
      <c r="AL119" s="132">
        <v>6.3354500000000003E-7</v>
      </c>
      <c r="AM119" s="132"/>
      <c r="AN119" s="132"/>
      <c r="AO119" s="132"/>
      <c r="AP119" s="132"/>
      <c r="AQ119" s="132"/>
      <c r="AR119" s="132"/>
      <c r="AS119" s="132"/>
      <c r="AT119" s="132"/>
      <c r="AU119" s="37"/>
      <c r="AV119" s="37"/>
      <c r="AW119" s="37"/>
      <c r="AX119" s="37"/>
      <c r="AY119" s="35">
        <f>+AI119*'GHG '!$C$2</f>
        <v>0.23203443100000001</v>
      </c>
      <c r="AZ119" s="31">
        <f>AJ119*'GHG '!$C$4</f>
        <v>1.5239999999999999E-4</v>
      </c>
      <c r="BA119" s="35">
        <f>+AK119*'GHG '!$C$5</f>
        <v>0</v>
      </c>
      <c r="BB119" s="35">
        <f>+AL119*'GHG '!$C$6</f>
        <v>1.6788942500000001E-4</v>
      </c>
      <c r="BC119" s="125">
        <f>+AM119*'GHG '!$C$7</f>
        <v>0</v>
      </c>
      <c r="BD119" s="32"/>
      <c r="BE119" s="32"/>
      <c r="BF119" s="32"/>
      <c r="BG119" s="32"/>
      <c r="BH119" s="32"/>
      <c r="BI119" s="32"/>
      <c r="BJ119" s="32"/>
      <c r="BK119" s="32"/>
      <c r="BL119" s="32"/>
      <c r="BM119" s="32"/>
      <c r="BN119" s="32"/>
      <c r="BO119" s="32"/>
      <c r="BP119" s="32"/>
      <c r="BQ119" s="32"/>
      <c r="BR119" s="173">
        <f t="shared" si="0"/>
        <v>0.23235472042500002</v>
      </c>
      <c r="BS119" s="32" t="s">
        <v>933</v>
      </c>
      <c r="BT119" s="32" t="s">
        <v>933</v>
      </c>
      <c r="BU119" s="14">
        <f t="shared" si="3"/>
        <v>114</v>
      </c>
    </row>
    <row r="120" spans="1:74" s="14" customFormat="1" ht="34" customHeight="1">
      <c r="A120" s="139"/>
      <c r="B120" s="32" t="s">
        <v>398</v>
      </c>
      <c r="C120" s="32" t="s">
        <v>404</v>
      </c>
      <c r="D120" s="32" t="s">
        <v>401</v>
      </c>
      <c r="E120" s="32" t="s">
        <v>280</v>
      </c>
      <c r="F120" s="32" t="s">
        <v>288</v>
      </c>
      <c r="G120" s="32" t="s">
        <v>194</v>
      </c>
      <c r="H120" s="32" t="s">
        <v>927</v>
      </c>
      <c r="I120" s="36" t="s">
        <v>1023</v>
      </c>
      <c r="J120" s="36" t="s">
        <v>1034</v>
      </c>
      <c r="K120" s="32"/>
      <c r="L120" s="32"/>
      <c r="M120" s="33" t="s">
        <v>1623</v>
      </c>
      <c r="N120" s="208" t="s">
        <v>1707</v>
      </c>
      <c r="O120" s="39" t="s">
        <v>1707</v>
      </c>
      <c r="P120" s="140" t="s">
        <v>924</v>
      </c>
      <c r="Q120" s="135">
        <v>2014</v>
      </c>
      <c r="R120" s="34"/>
      <c r="S120" s="32" t="s">
        <v>1494</v>
      </c>
      <c r="T120" s="36" t="s">
        <v>1094</v>
      </c>
      <c r="U120" s="36" t="s">
        <v>1095</v>
      </c>
      <c r="V120" s="43"/>
      <c r="W120" s="32"/>
      <c r="X120" s="36">
        <v>2020</v>
      </c>
      <c r="Y120" s="32"/>
      <c r="Z120" s="32" t="s">
        <v>819</v>
      </c>
      <c r="AA120" s="32" t="s">
        <v>819</v>
      </c>
      <c r="AB120" s="45" t="s">
        <v>820</v>
      </c>
      <c r="AC120" s="36" t="s">
        <v>926</v>
      </c>
      <c r="AD120" s="36" t="s">
        <v>1097</v>
      </c>
      <c r="AE120" s="32"/>
      <c r="AF120" s="32"/>
      <c r="AG120" s="39" t="s">
        <v>925</v>
      </c>
      <c r="AH120" s="39" t="s">
        <v>1096</v>
      </c>
      <c r="AI120" s="132">
        <v>0.14913881800000001</v>
      </c>
      <c r="AJ120" s="132">
        <v>3.8702399999999997E-5</v>
      </c>
      <c r="AK120" s="132">
        <v>0</v>
      </c>
      <c r="AL120" s="132">
        <v>2.4073299999999999E-7</v>
      </c>
      <c r="AM120" s="132"/>
      <c r="AN120" s="132"/>
      <c r="AO120" s="132"/>
      <c r="AP120" s="132"/>
      <c r="AQ120" s="132"/>
      <c r="AR120" s="132"/>
      <c r="AS120" s="132"/>
      <c r="AT120" s="132"/>
      <c r="AU120" s="37"/>
      <c r="AV120" s="37"/>
      <c r="AW120" s="37"/>
      <c r="AX120" s="37"/>
      <c r="AY120" s="35">
        <f>+AI120*'GHG '!$C$2</f>
        <v>0.14913881800000001</v>
      </c>
      <c r="AZ120" s="31">
        <f>AJ120*'GHG '!$C$4</f>
        <v>1.161072E-3</v>
      </c>
      <c r="BA120" s="35">
        <f>+AK120*'GHG '!$C$5</f>
        <v>0</v>
      </c>
      <c r="BB120" s="35">
        <f>+AL120*'GHG '!$C$6</f>
        <v>6.3794245000000003E-5</v>
      </c>
      <c r="BC120" s="125">
        <f>+AM120*'GHG '!$C$7</f>
        <v>0</v>
      </c>
      <c r="BD120" s="32"/>
      <c r="BE120" s="32"/>
      <c r="BF120" s="32"/>
      <c r="BG120" s="32"/>
      <c r="BH120" s="32"/>
      <c r="BI120" s="32"/>
      <c r="BJ120" s="32"/>
      <c r="BK120" s="32"/>
      <c r="BL120" s="32"/>
      <c r="BM120" s="32"/>
      <c r="BN120" s="32"/>
      <c r="BO120" s="32"/>
      <c r="BP120" s="32"/>
      <c r="BQ120" s="32"/>
      <c r="BR120" s="173">
        <f t="shared" si="0"/>
        <v>0.15036368424500002</v>
      </c>
      <c r="BS120" s="32" t="s">
        <v>933</v>
      </c>
      <c r="BT120" s="32" t="s">
        <v>933</v>
      </c>
      <c r="BU120" s="14">
        <f t="shared" si="3"/>
        <v>115</v>
      </c>
    </row>
    <row r="121" spans="1:74" s="14" customFormat="1" ht="34" customHeight="1">
      <c r="A121" s="139"/>
      <c r="B121" s="32" t="s">
        <v>398</v>
      </c>
      <c r="C121" s="32" t="s">
        <v>404</v>
      </c>
      <c r="D121" s="32" t="s">
        <v>401</v>
      </c>
      <c r="E121" s="32" t="s">
        <v>280</v>
      </c>
      <c r="F121" s="32" t="s">
        <v>288</v>
      </c>
      <c r="G121" s="32" t="s">
        <v>194</v>
      </c>
      <c r="H121" s="32" t="s">
        <v>927</v>
      </c>
      <c r="I121" s="36" t="s">
        <v>1024</v>
      </c>
      <c r="J121" s="36" t="s">
        <v>1035</v>
      </c>
      <c r="K121" s="32"/>
      <c r="L121" s="32"/>
      <c r="M121" s="33" t="s">
        <v>1624</v>
      </c>
      <c r="N121" s="208" t="s">
        <v>1707</v>
      </c>
      <c r="O121" s="39" t="s">
        <v>1707</v>
      </c>
      <c r="P121" s="140" t="s">
        <v>924</v>
      </c>
      <c r="Q121" s="135">
        <v>2014</v>
      </c>
      <c r="R121" s="34"/>
      <c r="S121" s="32" t="s">
        <v>1494</v>
      </c>
      <c r="T121" s="36" t="s">
        <v>1094</v>
      </c>
      <c r="U121" s="36" t="s">
        <v>1095</v>
      </c>
      <c r="V121" s="43"/>
      <c r="W121" s="32"/>
      <c r="X121" s="36">
        <v>2020</v>
      </c>
      <c r="Y121" s="32"/>
      <c r="Z121" s="32" t="s">
        <v>819</v>
      </c>
      <c r="AA121" s="32" t="s">
        <v>819</v>
      </c>
      <c r="AB121" s="45" t="s">
        <v>820</v>
      </c>
      <c r="AC121" s="36" t="s">
        <v>926</v>
      </c>
      <c r="AD121" s="36" t="s">
        <v>1097</v>
      </c>
      <c r="AE121" s="32"/>
      <c r="AF121" s="32"/>
      <c r="AG121" s="39" t="s">
        <v>925</v>
      </c>
      <c r="AH121" s="39" t="s">
        <v>1096</v>
      </c>
      <c r="AI121" s="132">
        <v>0.12586344599999999</v>
      </c>
      <c r="AJ121" s="132">
        <v>0</v>
      </c>
      <c r="AK121" s="132">
        <v>0</v>
      </c>
      <c r="AL121" s="132">
        <v>1.9152799999999999E-7</v>
      </c>
      <c r="AM121" s="132"/>
      <c r="AN121" s="132"/>
      <c r="AO121" s="132"/>
      <c r="AP121" s="132"/>
      <c r="AQ121" s="132"/>
      <c r="AR121" s="132"/>
      <c r="AS121" s="132"/>
      <c r="AT121" s="132"/>
      <c r="AU121" s="37"/>
      <c r="AV121" s="37"/>
      <c r="AW121" s="37"/>
      <c r="AX121" s="37"/>
      <c r="AY121" s="35">
        <f>+AI121*'GHG '!$C$2</f>
        <v>0.12586344599999999</v>
      </c>
      <c r="AZ121" s="31">
        <f>AJ121*'GHG '!$C$4</f>
        <v>0</v>
      </c>
      <c r="BA121" s="35">
        <f>+AK121*'GHG '!$C$5</f>
        <v>0</v>
      </c>
      <c r="BB121" s="35">
        <f>+AL121*'GHG '!$C$6</f>
        <v>5.0754919999999999E-5</v>
      </c>
      <c r="BC121" s="125">
        <f>+AM121*'GHG '!$C$7</f>
        <v>0</v>
      </c>
      <c r="BD121" s="32"/>
      <c r="BE121" s="32"/>
      <c r="BF121" s="32"/>
      <c r="BG121" s="32"/>
      <c r="BH121" s="32"/>
      <c r="BI121" s="32"/>
      <c r="BJ121" s="32"/>
      <c r="BK121" s="32"/>
      <c r="BL121" s="32"/>
      <c r="BM121" s="32"/>
      <c r="BN121" s="32"/>
      <c r="BO121" s="32"/>
      <c r="BP121" s="32"/>
      <c r="BQ121" s="32"/>
      <c r="BR121" s="173">
        <f t="shared" si="0"/>
        <v>0.12591420092</v>
      </c>
      <c r="BS121" s="32" t="s">
        <v>933</v>
      </c>
      <c r="BT121" s="32" t="s">
        <v>933</v>
      </c>
      <c r="BU121" s="14">
        <f t="shared" si="3"/>
        <v>116</v>
      </c>
    </row>
    <row r="122" spans="1:74" s="14" customFormat="1" ht="34" customHeight="1">
      <c r="A122" s="139"/>
      <c r="B122" s="32" t="s">
        <v>398</v>
      </c>
      <c r="C122" s="32" t="s">
        <v>404</v>
      </c>
      <c r="D122" s="32" t="s">
        <v>401</v>
      </c>
      <c r="E122" s="32" t="s">
        <v>280</v>
      </c>
      <c r="F122" s="32" t="s">
        <v>288</v>
      </c>
      <c r="G122" s="32" t="s">
        <v>194</v>
      </c>
      <c r="H122" s="32" t="s">
        <v>927</v>
      </c>
      <c r="I122" s="36" t="s">
        <v>1025</v>
      </c>
      <c r="J122" s="36" t="s">
        <v>1038</v>
      </c>
      <c r="K122" s="32"/>
      <c r="L122" s="32"/>
      <c r="M122" s="33" t="s">
        <v>1625</v>
      </c>
      <c r="N122" s="208" t="s">
        <v>1707</v>
      </c>
      <c r="O122" s="39" t="s">
        <v>1707</v>
      </c>
      <c r="P122" s="140" t="s">
        <v>924</v>
      </c>
      <c r="Q122" s="135">
        <v>2014</v>
      </c>
      <c r="R122" s="34"/>
      <c r="S122" s="32" t="s">
        <v>1494</v>
      </c>
      <c r="T122" s="36" t="s">
        <v>1094</v>
      </c>
      <c r="U122" s="36" t="s">
        <v>1095</v>
      </c>
      <c r="V122" s="43"/>
      <c r="W122" s="32"/>
      <c r="X122" s="36">
        <v>2020</v>
      </c>
      <c r="Y122" s="32"/>
      <c r="Z122" s="32" t="s">
        <v>819</v>
      </c>
      <c r="AA122" s="32" t="s">
        <v>819</v>
      </c>
      <c r="AB122" s="45" t="s">
        <v>820</v>
      </c>
      <c r="AC122" s="36" t="s">
        <v>926</v>
      </c>
      <c r="AD122" s="36" t="s">
        <v>1097</v>
      </c>
      <c r="AE122" s="32"/>
      <c r="AF122" s="32"/>
      <c r="AG122" s="39" t="s">
        <v>925</v>
      </c>
      <c r="AH122" s="39" t="s">
        <v>1096</v>
      </c>
      <c r="AI122" s="132">
        <v>0.55894871300000004</v>
      </c>
      <c r="AJ122" s="132">
        <v>2.6824600000000001E-5</v>
      </c>
      <c r="AK122" s="132">
        <v>0</v>
      </c>
      <c r="AL122" s="132">
        <v>1.5440599999999999E-5</v>
      </c>
      <c r="AM122" s="132"/>
      <c r="AN122" s="132"/>
      <c r="AO122" s="132"/>
      <c r="AP122" s="132"/>
      <c r="AQ122" s="132"/>
      <c r="AR122" s="132"/>
      <c r="AS122" s="132"/>
      <c r="AT122" s="132"/>
      <c r="AU122" s="37"/>
      <c r="AV122" s="37"/>
      <c r="AW122" s="37"/>
      <c r="AX122" s="37"/>
      <c r="AY122" s="35">
        <f>+AI122*'GHG '!$C$2</f>
        <v>0.55894871300000004</v>
      </c>
      <c r="AZ122" s="31">
        <f>AJ122*'GHG '!$C$4</f>
        <v>8.0473800000000005E-4</v>
      </c>
      <c r="BA122" s="35">
        <f>+AK122*'GHG '!$C$5</f>
        <v>0</v>
      </c>
      <c r="BB122" s="35">
        <f>+AL122*'GHG '!$C$6</f>
        <v>4.0917589999999995E-3</v>
      </c>
      <c r="BC122" s="125">
        <f>+AM122*'GHG '!$C$7</f>
        <v>0</v>
      </c>
      <c r="BD122" s="32"/>
      <c r="BE122" s="32"/>
      <c r="BF122" s="32"/>
      <c r="BG122" s="32"/>
      <c r="BH122" s="32"/>
      <c r="BI122" s="32"/>
      <c r="BJ122" s="32"/>
      <c r="BK122" s="32"/>
      <c r="BL122" s="32"/>
      <c r="BM122" s="32"/>
      <c r="BN122" s="32"/>
      <c r="BO122" s="32"/>
      <c r="BP122" s="32"/>
      <c r="BQ122" s="32"/>
      <c r="BR122" s="173">
        <f t="shared" si="0"/>
        <v>0.5638452100000001</v>
      </c>
      <c r="BS122" s="32" t="s">
        <v>933</v>
      </c>
      <c r="BT122" s="32" t="s">
        <v>933</v>
      </c>
      <c r="BU122" s="14">
        <f t="shared" si="3"/>
        <v>117</v>
      </c>
    </row>
    <row r="123" spans="1:74" s="14" customFormat="1" ht="34" customHeight="1">
      <c r="A123" s="139"/>
      <c r="B123" s="32" t="s">
        <v>398</v>
      </c>
      <c r="C123" s="32" t="s">
        <v>404</v>
      </c>
      <c r="D123" s="32" t="s">
        <v>401</v>
      </c>
      <c r="E123" s="32" t="s">
        <v>280</v>
      </c>
      <c r="F123" s="32" t="s">
        <v>288</v>
      </c>
      <c r="G123" s="32" t="s">
        <v>194</v>
      </c>
      <c r="H123" s="32" t="s">
        <v>927</v>
      </c>
      <c r="I123" s="36" t="s">
        <v>2296</v>
      </c>
      <c r="J123" s="36" t="s">
        <v>1036</v>
      </c>
      <c r="K123" s="36" t="s">
        <v>928</v>
      </c>
      <c r="L123" s="32"/>
      <c r="M123" s="33" t="s">
        <v>1626</v>
      </c>
      <c r="N123" s="208" t="s">
        <v>1707</v>
      </c>
      <c r="O123" s="39" t="s">
        <v>1707</v>
      </c>
      <c r="P123" s="140" t="s">
        <v>924</v>
      </c>
      <c r="Q123" s="135">
        <v>2014</v>
      </c>
      <c r="R123" s="34"/>
      <c r="S123" s="32" t="s">
        <v>1494</v>
      </c>
      <c r="T123" s="36" t="s">
        <v>1094</v>
      </c>
      <c r="U123" s="36" t="s">
        <v>1095</v>
      </c>
      <c r="V123" s="43"/>
      <c r="W123" s="32"/>
      <c r="X123" s="36">
        <v>2020</v>
      </c>
      <c r="Y123" s="32"/>
      <c r="Z123" s="32" t="s">
        <v>819</v>
      </c>
      <c r="AA123" s="32" t="s">
        <v>819</v>
      </c>
      <c r="AB123" s="45" t="s">
        <v>820</v>
      </c>
      <c r="AC123" s="36" t="s">
        <v>926</v>
      </c>
      <c r="AD123" s="36" t="s">
        <v>1097</v>
      </c>
      <c r="AE123" s="32"/>
      <c r="AF123" s="32"/>
      <c r="AG123" s="39" t="s">
        <v>925</v>
      </c>
      <c r="AH123" s="39" t="s">
        <v>1096</v>
      </c>
      <c r="AI123" s="132">
        <v>0.115654279</v>
      </c>
      <c r="AJ123" s="132">
        <v>7.8407500000000004E-5</v>
      </c>
      <c r="AK123" s="132">
        <v>0</v>
      </c>
      <c r="AL123" s="132">
        <v>1.9999999999999999E-6</v>
      </c>
      <c r="AM123" s="132"/>
      <c r="AN123" s="132"/>
      <c r="AO123" s="132"/>
      <c r="AP123" s="132"/>
      <c r="AQ123" s="132"/>
      <c r="AR123" s="132"/>
      <c r="AS123" s="132"/>
      <c r="AT123" s="132"/>
      <c r="AU123" s="37"/>
      <c r="AV123" s="37"/>
      <c r="AW123" s="37"/>
      <c r="AX123" s="37"/>
      <c r="AY123" s="35">
        <f>+AI123*'GHG '!$C$2</f>
        <v>0.115654279</v>
      </c>
      <c r="AZ123" s="31">
        <f>AJ123*'GHG '!$C$4</f>
        <v>2.3522250000000003E-3</v>
      </c>
      <c r="BA123" s="35">
        <f>+AK123*'GHG '!$C$5</f>
        <v>0</v>
      </c>
      <c r="BB123" s="35">
        <f>+AL123*'GHG '!$C$6</f>
        <v>5.2999999999999998E-4</v>
      </c>
      <c r="BC123" s="125">
        <f>+AM123*'GHG '!$C$7</f>
        <v>0</v>
      </c>
      <c r="BD123" s="32"/>
      <c r="BE123" s="32"/>
      <c r="BF123" s="32"/>
      <c r="BG123" s="32"/>
      <c r="BH123" s="32"/>
      <c r="BI123" s="32"/>
      <c r="BJ123" s="32"/>
      <c r="BK123" s="32"/>
      <c r="BL123" s="32"/>
      <c r="BM123" s="32"/>
      <c r="BN123" s="32"/>
      <c r="BO123" s="32"/>
      <c r="BP123" s="32"/>
      <c r="BQ123" s="32"/>
      <c r="BR123" s="173">
        <f t="shared" si="0"/>
        <v>0.118536504</v>
      </c>
      <c r="BS123" s="32" t="s">
        <v>933</v>
      </c>
      <c r="BT123" s="32" t="s">
        <v>933</v>
      </c>
      <c r="BU123" s="14">
        <f t="shared" si="3"/>
        <v>118</v>
      </c>
    </row>
    <row r="124" spans="1:74" s="14" customFormat="1" ht="34" customHeight="1">
      <c r="A124" s="139"/>
      <c r="B124" s="32" t="s">
        <v>398</v>
      </c>
      <c r="C124" s="32" t="s">
        <v>399</v>
      </c>
      <c r="D124" s="32" t="s">
        <v>401</v>
      </c>
      <c r="E124" s="32" t="s">
        <v>280</v>
      </c>
      <c r="F124" s="32" t="s">
        <v>195</v>
      </c>
      <c r="G124" s="32" t="s">
        <v>194</v>
      </c>
      <c r="H124" s="32" t="s">
        <v>927</v>
      </c>
      <c r="I124" s="36" t="s">
        <v>1028</v>
      </c>
      <c r="J124" s="36" t="s">
        <v>1037</v>
      </c>
      <c r="K124" s="36" t="s">
        <v>931</v>
      </c>
      <c r="L124" s="36" t="s">
        <v>930</v>
      </c>
      <c r="M124" s="33" t="s">
        <v>1627</v>
      </c>
      <c r="N124" s="208" t="s">
        <v>1707</v>
      </c>
      <c r="O124" s="39" t="s">
        <v>1707</v>
      </c>
      <c r="P124" s="140" t="s">
        <v>924</v>
      </c>
      <c r="Q124" s="135">
        <v>2014</v>
      </c>
      <c r="R124" s="34"/>
      <c r="S124" s="32" t="s">
        <v>1494</v>
      </c>
      <c r="T124" s="36" t="s">
        <v>1094</v>
      </c>
      <c r="U124" s="36" t="s">
        <v>1095</v>
      </c>
      <c r="V124" s="43"/>
      <c r="W124" s="32"/>
      <c r="X124" s="36">
        <v>2020</v>
      </c>
      <c r="Y124" s="32"/>
      <c r="Z124" s="32" t="s">
        <v>819</v>
      </c>
      <c r="AA124" s="32" t="s">
        <v>819</v>
      </c>
      <c r="AB124" s="45" t="s">
        <v>820</v>
      </c>
      <c r="AC124" s="36" t="s">
        <v>926</v>
      </c>
      <c r="AD124" s="36" t="s">
        <v>1097</v>
      </c>
      <c r="AE124" s="32"/>
      <c r="AF124" s="32"/>
      <c r="AG124" s="39" t="s">
        <v>925</v>
      </c>
      <c r="AH124" s="39" t="s">
        <v>1096</v>
      </c>
      <c r="AI124" s="132">
        <v>0.21013268399999999</v>
      </c>
      <c r="AJ124" s="132">
        <v>5.8790400000000002E-6</v>
      </c>
      <c r="AK124" s="132">
        <v>0</v>
      </c>
      <c r="AL124" s="132">
        <v>4.0479699999999996E-6</v>
      </c>
      <c r="AM124" s="132"/>
      <c r="AN124" s="132"/>
      <c r="AO124" s="132"/>
      <c r="AP124" s="132"/>
      <c r="AQ124" s="132"/>
      <c r="AR124" s="132"/>
      <c r="AS124" s="132"/>
      <c r="AT124" s="132"/>
      <c r="AU124" s="37"/>
      <c r="AV124" s="37"/>
      <c r="AW124" s="37"/>
      <c r="AX124" s="37"/>
      <c r="AY124" s="35">
        <f>+AI124*'GHG '!$C$2</f>
        <v>0.21013268399999999</v>
      </c>
      <c r="AZ124" s="31">
        <f>AJ124*'GHG '!$C$4</f>
        <v>1.763712E-4</v>
      </c>
      <c r="BA124" s="35">
        <f>+AK124*'GHG '!$C$5</f>
        <v>0</v>
      </c>
      <c r="BB124" s="35">
        <f>+AL124*'GHG '!$C$6</f>
        <v>1.07271205E-3</v>
      </c>
      <c r="BC124" s="125">
        <f>+AM124*'GHG '!$C$7</f>
        <v>0</v>
      </c>
      <c r="BD124" s="32"/>
      <c r="BE124" s="32"/>
      <c r="BF124" s="32"/>
      <c r="BG124" s="32"/>
      <c r="BH124" s="32"/>
      <c r="BI124" s="32"/>
      <c r="BJ124" s="32"/>
      <c r="BK124" s="32"/>
      <c r="BL124" s="32"/>
      <c r="BM124" s="32"/>
      <c r="BN124" s="32"/>
      <c r="BO124" s="32"/>
      <c r="BP124" s="32"/>
      <c r="BQ124" s="32"/>
      <c r="BR124" s="173">
        <f t="shared" si="0"/>
        <v>0.21138176724999999</v>
      </c>
      <c r="BS124" s="32" t="s">
        <v>933</v>
      </c>
      <c r="BT124" s="32" t="s">
        <v>933</v>
      </c>
      <c r="BU124" s="14">
        <f t="shared" si="3"/>
        <v>119</v>
      </c>
    </row>
    <row r="125" spans="1:74" s="14" customFormat="1" ht="34" customHeight="1">
      <c r="A125" s="139"/>
      <c r="B125" s="32" t="s">
        <v>398</v>
      </c>
      <c r="C125" s="32" t="s">
        <v>399</v>
      </c>
      <c r="D125" s="32" t="s">
        <v>401</v>
      </c>
      <c r="E125" s="32" t="s">
        <v>280</v>
      </c>
      <c r="F125" s="32" t="s">
        <v>195</v>
      </c>
      <c r="G125" s="32" t="s">
        <v>194</v>
      </c>
      <c r="H125" s="32" t="s">
        <v>927</v>
      </c>
      <c r="I125" s="36" t="s">
        <v>1027</v>
      </c>
      <c r="J125" s="36" t="s">
        <v>1039</v>
      </c>
      <c r="K125" s="36" t="s">
        <v>931</v>
      </c>
      <c r="L125" s="36" t="s">
        <v>930</v>
      </c>
      <c r="M125" s="33" t="s">
        <v>1628</v>
      </c>
      <c r="N125" s="208" t="s">
        <v>1707</v>
      </c>
      <c r="O125" s="39" t="s">
        <v>1707</v>
      </c>
      <c r="P125" s="140" t="s">
        <v>924</v>
      </c>
      <c r="Q125" s="135">
        <v>2014</v>
      </c>
      <c r="R125" s="34"/>
      <c r="S125" s="32" t="s">
        <v>1494</v>
      </c>
      <c r="T125" s="36" t="s">
        <v>1094</v>
      </c>
      <c r="U125" s="36" t="s">
        <v>1095</v>
      </c>
      <c r="V125" s="43"/>
      <c r="W125" s="32"/>
      <c r="X125" s="36">
        <v>2020</v>
      </c>
      <c r="Y125" s="32"/>
      <c r="Z125" s="32" t="s">
        <v>819</v>
      </c>
      <c r="AA125" s="32" t="s">
        <v>819</v>
      </c>
      <c r="AB125" s="45" t="s">
        <v>820</v>
      </c>
      <c r="AC125" s="36" t="s">
        <v>926</v>
      </c>
      <c r="AD125" s="36" t="s">
        <v>1097</v>
      </c>
      <c r="AE125" s="32"/>
      <c r="AF125" s="32"/>
      <c r="AG125" s="39" t="s">
        <v>925</v>
      </c>
      <c r="AH125" s="39" t="s">
        <v>1096</v>
      </c>
      <c r="AI125" s="132">
        <v>0.295629276</v>
      </c>
      <c r="AJ125" s="132">
        <v>5.7895100000000001E-7</v>
      </c>
      <c r="AK125" s="132">
        <v>0</v>
      </c>
      <c r="AL125" s="132">
        <v>4.2099699999999999E-6</v>
      </c>
      <c r="AM125" s="132"/>
      <c r="AN125" s="132"/>
      <c r="AO125" s="132"/>
      <c r="AP125" s="132"/>
      <c r="AQ125" s="132"/>
      <c r="AR125" s="132"/>
      <c r="AS125" s="132"/>
      <c r="AT125" s="132"/>
      <c r="AU125" s="37"/>
      <c r="AV125" s="37"/>
      <c r="AW125" s="37"/>
      <c r="AX125" s="37"/>
      <c r="AY125" s="35">
        <f>+AI125*'GHG '!$C$2</f>
        <v>0.295629276</v>
      </c>
      <c r="AZ125" s="31">
        <f>AJ125*'GHG '!$C$4</f>
        <v>1.736853E-5</v>
      </c>
      <c r="BA125" s="35">
        <f>+AK125*'GHG '!$C$5</f>
        <v>0</v>
      </c>
      <c r="BB125" s="35">
        <f>+AL125*'GHG '!$C$6</f>
        <v>1.11564205E-3</v>
      </c>
      <c r="BC125" s="125">
        <f>+AM125*'GHG '!$C$7</f>
        <v>0</v>
      </c>
      <c r="BD125" s="32"/>
      <c r="BE125" s="32"/>
      <c r="BF125" s="32"/>
      <c r="BG125" s="32"/>
      <c r="BH125" s="32"/>
      <c r="BI125" s="32"/>
      <c r="BJ125" s="32"/>
      <c r="BK125" s="32"/>
      <c r="BL125" s="32"/>
      <c r="BM125" s="32"/>
      <c r="BN125" s="32"/>
      <c r="BO125" s="32"/>
      <c r="BP125" s="32"/>
      <c r="BQ125" s="32"/>
      <c r="BR125" s="173">
        <f t="shared" si="0"/>
        <v>0.29676228657999998</v>
      </c>
      <c r="BS125" s="32" t="s">
        <v>933</v>
      </c>
      <c r="BT125" s="32" t="s">
        <v>933</v>
      </c>
      <c r="BU125" s="14">
        <f t="shared" si="3"/>
        <v>120</v>
      </c>
    </row>
    <row r="126" spans="1:74" s="14" customFormat="1" ht="34" customHeight="1">
      <c r="A126" s="139"/>
      <c r="B126" s="32" t="s">
        <v>398</v>
      </c>
      <c r="C126" s="32" t="s">
        <v>399</v>
      </c>
      <c r="D126" s="32" t="s">
        <v>401</v>
      </c>
      <c r="E126" s="32" t="s">
        <v>280</v>
      </c>
      <c r="F126" s="32" t="s">
        <v>195</v>
      </c>
      <c r="G126" s="32" t="s">
        <v>194</v>
      </c>
      <c r="H126" s="32" t="s">
        <v>927</v>
      </c>
      <c r="I126" s="36" t="s">
        <v>1026</v>
      </c>
      <c r="J126" s="36" t="s">
        <v>1040</v>
      </c>
      <c r="K126" s="36" t="s">
        <v>932</v>
      </c>
      <c r="L126" s="32"/>
      <c r="M126" s="33" t="s">
        <v>1629</v>
      </c>
      <c r="N126" s="208" t="s">
        <v>1707</v>
      </c>
      <c r="O126" s="39" t="s">
        <v>1707</v>
      </c>
      <c r="P126" s="140" t="s">
        <v>924</v>
      </c>
      <c r="Q126" s="135">
        <v>2014</v>
      </c>
      <c r="R126" s="34"/>
      <c r="S126" s="32" t="s">
        <v>1494</v>
      </c>
      <c r="T126" s="36" t="s">
        <v>1094</v>
      </c>
      <c r="U126" s="36" t="s">
        <v>1095</v>
      </c>
      <c r="V126" s="43"/>
      <c r="W126" s="32"/>
      <c r="X126" s="36">
        <v>2020</v>
      </c>
      <c r="Y126" s="32"/>
      <c r="Z126" s="32" t="s">
        <v>819</v>
      </c>
      <c r="AA126" s="32" t="s">
        <v>819</v>
      </c>
      <c r="AB126" s="45" t="s">
        <v>820</v>
      </c>
      <c r="AC126" s="36" t="s">
        <v>926</v>
      </c>
      <c r="AD126" s="36" t="s">
        <v>1097</v>
      </c>
      <c r="AE126" s="32"/>
      <c r="AF126" s="32"/>
      <c r="AG126" s="39" t="s">
        <v>925</v>
      </c>
      <c r="AH126" s="39" t="s">
        <v>1096</v>
      </c>
      <c r="AI126" s="132">
        <v>0.47041812399999999</v>
      </c>
      <c r="AJ126" s="132">
        <v>6.9999999999999994E-5</v>
      </c>
      <c r="AK126" s="132">
        <v>0</v>
      </c>
      <c r="AL126" s="132">
        <v>6.0000000000000002E-6</v>
      </c>
      <c r="AM126" s="132"/>
      <c r="AN126" s="132"/>
      <c r="AO126" s="132"/>
      <c r="AP126" s="132"/>
      <c r="AQ126" s="132"/>
      <c r="AR126" s="132"/>
      <c r="AS126" s="132"/>
      <c r="AT126" s="132"/>
      <c r="AU126" s="37"/>
      <c r="AV126" s="37"/>
      <c r="AW126" s="37"/>
      <c r="AX126" s="37"/>
      <c r="AY126" s="35">
        <f>+AI126*'GHG '!$C$2</f>
        <v>0.47041812399999999</v>
      </c>
      <c r="AZ126" s="31">
        <f>AJ126*'GHG '!$C$4</f>
        <v>2.0999999999999999E-3</v>
      </c>
      <c r="BA126" s="35">
        <f>+AK126*'GHG '!$C$5</f>
        <v>0</v>
      </c>
      <c r="BB126" s="35">
        <f>+AL126*'GHG '!$C$6</f>
        <v>1.5900000000000001E-3</v>
      </c>
      <c r="BC126" s="125">
        <f>+AM126*'GHG '!$C$7</f>
        <v>0</v>
      </c>
      <c r="BD126" s="32"/>
      <c r="BE126" s="32"/>
      <c r="BF126" s="32"/>
      <c r="BG126" s="32"/>
      <c r="BH126" s="32"/>
      <c r="BI126" s="32"/>
      <c r="BJ126" s="32"/>
      <c r="BK126" s="32"/>
      <c r="BL126" s="32"/>
      <c r="BM126" s="32"/>
      <c r="BN126" s="32"/>
      <c r="BO126" s="32"/>
      <c r="BP126" s="32"/>
      <c r="BQ126" s="32"/>
      <c r="BR126" s="173">
        <f t="shared" si="0"/>
        <v>0.47410812399999996</v>
      </c>
      <c r="BS126" s="32" t="s">
        <v>933</v>
      </c>
      <c r="BT126" s="32" t="s">
        <v>933</v>
      </c>
      <c r="BU126" s="14">
        <f t="shared" si="3"/>
        <v>121</v>
      </c>
    </row>
    <row r="127" spans="1:74" s="14" customFormat="1" ht="34" customHeight="1">
      <c r="A127" s="139"/>
      <c r="B127" s="32" t="s">
        <v>398</v>
      </c>
      <c r="C127" s="32" t="s">
        <v>399</v>
      </c>
      <c r="D127" s="32" t="s">
        <v>401</v>
      </c>
      <c r="E127" s="32" t="s">
        <v>280</v>
      </c>
      <c r="F127" s="32" t="s">
        <v>195</v>
      </c>
      <c r="G127" s="32" t="s">
        <v>194</v>
      </c>
      <c r="H127" s="32" t="s">
        <v>927</v>
      </c>
      <c r="I127" s="36" t="s">
        <v>1029</v>
      </c>
      <c r="J127" s="36" t="s">
        <v>1041</v>
      </c>
      <c r="K127" s="36" t="s">
        <v>932</v>
      </c>
      <c r="L127" s="32"/>
      <c r="M127" s="33" t="s">
        <v>1630</v>
      </c>
      <c r="N127" s="208" t="s">
        <v>1707</v>
      </c>
      <c r="O127" s="39" t="s">
        <v>1707</v>
      </c>
      <c r="P127" s="140" t="s">
        <v>924</v>
      </c>
      <c r="Q127" s="135">
        <v>2014</v>
      </c>
      <c r="R127" s="34"/>
      <c r="S127" s="32" t="s">
        <v>1494</v>
      </c>
      <c r="T127" s="36" t="s">
        <v>1094</v>
      </c>
      <c r="U127" s="36" t="s">
        <v>1095</v>
      </c>
      <c r="V127" s="43"/>
      <c r="W127" s="32"/>
      <c r="X127" s="36">
        <v>2020</v>
      </c>
      <c r="Y127" s="32"/>
      <c r="Z127" s="32" t="s">
        <v>819</v>
      </c>
      <c r="AA127" s="32" t="s">
        <v>819</v>
      </c>
      <c r="AB127" s="45" t="s">
        <v>820</v>
      </c>
      <c r="AC127" s="36" t="s">
        <v>926</v>
      </c>
      <c r="AD127" s="36" t="s">
        <v>1097</v>
      </c>
      <c r="AE127" s="32"/>
      <c r="AF127" s="32"/>
      <c r="AG127" s="39" t="s">
        <v>925</v>
      </c>
      <c r="AH127" s="39" t="s">
        <v>1096</v>
      </c>
      <c r="AI127" s="132">
        <v>0.57934519799999995</v>
      </c>
      <c r="AJ127" s="132">
        <v>1.2527800000000001E-5</v>
      </c>
      <c r="AK127" s="132">
        <v>0</v>
      </c>
      <c r="AL127" s="132">
        <v>1.8667900000000001E-5</v>
      </c>
      <c r="AM127" s="132"/>
      <c r="AN127" s="132"/>
      <c r="AO127" s="132"/>
      <c r="AP127" s="132"/>
      <c r="AQ127" s="132"/>
      <c r="AR127" s="132"/>
      <c r="AS127" s="132"/>
      <c r="AT127" s="132"/>
      <c r="AU127" s="37"/>
      <c r="AV127" s="37"/>
      <c r="AW127" s="37"/>
      <c r="AX127" s="37"/>
      <c r="AY127" s="35">
        <f>+AI127*'GHG '!$C$2</f>
        <v>0.57934519799999995</v>
      </c>
      <c r="AZ127" s="31">
        <f>AJ127*'GHG '!$C$4</f>
        <v>3.7583400000000002E-4</v>
      </c>
      <c r="BA127" s="35">
        <f>+AK127*'GHG '!$C$5</f>
        <v>0</v>
      </c>
      <c r="BB127" s="35">
        <f>+AL127*'GHG '!$C$6</f>
        <v>4.9469935E-3</v>
      </c>
      <c r="BC127" s="125">
        <f>+AM127*'GHG '!$C$7</f>
        <v>0</v>
      </c>
      <c r="BD127" s="32"/>
      <c r="BE127" s="32"/>
      <c r="BF127" s="32"/>
      <c r="BG127" s="32"/>
      <c r="BH127" s="32"/>
      <c r="BI127" s="32"/>
      <c r="BJ127" s="32"/>
      <c r="BK127" s="32"/>
      <c r="BL127" s="32"/>
      <c r="BM127" s="32"/>
      <c r="BN127" s="32"/>
      <c r="BO127" s="32"/>
      <c r="BP127" s="32"/>
      <c r="BQ127" s="32"/>
      <c r="BR127" s="173">
        <f t="shared" si="0"/>
        <v>0.58466802549999997</v>
      </c>
      <c r="BS127" s="32" t="s">
        <v>933</v>
      </c>
      <c r="BT127" s="32" t="s">
        <v>933</v>
      </c>
      <c r="BU127" s="14">
        <f t="shared" si="3"/>
        <v>122</v>
      </c>
    </row>
    <row r="128" spans="1:74" s="14" customFormat="1" ht="156.75" customHeight="1">
      <c r="A128" s="139"/>
      <c r="B128" s="32" t="s">
        <v>391</v>
      </c>
      <c r="C128" s="32" t="s">
        <v>447</v>
      </c>
      <c r="D128" s="32" t="s">
        <v>393</v>
      </c>
      <c r="E128" s="32" t="s">
        <v>193</v>
      </c>
      <c r="F128" s="32" t="s">
        <v>446</v>
      </c>
      <c r="G128" s="32" t="s">
        <v>269</v>
      </c>
      <c r="H128" s="32" t="s">
        <v>1197</v>
      </c>
      <c r="I128" s="36" t="s">
        <v>1176</v>
      </c>
      <c r="J128" s="36" t="s">
        <v>1177</v>
      </c>
      <c r="K128" s="32"/>
      <c r="L128" s="32"/>
      <c r="M128" s="33" t="s">
        <v>1631</v>
      </c>
      <c r="N128" s="39" t="s">
        <v>817</v>
      </c>
      <c r="O128" s="39" t="s">
        <v>1728</v>
      </c>
      <c r="P128" s="140" t="s">
        <v>1727</v>
      </c>
      <c r="Q128" s="34">
        <v>42578</v>
      </c>
      <c r="R128" s="34"/>
      <c r="S128" s="32" t="s">
        <v>1178</v>
      </c>
      <c r="T128" s="36" t="s">
        <v>1179</v>
      </c>
      <c r="U128" s="36" t="s">
        <v>1180</v>
      </c>
      <c r="V128" s="32"/>
      <c r="W128" s="32"/>
      <c r="X128" s="38">
        <v>2015</v>
      </c>
      <c r="Y128" s="32" t="s">
        <v>1181</v>
      </c>
      <c r="Z128" s="32" t="s">
        <v>1182</v>
      </c>
      <c r="AA128" s="32" t="s">
        <v>1183</v>
      </c>
      <c r="AB128" s="32" t="s">
        <v>1181</v>
      </c>
      <c r="AC128" s="36" t="s">
        <v>1184</v>
      </c>
      <c r="AD128" s="36" t="s">
        <v>1185</v>
      </c>
      <c r="AE128" s="32"/>
      <c r="AF128" s="32"/>
      <c r="AG128" s="34" t="s">
        <v>1186</v>
      </c>
      <c r="AH128" s="39" t="s">
        <v>1187</v>
      </c>
      <c r="AI128" s="132">
        <v>0.315</v>
      </c>
      <c r="AJ128" s="32"/>
      <c r="AK128" s="37"/>
      <c r="AL128" s="37"/>
      <c r="AM128" s="37"/>
      <c r="AN128" s="37"/>
      <c r="AO128" s="37"/>
      <c r="AP128" s="37"/>
      <c r="AQ128" s="37"/>
      <c r="AR128" s="37"/>
      <c r="AS128" s="37"/>
      <c r="AT128" s="37"/>
      <c r="AU128" s="37"/>
      <c r="AV128" s="37"/>
      <c r="AW128" s="37"/>
      <c r="AX128" s="37"/>
      <c r="AY128" s="35">
        <f>+AI128*'GHG '!$C$2</f>
        <v>0.315</v>
      </c>
      <c r="AZ128" s="31">
        <f>AJ128*'GHG '!$C$4</f>
        <v>0</v>
      </c>
      <c r="BA128" s="35">
        <f>+AK128*'GHG '!$C$5</f>
        <v>0</v>
      </c>
      <c r="BB128" s="35">
        <f>+AL128*'GHG '!$C$6</f>
        <v>0</v>
      </c>
      <c r="BC128" s="125">
        <f>+AM128*'GHG '!$C$7</f>
        <v>0</v>
      </c>
      <c r="BD128" s="32"/>
      <c r="BE128" s="32"/>
      <c r="BF128" s="32"/>
      <c r="BG128" s="32"/>
      <c r="BH128" s="32"/>
      <c r="BI128" s="32"/>
      <c r="BJ128" s="32"/>
      <c r="BK128" s="32"/>
      <c r="BL128" s="32"/>
      <c r="BM128" s="32"/>
      <c r="BN128" s="32"/>
      <c r="BO128" s="32"/>
      <c r="BP128" s="32"/>
      <c r="BQ128" s="32"/>
      <c r="BR128" s="173">
        <f t="shared" si="0"/>
        <v>0.315</v>
      </c>
      <c r="BS128" s="32" t="s">
        <v>1188</v>
      </c>
      <c r="BT128" s="32" t="s">
        <v>1188</v>
      </c>
      <c r="BU128" s="14">
        <f t="shared" si="3"/>
        <v>123</v>
      </c>
      <c r="BV128" s="158"/>
    </row>
    <row r="129" spans="1:74" s="14" customFormat="1" ht="156.75" customHeight="1">
      <c r="A129" s="139"/>
      <c r="B129" s="32" t="s">
        <v>391</v>
      </c>
      <c r="C129" s="32" t="s">
        <v>447</v>
      </c>
      <c r="D129" s="32" t="s">
        <v>393</v>
      </c>
      <c r="E129" s="32" t="s">
        <v>193</v>
      </c>
      <c r="F129" s="32" t="s">
        <v>446</v>
      </c>
      <c r="G129" s="32" t="s">
        <v>269</v>
      </c>
      <c r="H129" s="32"/>
      <c r="I129" s="36" t="s">
        <v>1189</v>
      </c>
      <c r="J129" s="36" t="s">
        <v>1190</v>
      </c>
      <c r="K129" s="32"/>
      <c r="L129" s="32"/>
      <c r="M129" s="33" t="s">
        <v>1632</v>
      </c>
      <c r="N129" s="39" t="s">
        <v>817</v>
      </c>
      <c r="O129" s="39" t="s">
        <v>184</v>
      </c>
      <c r="P129" s="140" t="s">
        <v>1727</v>
      </c>
      <c r="Q129" s="34">
        <v>42579</v>
      </c>
      <c r="R129" s="34"/>
      <c r="S129" s="32" t="s">
        <v>1178</v>
      </c>
      <c r="T129" s="36" t="s">
        <v>1191</v>
      </c>
      <c r="U129" s="36" t="s">
        <v>1192</v>
      </c>
      <c r="V129" s="32"/>
      <c r="W129" s="32"/>
      <c r="X129" s="38">
        <v>2015</v>
      </c>
      <c r="Y129" s="32" t="s">
        <v>1181</v>
      </c>
      <c r="Z129" s="32" t="s">
        <v>1182</v>
      </c>
      <c r="AA129" s="32" t="s">
        <v>1183</v>
      </c>
      <c r="AB129" s="32" t="s">
        <v>1181</v>
      </c>
      <c r="AC129" s="36" t="s">
        <v>1193</v>
      </c>
      <c r="AD129" s="36" t="s">
        <v>1194</v>
      </c>
      <c r="AE129" s="32"/>
      <c r="AF129" s="32"/>
      <c r="AG129" s="34" t="s">
        <v>1195</v>
      </c>
      <c r="AH129" s="39" t="s">
        <v>1196</v>
      </c>
      <c r="AI129" s="132">
        <v>2.2599999999999999E-2</v>
      </c>
      <c r="AJ129" s="32"/>
      <c r="AK129" s="37"/>
      <c r="AL129" s="37"/>
      <c r="AM129" s="37"/>
      <c r="AN129" s="37"/>
      <c r="AO129" s="37"/>
      <c r="AP129" s="37"/>
      <c r="AQ129" s="37"/>
      <c r="AR129" s="37"/>
      <c r="AS129" s="37"/>
      <c r="AT129" s="37"/>
      <c r="AU129" s="37"/>
      <c r="AV129" s="37"/>
      <c r="AW129" s="37"/>
      <c r="AX129" s="37"/>
      <c r="AY129" s="35">
        <f>+AI129*'GHG '!$C$2</f>
        <v>2.2599999999999999E-2</v>
      </c>
      <c r="AZ129" s="31">
        <f>AJ129*'GHG '!$C$4</f>
        <v>0</v>
      </c>
      <c r="BA129" s="35">
        <f>+AK129*'GHG '!$C$5</f>
        <v>0</v>
      </c>
      <c r="BB129" s="35">
        <f>+AL129*'GHG '!$C$6</f>
        <v>0</v>
      </c>
      <c r="BC129" s="125">
        <f>+AM129*'GHG '!$C$7</f>
        <v>0</v>
      </c>
      <c r="BD129" s="32"/>
      <c r="BE129" s="32"/>
      <c r="BF129" s="32"/>
      <c r="BG129" s="32"/>
      <c r="BH129" s="32"/>
      <c r="BI129" s="32"/>
      <c r="BJ129" s="32"/>
      <c r="BK129" s="32"/>
      <c r="BL129" s="32"/>
      <c r="BM129" s="32"/>
      <c r="BN129" s="32"/>
      <c r="BO129" s="32"/>
      <c r="BP129" s="32"/>
      <c r="BQ129" s="32"/>
      <c r="BR129" s="173">
        <f t="shared" si="0"/>
        <v>2.2599999999999999E-2</v>
      </c>
      <c r="BS129" s="32" t="s">
        <v>1188</v>
      </c>
      <c r="BT129" s="32" t="s">
        <v>1188</v>
      </c>
      <c r="BU129" s="14">
        <f t="shared" si="3"/>
        <v>124</v>
      </c>
      <c r="BV129" s="158"/>
    </row>
    <row r="130" spans="1:74" s="14" customFormat="1" ht="81" customHeight="1">
      <c r="A130" s="160" t="s">
        <v>201</v>
      </c>
      <c r="B130" s="126" t="s">
        <v>370</v>
      </c>
      <c r="C130" s="169" t="s">
        <v>377</v>
      </c>
      <c r="D130" s="32"/>
      <c r="E130" s="32" t="s">
        <v>230</v>
      </c>
      <c r="F130" s="32" t="s">
        <v>244</v>
      </c>
      <c r="G130" s="161"/>
      <c r="H130" s="32"/>
      <c r="I130" s="36" t="s">
        <v>1340</v>
      </c>
      <c r="J130" s="36" t="s">
        <v>1341</v>
      </c>
      <c r="K130" s="32"/>
      <c r="L130" s="32"/>
      <c r="M130" s="33" t="s">
        <v>1633</v>
      </c>
      <c r="N130" s="39" t="s">
        <v>817</v>
      </c>
      <c r="O130" s="39" t="s">
        <v>1342</v>
      </c>
      <c r="P130" s="36" t="s">
        <v>1343</v>
      </c>
      <c r="Q130" s="34">
        <v>42370</v>
      </c>
      <c r="R130" s="34"/>
      <c r="S130" s="32" t="s">
        <v>1344</v>
      </c>
      <c r="T130" s="36" t="s">
        <v>1345</v>
      </c>
      <c r="U130" s="36" t="s">
        <v>1346</v>
      </c>
      <c r="V130" s="36" t="s">
        <v>1347</v>
      </c>
      <c r="W130" s="32"/>
      <c r="X130" s="32">
        <v>2018</v>
      </c>
      <c r="Y130" s="32" t="s">
        <v>1347</v>
      </c>
      <c r="Z130" s="32" t="s">
        <v>1348</v>
      </c>
      <c r="AA130" s="32" t="s">
        <v>1183</v>
      </c>
      <c r="AB130" s="45" t="s">
        <v>1347</v>
      </c>
      <c r="AC130" s="36" t="s">
        <v>1349</v>
      </c>
      <c r="AD130" s="36" t="s">
        <v>1350</v>
      </c>
      <c r="AE130" s="32"/>
      <c r="AF130" s="32"/>
      <c r="AG130" s="39" t="s">
        <v>1351</v>
      </c>
      <c r="AH130" s="39" t="s">
        <v>1352</v>
      </c>
      <c r="AI130" s="132"/>
      <c r="AJ130" s="132"/>
      <c r="AK130" s="132">
        <v>136.91999999999999</v>
      </c>
      <c r="AL130" s="132"/>
      <c r="AM130" s="132"/>
      <c r="AN130" s="132"/>
      <c r="AO130" s="132"/>
      <c r="AP130" s="132"/>
      <c r="AQ130" s="132"/>
      <c r="AR130" s="132"/>
      <c r="AS130" s="132"/>
      <c r="AT130" s="132"/>
      <c r="AU130" s="37"/>
      <c r="AV130" s="37"/>
      <c r="AW130" s="37"/>
      <c r="AX130" s="37"/>
      <c r="AY130" s="35">
        <f>+AI130*'GHG '!$C$2</f>
        <v>0</v>
      </c>
      <c r="AZ130" s="31">
        <f>AJ130*'GHG '!$C$4</f>
        <v>0</v>
      </c>
      <c r="BA130" s="35">
        <f>+AK130*'GHG '!$C$5</f>
        <v>3833.7599999999998</v>
      </c>
      <c r="BB130" s="35">
        <f>+AL130*'GHG '!$C$6</f>
        <v>0</v>
      </c>
      <c r="BC130" s="125">
        <f>+AM130*'GHG '!$C$7</f>
        <v>0</v>
      </c>
      <c r="BD130" s="32"/>
      <c r="BE130" s="32"/>
      <c r="BF130" s="32"/>
      <c r="BG130" s="32"/>
      <c r="BH130" s="32"/>
      <c r="BI130" s="32"/>
      <c r="BJ130" s="32"/>
      <c r="BK130" s="32"/>
      <c r="BL130" s="32"/>
      <c r="BM130" s="32"/>
      <c r="BN130" s="32"/>
      <c r="BO130" s="32"/>
      <c r="BP130" s="32"/>
      <c r="BQ130" s="32"/>
      <c r="BR130" s="173">
        <f t="shared" si="0"/>
        <v>3833.7599999999998</v>
      </c>
      <c r="BS130" s="36" t="s">
        <v>1353</v>
      </c>
      <c r="BT130" s="32" t="s">
        <v>1354</v>
      </c>
      <c r="BU130" s="14">
        <f t="shared" si="3"/>
        <v>125</v>
      </c>
    </row>
    <row r="131" spans="1:74" s="14" customFormat="1" ht="81" customHeight="1">
      <c r="A131" s="30" t="s">
        <v>201</v>
      </c>
      <c r="B131" s="126" t="s">
        <v>370</v>
      </c>
      <c r="C131" s="157" t="s">
        <v>377</v>
      </c>
      <c r="D131" s="32"/>
      <c r="E131" s="32" t="s">
        <v>230</v>
      </c>
      <c r="F131" s="32" t="s">
        <v>244</v>
      </c>
      <c r="G131" s="32"/>
      <c r="H131" s="32"/>
      <c r="I131" s="36" t="s">
        <v>1355</v>
      </c>
      <c r="J131" s="36" t="s">
        <v>1356</v>
      </c>
      <c r="K131" s="32"/>
      <c r="L131" s="32"/>
      <c r="M131" s="33" t="s">
        <v>1634</v>
      </c>
      <c r="N131" s="39" t="s">
        <v>817</v>
      </c>
      <c r="O131" s="39" t="s">
        <v>1342</v>
      </c>
      <c r="P131" s="36" t="s">
        <v>1343</v>
      </c>
      <c r="Q131" s="34">
        <v>42370</v>
      </c>
      <c r="R131" s="34"/>
      <c r="S131" s="32" t="s">
        <v>187</v>
      </c>
      <c r="T131" s="36" t="s">
        <v>1345</v>
      </c>
      <c r="U131" s="36" t="s">
        <v>1346</v>
      </c>
      <c r="V131" s="36" t="s">
        <v>1347</v>
      </c>
      <c r="W131" s="32"/>
      <c r="X131" s="32">
        <v>2018</v>
      </c>
      <c r="Y131" s="32" t="s">
        <v>1347</v>
      </c>
      <c r="Z131" s="32" t="s">
        <v>1348</v>
      </c>
      <c r="AA131" s="32" t="s">
        <v>1183</v>
      </c>
      <c r="AB131" s="45" t="s">
        <v>1347</v>
      </c>
      <c r="AC131" s="36" t="s">
        <v>1349</v>
      </c>
      <c r="AD131" s="36" t="s">
        <v>1350</v>
      </c>
      <c r="AE131" s="32"/>
      <c r="AF131" s="32"/>
      <c r="AG131" s="39" t="s">
        <v>1351</v>
      </c>
      <c r="AH131" s="39" t="s">
        <v>1352</v>
      </c>
      <c r="AI131" s="132"/>
      <c r="AJ131" s="132"/>
      <c r="AK131" s="132">
        <v>0.22700000000000001</v>
      </c>
      <c r="AL131" s="132"/>
      <c r="AM131" s="132"/>
      <c r="AN131" s="132"/>
      <c r="AO131" s="132"/>
      <c r="AP131" s="132"/>
      <c r="AQ131" s="132"/>
      <c r="AR131" s="132"/>
      <c r="AS131" s="132"/>
      <c r="AT131" s="132"/>
      <c r="AU131" s="37"/>
      <c r="AV131" s="37"/>
      <c r="AW131" s="37"/>
      <c r="AX131" s="37"/>
      <c r="AY131" s="35">
        <f>+AI131*'GHG '!$C$2</f>
        <v>0</v>
      </c>
      <c r="AZ131" s="31">
        <f>AJ131*'GHG '!$C$4</f>
        <v>0</v>
      </c>
      <c r="BA131" s="35">
        <f>+AK131*'GHG '!$C$5</f>
        <v>6.3559999999999999</v>
      </c>
      <c r="BB131" s="35">
        <f>+AL131*'GHG '!$C$6</f>
        <v>0</v>
      </c>
      <c r="BC131" s="125">
        <f>+AM131*'GHG '!$C$7</f>
        <v>0</v>
      </c>
      <c r="BD131" s="32"/>
      <c r="BE131" s="32"/>
      <c r="BF131" s="32"/>
      <c r="BG131" s="32"/>
      <c r="BH131" s="32"/>
      <c r="BI131" s="32"/>
      <c r="BJ131" s="32"/>
      <c r="BK131" s="32"/>
      <c r="BL131" s="32"/>
      <c r="BM131" s="32"/>
      <c r="BN131" s="32"/>
      <c r="BO131" s="32"/>
      <c r="BP131" s="32"/>
      <c r="BQ131" s="32"/>
      <c r="BR131" s="173">
        <f t="shared" si="0"/>
        <v>6.3559999999999999</v>
      </c>
      <c r="BS131" s="36" t="s">
        <v>190</v>
      </c>
      <c r="BT131" s="36" t="s">
        <v>190</v>
      </c>
      <c r="BU131" s="14">
        <f t="shared" si="3"/>
        <v>126</v>
      </c>
    </row>
    <row r="132" spans="1:74" s="14" customFormat="1" ht="81" customHeight="1">
      <c r="A132" s="30" t="s">
        <v>201</v>
      </c>
      <c r="B132" s="126" t="s">
        <v>370</v>
      </c>
      <c r="C132" s="157" t="s">
        <v>377</v>
      </c>
      <c r="D132" s="32"/>
      <c r="E132" s="32" t="s">
        <v>230</v>
      </c>
      <c r="F132" s="32" t="s">
        <v>244</v>
      </c>
      <c r="G132" s="32"/>
      <c r="H132" s="32"/>
      <c r="I132" s="36" t="s">
        <v>1357</v>
      </c>
      <c r="J132" s="36" t="s">
        <v>1358</v>
      </c>
      <c r="K132" s="32"/>
      <c r="L132" s="32"/>
      <c r="M132" s="33" t="s">
        <v>1635</v>
      </c>
      <c r="N132" s="39" t="s">
        <v>817</v>
      </c>
      <c r="O132" s="39" t="s">
        <v>1342</v>
      </c>
      <c r="P132" s="36" t="s">
        <v>1343</v>
      </c>
      <c r="Q132" s="34">
        <v>42370</v>
      </c>
      <c r="R132" s="34"/>
      <c r="S132" s="32" t="s">
        <v>1344</v>
      </c>
      <c r="T132" s="36" t="s">
        <v>1359</v>
      </c>
      <c r="U132" s="36" t="s">
        <v>1360</v>
      </c>
      <c r="V132" s="36" t="s">
        <v>1347</v>
      </c>
      <c r="W132" s="32"/>
      <c r="X132" s="32">
        <v>2018</v>
      </c>
      <c r="Y132" s="32" t="s">
        <v>1347</v>
      </c>
      <c r="Z132" s="32" t="s">
        <v>1348</v>
      </c>
      <c r="AA132" s="32" t="s">
        <v>1183</v>
      </c>
      <c r="AB132" s="45" t="s">
        <v>1347</v>
      </c>
      <c r="AC132" s="36" t="s">
        <v>1349</v>
      </c>
      <c r="AD132" s="36" t="s">
        <v>1350</v>
      </c>
      <c r="AE132" s="32"/>
      <c r="AF132" s="32"/>
      <c r="AG132" s="39" t="s">
        <v>1361</v>
      </c>
      <c r="AH132" s="39" t="s">
        <v>1352</v>
      </c>
      <c r="AI132" s="132"/>
      <c r="AJ132" s="132"/>
      <c r="AK132" s="132">
        <v>46.78</v>
      </c>
      <c r="AL132" s="132"/>
      <c r="AM132" s="132"/>
      <c r="AN132" s="132"/>
      <c r="AO132" s="132"/>
      <c r="AP132" s="132"/>
      <c r="AQ132" s="132"/>
      <c r="AR132" s="132"/>
      <c r="AS132" s="132"/>
      <c r="AT132" s="132"/>
      <c r="AU132" s="37"/>
      <c r="AV132" s="37"/>
      <c r="AW132" s="37"/>
      <c r="AX132" s="37"/>
      <c r="AY132" s="35">
        <f>+AI132*'GHG '!$C$2</f>
        <v>0</v>
      </c>
      <c r="AZ132" s="31">
        <f>AJ132*'GHG '!$C$4</f>
        <v>0</v>
      </c>
      <c r="BA132" s="35">
        <f>+AK132*'GHG '!$C$5</f>
        <v>1309.8400000000001</v>
      </c>
      <c r="BB132" s="35">
        <f>+AL132*'GHG '!$C$6</f>
        <v>0</v>
      </c>
      <c r="BC132" s="125">
        <f>+AM132*'GHG '!$C$7</f>
        <v>0</v>
      </c>
      <c r="BD132" s="32"/>
      <c r="BE132" s="32"/>
      <c r="BF132" s="32"/>
      <c r="BG132" s="32"/>
      <c r="BH132" s="32"/>
      <c r="BI132" s="32"/>
      <c r="BJ132" s="32"/>
      <c r="BK132" s="32"/>
      <c r="BL132" s="32"/>
      <c r="BM132" s="32"/>
      <c r="BN132" s="32"/>
      <c r="BO132" s="32"/>
      <c r="BP132" s="32"/>
      <c r="BQ132" s="32"/>
      <c r="BR132" s="173">
        <f t="shared" si="0"/>
        <v>1309.8400000000001</v>
      </c>
      <c r="BS132" s="32" t="s">
        <v>1353</v>
      </c>
      <c r="BT132" s="32" t="s">
        <v>1354</v>
      </c>
      <c r="BU132" s="14">
        <f t="shared" si="3"/>
        <v>127</v>
      </c>
    </row>
    <row r="133" spans="1:74" s="14" customFormat="1" ht="81" customHeight="1">
      <c r="A133" s="30" t="s">
        <v>201</v>
      </c>
      <c r="B133" s="126" t="s">
        <v>370</v>
      </c>
      <c r="C133" s="157" t="s">
        <v>377</v>
      </c>
      <c r="D133" s="32"/>
      <c r="E133" s="32" t="s">
        <v>230</v>
      </c>
      <c r="F133" s="32" t="s">
        <v>244</v>
      </c>
      <c r="G133" s="32"/>
      <c r="H133" s="32"/>
      <c r="I133" s="36" t="s">
        <v>1362</v>
      </c>
      <c r="J133" s="36" t="s">
        <v>1363</v>
      </c>
      <c r="K133" s="32"/>
      <c r="L133" s="32"/>
      <c r="M133" s="33" t="s">
        <v>1636</v>
      </c>
      <c r="N133" s="39" t="s">
        <v>817</v>
      </c>
      <c r="O133" s="39" t="s">
        <v>1342</v>
      </c>
      <c r="P133" s="36" t="s">
        <v>1343</v>
      </c>
      <c r="Q133" s="34">
        <v>42370</v>
      </c>
      <c r="R133" s="34"/>
      <c r="S133" s="32" t="s">
        <v>187</v>
      </c>
      <c r="T133" s="36" t="s">
        <v>1359</v>
      </c>
      <c r="U133" s="36" t="s">
        <v>1360</v>
      </c>
      <c r="V133" s="36" t="s">
        <v>1347</v>
      </c>
      <c r="W133" s="32"/>
      <c r="X133" s="32">
        <v>2018</v>
      </c>
      <c r="Y133" s="32" t="s">
        <v>1347</v>
      </c>
      <c r="Z133" s="32" t="s">
        <v>1348</v>
      </c>
      <c r="AA133" s="32" t="s">
        <v>1183</v>
      </c>
      <c r="AB133" s="45" t="s">
        <v>1347</v>
      </c>
      <c r="AC133" s="36" t="s">
        <v>1349</v>
      </c>
      <c r="AD133" s="36" t="s">
        <v>1350</v>
      </c>
      <c r="AE133" s="32"/>
      <c r="AF133" s="32"/>
      <c r="AG133" s="39" t="s">
        <v>1361</v>
      </c>
      <c r="AH133" s="39" t="s">
        <v>1352</v>
      </c>
      <c r="AI133" s="132"/>
      <c r="AJ133" s="132"/>
      <c r="AK133" s="132">
        <v>0.123</v>
      </c>
      <c r="AL133" s="132"/>
      <c r="AM133" s="132"/>
      <c r="AN133" s="132"/>
      <c r="AO133" s="132"/>
      <c r="AP133" s="132"/>
      <c r="AQ133" s="132"/>
      <c r="AR133" s="132"/>
      <c r="AS133" s="132"/>
      <c r="AT133" s="132"/>
      <c r="AU133" s="37"/>
      <c r="AV133" s="37"/>
      <c r="AW133" s="37"/>
      <c r="AX133" s="37"/>
      <c r="AY133" s="35">
        <f>+AI133*'GHG '!$C$2</f>
        <v>0</v>
      </c>
      <c r="AZ133" s="31">
        <f>AJ133*'GHG '!$C$4</f>
        <v>0</v>
      </c>
      <c r="BA133" s="35">
        <f>+AK133*'GHG '!$C$5</f>
        <v>3.444</v>
      </c>
      <c r="BB133" s="35">
        <f>+AL133*'GHG '!$C$6</f>
        <v>0</v>
      </c>
      <c r="BC133" s="125">
        <f>+AM133*'GHG '!$C$7</f>
        <v>0</v>
      </c>
      <c r="BD133" s="32"/>
      <c r="BE133" s="32"/>
      <c r="BF133" s="32"/>
      <c r="BG133" s="32"/>
      <c r="BH133" s="32"/>
      <c r="BI133" s="32"/>
      <c r="BJ133" s="32"/>
      <c r="BK133" s="32"/>
      <c r="BL133" s="32"/>
      <c r="BM133" s="32"/>
      <c r="BN133" s="32"/>
      <c r="BO133" s="32"/>
      <c r="BP133" s="32"/>
      <c r="BQ133" s="32"/>
      <c r="BR133" s="173">
        <f t="shared" si="0"/>
        <v>3.444</v>
      </c>
      <c r="BS133" s="36" t="s">
        <v>190</v>
      </c>
      <c r="BT133" s="36" t="s">
        <v>190</v>
      </c>
      <c r="BU133" s="14">
        <f t="shared" si="3"/>
        <v>128</v>
      </c>
    </row>
    <row r="134" spans="1:74" s="14" customFormat="1" ht="81" customHeight="1">
      <c r="A134" s="30" t="s">
        <v>201</v>
      </c>
      <c r="B134" s="126" t="s">
        <v>370</v>
      </c>
      <c r="C134" s="157" t="s">
        <v>377</v>
      </c>
      <c r="D134" s="32"/>
      <c r="E134" s="32" t="s">
        <v>230</v>
      </c>
      <c r="F134" s="32" t="s">
        <v>244</v>
      </c>
      <c r="G134" s="32"/>
      <c r="H134" s="32"/>
      <c r="I134" s="36" t="s">
        <v>1364</v>
      </c>
      <c r="J134" s="36" t="s">
        <v>1365</v>
      </c>
      <c r="K134" s="32"/>
      <c r="L134" s="32"/>
      <c r="M134" s="33" t="s">
        <v>1637</v>
      </c>
      <c r="N134" s="39" t="s">
        <v>817</v>
      </c>
      <c r="O134" s="39" t="s">
        <v>1342</v>
      </c>
      <c r="P134" s="36" t="s">
        <v>1343</v>
      </c>
      <c r="Q134" s="34">
        <v>42370</v>
      </c>
      <c r="R134" s="34"/>
      <c r="S134" s="32" t="s">
        <v>1344</v>
      </c>
      <c r="T134" s="36" t="s">
        <v>1366</v>
      </c>
      <c r="U134" s="36" t="s">
        <v>1367</v>
      </c>
      <c r="V134" s="36" t="s">
        <v>1347</v>
      </c>
      <c r="W134" s="32"/>
      <c r="X134" s="32">
        <v>2018</v>
      </c>
      <c r="Y134" s="32" t="s">
        <v>1347</v>
      </c>
      <c r="Z134" s="32" t="s">
        <v>1348</v>
      </c>
      <c r="AA134" s="32" t="s">
        <v>1183</v>
      </c>
      <c r="AB134" s="45" t="s">
        <v>1347</v>
      </c>
      <c r="AC134" s="36" t="s">
        <v>1349</v>
      </c>
      <c r="AD134" s="36" t="s">
        <v>1350</v>
      </c>
      <c r="AE134" s="32"/>
      <c r="AF134" s="32"/>
      <c r="AG134" s="39" t="s">
        <v>1361</v>
      </c>
      <c r="AH134" s="39" t="s">
        <v>1352</v>
      </c>
      <c r="AI134" s="132"/>
      <c r="AJ134" s="132"/>
      <c r="AK134" s="132">
        <v>76.680000000000007</v>
      </c>
      <c r="AL134" s="132"/>
      <c r="AM134" s="132"/>
      <c r="AN134" s="132"/>
      <c r="AO134" s="132"/>
      <c r="AP134" s="132"/>
      <c r="AQ134" s="132"/>
      <c r="AR134" s="132"/>
      <c r="AS134" s="132"/>
      <c r="AT134" s="132"/>
      <c r="AU134" s="37"/>
      <c r="AV134" s="37"/>
      <c r="AW134" s="37"/>
      <c r="AX134" s="37"/>
      <c r="AY134" s="35">
        <f>+AI134*'GHG '!$C$2</f>
        <v>0</v>
      </c>
      <c r="AZ134" s="31">
        <f>AJ134*'GHG '!$C$4</f>
        <v>0</v>
      </c>
      <c r="BA134" s="35">
        <f>+AK134*'GHG '!$C$5</f>
        <v>2147.04</v>
      </c>
      <c r="BB134" s="35">
        <f>+AL134*'GHG '!$C$6</f>
        <v>0</v>
      </c>
      <c r="BC134" s="125">
        <f>+AM134*'GHG '!$C$7</f>
        <v>0</v>
      </c>
      <c r="BD134" s="32"/>
      <c r="BE134" s="32"/>
      <c r="BF134" s="32"/>
      <c r="BG134" s="32"/>
      <c r="BH134" s="32"/>
      <c r="BI134" s="32"/>
      <c r="BJ134" s="32"/>
      <c r="BK134" s="32"/>
      <c r="BL134" s="32"/>
      <c r="BM134" s="32"/>
      <c r="BN134" s="32"/>
      <c r="BO134" s="32"/>
      <c r="BP134" s="32"/>
      <c r="BQ134" s="32"/>
      <c r="BR134" s="173">
        <f t="shared" si="0"/>
        <v>2147.04</v>
      </c>
      <c r="BS134" s="32" t="s">
        <v>1353</v>
      </c>
      <c r="BT134" s="32" t="s">
        <v>1354</v>
      </c>
      <c r="BU134" s="14">
        <f t="shared" si="3"/>
        <v>129</v>
      </c>
    </row>
    <row r="135" spans="1:74" s="14" customFormat="1" ht="81" customHeight="1">
      <c r="A135" s="30" t="s">
        <v>201</v>
      </c>
      <c r="B135" s="126" t="s">
        <v>370</v>
      </c>
      <c r="C135" s="157" t="s">
        <v>377</v>
      </c>
      <c r="D135" s="32"/>
      <c r="E135" s="32" t="s">
        <v>230</v>
      </c>
      <c r="F135" s="32" t="s">
        <v>244</v>
      </c>
      <c r="G135" s="32"/>
      <c r="H135" s="32"/>
      <c r="I135" s="36" t="s">
        <v>1368</v>
      </c>
      <c r="J135" s="36" t="s">
        <v>1369</v>
      </c>
      <c r="K135" s="32"/>
      <c r="L135" s="32"/>
      <c r="M135" s="33" t="s">
        <v>1638</v>
      </c>
      <c r="N135" s="39" t="s">
        <v>817</v>
      </c>
      <c r="O135" s="39" t="s">
        <v>1342</v>
      </c>
      <c r="P135" s="36" t="s">
        <v>1343</v>
      </c>
      <c r="Q135" s="34">
        <v>42370</v>
      </c>
      <c r="R135" s="34"/>
      <c r="S135" s="32" t="s">
        <v>187</v>
      </c>
      <c r="T135" s="36" t="s">
        <v>1366</v>
      </c>
      <c r="U135" s="36" t="s">
        <v>1367</v>
      </c>
      <c r="V135" s="36" t="s">
        <v>1347</v>
      </c>
      <c r="W135" s="32"/>
      <c r="X135" s="32">
        <v>2018</v>
      </c>
      <c r="Y135" s="32" t="s">
        <v>1347</v>
      </c>
      <c r="Z135" s="32" t="s">
        <v>1348</v>
      </c>
      <c r="AA135" s="32" t="s">
        <v>1183</v>
      </c>
      <c r="AB135" s="45" t="s">
        <v>1347</v>
      </c>
      <c r="AC135" s="36" t="s">
        <v>1349</v>
      </c>
      <c r="AD135" s="36" t="s">
        <v>1350</v>
      </c>
      <c r="AE135" s="32"/>
      <c r="AF135" s="32"/>
      <c r="AG135" s="39" t="s">
        <v>1361</v>
      </c>
      <c r="AH135" s="39" t="s">
        <v>1352</v>
      </c>
      <c r="AI135" s="132"/>
      <c r="AJ135" s="132"/>
      <c r="AK135" s="132">
        <v>0.14699999999999999</v>
      </c>
      <c r="AL135" s="132"/>
      <c r="AM135" s="132"/>
      <c r="AN135" s="132"/>
      <c r="AO135" s="132"/>
      <c r="AP135" s="132"/>
      <c r="AQ135" s="132"/>
      <c r="AR135" s="132"/>
      <c r="AS135" s="132"/>
      <c r="AT135" s="132"/>
      <c r="AU135" s="37"/>
      <c r="AV135" s="37"/>
      <c r="AW135" s="37"/>
      <c r="AX135" s="37"/>
      <c r="AY135" s="35">
        <f>+AI135*'GHG '!$C$2</f>
        <v>0</v>
      </c>
      <c r="AZ135" s="31">
        <f>AJ135*'GHG '!$C$4</f>
        <v>0</v>
      </c>
      <c r="BA135" s="35">
        <f>+AK135*'GHG '!$C$5</f>
        <v>4.1159999999999997</v>
      </c>
      <c r="BB135" s="35">
        <f>+AL135*'GHG '!$C$6</f>
        <v>0</v>
      </c>
      <c r="BC135" s="125">
        <f>+AM135*'GHG '!$C$7</f>
        <v>0</v>
      </c>
      <c r="BD135" s="32"/>
      <c r="BE135" s="32"/>
      <c r="BF135" s="32"/>
      <c r="BG135" s="32"/>
      <c r="BH135" s="32"/>
      <c r="BI135" s="32"/>
      <c r="BJ135" s="32"/>
      <c r="BK135" s="32"/>
      <c r="BL135" s="32"/>
      <c r="BM135" s="32"/>
      <c r="BN135" s="32"/>
      <c r="BO135" s="32"/>
      <c r="BP135" s="32"/>
      <c r="BQ135" s="32"/>
      <c r="BR135" s="173">
        <f t="shared" si="0"/>
        <v>4.1159999999999997</v>
      </c>
      <c r="BS135" s="36" t="s">
        <v>190</v>
      </c>
      <c r="BT135" s="36" t="s">
        <v>190</v>
      </c>
      <c r="BU135" s="14">
        <f t="shared" si="3"/>
        <v>130</v>
      </c>
    </row>
    <row r="136" spans="1:74" s="14" customFormat="1" ht="81" customHeight="1">
      <c r="A136" s="30" t="s">
        <v>201</v>
      </c>
      <c r="B136" s="126" t="s">
        <v>370</v>
      </c>
      <c r="C136" s="157" t="s">
        <v>377</v>
      </c>
      <c r="D136" s="32"/>
      <c r="E136" s="32" t="s">
        <v>230</v>
      </c>
      <c r="F136" s="32" t="s">
        <v>244</v>
      </c>
      <c r="G136" s="32"/>
      <c r="H136" s="32"/>
      <c r="I136" s="36" t="s">
        <v>1370</v>
      </c>
      <c r="J136" s="36" t="s">
        <v>1371</v>
      </c>
      <c r="K136" s="32"/>
      <c r="L136" s="32"/>
      <c r="M136" s="33" t="s">
        <v>1639</v>
      </c>
      <c r="N136" s="39" t="s">
        <v>817</v>
      </c>
      <c r="O136" s="39" t="s">
        <v>1342</v>
      </c>
      <c r="P136" s="36" t="s">
        <v>1343</v>
      </c>
      <c r="Q136" s="34">
        <v>42370</v>
      </c>
      <c r="R136" s="34"/>
      <c r="S136" s="32" t="s">
        <v>1344</v>
      </c>
      <c r="T136" s="36" t="s">
        <v>1372</v>
      </c>
      <c r="U136" s="36" t="s">
        <v>1373</v>
      </c>
      <c r="V136" s="36" t="s">
        <v>1347</v>
      </c>
      <c r="W136" s="32"/>
      <c r="X136" s="32">
        <v>2018</v>
      </c>
      <c r="Y136" s="32" t="s">
        <v>1347</v>
      </c>
      <c r="Z136" s="32" t="s">
        <v>1348</v>
      </c>
      <c r="AA136" s="32" t="s">
        <v>1183</v>
      </c>
      <c r="AB136" s="45" t="s">
        <v>1347</v>
      </c>
      <c r="AC136" s="36" t="s">
        <v>1349</v>
      </c>
      <c r="AD136" s="36" t="s">
        <v>1350</v>
      </c>
      <c r="AE136" s="32"/>
      <c r="AF136" s="32"/>
      <c r="AG136" s="39" t="s">
        <v>1361</v>
      </c>
      <c r="AH136" s="39" t="s">
        <v>1352</v>
      </c>
      <c r="AI136" s="132"/>
      <c r="AJ136" s="132"/>
      <c r="AK136" s="132">
        <v>8</v>
      </c>
      <c r="AL136" s="132"/>
      <c r="AM136" s="132"/>
      <c r="AN136" s="132"/>
      <c r="AO136" s="132"/>
      <c r="AP136" s="132"/>
      <c r="AQ136" s="132"/>
      <c r="AR136" s="132"/>
      <c r="AS136" s="132"/>
      <c r="AT136" s="132"/>
      <c r="AU136" s="37"/>
      <c r="AV136" s="37"/>
      <c r="AW136" s="37"/>
      <c r="AX136" s="37"/>
      <c r="AY136" s="35">
        <f>+AI136*'GHG '!$C$2</f>
        <v>0</v>
      </c>
      <c r="AZ136" s="31">
        <f>AJ136*'GHG '!$C$4</f>
        <v>0</v>
      </c>
      <c r="BA136" s="35">
        <f>+AK136*'GHG '!$C$5</f>
        <v>224</v>
      </c>
      <c r="BB136" s="35">
        <f>+AL136*'GHG '!$C$6</f>
        <v>0</v>
      </c>
      <c r="BC136" s="125">
        <f>+AM136*'GHG '!$C$7</f>
        <v>0</v>
      </c>
      <c r="BD136" s="32"/>
      <c r="BE136" s="32"/>
      <c r="BF136" s="32"/>
      <c r="BG136" s="32"/>
      <c r="BH136" s="32"/>
      <c r="BI136" s="32"/>
      <c r="BJ136" s="32"/>
      <c r="BK136" s="32"/>
      <c r="BL136" s="32"/>
      <c r="BM136" s="32"/>
      <c r="BN136" s="32"/>
      <c r="BO136" s="32"/>
      <c r="BP136" s="32"/>
      <c r="BQ136" s="32"/>
      <c r="BR136" s="173">
        <f t="shared" si="0"/>
        <v>224</v>
      </c>
      <c r="BS136" s="32" t="s">
        <v>1353</v>
      </c>
      <c r="BT136" s="32" t="s">
        <v>1354</v>
      </c>
      <c r="BU136" s="14">
        <f t="shared" ref="BU136:BU199" si="4">+BU135+1</f>
        <v>131</v>
      </c>
    </row>
    <row r="137" spans="1:74" s="14" customFormat="1" ht="81" customHeight="1">
      <c r="A137" s="30" t="s">
        <v>201</v>
      </c>
      <c r="B137" s="126" t="s">
        <v>370</v>
      </c>
      <c r="C137" s="157" t="s">
        <v>377</v>
      </c>
      <c r="D137" s="32"/>
      <c r="E137" s="32" t="s">
        <v>230</v>
      </c>
      <c r="F137" s="32" t="s">
        <v>244</v>
      </c>
      <c r="G137" s="32"/>
      <c r="H137" s="32"/>
      <c r="I137" s="36" t="s">
        <v>1374</v>
      </c>
      <c r="J137" s="36" t="s">
        <v>1375</v>
      </c>
      <c r="K137" s="32"/>
      <c r="L137" s="32"/>
      <c r="M137" s="33" t="s">
        <v>1640</v>
      </c>
      <c r="N137" s="39" t="s">
        <v>817</v>
      </c>
      <c r="O137" s="39" t="s">
        <v>1342</v>
      </c>
      <c r="P137" s="36" t="s">
        <v>1343</v>
      </c>
      <c r="Q137" s="34">
        <v>42370</v>
      </c>
      <c r="R137" s="34"/>
      <c r="S137" s="32" t="s">
        <v>187</v>
      </c>
      <c r="T137" s="36" t="s">
        <v>1372</v>
      </c>
      <c r="U137" s="36" t="s">
        <v>1373</v>
      </c>
      <c r="V137" s="36" t="s">
        <v>1347</v>
      </c>
      <c r="W137" s="32"/>
      <c r="X137" s="32">
        <v>2018</v>
      </c>
      <c r="Y137" s="32" t="s">
        <v>1347</v>
      </c>
      <c r="Z137" s="32" t="s">
        <v>1348</v>
      </c>
      <c r="AA137" s="32" t="s">
        <v>1183</v>
      </c>
      <c r="AB137" s="45" t="s">
        <v>1347</v>
      </c>
      <c r="AC137" s="36" t="s">
        <v>1349</v>
      </c>
      <c r="AD137" s="36" t="s">
        <v>1350</v>
      </c>
      <c r="AE137" s="32"/>
      <c r="AF137" s="32"/>
      <c r="AG137" s="39" t="s">
        <v>1361</v>
      </c>
      <c r="AH137" s="39" t="s">
        <v>1352</v>
      </c>
      <c r="AI137" s="132"/>
      <c r="AJ137" s="132"/>
      <c r="AK137" s="132">
        <v>0.17</v>
      </c>
      <c r="AL137" s="132"/>
      <c r="AM137" s="132"/>
      <c r="AN137" s="132"/>
      <c r="AO137" s="132"/>
      <c r="AP137" s="132"/>
      <c r="AQ137" s="132"/>
      <c r="AR137" s="132"/>
      <c r="AS137" s="132"/>
      <c r="AT137" s="132"/>
      <c r="AU137" s="37"/>
      <c r="AV137" s="37"/>
      <c r="AW137" s="37"/>
      <c r="AX137" s="37"/>
      <c r="AY137" s="35">
        <f>+AI137*'GHG '!$C$2</f>
        <v>0</v>
      </c>
      <c r="AZ137" s="31">
        <f>AJ137*'GHG '!$C$4</f>
        <v>0</v>
      </c>
      <c r="BA137" s="35">
        <f>+AK137*'GHG '!$C$5</f>
        <v>4.7600000000000007</v>
      </c>
      <c r="BB137" s="35">
        <f>+AL137*'GHG '!$C$6</f>
        <v>0</v>
      </c>
      <c r="BC137" s="125">
        <f>+AM137*'GHG '!$C$7</f>
        <v>0</v>
      </c>
      <c r="BD137" s="32"/>
      <c r="BE137" s="32"/>
      <c r="BF137" s="32"/>
      <c r="BG137" s="32"/>
      <c r="BH137" s="32"/>
      <c r="BI137" s="32"/>
      <c r="BJ137" s="32"/>
      <c r="BK137" s="32"/>
      <c r="BL137" s="32"/>
      <c r="BM137" s="32"/>
      <c r="BN137" s="32"/>
      <c r="BO137" s="32"/>
      <c r="BP137" s="32"/>
      <c r="BQ137" s="32"/>
      <c r="BR137" s="173">
        <f t="shared" si="0"/>
        <v>4.7600000000000007</v>
      </c>
      <c r="BS137" s="36" t="s">
        <v>190</v>
      </c>
      <c r="BT137" s="36" t="s">
        <v>190</v>
      </c>
      <c r="BU137" s="14">
        <f t="shared" si="4"/>
        <v>132</v>
      </c>
    </row>
    <row r="138" spans="1:74" s="14" customFormat="1" ht="81" customHeight="1">
      <c r="A138" s="30" t="s">
        <v>201</v>
      </c>
      <c r="B138" s="126" t="s">
        <v>370</v>
      </c>
      <c r="C138" s="157" t="s">
        <v>377</v>
      </c>
      <c r="D138" s="32"/>
      <c r="E138" s="32" t="s">
        <v>230</v>
      </c>
      <c r="F138" s="32" t="s">
        <v>244</v>
      </c>
      <c r="G138" s="32"/>
      <c r="H138" s="32"/>
      <c r="I138" s="36" t="s">
        <v>1376</v>
      </c>
      <c r="J138" s="36" t="s">
        <v>1377</v>
      </c>
      <c r="K138" s="32"/>
      <c r="L138" s="32"/>
      <c r="M138" s="33" t="s">
        <v>1641</v>
      </c>
      <c r="N138" s="39" t="s">
        <v>817</v>
      </c>
      <c r="O138" s="39" t="s">
        <v>1342</v>
      </c>
      <c r="P138" s="36" t="s">
        <v>1343</v>
      </c>
      <c r="Q138" s="34">
        <v>42370</v>
      </c>
      <c r="R138" s="34"/>
      <c r="S138" s="32" t="s">
        <v>1344</v>
      </c>
      <c r="T138" s="36" t="s">
        <v>1372</v>
      </c>
      <c r="U138" s="36" t="s">
        <v>1378</v>
      </c>
      <c r="V138" s="36" t="s">
        <v>1347</v>
      </c>
      <c r="W138" s="32"/>
      <c r="X138" s="32">
        <v>2018</v>
      </c>
      <c r="Y138" s="32" t="s">
        <v>1347</v>
      </c>
      <c r="Z138" s="32" t="s">
        <v>1348</v>
      </c>
      <c r="AA138" s="32" t="s">
        <v>1183</v>
      </c>
      <c r="AB138" s="45" t="s">
        <v>1347</v>
      </c>
      <c r="AC138" s="36" t="s">
        <v>1349</v>
      </c>
      <c r="AD138" s="36" t="s">
        <v>1350</v>
      </c>
      <c r="AE138" s="32"/>
      <c r="AF138" s="32"/>
      <c r="AG138" s="39" t="s">
        <v>1361</v>
      </c>
      <c r="AH138" s="39" t="s">
        <v>1352</v>
      </c>
      <c r="AI138" s="132"/>
      <c r="AJ138" s="132"/>
      <c r="AK138" s="132">
        <v>5</v>
      </c>
      <c r="AL138" s="132"/>
      <c r="AM138" s="132"/>
      <c r="AN138" s="132"/>
      <c r="AO138" s="132"/>
      <c r="AP138" s="132"/>
      <c r="AQ138" s="132"/>
      <c r="AR138" s="132"/>
      <c r="AS138" s="132"/>
      <c r="AT138" s="132"/>
      <c r="AU138" s="37"/>
      <c r="AV138" s="37"/>
      <c r="AW138" s="37"/>
      <c r="AX138" s="37"/>
      <c r="AY138" s="35">
        <f>+AI138*'GHG '!$C$2</f>
        <v>0</v>
      </c>
      <c r="AZ138" s="31">
        <f>AJ138*'GHG '!$C$4</f>
        <v>0</v>
      </c>
      <c r="BA138" s="35">
        <f>+AK138*'GHG '!$C$5</f>
        <v>140</v>
      </c>
      <c r="BB138" s="35">
        <f>+AL138*'GHG '!$C$6</f>
        <v>0</v>
      </c>
      <c r="BC138" s="125">
        <f>+AM138*'GHG '!$C$7</f>
        <v>0</v>
      </c>
      <c r="BD138" s="32"/>
      <c r="BE138" s="32"/>
      <c r="BF138" s="32"/>
      <c r="BG138" s="32"/>
      <c r="BH138" s="32"/>
      <c r="BI138" s="32"/>
      <c r="BJ138" s="32"/>
      <c r="BK138" s="32"/>
      <c r="BL138" s="32"/>
      <c r="BM138" s="32"/>
      <c r="BN138" s="32"/>
      <c r="BO138" s="32"/>
      <c r="BP138" s="32"/>
      <c r="BQ138" s="32"/>
      <c r="BR138" s="173">
        <f t="shared" ref="BR138:BR159" si="5">SUM(AY138:BL138)</f>
        <v>140</v>
      </c>
      <c r="BS138" s="32" t="s">
        <v>1353</v>
      </c>
      <c r="BT138" s="32" t="s">
        <v>1354</v>
      </c>
      <c r="BU138" s="14">
        <f t="shared" si="4"/>
        <v>133</v>
      </c>
    </row>
    <row r="139" spans="1:74" s="14" customFormat="1" ht="81" customHeight="1">
      <c r="A139" s="30" t="s">
        <v>201</v>
      </c>
      <c r="B139" s="126" t="s">
        <v>370</v>
      </c>
      <c r="C139" s="157" t="s">
        <v>377</v>
      </c>
      <c r="D139" s="32"/>
      <c r="E139" s="32" t="s">
        <v>230</v>
      </c>
      <c r="F139" s="32" t="s">
        <v>244</v>
      </c>
      <c r="G139" s="32"/>
      <c r="H139" s="32"/>
      <c r="I139" s="36" t="s">
        <v>1379</v>
      </c>
      <c r="J139" s="36" t="s">
        <v>1380</v>
      </c>
      <c r="K139" s="32"/>
      <c r="L139" s="32"/>
      <c r="M139" s="33" t="s">
        <v>1642</v>
      </c>
      <c r="N139" s="39" t="s">
        <v>817</v>
      </c>
      <c r="O139" s="39" t="s">
        <v>1342</v>
      </c>
      <c r="P139" s="36" t="s">
        <v>1343</v>
      </c>
      <c r="Q139" s="34">
        <v>42370</v>
      </c>
      <c r="R139" s="34"/>
      <c r="S139" s="32" t="s">
        <v>187</v>
      </c>
      <c r="T139" s="36" t="s">
        <v>1372</v>
      </c>
      <c r="U139" s="36" t="s">
        <v>1378</v>
      </c>
      <c r="V139" s="36" t="s">
        <v>1347</v>
      </c>
      <c r="W139" s="32"/>
      <c r="X139" s="32">
        <v>2018</v>
      </c>
      <c r="Y139" s="32" t="s">
        <v>1347</v>
      </c>
      <c r="Z139" s="32" t="s">
        <v>1348</v>
      </c>
      <c r="AA139" s="32" t="s">
        <v>1183</v>
      </c>
      <c r="AB139" s="45" t="s">
        <v>1347</v>
      </c>
      <c r="AC139" s="36" t="s">
        <v>1349</v>
      </c>
      <c r="AD139" s="36" t="s">
        <v>1350</v>
      </c>
      <c r="AE139" s="32"/>
      <c r="AF139" s="32"/>
      <c r="AG139" s="39" t="s">
        <v>1361</v>
      </c>
      <c r="AH139" s="39" t="s">
        <v>1352</v>
      </c>
      <c r="AI139" s="132"/>
      <c r="AJ139" s="132"/>
      <c r="AK139" s="132">
        <v>0.107</v>
      </c>
      <c r="AL139" s="132"/>
      <c r="AM139" s="132"/>
      <c r="AN139" s="132"/>
      <c r="AO139" s="132"/>
      <c r="AP139" s="132"/>
      <c r="AQ139" s="132"/>
      <c r="AR139" s="132"/>
      <c r="AS139" s="132"/>
      <c r="AT139" s="132"/>
      <c r="AU139" s="37"/>
      <c r="AV139" s="37"/>
      <c r="AW139" s="37"/>
      <c r="AX139" s="37"/>
      <c r="AY139" s="35">
        <f>+AI139*'GHG '!$C$2</f>
        <v>0</v>
      </c>
      <c r="AZ139" s="31">
        <f>AJ139*'GHG '!$C$4</f>
        <v>0</v>
      </c>
      <c r="BA139" s="35">
        <f>+AK139*'GHG '!$C$5</f>
        <v>2.996</v>
      </c>
      <c r="BB139" s="35">
        <f>+AL139*'GHG '!$C$6</f>
        <v>0</v>
      </c>
      <c r="BC139" s="125">
        <f>+AM139*'GHG '!$C$7</f>
        <v>0</v>
      </c>
      <c r="BD139" s="32"/>
      <c r="BE139" s="32"/>
      <c r="BF139" s="32"/>
      <c r="BG139" s="32"/>
      <c r="BH139" s="32"/>
      <c r="BI139" s="32"/>
      <c r="BJ139" s="32"/>
      <c r="BK139" s="32"/>
      <c r="BL139" s="32"/>
      <c r="BM139" s="32"/>
      <c r="BN139" s="32"/>
      <c r="BO139" s="32"/>
      <c r="BP139" s="32"/>
      <c r="BQ139" s="32"/>
      <c r="BR139" s="173">
        <f t="shared" si="5"/>
        <v>2.996</v>
      </c>
      <c r="BS139" s="36" t="s">
        <v>190</v>
      </c>
      <c r="BT139" s="36" t="s">
        <v>190</v>
      </c>
      <c r="BU139" s="14">
        <f t="shared" si="4"/>
        <v>134</v>
      </c>
    </row>
    <row r="140" spans="1:74" s="14" customFormat="1" ht="81" customHeight="1">
      <c r="A140" s="30" t="s">
        <v>201</v>
      </c>
      <c r="B140" s="126" t="s">
        <v>370</v>
      </c>
      <c r="C140" s="157" t="s">
        <v>377</v>
      </c>
      <c r="D140" s="32"/>
      <c r="E140" s="32" t="s">
        <v>230</v>
      </c>
      <c r="F140" s="32" t="s">
        <v>244</v>
      </c>
      <c r="G140" s="32"/>
      <c r="H140" s="32"/>
      <c r="I140" s="36" t="s">
        <v>1381</v>
      </c>
      <c r="J140" s="36" t="s">
        <v>1382</v>
      </c>
      <c r="K140" s="32"/>
      <c r="L140" s="32"/>
      <c r="M140" s="33" t="s">
        <v>1643</v>
      </c>
      <c r="N140" s="39" t="s">
        <v>817</v>
      </c>
      <c r="O140" s="39" t="s">
        <v>1342</v>
      </c>
      <c r="P140" s="36" t="s">
        <v>1343</v>
      </c>
      <c r="Q140" s="34">
        <v>42370</v>
      </c>
      <c r="R140" s="34"/>
      <c r="S140" s="32" t="s">
        <v>1344</v>
      </c>
      <c r="T140" s="36" t="s">
        <v>1372</v>
      </c>
      <c r="U140" s="36" t="s">
        <v>1383</v>
      </c>
      <c r="V140" s="36" t="s">
        <v>1347</v>
      </c>
      <c r="W140" s="32"/>
      <c r="X140" s="32">
        <v>2018</v>
      </c>
      <c r="Y140" s="32" t="s">
        <v>1347</v>
      </c>
      <c r="Z140" s="32" t="s">
        <v>1348</v>
      </c>
      <c r="AA140" s="32" t="s">
        <v>1183</v>
      </c>
      <c r="AB140" s="45" t="s">
        <v>1347</v>
      </c>
      <c r="AC140" s="36" t="s">
        <v>1349</v>
      </c>
      <c r="AD140" s="36" t="s">
        <v>1350</v>
      </c>
      <c r="AE140" s="32"/>
      <c r="AF140" s="32"/>
      <c r="AG140" s="39" t="s">
        <v>1361</v>
      </c>
      <c r="AH140" s="39" t="s">
        <v>1352</v>
      </c>
      <c r="AI140" s="132"/>
      <c r="AJ140" s="132"/>
      <c r="AK140" s="132">
        <v>18</v>
      </c>
      <c r="AL140" s="132"/>
      <c r="AM140" s="132"/>
      <c r="AN140" s="132"/>
      <c r="AO140" s="132"/>
      <c r="AP140" s="132"/>
      <c r="AQ140" s="132"/>
      <c r="AR140" s="132"/>
      <c r="AS140" s="132"/>
      <c r="AT140" s="132"/>
      <c r="AU140" s="37"/>
      <c r="AV140" s="37"/>
      <c r="AW140" s="37"/>
      <c r="AX140" s="37"/>
      <c r="AY140" s="35">
        <f>+AI140*'GHG '!$C$2</f>
        <v>0</v>
      </c>
      <c r="AZ140" s="31">
        <f>AJ140*'GHG '!$C$4</f>
        <v>0</v>
      </c>
      <c r="BA140" s="35">
        <f>+AK140*'GHG '!$C$5</f>
        <v>504</v>
      </c>
      <c r="BB140" s="35">
        <f>+AL140*'GHG '!$C$6</f>
        <v>0</v>
      </c>
      <c r="BC140" s="125">
        <f>+AM140*'GHG '!$C$7</f>
        <v>0</v>
      </c>
      <c r="BD140" s="32"/>
      <c r="BE140" s="32"/>
      <c r="BF140" s="32"/>
      <c r="BG140" s="32"/>
      <c r="BH140" s="32"/>
      <c r="BI140" s="32"/>
      <c r="BJ140" s="32"/>
      <c r="BK140" s="32"/>
      <c r="BL140" s="32"/>
      <c r="BM140" s="32"/>
      <c r="BN140" s="32"/>
      <c r="BO140" s="32"/>
      <c r="BP140" s="32"/>
      <c r="BQ140" s="32"/>
      <c r="BR140" s="173">
        <f t="shared" si="5"/>
        <v>504</v>
      </c>
      <c r="BS140" s="32" t="s">
        <v>1353</v>
      </c>
      <c r="BT140" s="32" t="s">
        <v>1354</v>
      </c>
      <c r="BU140" s="14">
        <f t="shared" si="4"/>
        <v>135</v>
      </c>
    </row>
    <row r="141" spans="1:74" s="14" customFormat="1" ht="81" customHeight="1">
      <c r="A141" s="30" t="s">
        <v>201</v>
      </c>
      <c r="B141" s="126" t="s">
        <v>370</v>
      </c>
      <c r="C141" s="157" t="s">
        <v>377</v>
      </c>
      <c r="D141" s="32"/>
      <c r="E141" s="32" t="s">
        <v>230</v>
      </c>
      <c r="F141" s="32" t="s">
        <v>244</v>
      </c>
      <c r="G141" s="32"/>
      <c r="H141" s="32"/>
      <c r="I141" s="36" t="s">
        <v>1384</v>
      </c>
      <c r="J141" s="36" t="s">
        <v>1385</v>
      </c>
      <c r="K141" s="32"/>
      <c r="L141" s="32"/>
      <c r="M141" s="33" t="s">
        <v>1644</v>
      </c>
      <c r="N141" s="39" t="s">
        <v>817</v>
      </c>
      <c r="O141" s="39" t="s">
        <v>1342</v>
      </c>
      <c r="P141" s="36" t="s">
        <v>1343</v>
      </c>
      <c r="Q141" s="34">
        <v>42370</v>
      </c>
      <c r="R141" s="34"/>
      <c r="S141" s="32" t="s">
        <v>187</v>
      </c>
      <c r="T141" s="36" t="s">
        <v>1372</v>
      </c>
      <c r="U141" s="36" t="s">
        <v>1383</v>
      </c>
      <c r="V141" s="36" t="s">
        <v>1347</v>
      </c>
      <c r="W141" s="32"/>
      <c r="X141" s="32">
        <v>2018</v>
      </c>
      <c r="Y141" s="32" t="s">
        <v>1347</v>
      </c>
      <c r="Z141" s="32" t="s">
        <v>1348</v>
      </c>
      <c r="AA141" s="32" t="s">
        <v>1183</v>
      </c>
      <c r="AB141" s="45" t="s">
        <v>1347</v>
      </c>
      <c r="AC141" s="36" t="s">
        <v>1349</v>
      </c>
      <c r="AD141" s="36" t="s">
        <v>1350</v>
      </c>
      <c r="AE141" s="32"/>
      <c r="AF141" s="32"/>
      <c r="AG141" s="39" t="s">
        <v>1361</v>
      </c>
      <c r="AH141" s="39" t="s">
        <v>1352</v>
      </c>
      <c r="AI141" s="132"/>
      <c r="AJ141" s="132"/>
      <c r="AK141" s="132">
        <v>3.27E-2</v>
      </c>
      <c r="AL141" s="132"/>
      <c r="AM141" s="132"/>
      <c r="AN141" s="132"/>
      <c r="AO141" s="132"/>
      <c r="AP141" s="132"/>
      <c r="AQ141" s="132"/>
      <c r="AR141" s="132"/>
      <c r="AS141" s="132"/>
      <c r="AT141" s="132"/>
      <c r="AU141" s="37"/>
      <c r="AV141" s="37"/>
      <c r="AW141" s="37"/>
      <c r="AX141" s="37"/>
      <c r="AY141" s="35">
        <f>+AI141*'GHG '!$C$2</f>
        <v>0</v>
      </c>
      <c r="AZ141" s="31">
        <f>AJ141*'GHG '!$C$4</f>
        <v>0</v>
      </c>
      <c r="BA141" s="35">
        <f>+AK141*'GHG '!$C$5</f>
        <v>0.91559999999999997</v>
      </c>
      <c r="BB141" s="35">
        <f>+AL141*'GHG '!$C$6</f>
        <v>0</v>
      </c>
      <c r="BC141" s="125">
        <f>+AM141*'GHG '!$C$7</f>
        <v>0</v>
      </c>
      <c r="BD141" s="32"/>
      <c r="BE141" s="32"/>
      <c r="BF141" s="32"/>
      <c r="BG141" s="32"/>
      <c r="BH141" s="32"/>
      <c r="BI141" s="32"/>
      <c r="BJ141" s="32"/>
      <c r="BK141" s="32"/>
      <c r="BL141" s="32"/>
      <c r="BM141" s="32"/>
      <c r="BN141" s="32"/>
      <c r="BO141" s="32"/>
      <c r="BP141" s="32"/>
      <c r="BQ141" s="32"/>
      <c r="BR141" s="173">
        <f t="shared" si="5"/>
        <v>0.91559999999999997</v>
      </c>
      <c r="BS141" s="36" t="s">
        <v>190</v>
      </c>
      <c r="BT141" s="36" t="s">
        <v>190</v>
      </c>
      <c r="BU141" s="14">
        <f t="shared" si="4"/>
        <v>136</v>
      </c>
    </row>
    <row r="142" spans="1:74" s="14" customFormat="1" ht="81" customHeight="1">
      <c r="A142" s="30" t="s">
        <v>201</v>
      </c>
      <c r="B142" s="126" t="s">
        <v>370</v>
      </c>
      <c r="C142" s="157" t="s">
        <v>377</v>
      </c>
      <c r="D142" s="32"/>
      <c r="E142" s="32" t="s">
        <v>230</v>
      </c>
      <c r="F142" s="32" t="s">
        <v>244</v>
      </c>
      <c r="G142" s="32"/>
      <c r="H142" s="32"/>
      <c r="I142" s="36" t="s">
        <v>1386</v>
      </c>
      <c r="J142" s="36" t="s">
        <v>1387</v>
      </c>
      <c r="K142" s="32"/>
      <c r="L142" s="32"/>
      <c r="M142" s="33" t="s">
        <v>1645</v>
      </c>
      <c r="N142" s="39" t="s">
        <v>817</v>
      </c>
      <c r="O142" s="39" t="s">
        <v>1342</v>
      </c>
      <c r="P142" s="36" t="s">
        <v>1343</v>
      </c>
      <c r="Q142" s="34">
        <v>42370</v>
      </c>
      <c r="R142" s="34"/>
      <c r="S142" s="32" t="s">
        <v>1344</v>
      </c>
      <c r="T142" s="36" t="s">
        <v>1372</v>
      </c>
      <c r="U142" s="36" t="s">
        <v>1388</v>
      </c>
      <c r="V142" s="36" t="s">
        <v>1347</v>
      </c>
      <c r="W142" s="32"/>
      <c r="X142" s="32">
        <v>2018</v>
      </c>
      <c r="Y142" s="32" t="s">
        <v>1347</v>
      </c>
      <c r="Z142" s="32" t="s">
        <v>1348</v>
      </c>
      <c r="AA142" s="32" t="s">
        <v>1183</v>
      </c>
      <c r="AB142" s="45" t="s">
        <v>1347</v>
      </c>
      <c r="AC142" s="36" t="s">
        <v>1349</v>
      </c>
      <c r="AD142" s="36" t="s">
        <v>1350</v>
      </c>
      <c r="AE142" s="32"/>
      <c r="AF142" s="32"/>
      <c r="AG142" s="39" t="s">
        <v>1361</v>
      </c>
      <c r="AH142" s="39" t="s">
        <v>1352</v>
      </c>
      <c r="AI142" s="132"/>
      <c r="AJ142" s="132"/>
      <c r="AK142" s="132">
        <v>10</v>
      </c>
      <c r="AL142" s="132"/>
      <c r="AM142" s="132"/>
      <c r="AN142" s="132"/>
      <c r="AO142" s="132"/>
      <c r="AP142" s="132"/>
      <c r="AQ142" s="132"/>
      <c r="AR142" s="132"/>
      <c r="AS142" s="132"/>
      <c r="AT142" s="132"/>
      <c r="AU142" s="37"/>
      <c r="AV142" s="37"/>
      <c r="AW142" s="37"/>
      <c r="AX142" s="37"/>
      <c r="AY142" s="35">
        <f>+AI142*'GHG '!$C$2</f>
        <v>0</v>
      </c>
      <c r="AZ142" s="31">
        <f>AJ142*'GHG '!$C$4</f>
        <v>0</v>
      </c>
      <c r="BA142" s="35">
        <f>+AK142*'GHG '!$C$5</f>
        <v>280</v>
      </c>
      <c r="BB142" s="35">
        <f>+AL142*'GHG '!$C$6</f>
        <v>0</v>
      </c>
      <c r="BC142" s="125">
        <f>+AM142*'GHG '!$C$7</f>
        <v>0</v>
      </c>
      <c r="BD142" s="32"/>
      <c r="BE142" s="32"/>
      <c r="BF142" s="32"/>
      <c r="BG142" s="32"/>
      <c r="BH142" s="32"/>
      <c r="BI142" s="32"/>
      <c r="BJ142" s="32"/>
      <c r="BK142" s="32"/>
      <c r="BL142" s="32"/>
      <c r="BM142" s="32"/>
      <c r="BN142" s="32"/>
      <c r="BO142" s="32"/>
      <c r="BP142" s="32"/>
      <c r="BQ142" s="32"/>
      <c r="BR142" s="173">
        <f t="shared" si="5"/>
        <v>280</v>
      </c>
      <c r="BS142" s="32" t="s">
        <v>1353</v>
      </c>
      <c r="BT142" s="32" t="s">
        <v>1354</v>
      </c>
      <c r="BU142" s="14">
        <f t="shared" si="4"/>
        <v>137</v>
      </c>
    </row>
    <row r="143" spans="1:74" s="14" customFormat="1" ht="81" customHeight="1">
      <c r="A143" s="30" t="s">
        <v>201</v>
      </c>
      <c r="B143" s="126" t="s">
        <v>370</v>
      </c>
      <c r="C143" s="157" t="s">
        <v>377</v>
      </c>
      <c r="D143" s="32"/>
      <c r="E143" s="32" t="s">
        <v>230</v>
      </c>
      <c r="F143" s="32" t="s">
        <v>244</v>
      </c>
      <c r="G143" s="32"/>
      <c r="H143" s="32"/>
      <c r="I143" s="36" t="s">
        <v>1389</v>
      </c>
      <c r="J143" s="36" t="s">
        <v>1390</v>
      </c>
      <c r="K143" s="32"/>
      <c r="L143" s="32"/>
      <c r="M143" s="33" t="s">
        <v>1646</v>
      </c>
      <c r="N143" s="39" t="s">
        <v>817</v>
      </c>
      <c r="O143" s="39" t="s">
        <v>1342</v>
      </c>
      <c r="P143" s="36" t="s">
        <v>1343</v>
      </c>
      <c r="Q143" s="34">
        <v>42370</v>
      </c>
      <c r="R143" s="34"/>
      <c r="S143" s="32" t="s">
        <v>187</v>
      </c>
      <c r="T143" s="36" t="s">
        <v>1372</v>
      </c>
      <c r="U143" s="36" t="s">
        <v>1388</v>
      </c>
      <c r="V143" s="36" t="s">
        <v>1347</v>
      </c>
      <c r="W143" s="32"/>
      <c r="X143" s="32">
        <v>2018</v>
      </c>
      <c r="Y143" s="32" t="s">
        <v>1347</v>
      </c>
      <c r="Z143" s="32" t="s">
        <v>1348</v>
      </c>
      <c r="AA143" s="32" t="s">
        <v>1183</v>
      </c>
      <c r="AB143" s="45" t="s">
        <v>1347</v>
      </c>
      <c r="AC143" s="36" t="s">
        <v>1349</v>
      </c>
      <c r="AD143" s="36" t="s">
        <v>1350</v>
      </c>
      <c r="AE143" s="32"/>
      <c r="AF143" s="32"/>
      <c r="AG143" s="39" t="s">
        <v>1361</v>
      </c>
      <c r="AH143" s="39" t="s">
        <v>1352</v>
      </c>
      <c r="AI143" s="132"/>
      <c r="AJ143" s="132"/>
      <c r="AK143" s="132">
        <v>3.3333000000000002E-2</v>
      </c>
      <c r="AL143" s="132"/>
      <c r="AM143" s="132"/>
      <c r="AN143" s="132"/>
      <c r="AO143" s="132"/>
      <c r="AP143" s="132"/>
      <c r="AQ143" s="132"/>
      <c r="AR143" s="132"/>
      <c r="AS143" s="132"/>
      <c r="AT143" s="132"/>
      <c r="AU143" s="37"/>
      <c r="AV143" s="37"/>
      <c r="AW143" s="37"/>
      <c r="AX143" s="37"/>
      <c r="AY143" s="35">
        <f>+AI143*'GHG '!$C$2</f>
        <v>0</v>
      </c>
      <c r="AZ143" s="31">
        <f>AJ143*'GHG '!$C$4</f>
        <v>0</v>
      </c>
      <c r="BA143" s="35">
        <f>+AK143*'GHG '!$C$5</f>
        <v>0.93332400000000004</v>
      </c>
      <c r="BB143" s="35">
        <f>+AL143*'GHG '!$C$6</f>
        <v>0</v>
      </c>
      <c r="BC143" s="125">
        <f>+AM143*'GHG '!$C$7</f>
        <v>0</v>
      </c>
      <c r="BD143" s="32"/>
      <c r="BE143" s="32"/>
      <c r="BF143" s="32"/>
      <c r="BG143" s="32"/>
      <c r="BH143" s="32"/>
      <c r="BI143" s="32"/>
      <c r="BJ143" s="32"/>
      <c r="BK143" s="32"/>
      <c r="BL143" s="32"/>
      <c r="BM143" s="32"/>
      <c r="BN143" s="32"/>
      <c r="BO143" s="32"/>
      <c r="BP143" s="32"/>
      <c r="BQ143" s="32"/>
      <c r="BR143" s="173">
        <f t="shared" si="5"/>
        <v>0.93332400000000004</v>
      </c>
      <c r="BS143" s="36" t="s">
        <v>190</v>
      </c>
      <c r="BT143" s="36" t="s">
        <v>190</v>
      </c>
      <c r="BU143" s="14">
        <f t="shared" si="4"/>
        <v>138</v>
      </c>
    </row>
    <row r="144" spans="1:74" s="14" customFormat="1" ht="81" customHeight="1">
      <c r="A144" s="30" t="s">
        <v>201</v>
      </c>
      <c r="B144" s="126" t="s">
        <v>370</v>
      </c>
      <c r="C144" s="157" t="s">
        <v>377</v>
      </c>
      <c r="D144" s="32"/>
      <c r="E144" s="32" t="s">
        <v>230</v>
      </c>
      <c r="F144" s="32" t="s">
        <v>244</v>
      </c>
      <c r="G144" s="32"/>
      <c r="H144" s="32"/>
      <c r="I144" s="36" t="s">
        <v>1391</v>
      </c>
      <c r="J144" s="36" t="s">
        <v>1392</v>
      </c>
      <c r="K144" s="32"/>
      <c r="L144" s="32"/>
      <c r="M144" s="33" t="s">
        <v>1647</v>
      </c>
      <c r="N144" s="39" t="s">
        <v>817</v>
      </c>
      <c r="O144" s="39" t="s">
        <v>1342</v>
      </c>
      <c r="P144" s="36" t="s">
        <v>1343</v>
      </c>
      <c r="Q144" s="34">
        <v>42370</v>
      </c>
      <c r="R144" s="34"/>
      <c r="S144" s="32" t="s">
        <v>1344</v>
      </c>
      <c r="T144" s="36" t="s">
        <v>1372</v>
      </c>
      <c r="U144" s="36" t="s">
        <v>1393</v>
      </c>
      <c r="V144" s="36" t="s">
        <v>1347</v>
      </c>
      <c r="W144" s="32"/>
      <c r="X144" s="32">
        <v>2018</v>
      </c>
      <c r="Y144" s="32" t="s">
        <v>1347</v>
      </c>
      <c r="Z144" s="32" t="s">
        <v>1348</v>
      </c>
      <c r="AA144" s="32" t="s">
        <v>1183</v>
      </c>
      <c r="AB144" s="45" t="s">
        <v>1347</v>
      </c>
      <c r="AC144" s="36" t="s">
        <v>1349</v>
      </c>
      <c r="AD144" s="36" t="s">
        <v>1350</v>
      </c>
      <c r="AE144" s="32"/>
      <c r="AF144" s="32"/>
      <c r="AG144" s="39" t="s">
        <v>1361</v>
      </c>
      <c r="AH144" s="39" t="s">
        <v>1352</v>
      </c>
      <c r="AI144" s="132"/>
      <c r="AJ144" s="132"/>
      <c r="AK144" s="132">
        <v>1.5</v>
      </c>
      <c r="AL144" s="132"/>
      <c r="AM144" s="132"/>
      <c r="AN144" s="132"/>
      <c r="AO144" s="132"/>
      <c r="AP144" s="132"/>
      <c r="AQ144" s="132"/>
      <c r="AR144" s="132"/>
      <c r="AS144" s="132"/>
      <c r="AT144" s="132"/>
      <c r="AU144" s="37"/>
      <c r="AV144" s="37"/>
      <c r="AW144" s="37"/>
      <c r="AX144" s="37"/>
      <c r="AY144" s="35">
        <f>+AI144*'GHG '!$C$2</f>
        <v>0</v>
      </c>
      <c r="AZ144" s="31">
        <f>AJ144*'GHG '!$C$4</f>
        <v>0</v>
      </c>
      <c r="BA144" s="35">
        <f>+AK144*'GHG '!$C$5</f>
        <v>42</v>
      </c>
      <c r="BB144" s="35">
        <f>+AL144*'GHG '!$C$6</f>
        <v>0</v>
      </c>
      <c r="BC144" s="125">
        <f>+AM144*'GHG '!$C$7</f>
        <v>0</v>
      </c>
      <c r="BD144" s="32"/>
      <c r="BE144" s="32"/>
      <c r="BF144" s="32"/>
      <c r="BG144" s="32"/>
      <c r="BH144" s="32"/>
      <c r="BI144" s="32"/>
      <c r="BJ144" s="32"/>
      <c r="BK144" s="32"/>
      <c r="BL144" s="32"/>
      <c r="BM144" s="32"/>
      <c r="BN144" s="32"/>
      <c r="BO144" s="32"/>
      <c r="BP144" s="32"/>
      <c r="BQ144" s="32"/>
      <c r="BR144" s="173">
        <f t="shared" si="5"/>
        <v>42</v>
      </c>
      <c r="BS144" s="32" t="s">
        <v>1353</v>
      </c>
      <c r="BT144" s="32" t="s">
        <v>1354</v>
      </c>
      <c r="BU144" s="14">
        <f t="shared" si="4"/>
        <v>139</v>
      </c>
    </row>
    <row r="145" spans="1:73" s="14" customFormat="1" ht="81" customHeight="1">
      <c r="A145" s="30" t="s">
        <v>201</v>
      </c>
      <c r="B145" s="126" t="s">
        <v>370</v>
      </c>
      <c r="C145" s="157" t="s">
        <v>377</v>
      </c>
      <c r="D145" s="32"/>
      <c r="E145" s="32" t="s">
        <v>230</v>
      </c>
      <c r="F145" s="32" t="s">
        <v>244</v>
      </c>
      <c r="G145" s="32"/>
      <c r="H145" s="32"/>
      <c r="I145" s="36" t="s">
        <v>1394</v>
      </c>
      <c r="J145" s="36" t="s">
        <v>1395</v>
      </c>
      <c r="K145" s="32"/>
      <c r="L145" s="32"/>
      <c r="M145" s="33" t="s">
        <v>1648</v>
      </c>
      <c r="N145" s="39" t="s">
        <v>817</v>
      </c>
      <c r="O145" s="39" t="s">
        <v>1342</v>
      </c>
      <c r="P145" s="36" t="s">
        <v>1343</v>
      </c>
      <c r="Q145" s="34">
        <v>42370</v>
      </c>
      <c r="R145" s="34"/>
      <c r="S145" s="32" t="s">
        <v>187</v>
      </c>
      <c r="T145" s="36" t="s">
        <v>1372</v>
      </c>
      <c r="U145" s="36" t="s">
        <v>1393</v>
      </c>
      <c r="V145" s="36" t="s">
        <v>1347</v>
      </c>
      <c r="W145" s="32"/>
      <c r="X145" s="32">
        <v>2018</v>
      </c>
      <c r="Y145" s="32" t="s">
        <v>1347</v>
      </c>
      <c r="Z145" s="32" t="s">
        <v>1348</v>
      </c>
      <c r="AA145" s="32" t="s">
        <v>1183</v>
      </c>
      <c r="AB145" s="45" t="s">
        <v>1347</v>
      </c>
      <c r="AC145" s="36" t="s">
        <v>1349</v>
      </c>
      <c r="AD145" s="36" t="s">
        <v>1350</v>
      </c>
      <c r="AE145" s="32"/>
      <c r="AF145" s="32"/>
      <c r="AG145" s="39" t="s">
        <v>1361</v>
      </c>
      <c r="AH145" s="39" t="s">
        <v>1352</v>
      </c>
      <c r="AI145" s="132"/>
      <c r="AJ145" s="132"/>
      <c r="AK145" s="132">
        <v>8.6999999999999994E-3</v>
      </c>
      <c r="AL145" s="132"/>
      <c r="AM145" s="132"/>
      <c r="AN145" s="132"/>
      <c r="AO145" s="132"/>
      <c r="AP145" s="132"/>
      <c r="AQ145" s="132"/>
      <c r="AR145" s="132"/>
      <c r="AS145" s="132"/>
      <c r="AT145" s="132"/>
      <c r="AU145" s="37"/>
      <c r="AV145" s="37"/>
      <c r="AW145" s="37"/>
      <c r="AX145" s="37"/>
      <c r="AY145" s="35">
        <f>+AI145*'GHG '!$C$2</f>
        <v>0</v>
      </c>
      <c r="AZ145" s="31">
        <f>AJ145*'GHG '!$C$4</f>
        <v>0</v>
      </c>
      <c r="BA145" s="35">
        <f>+AK145*'GHG '!$C$5</f>
        <v>0.24359999999999998</v>
      </c>
      <c r="BB145" s="35">
        <f>+AL145*'GHG '!$C$6</f>
        <v>0</v>
      </c>
      <c r="BC145" s="125">
        <f>+AM145*'GHG '!$C$7</f>
        <v>0</v>
      </c>
      <c r="BD145" s="32"/>
      <c r="BE145" s="32"/>
      <c r="BF145" s="32"/>
      <c r="BG145" s="32"/>
      <c r="BH145" s="32"/>
      <c r="BI145" s="32"/>
      <c r="BJ145" s="32"/>
      <c r="BK145" s="32"/>
      <c r="BL145" s="32"/>
      <c r="BM145" s="32"/>
      <c r="BN145" s="32"/>
      <c r="BO145" s="32"/>
      <c r="BP145" s="32"/>
      <c r="BQ145" s="32"/>
      <c r="BR145" s="173">
        <f t="shared" si="5"/>
        <v>0.24359999999999998</v>
      </c>
      <c r="BS145" s="36" t="s">
        <v>190</v>
      </c>
      <c r="BT145" s="36" t="s">
        <v>190</v>
      </c>
      <c r="BU145" s="14">
        <f t="shared" si="4"/>
        <v>140</v>
      </c>
    </row>
    <row r="146" spans="1:73" s="14" customFormat="1" ht="81" customHeight="1">
      <c r="A146" s="30" t="s">
        <v>201</v>
      </c>
      <c r="B146" s="126" t="s">
        <v>370</v>
      </c>
      <c r="C146" s="157" t="s">
        <v>377</v>
      </c>
      <c r="D146" s="32"/>
      <c r="E146" s="32" t="s">
        <v>230</v>
      </c>
      <c r="F146" s="32" t="s">
        <v>244</v>
      </c>
      <c r="G146" s="32"/>
      <c r="H146" s="32"/>
      <c r="I146" s="36" t="s">
        <v>1396</v>
      </c>
      <c r="J146" s="36" t="s">
        <v>1397</v>
      </c>
      <c r="K146" s="32"/>
      <c r="L146" s="32"/>
      <c r="M146" s="33" t="s">
        <v>1649</v>
      </c>
      <c r="N146" s="39" t="s">
        <v>817</v>
      </c>
      <c r="O146" s="39" t="s">
        <v>1342</v>
      </c>
      <c r="P146" s="36" t="s">
        <v>1343</v>
      </c>
      <c r="Q146" s="34">
        <v>42370</v>
      </c>
      <c r="R146" s="34"/>
      <c r="S146" s="32" t="s">
        <v>1344</v>
      </c>
      <c r="T146" s="36" t="s">
        <v>1372</v>
      </c>
      <c r="U146" s="36" t="s">
        <v>1398</v>
      </c>
      <c r="V146" s="36" t="s">
        <v>1347</v>
      </c>
      <c r="W146" s="32"/>
      <c r="X146" s="32">
        <v>2018</v>
      </c>
      <c r="Y146" s="32" t="s">
        <v>1347</v>
      </c>
      <c r="Z146" s="32" t="s">
        <v>1348</v>
      </c>
      <c r="AA146" s="32" t="s">
        <v>1183</v>
      </c>
      <c r="AB146" s="45" t="s">
        <v>1347</v>
      </c>
      <c r="AC146" s="36" t="s">
        <v>1349</v>
      </c>
      <c r="AD146" s="36" t="s">
        <v>1350</v>
      </c>
      <c r="AE146" s="32"/>
      <c r="AF146" s="32"/>
      <c r="AG146" s="39" t="s">
        <v>1361</v>
      </c>
      <c r="AH146" s="39" t="s">
        <v>1352</v>
      </c>
      <c r="AI146" s="132"/>
      <c r="AJ146" s="132"/>
      <c r="AK146" s="132">
        <v>1.5</v>
      </c>
      <c r="AL146" s="132"/>
      <c r="AM146" s="132"/>
      <c r="AN146" s="132"/>
      <c r="AO146" s="132"/>
      <c r="AP146" s="132"/>
      <c r="AQ146" s="132"/>
      <c r="AR146" s="132"/>
      <c r="AS146" s="132"/>
      <c r="AT146" s="132"/>
      <c r="AU146" s="37"/>
      <c r="AV146" s="37"/>
      <c r="AW146" s="37"/>
      <c r="AX146" s="37"/>
      <c r="AY146" s="35">
        <f>+AI146*'GHG '!$C$2</f>
        <v>0</v>
      </c>
      <c r="AZ146" s="31">
        <f>AJ146*'GHG '!$C$4</f>
        <v>0</v>
      </c>
      <c r="BA146" s="35">
        <f>+AK146*'GHG '!$C$5</f>
        <v>42</v>
      </c>
      <c r="BB146" s="35">
        <f>+AL146*'GHG '!$C$6</f>
        <v>0</v>
      </c>
      <c r="BC146" s="125">
        <f>+AM146*'GHG '!$C$7</f>
        <v>0</v>
      </c>
      <c r="BD146" s="32"/>
      <c r="BE146" s="32"/>
      <c r="BF146" s="32"/>
      <c r="BG146" s="32"/>
      <c r="BH146" s="32"/>
      <c r="BI146" s="32"/>
      <c r="BJ146" s="32"/>
      <c r="BK146" s="32"/>
      <c r="BL146" s="32"/>
      <c r="BM146" s="32"/>
      <c r="BN146" s="32"/>
      <c r="BO146" s="32"/>
      <c r="BP146" s="32"/>
      <c r="BQ146" s="32"/>
      <c r="BR146" s="173">
        <f t="shared" si="5"/>
        <v>42</v>
      </c>
      <c r="BS146" s="32" t="s">
        <v>1353</v>
      </c>
      <c r="BT146" s="32" t="s">
        <v>1354</v>
      </c>
      <c r="BU146" s="14">
        <f t="shared" si="4"/>
        <v>141</v>
      </c>
    </row>
    <row r="147" spans="1:73" s="14" customFormat="1" ht="81" customHeight="1">
      <c r="A147" s="30" t="s">
        <v>201</v>
      </c>
      <c r="B147" s="126" t="s">
        <v>370</v>
      </c>
      <c r="C147" s="157" t="s">
        <v>377</v>
      </c>
      <c r="D147" s="32"/>
      <c r="E147" s="32" t="s">
        <v>230</v>
      </c>
      <c r="F147" s="32" t="s">
        <v>244</v>
      </c>
      <c r="G147" s="32"/>
      <c r="H147" s="32"/>
      <c r="I147" s="36" t="s">
        <v>1399</v>
      </c>
      <c r="J147" s="36" t="s">
        <v>1400</v>
      </c>
      <c r="K147" s="32"/>
      <c r="L147" s="32"/>
      <c r="M147" s="33" t="s">
        <v>1650</v>
      </c>
      <c r="N147" s="39" t="s">
        <v>817</v>
      </c>
      <c r="O147" s="39" t="s">
        <v>1342</v>
      </c>
      <c r="P147" s="36" t="s">
        <v>1343</v>
      </c>
      <c r="Q147" s="34">
        <v>42370</v>
      </c>
      <c r="R147" s="34"/>
      <c r="S147" s="32" t="s">
        <v>187</v>
      </c>
      <c r="T147" s="36" t="s">
        <v>1372</v>
      </c>
      <c r="U147" s="36" t="s">
        <v>1398</v>
      </c>
      <c r="V147" s="36" t="s">
        <v>1347</v>
      </c>
      <c r="W147" s="32"/>
      <c r="X147" s="32">
        <v>2018</v>
      </c>
      <c r="Y147" s="32" t="s">
        <v>1347</v>
      </c>
      <c r="Z147" s="32" t="s">
        <v>1348</v>
      </c>
      <c r="AA147" s="32" t="s">
        <v>1183</v>
      </c>
      <c r="AB147" s="45" t="s">
        <v>1347</v>
      </c>
      <c r="AC147" s="36" t="s">
        <v>1349</v>
      </c>
      <c r="AD147" s="36" t="s">
        <v>1350</v>
      </c>
      <c r="AE147" s="32"/>
      <c r="AF147" s="32"/>
      <c r="AG147" s="39" t="s">
        <v>1361</v>
      </c>
      <c r="AH147" s="39" t="s">
        <v>1352</v>
      </c>
      <c r="AI147" s="132"/>
      <c r="AJ147" s="132"/>
      <c r="AK147" s="132">
        <v>1.7000000000000001E-2</v>
      </c>
      <c r="AL147" s="132"/>
      <c r="AM147" s="132"/>
      <c r="AN147" s="132"/>
      <c r="AO147" s="132"/>
      <c r="AP147" s="132"/>
      <c r="AQ147" s="132"/>
      <c r="AR147" s="132"/>
      <c r="AS147" s="132"/>
      <c r="AT147" s="132"/>
      <c r="AU147" s="37"/>
      <c r="AV147" s="37"/>
      <c r="AW147" s="37"/>
      <c r="AX147" s="37"/>
      <c r="AY147" s="35">
        <f>+AI147*'GHG '!$C$2</f>
        <v>0</v>
      </c>
      <c r="AZ147" s="31">
        <f>AJ147*'GHG '!$C$4</f>
        <v>0</v>
      </c>
      <c r="BA147" s="35">
        <f>+AK147*'GHG '!$C$5</f>
        <v>0.47600000000000003</v>
      </c>
      <c r="BB147" s="35">
        <f>+AL147*'GHG '!$C$6</f>
        <v>0</v>
      </c>
      <c r="BC147" s="125">
        <f>+AM147*'GHG '!$C$7</f>
        <v>0</v>
      </c>
      <c r="BD147" s="32"/>
      <c r="BE147" s="32"/>
      <c r="BF147" s="32"/>
      <c r="BG147" s="32"/>
      <c r="BH147" s="32"/>
      <c r="BI147" s="32"/>
      <c r="BJ147" s="32"/>
      <c r="BK147" s="32"/>
      <c r="BL147" s="32"/>
      <c r="BM147" s="32"/>
      <c r="BN147" s="32"/>
      <c r="BO147" s="32"/>
      <c r="BP147" s="32"/>
      <c r="BQ147" s="32"/>
      <c r="BR147" s="173">
        <f t="shared" si="5"/>
        <v>0.47600000000000003</v>
      </c>
      <c r="BS147" s="36" t="s">
        <v>190</v>
      </c>
      <c r="BT147" s="36" t="s">
        <v>190</v>
      </c>
      <c r="BU147" s="14">
        <f t="shared" si="4"/>
        <v>142</v>
      </c>
    </row>
    <row r="148" spans="1:73" s="14" customFormat="1" ht="81" customHeight="1">
      <c r="A148" s="30" t="s">
        <v>201</v>
      </c>
      <c r="B148" s="126" t="s">
        <v>370</v>
      </c>
      <c r="C148" s="157" t="s">
        <v>377</v>
      </c>
      <c r="D148" s="32"/>
      <c r="E148" s="32" t="s">
        <v>230</v>
      </c>
      <c r="F148" s="32" t="s">
        <v>244</v>
      </c>
      <c r="G148" s="32"/>
      <c r="H148" s="32"/>
      <c r="I148" s="36" t="s">
        <v>1401</v>
      </c>
      <c r="J148" s="36" t="s">
        <v>1402</v>
      </c>
      <c r="K148" s="32"/>
      <c r="L148" s="32"/>
      <c r="M148" s="33" t="s">
        <v>1651</v>
      </c>
      <c r="N148" s="39" t="s">
        <v>817</v>
      </c>
      <c r="O148" s="39" t="s">
        <v>1342</v>
      </c>
      <c r="P148" s="36" t="s">
        <v>1343</v>
      </c>
      <c r="Q148" s="34">
        <v>42370</v>
      </c>
      <c r="R148" s="34"/>
      <c r="S148" s="32" t="s">
        <v>1344</v>
      </c>
      <c r="T148" s="36" t="s">
        <v>1403</v>
      </c>
      <c r="U148" s="36" t="s">
        <v>1404</v>
      </c>
      <c r="V148" s="36" t="s">
        <v>1347</v>
      </c>
      <c r="W148" s="32"/>
      <c r="X148" s="32">
        <v>2018</v>
      </c>
      <c r="Y148" s="32" t="s">
        <v>1347</v>
      </c>
      <c r="Z148" s="32" t="s">
        <v>1348</v>
      </c>
      <c r="AA148" s="32" t="s">
        <v>1183</v>
      </c>
      <c r="AB148" s="45" t="s">
        <v>1347</v>
      </c>
      <c r="AC148" s="36" t="s">
        <v>1349</v>
      </c>
      <c r="AD148" s="36" t="s">
        <v>1350</v>
      </c>
      <c r="AE148" s="32"/>
      <c r="AF148" s="32"/>
      <c r="AG148" s="39" t="s">
        <v>1361</v>
      </c>
      <c r="AH148" s="39" t="s">
        <v>1352</v>
      </c>
      <c r="AI148" s="132"/>
      <c r="AJ148" s="132"/>
      <c r="AK148" s="132">
        <v>0.08</v>
      </c>
      <c r="AL148" s="132"/>
      <c r="AM148" s="132"/>
      <c r="AN148" s="132"/>
      <c r="AO148" s="132"/>
      <c r="AP148" s="132"/>
      <c r="AQ148" s="132"/>
      <c r="AR148" s="132"/>
      <c r="AS148" s="132"/>
      <c r="AT148" s="132"/>
      <c r="AU148" s="37"/>
      <c r="AV148" s="37"/>
      <c r="AW148" s="37"/>
      <c r="AX148" s="37"/>
      <c r="AY148" s="35">
        <f>+AI148*'GHG '!$C$2</f>
        <v>0</v>
      </c>
      <c r="AZ148" s="31">
        <f>AJ148*'GHG '!$C$4</f>
        <v>0</v>
      </c>
      <c r="BA148" s="35">
        <f>+AK148*'GHG '!$C$5</f>
        <v>2.2400000000000002</v>
      </c>
      <c r="BB148" s="35">
        <f>+AL148*'GHG '!$C$6</f>
        <v>0</v>
      </c>
      <c r="BC148" s="125">
        <f>+AM148*'GHG '!$C$7</f>
        <v>0</v>
      </c>
      <c r="BD148" s="32"/>
      <c r="BE148" s="32"/>
      <c r="BF148" s="32"/>
      <c r="BG148" s="32"/>
      <c r="BH148" s="32"/>
      <c r="BI148" s="32"/>
      <c r="BJ148" s="32"/>
      <c r="BK148" s="32"/>
      <c r="BL148" s="32"/>
      <c r="BM148" s="32"/>
      <c r="BN148" s="32"/>
      <c r="BO148" s="32"/>
      <c r="BP148" s="32"/>
      <c r="BQ148" s="32"/>
      <c r="BR148" s="173">
        <f t="shared" si="5"/>
        <v>2.2400000000000002</v>
      </c>
      <c r="BS148" s="32" t="s">
        <v>1353</v>
      </c>
      <c r="BT148" s="32" t="s">
        <v>1354</v>
      </c>
      <c r="BU148" s="14">
        <f t="shared" si="4"/>
        <v>143</v>
      </c>
    </row>
    <row r="149" spans="1:73" s="14" customFormat="1" ht="81" customHeight="1">
      <c r="A149" s="30" t="s">
        <v>201</v>
      </c>
      <c r="B149" s="126" t="s">
        <v>370</v>
      </c>
      <c r="C149" s="157" t="s">
        <v>377</v>
      </c>
      <c r="D149" s="32"/>
      <c r="E149" s="32" t="s">
        <v>230</v>
      </c>
      <c r="F149" s="32" t="s">
        <v>244</v>
      </c>
      <c r="G149" s="32"/>
      <c r="H149" s="32"/>
      <c r="I149" s="36" t="s">
        <v>1405</v>
      </c>
      <c r="J149" s="36" t="s">
        <v>1406</v>
      </c>
      <c r="K149" s="32"/>
      <c r="L149" s="32"/>
      <c r="M149" s="33" t="s">
        <v>1652</v>
      </c>
      <c r="N149" s="39" t="s">
        <v>817</v>
      </c>
      <c r="O149" s="39" t="s">
        <v>1342</v>
      </c>
      <c r="P149" s="36" t="s">
        <v>1343</v>
      </c>
      <c r="Q149" s="34">
        <v>42370</v>
      </c>
      <c r="R149" s="34"/>
      <c r="S149" s="32" t="s">
        <v>187</v>
      </c>
      <c r="T149" s="36" t="s">
        <v>1403</v>
      </c>
      <c r="U149" s="36" t="s">
        <v>1404</v>
      </c>
      <c r="V149" s="36" t="s">
        <v>1347</v>
      </c>
      <c r="W149" s="32"/>
      <c r="X149" s="32">
        <v>2018</v>
      </c>
      <c r="Y149" s="32" t="s">
        <v>1347</v>
      </c>
      <c r="Z149" s="32" t="s">
        <v>1348</v>
      </c>
      <c r="AA149" s="32" t="s">
        <v>1183</v>
      </c>
      <c r="AB149" s="45" t="s">
        <v>1347</v>
      </c>
      <c r="AC149" s="36" t="s">
        <v>1349</v>
      </c>
      <c r="AD149" s="36" t="s">
        <v>1350</v>
      </c>
      <c r="AE149" s="32"/>
      <c r="AF149" s="32"/>
      <c r="AG149" s="39" t="s">
        <v>1361</v>
      </c>
      <c r="AH149" s="39" t="s">
        <v>1352</v>
      </c>
      <c r="AI149" s="132"/>
      <c r="AJ149" s="132"/>
      <c r="AK149" s="132">
        <v>0.05</v>
      </c>
      <c r="AL149" s="132"/>
      <c r="AM149" s="132"/>
      <c r="AN149" s="132"/>
      <c r="AO149" s="132"/>
      <c r="AP149" s="132"/>
      <c r="AQ149" s="132"/>
      <c r="AR149" s="132"/>
      <c r="AS149" s="132"/>
      <c r="AT149" s="132"/>
      <c r="AU149" s="37"/>
      <c r="AV149" s="37"/>
      <c r="AW149" s="37"/>
      <c r="AX149" s="37"/>
      <c r="AY149" s="35">
        <f>+AI149*'GHG '!$C$2</f>
        <v>0</v>
      </c>
      <c r="AZ149" s="31">
        <f>AJ149*'GHG '!$C$4</f>
        <v>0</v>
      </c>
      <c r="BA149" s="35">
        <f>+AK149*'GHG '!$C$5</f>
        <v>1.4000000000000001</v>
      </c>
      <c r="BB149" s="35">
        <f>+AL149*'GHG '!$C$6</f>
        <v>0</v>
      </c>
      <c r="BC149" s="125">
        <f>+AM149*'GHG '!$C$7</f>
        <v>0</v>
      </c>
      <c r="BD149" s="32"/>
      <c r="BE149" s="32"/>
      <c r="BF149" s="32"/>
      <c r="BG149" s="32"/>
      <c r="BH149" s="32"/>
      <c r="BI149" s="32"/>
      <c r="BJ149" s="32"/>
      <c r="BK149" s="32"/>
      <c r="BL149" s="32"/>
      <c r="BM149" s="32"/>
      <c r="BN149" s="32"/>
      <c r="BO149" s="32"/>
      <c r="BP149" s="32"/>
      <c r="BQ149" s="32"/>
      <c r="BR149" s="173">
        <f t="shared" si="5"/>
        <v>1.4000000000000001</v>
      </c>
      <c r="BS149" s="36" t="s">
        <v>190</v>
      </c>
      <c r="BT149" s="36" t="s">
        <v>190</v>
      </c>
      <c r="BU149" s="14">
        <f t="shared" si="4"/>
        <v>144</v>
      </c>
    </row>
    <row r="150" spans="1:73" s="14" customFormat="1" ht="81" customHeight="1">
      <c r="A150" s="30" t="s">
        <v>201</v>
      </c>
      <c r="B150" s="126" t="s">
        <v>370</v>
      </c>
      <c r="C150" s="157" t="s">
        <v>377</v>
      </c>
      <c r="D150" s="32"/>
      <c r="E150" s="32" t="s">
        <v>230</v>
      </c>
      <c r="F150" s="32" t="s">
        <v>244</v>
      </c>
      <c r="G150" s="32"/>
      <c r="H150" s="32"/>
      <c r="I150" s="36" t="s">
        <v>1407</v>
      </c>
      <c r="J150" s="36" t="s">
        <v>1408</v>
      </c>
      <c r="K150" s="32"/>
      <c r="L150" s="32"/>
      <c r="M150" s="33" t="s">
        <v>1653</v>
      </c>
      <c r="N150" s="39" t="s">
        <v>817</v>
      </c>
      <c r="O150" s="39" t="s">
        <v>1342</v>
      </c>
      <c r="P150" s="36" t="s">
        <v>1343</v>
      </c>
      <c r="Q150" s="34">
        <v>42370</v>
      </c>
      <c r="R150" s="34"/>
      <c r="S150" s="32" t="s">
        <v>1344</v>
      </c>
      <c r="T150" s="36" t="s">
        <v>1409</v>
      </c>
      <c r="U150" s="36" t="s">
        <v>1410</v>
      </c>
      <c r="V150" s="36" t="s">
        <v>1347</v>
      </c>
      <c r="W150" s="32"/>
      <c r="X150" s="32">
        <v>2018</v>
      </c>
      <c r="Y150" s="32" t="s">
        <v>1347</v>
      </c>
      <c r="Z150" s="32" t="s">
        <v>1348</v>
      </c>
      <c r="AA150" s="32" t="s">
        <v>1183</v>
      </c>
      <c r="AB150" s="45" t="s">
        <v>1347</v>
      </c>
      <c r="AC150" s="36" t="s">
        <v>1349</v>
      </c>
      <c r="AD150" s="36" t="s">
        <v>1350</v>
      </c>
      <c r="AE150" s="32"/>
      <c r="AF150" s="32"/>
      <c r="AG150" s="39" t="s">
        <v>1361</v>
      </c>
      <c r="AH150" s="39" t="s">
        <v>1352</v>
      </c>
      <c r="AI150" s="132"/>
      <c r="AJ150" s="132"/>
      <c r="AK150" s="132">
        <v>15</v>
      </c>
      <c r="AL150" s="132">
        <v>0.57999999999999996</v>
      </c>
      <c r="AM150" s="132"/>
      <c r="AN150" s="132"/>
      <c r="AO150" s="132"/>
      <c r="AP150" s="132"/>
      <c r="AQ150" s="132"/>
      <c r="AR150" s="132"/>
      <c r="AS150" s="132"/>
      <c r="AT150" s="132"/>
      <c r="AU150" s="37"/>
      <c r="AV150" s="37"/>
      <c r="AW150" s="37"/>
      <c r="AX150" s="37"/>
      <c r="AY150" s="35">
        <f>+AI150*'GHG '!$C$2</f>
        <v>0</v>
      </c>
      <c r="AZ150" s="31">
        <f>AJ150*'GHG '!$C$4</f>
        <v>0</v>
      </c>
      <c r="BA150" s="35">
        <f>+AK150*'GHG '!$C$5</f>
        <v>420</v>
      </c>
      <c r="BB150" s="35">
        <f>+AL150*'GHG '!$C$6</f>
        <v>153.69999999999999</v>
      </c>
      <c r="BC150" s="125">
        <f>+AM150*'GHG '!$C$7</f>
        <v>0</v>
      </c>
      <c r="BD150" s="32"/>
      <c r="BE150" s="32"/>
      <c r="BF150" s="32"/>
      <c r="BG150" s="32"/>
      <c r="BH150" s="32"/>
      <c r="BI150" s="32"/>
      <c r="BJ150" s="32"/>
      <c r="BK150" s="32"/>
      <c r="BL150" s="32"/>
      <c r="BM150" s="32"/>
      <c r="BN150" s="32"/>
      <c r="BO150" s="32"/>
      <c r="BP150" s="32"/>
      <c r="BQ150" s="32"/>
      <c r="BR150" s="173">
        <f t="shared" si="5"/>
        <v>573.70000000000005</v>
      </c>
      <c r="BS150" s="32" t="s">
        <v>1353</v>
      </c>
      <c r="BT150" s="32" t="s">
        <v>1354</v>
      </c>
      <c r="BU150" s="14">
        <f t="shared" si="4"/>
        <v>145</v>
      </c>
    </row>
    <row r="151" spans="1:73" s="14" customFormat="1" ht="81" customHeight="1">
      <c r="A151" s="30" t="s">
        <v>201</v>
      </c>
      <c r="B151" s="126" t="s">
        <v>370</v>
      </c>
      <c r="C151" s="157" t="s">
        <v>377</v>
      </c>
      <c r="D151" s="32"/>
      <c r="E151" s="32" t="s">
        <v>230</v>
      </c>
      <c r="F151" s="32" t="s">
        <v>244</v>
      </c>
      <c r="G151" s="32"/>
      <c r="H151" s="32"/>
      <c r="I151" s="36" t="s">
        <v>1411</v>
      </c>
      <c r="J151" s="36" t="s">
        <v>1412</v>
      </c>
      <c r="K151" s="32"/>
      <c r="L151" s="32"/>
      <c r="M151" s="33" t="s">
        <v>1654</v>
      </c>
      <c r="N151" s="39" t="s">
        <v>817</v>
      </c>
      <c r="O151" s="39" t="s">
        <v>1342</v>
      </c>
      <c r="P151" s="36" t="s">
        <v>1343</v>
      </c>
      <c r="Q151" s="34">
        <v>42370</v>
      </c>
      <c r="R151" s="34"/>
      <c r="S151" s="32" t="s">
        <v>187</v>
      </c>
      <c r="T151" s="36" t="s">
        <v>1413</v>
      </c>
      <c r="U151" s="36" t="s">
        <v>1410</v>
      </c>
      <c r="V151" s="36" t="s">
        <v>1347</v>
      </c>
      <c r="W151" s="32"/>
      <c r="X151" s="32">
        <v>2018</v>
      </c>
      <c r="Y151" s="32" t="s">
        <v>1347</v>
      </c>
      <c r="Z151" s="32" t="s">
        <v>1348</v>
      </c>
      <c r="AA151" s="32" t="s">
        <v>1183</v>
      </c>
      <c r="AB151" s="45" t="s">
        <v>1347</v>
      </c>
      <c r="AC151" s="36" t="s">
        <v>1349</v>
      </c>
      <c r="AD151" s="36" t="s">
        <v>1350</v>
      </c>
      <c r="AE151" s="32"/>
      <c r="AF151" s="32"/>
      <c r="AG151" s="39" t="s">
        <v>1361</v>
      </c>
      <c r="AH151" s="39" t="s">
        <v>1352</v>
      </c>
      <c r="AI151" s="132"/>
      <c r="AJ151" s="132"/>
      <c r="AK151" s="132">
        <v>2.5000000000000001E-2</v>
      </c>
      <c r="AL151" s="132">
        <v>9.6199999999999996E-4</v>
      </c>
      <c r="AM151" s="132"/>
      <c r="AN151" s="132"/>
      <c r="AO151" s="132"/>
      <c r="AP151" s="132"/>
      <c r="AQ151" s="132"/>
      <c r="AR151" s="132"/>
      <c r="AS151" s="132"/>
      <c r="AT151" s="132"/>
      <c r="AU151" s="37"/>
      <c r="AV151" s="37"/>
      <c r="AW151" s="37"/>
      <c r="AX151" s="37"/>
      <c r="AY151" s="35">
        <f>+AI151*'GHG '!$C$2</f>
        <v>0</v>
      </c>
      <c r="AZ151" s="31">
        <f>AJ151*'GHG '!$C$4</f>
        <v>0</v>
      </c>
      <c r="BA151" s="35">
        <f>+AK151*'GHG '!$C$5</f>
        <v>0.70000000000000007</v>
      </c>
      <c r="BB151" s="35">
        <f>+AL151*'GHG '!$C$6</f>
        <v>0.25492999999999999</v>
      </c>
      <c r="BC151" s="125">
        <f>+AM151*'GHG '!$C$7</f>
        <v>0</v>
      </c>
      <c r="BD151" s="32"/>
      <c r="BE151" s="32"/>
      <c r="BF151" s="32"/>
      <c r="BG151" s="32"/>
      <c r="BH151" s="32"/>
      <c r="BI151" s="32"/>
      <c r="BJ151" s="32"/>
      <c r="BK151" s="32"/>
      <c r="BL151" s="32"/>
      <c r="BM151" s="32"/>
      <c r="BN151" s="32"/>
      <c r="BO151" s="32"/>
      <c r="BP151" s="32"/>
      <c r="BQ151" s="32"/>
      <c r="BR151" s="173">
        <f t="shared" si="5"/>
        <v>0.95493000000000006</v>
      </c>
      <c r="BS151" s="36" t="s">
        <v>190</v>
      </c>
      <c r="BT151" s="36" t="s">
        <v>190</v>
      </c>
      <c r="BU151" s="14">
        <f t="shared" si="4"/>
        <v>146</v>
      </c>
    </row>
    <row r="152" spans="1:73" s="14" customFormat="1" ht="81" customHeight="1">
      <c r="A152" s="30" t="s">
        <v>201</v>
      </c>
      <c r="B152" s="126" t="s">
        <v>370</v>
      </c>
      <c r="C152" s="157" t="s">
        <v>377</v>
      </c>
      <c r="D152" s="32"/>
      <c r="E152" s="32" t="s">
        <v>230</v>
      </c>
      <c r="F152" s="32" t="s">
        <v>244</v>
      </c>
      <c r="G152" s="32"/>
      <c r="H152" s="32"/>
      <c r="I152" s="36" t="s">
        <v>1414</v>
      </c>
      <c r="J152" s="36" t="s">
        <v>1415</v>
      </c>
      <c r="K152" s="32"/>
      <c r="L152" s="32"/>
      <c r="M152" s="33" t="s">
        <v>1655</v>
      </c>
      <c r="N152" s="39" t="s">
        <v>817</v>
      </c>
      <c r="O152" s="39" t="s">
        <v>1342</v>
      </c>
      <c r="P152" s="36" t="s">
        <v>1343</v>
      </c>
      <c r="Q152" s="34">
        <v>42370</v>
      </c>
      <c r="R152" s="34"/>
      <c r="S152" s="32" t="s">
        <v>1344</v>
      </c>
      <c r="T152" s="36" t="s">
        <v>1413</v>
      </c>
      <c r="U152" s="36" t="s">
        <v>1410</v>
      </c>
      <c r="V152" s="36" t="s">
        <v>1347</v>
      </c>
      <c r="W152" s="32"/>
      <c r="X152" s="32">
        <v>2018</v>
      </c>
      <c r="Y152" s="32" t="s">
        <v>1347</v>
      </c>
      <c r="Z152" s="32" t="s">
        <v>1348</v>
      </c>
      <c r="AA152" s="32" t="s">
        <v>1183</v>
      </c>
      <c r="AB152" s="45" t="s">
        <v>1347</v>
      </c>
      <c r="AC152" s="36" t="s">
        <v>1349</v>
      </c>
      <c r="AD152" s="36" t="s">
        <v>1350</v>
      </c>
      <c r="AE152" s="32"/>
      <c r="AF152" s="32"/>
      <c r="AG152" s="39" t="s">
        <v>1361</v>
      </c>
      <c r="AH152" s="39" t="s">
        <v>1352</v>
      </c>
      <c r="AI152" s="132"/>
      <c r="AJ152" s="132"/>
      <c r="AK152" s="132">
        <v>7.77</v>
      </c>
      <c r="AL152" s="132">
        <v>0.253</v>
      </c>
      <c r="AM152" s="132"/>
      <c r="AN152" s="132"/>
      <c r="AO152" s="132"/>
      <c r="AP152" s="132"/>
      <c r="AQ152" s="132"/>
      <c r="AR152" s="132"/>
      <c r="AS152" s="132"/>
      <c r="AT152" s="132"/>
      <c r="AU152" s="37"/>
      <c r="AV152" s="37"/>
      <c r="AW152" s="37"/>
      <c r="AX152" s="37"/>
      <c r="AY152" s="35">
        <f>+AI152*'GHG '!$C$2</f>
        <v>0</v>
      </c>
      <c r="AZ152" s="31">
        <f>AJ152*'GHG '!$C$4</f>
        <v>0</v>
      </c>
      <c r="BA152" s="35">
        <f>+AK152*'GHG '!$C$5</f>
        <v>217.56</v>
      </c>
      <c r="BB152" s="35">
        <f>+AL152*'GHG '!$C$6</f>
        <v>67.045000000000002</v>
      </c>
      <c r="BC152" s="125">
        <f>+AM152*'GHG '!$C$7</f>
        <v>0</v>
      </c>
      <c r="BD152" s="32"/>
      <c r="BE152" s="32"/>
      <c r="BF152" s="32"/>
      <c r="BG152" s="32"/>
      <c r="BH152" s="32"/>
      <c r="BI152" s="32"/>
      <c r="BJ152" s="32"/>
      <c r="BK152" s="32"/>
      <c r="BL152" s="32"/>
      <c r="BM152" s="32"/>
      <c r="BN152" s="32"/>
      <c r="BO152" s="32"/>
      <c r="BP152" s="32"/>
      <c r="BQ152" s="32"/>
      <c r="BR152" s="173">
        <f t="shared" si="5"/>
        <v>284.60500000000002</v>
      </c>
      <c r="BS152" s="32" t="s">
        <v>1353</v>
      </c>
      <c r="BT152" s="32" t="s">
        <v>1354</v>
      </c>
      <c r="BU152" s="14">
        <f t="shared" si="4"/>
        <v>147</v>
      </c>
    </row>
    <row r="153" spans="1:73" s="14" customFormat="1" ht="81" customHeight="1">
      <c r="A153" s="30" t="s">
        <v>201</v>
      </c>
      <c r="B153" s="126" t="s">
        <v>370</v>
      </c>
      <c r="C153" s="157" t="s">
        <v>377</v>
      </c>
      <c r="D153" s="32"/>
      <c r="E153" s="32" t="s">
        <v>230</v>
      </c>
      <c r="F153" s="32" t="s">
        <v>244</v>
      </c>
      <c r="G153" s="32"/>
      <c r="H153" s="32"/>
      <c r="I153" s="36" t="s">
        <v>1416</v>
      </c>
      <c r="J153" s="36" t="s">
        <v>1417</v>
      </c>
      <c r="K153" s="32"/>
      <c r="L153" s="32"/>
      <c r="M153" s="33" t="s">
        <v>1656</v>
      </c>
      <c r="N153" s="39" t="s">
        <v>817</v>
      </c>
      <c r="O153" s="39" t="s">
        <v>1342</v>
      </c>
      <c r="P153" s="36" t="s">
        <v>1343</v>
      </c>
      <c r="Q153" s="34">
        <v>42370</v>
      </c>
      <c r="R153" s="34"/>
      <c r="S153" s="32" t="s">
        <v>187</v>
      </c>
      <c r="T153" s="36" t="s">
        <v>1413</v>
      </c>
      <c r="U153" s="36" t="s">
        <v>1410</v>
      </c>
      <c r="V153" s="36" t="s">
        <v>1347</v>
      </c>
      <c r="W153" s="32"/>
      <c r="X153" s="32">
        <v>2018</v>
      </c>
      <c r="Y153" s="32" t="s">
        <v>1347</v>
      </c>
      <c r="Z153" s="32" t="s">
        <v>1348</v>
      </c>
      <c r="AA153" s="32" t="s">
        <v>1183</v>
      </c>
      <c r="AB153" s="45" t="s">
        <v>1347</v>
      </c>
      <c r="AC153" s="36" t="s">
        <v>1349</v>
      </c>
      <c r="AD153" s="36" t="s">
        <v>1350</v>
      </c>
      <c r="AE153" s="32"/>
      <c r="AF153" s="32"/>
      <c r="AG153" s="39" t="s">
        <v>1361</v>
      </c>
      <c r="AH153" s="39" t="s">
        <v>1352</v>
      </c>
      <c r="AI153" s="132"/>
      <c r="AJ153" s="132"/>
      <c r="AK153" s="132">
        <v>2.0400000000000001E-2</v>
      </c>
      <c r="AL153" s="132">
        <v>6.6399999999999999E-4</v>
      </c>
      <c r="AM153" s="132"/>
      <c r="AN153" s="132"/>
      <c r="AO153" s="132"/>
      <c r="AP153" s="132"/>
      <c r="AQ153" s="132"/>
      <c r="AR153" s="132"/>
      <c r="AS153" s="132"/>
      <c r="AT153" s="132"/>
      <c r="AU153" s="37"/>
      <c r="AV153" s="37"/>
      <c r="AW153" s="37"/>
      <c r="AX153" s="37"/>
      <c r="AY153" s="35">
        <f>+AI153*'GHG '!$C$2</f>
        <v>0</v>
      </c>
      <c r="AZ153" s="31">
        <f>AJ153*'GHG '!$C$4</f>
        <v>0</v>
      </c>
      <c r="BA153" s="35">
        <f>+AK153*'GHG '!$C$5</f>
        <v>0.57120000000000004</v>
      </c>
      <c r="BB153" s="35">
        <f>+AL153*'GHG '!$C$6</f>
        <v>0.17596000000000001</v>
      </c>
      <c r="BC153" s="125">
        <f>+AM153*'GHG '!$C$7</f>
        <v>0</v>
      </c>
      <c r="BD153" s="32"/>
      <c r="BE153" s="32"/>
      <c r="BF153" s="32"/>
      <c r="BG153" s="32"/>
      <c r="BH153" s="32"/>
      <c r="BI153" s="32"/>
      <c r="BJ153" s="32"/>
      <c r="BK153" s="32"/>
      <c r="BL153" s="32"/>
      <c r="BM153" s="32"/>
      <c r="BN153" s="32"/>
      <c r="BO153" s="32"/>
      <c r="BP153" s="32"/>
      <c r="BQ153" s="32"/>
      <c r="BR153" s="173">
        <f t="shared" si="5"/>
        <v>0.74716000000000005</v>
      </c>
      <c r="BS153" s="36" t="s">
        <v>190</v>
      </c>
      <c r="BT153" s="36" t="s">
        <v>190</v>
      </c>
      <c r="BU153" s="14">
        <f t="shared" si="4"/>
        <v>148</v>
      </c>
    </row>
    <row r="154" spans="1:73" s="14" customFormat="1" ht="81" customHeight="1">
      <c r="A154" s="30" t="s">
        <v>201</v>
      </c>
      <c r="B154" s="126" t="s">
        <v>370</v>
      </c>
      <c r="C154" s="157" t="s">
        <v>377</v>
      </c>
      <c r="D154" s="32"/>
      <c r="E154" s="32" t="s">
        <v>230</v>
      </c>
      <c r="F154" s="32" t="s">
        <v>244</v>
      </c>
      <c r="G154" s="32"/>
      <c r="H154" s="32"/>
      <c r="I154" s="36" t="s">
        <v>1418</v>
      </c>
      <c r="J154" s="36" t="s">
        <v>1419</v>
      </c>
      <c r="K154" s="32"/>
      <c r="L154" s="32"/>
      <c r="M154" s="33" t="s">
        <v>1657</v>
      </c>
      <c r="N154" s="39" t="s">
        <v>817</v>
      </c>
      <c r="O154" s="39" t="s">
        <v>1342</v>
      </c>
      <c r="P154" s="36" t="s">
        <v>1343</v>
      </c>
      <c r="Q154" s="34">
        <v>42370</v>
      </c>
      <c r="R154" s="34"/>
      <c r="S154" s="32" t="s">
        <v>1344</v>
      </c>
      <c r="T154" s="36" t="s">
        <v>1413</v>
      </c>
      <c r="U154" s="36" t="s">
        <v>1410</v>
      </c>
      <c r="V154" s="36" t="s">
        <v>1347</v>
      </c>
      <c r="W154" s="32"/>
      <c r="X154" s="32">
        <v>2018</v>
      </c>
      <c r="Y154" s="32" t="s">
        <v>1347</v>
      </c>
      <c r="Z154" s="32" t="s">
        <v>1348</v>
      </c>
      <c r="AA154" s="32" t="s">
        <v>1183</v>
      </c>
      <c r="AB154" s="45" t="s">
        <v>1347</v>
      </c>
      <c r="AC154" s="36" t="s">
        <v>1349</v>
      </c>
      <c r="AD154" s="36" t="s">
        <v>1350</v>
      </c>
      <c r="AE154" s="32"/>
      <c r="AF154" s="32"/>
      <c r="AG154" s="39" t="s">
        <v>1361</v>
      </c>
      <c r="AH154" s="39" t="s">
        <v>1352</v>
      </c>
      <c r="AI154" s="132"/>
      <c r="AJ154" s="132"/>
      <c r="AK154" s="132">
        <v>12.1</v>
      </c>
      <c r="AL154" s="132">
        <v>0.46700000000000003</v>
      </c>
      <c r="AM154" s="132"/>
      <c r="AN154" s="132"/>
      <c r="AO154" s="132"/>
      <c r="AP154" s="132"/>
      <c r="AQ154" s="132"/>
      <c r="AR154" s="132"/>
      <c r="AS154" s="132"/>
      <c r="AT154" s="132"/>
      <c r="AU154" s="37"/>
      <c r="AV154" s="37"/>
      <c r="AW154" s="37"/>
      <c r="AX154" s="37"/>
      <c r="AY154" s="35">
        <f>+AI154*'GHG '!$C$2</f>
        <v>0</v>
      </c>
      <c r="AZ154" s="31">
        <f>AJ154*'GHG '!$C$4</f>
        <v>0</v>
      </c>
      <c r="BA154" s="35">
        <f>+AK154*'GHG '!$C$5</f>
        <v>338.8</v>
      </c>
      <c r="BB154" s="35">
        <f>+AL154*'GHG '!$C$6</f>
        <v>123.75500000000001</v>
      </c>
      <c r="BC154" s="125">
        <f>+AM154*'GHG '!$C$7</f>
        <v>0</v>
      </c>
      <c r="BD154" s="32"/>
      <c r="BE154" s="32"/>
      <c r="BF154" s="32"/>
      <c r="BG154" s="32"/>
      <c r="BH154" s="32"/>
      <c r="BI154" s="32"/>
      <c r="BJ154" s="32"/>
      <c r="BK154" s="32"/>
      <c r="BL154" s="32"/>
      <c r="BM154" s="32"/>
      <c r="BN154" s="32"/>
      <c r="BO154" s="32"/>
      <c r="BP154" s="32"/>
      <c r="BQ154" s="32"/>
      <c r="BR154" s="173">
        <f t="shared" si="5"/>
        <v>462.55500000000001</v>
      </c>
      <c r="BS154" s="32" t="s">
        <v>1353</v>
      </c>
      <c r="BT154" s="32" t="s">
        <v>1354</v>
      </c>
      <c r="BU154" s="14">
        <f t="shared" si="4"/>
        <v>149</v>
      </c>
    </row>
    <row r="155" spans="1:73" s="14" customFormat="1" ht="81" customHeight="1">
      <c r="A155" s="30" t="s">
        <v>201</v>
      </c>
      <c r="B155" s="126" t="s">
        <v>370</v>
      </c>
      <c r="C155" s="157" t="s">
        <v>377</v>
      </c>
      <c r="D155" s="32"/>
      <c r="E155" s="32" t="s">
        <v>230</v>
      </c>
      <c r="F155" s="32" t="s">
        <v>244</v>
      </c>
      <c r="G155" s="32"/>
      <c r="H155" s="32"/>
      <c r="I155" s="36" t="s">
        <v>1420</v>
      </c>
      <c r="J155" s="36" t="s">
        <v>1421</v>
      </c>
      <c r="K155" s="32"/>
      <c r="L155" s="32"/>
      <c r="M155" s="33" t="s">
        <v>1658</v>
      </c>
      <c r="N155" s="39" t="s">
        <v>817</v>
      </c>
      <c r="O155" s="39" t="s">
        <v>1342</v>
      </c>
      <c r="P155" s="36" t="s">
        <v>1343</v>
      </c>
      <c r="Q155" s="34">
        <v>42370</v>
      </c>
      <c r="R155" s="34"/>
      <c r="S155" s="32" t="s">
        <v>187</v>
      </c>
      <c r="T155" s="36" t="s">
        <v>1413</v>
      </c>
      <c r="U155" s="36" t="s">
        <v>1410</v>
      </c>
      <c r="V155" s="36" t="s">
        <v>1347</v>
      </c>
      <c r="W155" s="32"/>
      <c r="X155" s="32">
        <v>2018</v>
      </c>
      <c r="Y155" s="32" t="s">
        <v>1347</v>
      </c>
      <c r="Z155" s="32" t="s">
        <v>1348</v>
      </c>
      <c r="AA155" s="32" t="s">
        <v>1183</v>
      </c>
      <c r="AB155" s="45" t="s">
        <v>1347</v>
      </c>
      <c r="AC155" s="36" t="s">
        <v>1349</v>
      </c>
      <c r="AD155" s="36" t="s">
        <v>1350</v>
      </c>
      <c r="AE155" s="32"/>
      <c r="AF155" s="32"/>
      <c r="AG155" s="39" t="s">
        <v>1361</v>
      </c>
      <c r="AH155" s="39" t="s">
        <v>1352</v>
      </c>
      <c r="AI155" s="132"/>
      <c r="AJ155" s="132"/>
      <c r="AK155" s="132">
        <v>2.3199999999999998E-2</v>
      </c>
      <c r="AL155" s="132">
        <v>8.9700000000000001E-4</v>
      </c>
      <c r="AM155" s="132"/>
      <c r="AN155" s="132"/>
      <c r="AO155" s="132"/>
      <c r="AP155" s="132"/>
      <c r="AQ155" s="132"/>
      <c r="AR155" s="132"/>
      <c r="AS155" s="132"/>
      <c r="AT155" s="132"/>
      <c r="AU155" s="37"/>
      <c r="AV155" s="37"/>
      <c r="AW155" s="37"/>
      <c r="AX155" s="37"/>
      <c r="AY155" s="35">
        <f>+AI155*'GHG '!$C$2</f>
        <v>0</v>
      </c>
      <c r="AZ155" s="31">
        <f>AJ155*'GHG '!$C$4</f>
        <v>0</v>
      </c>
      <c r="BA155" s="35">
        <f>+AK155*'GHG '!$C$5</f>
        <v>0.64959999999999996</v>
      </c>
      <c r="BB155" s="35">
        <f>+AL155*'GHG '!$C$6</f>
        <v>0.237705</v>
      </c>
      <c r="BC155" s="125">
        <f>+AM155*'GHG '!$C$7</f>
        <v>0</v>
      </c>
      <c r="BD155" s="32"/>
      <c r="BE155" s="32"/>
      <c r="BF155" s="32"/>
      <c r="BG155" s="32"/>
      <c r="BH155" s="32"/>
      <c r="BI155" s="32"/>
      <c r="BJ155" s="32"/>
      <c r="BK155" s="32"/>
      <c r="BL155" s="32"/>
      <c r="BM155" s="32"/>
      <c r="BN155" s="32"/>
      <c r="BO155" s="32"/>
      <c r="BP155" s="32"/>
      <c r="BQ155" s="32"/>
      <c r="BR155" s="173">
        <f t="shared" si="5"/>
        <v>0.88730500000000001</v>
      </c>
      <c r="BS155" s="36" t="s">
        <v>190</v>
      </c>
      <c r="BT155" s="36" t="s">
        <v>190</v>
      </c>
      <c r="BU155" s="14">
        <f t="shared" si="4"/>
        <v>150</v>
      </c>
    </row>
    <row r="156" spans="1:73" s="14" customFormat="1" ht="81" customHeight="1">
      <c r="A156" s="30" t="s">
        <v>201</v>
      </c>
      <c r="B156" s="126" t="s">
        <v>370</v>
      </c>
      <c r="C156" s="157" t="s">
        <v>377</v>
      </c>
      <c r="D156" s="32"/>
      <c r="E156" s="32" t="s">
        <v>230</v>
      </c>
      <c r="F156" s="32" t="s">
        <v>244</v>
      </c>
      <c r="G156" s="32"/>
      <c r="H156" s="32"/>
      <c r="I156" s="36" t="s">
        <v>1422</v>
      </c>
      <c r="J156" s="36" t="s">
        <v>1423</v>
      </c>
      <c r="K156" s="32"/>
      <c r="L156" s="32"/>
      <c r="M156" s="33" t="s">
        <v>1659</v>
      </c>
      <c r="N156" s="39" t="s">
        <v>817</v>
      </c>
      <c r="O156" s="39" t="s">
        <v>1342</v>
      </c>
      <c r="P156" s="36" t="s">
        <v>1343</v>
      </c>
      <c r="Q156" s="34">
        <v>42370</v>
      </c>
      <c r="R156" s="34"/>
      <c r="S156" s="32" t="s">
        <v>1344</v>
      </c>
      <c r="T156" s="36" t="s">
        <v>1413</v>
      </c>
      <c r="U156" s="36" t="s">
        <v>1410</v>
      </c>
      <c r="V156" s="36" t="s">
        <v>1347</v>
      </c>
      <c r="W156" s="32"/>
      <c r="X156" s="32">
        <v>2018</v>
      </c>
      <c r="Y156" s="32" t="s">
        <v>1347</v>
      </c>
      <c r="Z156" s="32" t="s">
        <v>1348</v>
      </c>
      <c r="AA156" s="32" t="s">
        <v>1183</v>
      </c>
      <c r="AB156" s="45" t="s">
        <v>1347</v>
      </c>
      <c r="AC156" s="36" t="s">
        <v>1349</v>
      </c>
      <c r="AD156" s="36" t="s">
        <v>1350</v>
      </c>
      <c r="AE156" s="32"/>
      <c r="AF156" s="32"/>
      <c r="AG156" s="39" t="s">
        <v>1361</v>
      </c>
      <c r="AH156" s="39" t="s">
        <v>1352</v>
      </c>
      <c r="AI156" s="132"/>
      <c r="AJ156" s="132"/>
      <c r="AK156" s="132">
        <v>22.3</v>
      </c>
      <c r="AL156" s="132">
        <v>0.14199999999999999</v>
      </c>
      <c r="AM156" s="132"/>
      <c r="AN156" s="132"/>
      <c r="AO156" s="132"/>
      <c r="AP156" s="132"/>
      <c r="AQ156" s="132"/>
      <c r="AR156" s="132"/>
      <c r="AS156" s="132"/>
      <c r="AT156" s="132"/>
      <c r="AU156" s="37"/>
      <c r="AV156" s="37"/>
      <c r="AW156" s="37"/>
      <c r="AX156" s="37"/>
      <c r="AY156" s="35">
        <f>+AI156*'GHG '!$C$2</f>
        <v>0</v>
      </c>
      <c r="AZ156" s="31">
        <f>AJ156*'GHG '!$C$4</f>
        <v>0</v>
      </c>
      <c r="BA156" s="35">
        <f>+AK156*'GHG '!$C$5</f>
        <v>624.4</v>
      </c>
      <c r="BB156" s="35">
        <f>+AL156*'GHG '!$C$6</f>
        <v>37.629999999999995</v>
      </c>
      <c r="BC156" s="125">
        <f>+AM156*'GHG '!$C$7</f>
        <v>0</v>
      </c>
      <c r="BD156" s="32"/>
      <c r="BE156" s="32"/>
      <c r="BF156" s="32"/>
      <c r="BG156" s="32"/>
      <c r="BH156" s="32"/>
      <c r="BI156" s="32"/>
      <c r="BJ156" s="32"/>
      <c r="BK156" s="32"/>
      <c r="BL156" s="32"/>
      <c r="BM156" s="32"/>
      <c r="BN156" s="32"/>
      <c r="BO156" s="32"/>
      <c r="BP156" s="32"/>
      <c r="BQ156" s="32"/>
      <c r="BR156" s="173">
        <f t="shared" si="5"/>
        <v>662.03</v>
      </c>
      <c r="BS156" s="32" t="s">
        <v>1353</v>
      </c>
      <c r="BT156" s="32" t="s">
        <v>1354</v>
      </c>
      <c r="BU156" s="14">
        <f t="shared" si="4"/>
        <v>151</v>
      </c>
    </row>
    <row r="157" spans="1:73" s="14" customFormat="1" ht="81" customHeight="1">
      <c r="A157" s="30" t="s">
        <v>201</v>
      </c>
      <c r="B157" s="126" t="s">
        <v>370</v>
      </c>
      <c r="C157" s="157" t="s">
        <v>377</v>
      </c>
      <c r="D157" s="32"/>
      <c r="E157" s="32" t="s">
        <v>230</v>
      </c>
      <c r="F157" s="32" t="s">
        <v>244</v>
      </c>
      <c r="G157" s="32"/>
      <c r="H157" s="32"/>
      <c r="I157" s="36" t="s">
        <v>1424</v>
      </c>
      <c r="J157" s="36" t="s">
        <v>1425</v>
      </c>
      <c r="K157" s="32"/>
      <c r="L157" s="32"/>
      <c r="M157" s="33" t="s">
        <v>1660</v>
      </c>
      <c r="N157" s="39" t="s">
        <v>817</v>
      </c>
      <c r="O157" s="39" t="s">
        <v>1342</v>
      </c>
      <c r="P157" s="36" t="s">
        <v>1343</v>
      </c>
      <c r="Q157" s="34">
        <v>42370</v>
      </c>
      <c r="R157" s="34"/>
      <c r="S157" s="32" t="s">
        <v>187</v>
      </c>
      <c r="T157" s="36" t="s">
        <v>1413</v>
      </c>
      <c r="U157" s="36" t="s">
        <v>1410</v>
      </c>
      <c r="V157" s="36" t="s">
        <v>1347</v>
      </c>
      <c r="W157" s="32"/>
      <c r="X157" s="32">
        <v>2018</v>
      </c>
      <c r="Y157" s="32" t="s">
        <v>1347</v>
      </c>
      <c r="Z157" s="32" t="s">
        <v>1348</v>
      </c>
      <c r="AA157" s="32" t="s">
        <v>1183</v>
      </c>
      <c r="AB157" s="45" t="s">
        <v>1347</v>
      </c>
      <c r="AC157" s="36" t="s">
        <v>1349</v>
      </c>
      <c r="AD157" s="36" t="s">
        <v>1350</v>
      </c>
      <c r="AE157" s="32"/>
      <c r="AF157" s="32"/>
      <c r="AG157" s="39" t="s">
        <v>1361</v>
      </c>
      <c r="AH157" s="39" t="s">
        <v>1352</v>
      </c>
      <c r="AI157" s="132"/>
      <c r="AJ157" s="132"/>
      <c r="AK157" s="132">
        <v>0.13</v>
      </c>
      <c r="AL157" s="132">
        <v>8.2299999999999995E-4</v>
      </c>
      <c r="AM157" s="132"/>
      <c r="AN157" s="132"/>
      <c r="AO157" s="132"/>
      <c r="AP157" s="132"/>
      <c r="AQ157" s="132"/>
      <c r="AR157" s="132"/>
      <c r="AS157" s="132"/>
      <c r="AT157" s="132"/>
      <c r="AU157" s="37"/>
      <c r="AV157" s="37"/>
      <c r="AW157" s="37"/>
      <c r="AX157" s="37"/>
      <c r="AY157" s="35">
        <f>+AI157*'GHG '!$C$2</f>
        <v>0</v>
      </c>
      <c r="AZ157" s="31">
        <f>AJ157*'GHG '!$C$4</f>
        <v>0</v>
      </c>
      <c r="BA157" s="35">
        <f>+AK157*'GHG '!$C$5</f>
        <v>3.64</v>
      </c>
      <c r="BB157" s="35">
        <f>+AL157*'GHG '!$C$6</f>
        <v>0.21809499999999998</v>
      </c>
      <c r="BC157" s="125">
        <f>+AM157*'GHG '!$C$7</f>
        <v>0</v>
      </c>
      <c r="BD157" s="32"/>
      <c r="BE157" s="32"/>
      <c r="BF157" s="32"/>
      <c r="BG157" s="32"/>
      <c r="BH157" s="32"/>
      <c r="BI157" s="32"/>
      <c r="BJ157" s="32"/>
      <c r="BK157" s="32"/>
      <c r="BL157" s="32"/>
      <c r="BM157" s="32"/>
      <c r="BN157" s="32"/>
      <c r="BO157" s="32"/>
      <c r="BP157" s="32"/>
      <c r="BQ157" s="32"/>
      <c r="BR157" s="173">
        <f t="shared" si="5"/>
        <v>3.8580950000000001</v>
      </c>
      <c r="BS157" s="36" t="s">
        <v>190</v>
      </c>
      <c r="BT157" s="36" t="s">
        <v>190</v>
      </c>
      <c r="BU157" s="14">
        <f t="shared" si="4"/>
        <v>152</v>
      </c>
    </row>
    <row r="158" spans="1:73" s="14" customFormat="1" ht="81" customHeight="1">
      <c r="A158" s="30" t="s">
        <v>201</v>
      </c>
      <c r="B158" s="126" t="s">
        <v>370</v>
      </c>
      <c r="C158" s="157" t="s">
        <v>377</v>
      </c>
      <c r="D158" s="32"/>
      <c r="E158" s="32" t="s">
        <v>230</v>
      </c>
      <c r="F158" s="32" t="s">
        <v>244</v>
      </c>
      <c r="G158" s="32"/>
      <c r="H158" s="32"/>
      <c r="I158" s="36" t="s">
        <v>1426</v>
      </c>
      <c r="J158" s="36" t="s">
        <v>1427</v>
      </c>
      <c r="K158" s="32"/>
      <c r="L158" s="32"/>
      <c r="M158" s="33" t="s">
        <v>1661</v>
      </c>
      <c r="N158" s="39" t="s">
        <v>817</v>
      </c>
      <c r="O158" s="39" t="s">
        <v>1342</v>
      </c>
      <c r="P158" s="36" t="s">
        <v>1343</v>
      </c>
      <c r="Q158" s="34">
        <v>42370</v>
      </c>
      <c r="R158" s="34"/>
      <c r="S158" s="32" t="s">
        <v>1344</v>
      </c>
      <c r="T158" s="36" t="s">
        <v>1413</v>
      </c>
      <c r="U158" s="36" t="s">
        <v>1410</v>
      </c>
      <c r="V158" s="36" t="s">
        <v>1347</v>
      </c>
      <c r="W158" s="32"/>
      <c r="X158" s="32">
        <v>2018</v>
      </c>
      <c r="Y158" s="32" t="s">
        <v>1347</v>
      </c>
      <c r="Z158" s="32" t="s">
        <v>1348</v>
      </c>
      <c r="AA158" s="32" t="s">
        <v>1183</v>
      </c>
      <c r="AB158" s="45" t="s">
        <v>1347</v>
      </c>
      <c r="AC158" s="36" t="s">
        <v>1349</v>
      </c>
      <c r="AD158" s="36" t="s">
        <v>1350</v>
      </c>
      <c r="AE158" s="32"/>
      <c r="AF158" s="32"/>
      <c r="AG158" s="39" t="s">
        <v>1361</v>
      </c>
      <c r="AH158" s="39" t="s">
        <v>1352</v>
      </c>
      <c r="AI158" s="132"/>
      <c r="AJ158" s="132"/>
      <c r="AK158" s="132">
        <v>8.67</v>
      </c>
      <c r="AL158" s="132">
        <v>6.6600000000000006E-2</v>
      </c>
      <c r="AM158" s="132"/>
      <c r="AN158" s="132"/>
      <c r="AO158" s="132"/>
      <c r="AP158" s="132"/>
      <c r="AQ158" s="132"/>
      <c r="AR158" s="132"/>
      <c r="AS158" s="132"/>
      <c r="AT158" s="132"/>
      <c r="AU158" s="37"/>
      <c r="AV158" s="37"/>
      <c r="AW158" s="37"/>
      <c r="AX158" s="37"/>
      <c r="AY158" s="35">
        <f>+AI158*'GHG '!$C$2</f>
        <v>0</v>
      </c>
      <c r="AZ158" s="31">
        <f>AJ158*'GHG '!$C$4</f>
        <v>0</v>
      </c>
      <c r="BA158" s="35">
        <f>+AK158*'GHG '!$C$5</f>
        <v>242.76</v>
      </c>
      <c r="BB158" s="35">
        <f>+AL158*'GHG '!$C$6</f>
        <v>17.649000000000001</v>
      </c>
      <c r="BC158" s="125">
        <f>+AM158*'GHG '!$C$7</f>
        <v>0</v>
      </c>
      <c r="BD158" s="32"/>
      <c r="BE158" s="32"/>
      <c r="BF158" s="32"/>
      <c r="BG158" s="32"/>
      <c r="BH158" s="32"/>
      <c r="BI158" s="32"/>
      <c r="BJ158" s="32"/>
      <c r="BK158" s="32"/>
      <c r="BL158" s="32"/>
      <c r="BM158" s="32"/>
      <c r="BN158" s="32"/>
      <c r="BO158" s="32"/>
      <c r="BP158" s="32"/>
      <c r="BQ158" s="32"/>
      <c r="BR158" s="173">
        <f t="shared" si="5"/>
        <v>260.40899999999999</v>
      </c>
      <c r="BS158" s="32" t="s">
        <v>1353</v>
      </c>
      <c r="BT158" s="32" t="s">
        <v>1354</v>
      </c>
      <c r="BU158" s="14">
        <f t="shared" si="4"/>
        <v>153</v>
      </c>
    </row>
    <row r="159" spans="1:73" s="14" customFormat="1" ht="81" customHeight="1">
      <c r="A159" s="30" t="s">
        <v>201</v>
      </c>
      <c r="B159" s="126" t="s">
        <v>370</v>
      </c>
      <c r="C159" s="157" t="s">
        <v>377</v>
      </c>
      <c r="D159" s="32"/>
      <c r="E159" s="32" t="s">
        <v>230</v>
      </c>
      <c r="F159" s="32" t="s">
        <v>244</v>
      </c>
      <c r="G159" s="32"/>
      <c r="H159" s="32"/>
      <c r="I159" s="36" t="s">
        <v>1428</v>
      </c>
      <c r="J159" s="36" t="s">
        <v>1429</v>
      </c>
      <c r="K159" s="32"/>
      <c r="L159" s="32"/>
      <c r="M159" s="33" t="s">
        <v>1662</v>
      </c>
      <c r="N159" s="39" t="s">
        <v>817</v>
      </c>
      <c r="O159" s="39" t="s">
        <v>1342</v>
      </c>
      <c r="P159" s="36" t="s">
        <v>1343</v>
      </c>
      <c r="Q159" s="34">
        <v>42370</v>
      </c>
      <c r="R159" s="34"/>
      <c r="S159" s="36" t="s">
        <v>187</v>
      </c>
      <c r="T159" s="36" t="s">
        <v>1413</v>
      </c>
      <c r="U159" s="36" t="s">
        <v>1410</v>
      </c>
      <c r="V159" s="36" t="s">
        <v>1347</v>
      </c>
      <c r="W159" s="32"/>
      <c r="X159" s="32">
        <v>2018</v>
      </c>
      <c r="Y159" s="32" t="s">
        <v>1347</v>
      </c>
      <c r="Z159" s="32" t="s">
        <v>1348</v>
      </c>
      <c r="AA159" s="32" t="s">
        <v>1183</v>
      </c>
      <c r="AB159" s="45" t="s">
        <v>1347</v>
      </c>
      <c r="AC159" s="36" t="s">
        <v>1349</v>
      </c>
      <c r="AD159" s="36" t="s">
        <v>1350</v>
      </c>
      <c r="AE159" s="32"/>
      <c r="AF159" s="32"/>
      <c r="AG159" s="39" t="s">
        <v>1361</v>
      </c>
      <c r="AH159" s="39" t="s">
        <v>1352</v>
      </c>
      <c r="AI159" s="132"/>
      <c r="AJ159" s="132"/>
      <c r="AK159" s="132">
        <v>9.8100000000000007E-2</v>
      </c>
      <c r="AL159" s="132">
        <v>7.54E-4</v>
      </c>
      <c r="AM159" s="132"/>
      <c r="AN159" s="132"/>
      <c r="AO159" s="132"/>
      <c r="AP159" s="132"/>
      <c r="AQ159" s="132"/>
      <c r="AR159" s="132"/>
      <c r="AS159" s="132"/>
      <c r="AT159" s="132"/>
      <c r="AU159" s="37"/>
      <c r="AV159" s="37"/>
      <c r="AW159" s="37"/>
      <c r="AX159" s="37"/>
      <c r="AY159" s="35">
        <f>+AI159*'GHG '!$C$2</f>
        <v>0</v>
      </c>
      <c r="AZ159" s="31">
        <f>AJ159*'GHG '!$C$4</f>
        <v>0</v>
      </c>
      <c r="BA159" s="35">
        <f>+AK159*'GHG '!$C$5</f>
        <v>2.7468000000000004</v>
      </c>
      <c r="BB159" s="35">
        <f>+AL159*'GHG '!$C$6</f>
        <v>0.19980999999999999</v>
      </c>
      <c r="BC159" s="125">
        <f>+AM159*'GHG '!$C$7</f>
        <v>0</v>
      </c>
      <c r="BD159" s="32"/>
      <c r="BE159" s="32"/>
      <c r="BF159" s="32"/>
      <c r="BG159" s="32"/>
      <c r="BH159" s="32"/>
      <c r="BI159" s="32"/>
      <c r="BJ159" s="32"/>
      <c r="BK159" s="32"/>
      <c r="BL159" s="32"/>
      <c r="BM159" s="32"/>
      <c r="BN159" s="32"/>
      <c r="BO159" s="32"/>
      <c r="BP159" s="32"/>
      <c r="BQ159" s="32"/>
      <c r="BR159" s="173">
        <f t="shared" si="5"/>
        <v>2.9466100000000002</v>
      </c>
      <c r="BS159" s="36" t="s">
        <v>1430</v>
      </c>
      <c r="BT159" s="36" t="s">
        <v>1430</v>
      </c>
      <c r="BU159" s="14">
        <f t="shared" si="4"/>
        <v>154</v>
      </c>
    </row>
    <row r="160" spans="1:73" s="14" customFormat="1" ht="81" customHeight="1">
      <c r="A160" s="30" t="s">
        <v>201</v>
      </c>
      <c r="B160" s="126" t="s">
        <v>805</v>
      </c>
      <c r="C160" s="157" t="s">
        <v>377</v>
      </c>
      <c r="D160" s="32" t="s">
        <v>405</v>
      </c>
      <c r="E160" s="32" t="s">
        <v>445</v>
      </c>
      <c r="F160" s="32" t="s">
        <v>244</v>
      </c>
      <c r="G160" s="32" t="s">
        <v>290</v>
      </c>
      <c r="H160" s="32"/>
      <c r="I160" s="36" t="s">
        <v>1431</v>
      </c>
      <c r="J160" s="36" t="s">
        <v>1432</v>
      </c>
      <c r="K160" s="32"/>
      <c r="L160" s="32"/>
      <c r="M160" s="33" t="s">
        <v>1663</v>
      </c>
      <c r="N160" s="39" t="s">
        <v>1729</v>
      </c>
      <c r="O160" s="39" t="s">
        <v>1729</v>
      </c>
      <c r="P160" s="140" t="s">
        <v>1730</v>
      </c>
      <c r="Q160" s="34">
        <v>40179</v>
      </c>
      <c r="R160" s="34"/>
      <c r="S160" s="36" t="s">
        <v>1433</v>
      </c>
      <c r="T160" s="36" t="s">
        <v>1434</v>
      </c>
      <c r="U160" s="36" t="s">
        <v>1435</v>
      </c>
      <c r="V160" s="36" t="s">
        <v>1347</v>
      </c>
      <c r="W160" s="32"/>
      <c r="X160" s="32">
        <v>2013</v>
      </c>
      <c r="Y160" s="32" t="s">
        <v>1347</v>
      </c>
      <c r="Z160" s="32" t="s">
        <v>1348</v>
      </c>
      <c r="AA160" s="32" t="s">
        <v>1183</v>
      </c>
      <c r="AB160" s="45" t="s">
        <v>675</v>
      </c>
      <c r="AC160" s="36" t="s">
        <v>1349</v>
      </c>
      <c r="AD160" s="36" t="s">
        <v>1350</v>
      </c>
      <c r="AE160" s="32"/>
      <c r="AF160" s="32"/>
      <c r="AG160" s="39" t="s">
        <v>1436</v>
      </c>
      <c r="AH160" s="39" t="s">
        <v>1437</v>
      </c>
      <c r="AI160" s="132"/>
      <c r="AJ160" s="132"/>
      <c r="AK160" s="132"/>
      <c r="AL160" s="132"/>
      <c r="AM160" s="132"/>
      <c r="AN160" s="132"/>
      <c r="AO160" s="132"/>
      <c r="AP160" s="132"/>
      <c r="AQ160" s="132"/>
      <c r="AR160" s="132"/>
      <c r="AS160" s="132"/>
      <c r="AT160" s="132"/>
      <c r="AU160" s="37"/>
      <c r="AV160" s="37"/>
      <c r="AW160" s="37"/>
      <c r="AX160" s="37"/>
      <c r="AY160" s="35">
        <f>+AI160*'GHG '!$C$2</f>
        <v>0</v>
      </c>
      <c r="AZ160" s="31">
        <f>AJ160*'GHG '!$C$4</f>
        <v>0</v>
      </c>
      <c r="BA160" s="35">
        <f>+AK160*'GHG '!$C$5</f>
        <v>0</v>
      </c>
      <c r="BB160" s="35">
        <f>+AL160*'GHG '!$C$6</f>
        <v>0</v>
      </c>
      <c r="BC160" s="125">
        <f>+AM160*'GHG '!$C$7</f>
        <v>0</v>
      </c>
      <c r="BD160" s="32"/>
      <c r="BE160" s="32"/>
      <c r="BF160" s="32"/>
      <c r="BG160" s="32"/>
      <c r="BH160" s="32"/>
      <c r="BI160" s="32"/>
      <c r="BJ160" s="32"/>
      <c r="BK160" s="32"/>
      <c r="BL160" s="32"/>
      <c r="BM160" s="32"/>
      <c r="BN160" s="32"/>
      <c r="BO160" s="32"/>
      <c r="BP160" s="32"/>
      <c r="BQ160" s="32"/>
      <c r="BR160" s="173">
        <v>0.44600000000000001</v>
      </c>
      <c r="BS160" s="36" t="s">
        <v>1430</v>
      </c>
      <c r="BT160" s="36" t="s">
        <v>1430</v>
      </c>
      <c r="BU160" s="14">
        <f t="shared" si="4"/>
        <v>155</v>
      </c>
    </row>
    <row r="161" spans="1:73" s="14" customFormat="1" ht="81" customHeight="1">
      <c r="A161" s="30" t="s">
        <v>201</v>
      </c>
      <c r="B161" s="126" t="s">
        <v>805</v>
      </c>
      <c r="C161" s="157" t="s">
        <v>377</v>
      </c>
      <c r="D161" s="32" t="s">
        <v>405</v>
      </c>
      <c r="E161" s="32" t="s">
        <v>445</v>
      </c>
      <c r="F161" s="32" t="s">
        <v>244</v>
      </c>
      <c r="G161" s="32" t="s">
        <v>290</v>
      </c>
      <c r="H161" s="32"/>
      <c r="I161" s="36" t="s">
        <v>1438</v>
      </c>
      <c r="J161" s="36" t="s">
        <v>1439</v>
      </c>
      <c r="K161" s="32"/>
      <c r="L161" s="32"/>
      <c r="M161" s="33" t="s">
        <v>1664</v>
      </c>
      <c r="N161" s="39" t="s">
        <v>1729</v>
      </c>
      <c r="O161" s="39" t="s">
        <v>1729</v>
      </c>
      <c r="P161" s="140" t="s">
        <v>1730</v>
      </c>
      <c r="Q161" s="34">
        <v>40179</v>
      </c>
      <c r="R161" s="34"/>
      <c r="S161" s="36" t="s">
        <v>1433</v>
      </c>
      <c r="T161" s="36" t="s">
        <v>1440</v>
      </c>
      <c r="U161" s="36" t="s">
        <v>1441</v>
      </c>
      <c r="V161" s="36" t="s">
        <v>1347</v>
      </c>
      <c r="W161" s="32"/>
      <c r="X161" s="32">
        <v>2013</v>
      </c>
      <c r="Y161" s="32" t="s">
        <v>1347</v>
      </c>
      <c r="Z161" s="32" t="s">
        <v>1348</v>
      </c>
      <c r="AA161" s="32" t="s">
        <v>1183</v>
      </c>
      <c r="AB161" s="45" t="s">
        <v>675</v>
      </c>
      <c r="AC161" s="36" t="s">
        <v>1349</v>
      </c>
      <c r="AD161" s="36" t="s">
        <v>1350</v>
      </c>
      <c r="AE161" s="32"/>
      <c r="AF161" s="32"/>
      <c r="AG161" s="39" t="s">
        <v>1436</v>
      </c>
      <c r="AH161" s="39" t="s">
        <v>1437</v>
      </c>
      <c r="AI161" s="132"/>
      <c r="AJ161" s="132"/>
      <c r="AK161" s="132"/>
      <c r="AL161" s="132"/>
      <c r="AM161" s="132"/>
      <c r="AN161" s="132"/>
      <c r="AO161" s="132"/>
      <c r="AP161" s="132"/>
      <c r="AQ161" s="132"/>
      <c r="AR161" s="132"/>
      <c r="AS161" s="132"/>
      <c r="AT161" s="132"/>
      <c r="AU161" s="37"/>
      <c r="AV161" s="37"/>
      <c r="AW161" s="37"/>
      <c r="AX161" s="37"/>
      <c r="AY161" s="35">
        <f>+AI161*'GHG '!$C$2</f>
        <v>0</v>
      </c>
      <c r="AZ161" s="31">
        <f>AJ161*'GHG '!$C$4</f>
        <v>0</v>
      </c>
      <c r="BA161" s="35">
        <f>+AK161*'GHG '!$C$5</f>
        <v>0</v>
      </c>
      <c r="BB161" s="35">
        <f>+AL161*'GHG '!$C$6</f>
        <v>0</v>
      </c>
      <c r="BC161" s="125">
        <f>+AM161*'GHG '!$C$7</f>
        <v>0</v>
      </c>
      <c r="BD161" s="32"/>
      <c r="BE161" s="32"/>
      <c r="BF161" s="32"/>
      <c r="BG161" s="32"/>
      <c r="BH161" s="32"/>
      <c r="BI161" s="32"/>
      <c r="BJ161" s="32"/>
      <c r="BK161" s="32"/>
      <c r="BL161" s="32"/>
      <c r="BM161" s="32"/>
      <c r="BN161" s="32"/>
      <c r="BO161" s="32"/>
      <c r="BP161" s="32"/>
      <c r="BQ161" s="32"/>
      <c r="BR161" s="173">
        <v>0.51300000000000001</v>
      </c>
      <c r="BS161" s="36" t="s">
        <v>1430</v>
      </c>
      <c r="BT161" s="36" t="s">
        <v>1430</v>
      </c>
      <c r="BU161" s="14">
        <f t="shared" si="4"/>
        <v>156</v>
      </c>
    </row>
    <row r="162" spans="1:73" s="14" customFormat="1" ht="81" customHeight="1">
      <c r="A162" s="30" t="s">
        <v>201</v>
      </c>
      <c r="B162" s="126" t="s">
        <v>805</v>
      </c>
      <c r="C162" s="157" t="s">
        <v>377</v>
      </c>
      <c r="D162" s="32" t="s">
        <v>405</v>
      </c>
      <c r="E162" s="32" t="s">
        <v>445</v>
      </c>
      <c r="F162" s="32" t="s">
        <v>244</v>
      </c>
      <c r="G162" s="32" t="s">
        <v>290</v>
      </c>
      <c r="H162" s="32"/>
      <c r="I162" s="36" t="s">
        <v>1442</v>
      </c>
      <c r="J162" s="36" t="s">
        <v>1443</v>
      </c>
      <c r="K162" s="32"/>
      <c r="L162" s="32"/>
      <c r="M162" s="33" t="s">
        <v>1665</v>
      </c>
      <c r="N162" s="39" t="s">
        <v>1729</v>
      </c>
      <c r="O162" s="39" t="s">
        <v>1729</v>
      </c>
      <c r="P162" s="140" t="s">
        <v>1730</v>
      </c>
      <c r="Q162" s="34">
        <v>40179</v>
      </c>
      <c r="R162" s="34"/>
      <c r="S162" s="36" t="s">
        <v>1433</v>
      </c>
      <c r="T162" s="36" t="s">
        <v>1444</v>
      </c>
      <c r="U162" s="36" t="s">
        <v>1445</v>
      </c>
      <c r="V162" s="36" t="s">
        <v>1347</v>
      </c>
      <c r="W162" s="32"/>
      <c r="X162" s="32">
        <v>2013</v>
      </c>
      <c r="Y162" s="32" t="s">
        <v>1347</v>
      </c>
      <c r="Z162" s="32" t="s">
        <v>1348</v>
      </c>
      <c r="AA162" s="32" t="s">
        <v>1183</v>
      </c>
      <c r="AB162" s="45" t="s">
        <v>675</v>
      </c>
      <c r="AC162" s="36" t="s">
        <v>1349</v>
      </c>
      <c r="AD162" s="36" t="s">
        <v>1350</v>
      </c>
      <c r="AE162" s="32"/>
      <c r="AF162" s="32"/>
      <c r="AG162" s="39" t="s">
        <v>1436</v>
      </c>
      <c r="AH162" s="39" t="s">
        <v>1437</v>
      </c>
      <c r="AI162" s="132"/>
      <c r="AJ162" s="132"/>
      <c r="AK162" s="132"/>
      <c r="AL162" s="132"/>
      <c r="AM162" s="132"/>
      <c r="AN162" s="132"/>
      <c r="AO162" s="132"/>
      <c r="AP162" s="132"/>
      <c r="AQ162" s="132"/>
      <c r="AR162" s="132"/>
      <c r="AS162" s="132"/>
      <c r="AT162" s="132"/>
      <c r="AU162" s="37"/>
      <c r="AV162" s="37"/>
      <c r="AW162" s="37"/>
      <c r="AX162" s="37"/>
      <c r="AY162" s="35">
        <f>+AI162*'GHG '!$C$2</f>
        <v>0</v>
      </c>
      <c r="AZ162" s="31">
        <f>AJ162*'GHG '!$C$4</f>
        <v>0</v>
      </c>
      <c r="BA162" s="35">
        <f>+AK162*'GHG '!$C$5</f>
        <v>0</v>
      </c>
      <c r="BB162" s="35">
        <f>+AL162*'GHG '!$C$6</f>
        <v>0</v>
      </c>
      <c r="BC162" s="125">
        <f>+AM162*'GHG '!$C$7</f>
        <v>0</v>
      </c>
      <c r="BD162" s="32"/>
      <c r="BE162" s="32"/>
      <c r="BF162" s="32"/>
      <c r="BG162" s="32"/>
      <c r="BH162" s="32"/>
      <c r="BI162" s="32"/>
      <c r="BJ162" s="32"/>
      <c r="BK162" s="32"/>
      <c r="BL162" s="32"/>
      <c r="BM162" s="32"/>
      <c r="BN162" s="32"/>
      <c r="BO162" s="32"/>
      <c r="BP162" s="32"/>
      <c r="BQ162" s="32"/>
      <c r="BR162" s="173">
        <v>0.52400000000000002</v>
      </c>
      <c r="BS162" s="36" t="s">
        <v>1430</v>
      </c>
      <c r="BT162" s="36" t="s">
        <v>1430</v>
      </c>
      <c r="BU162" s="14">
        <f t="shared" si="4"/>
        <v>157</v>
      </c>
    </row>
    <row r="163" spans="1:73" s="14" customFormat="1" ht="81" customHeight="1">
      <c r="A163" s="30" t="s">
        <v>201</v>
      </c>
      <c r="B163" s="126" t="s">
        <v>805</v>
      </c>
      <c r="C163" s="157" t="s">
        <v>377</v>
      </c>
      <c r="D163" s="32" t="s">
        <v>405</v>
      </c>
      <c r="E163" s="32" t="s">
        <v>445</v>
      </c>
      <c r="F163" s="32" t="s">
        <v>244</v>
      </c>
      <c r="G163" s="32" t="s">
        <v>290</v>
      </c>
      <c r="H163" s="32"/>
      <c r="I163" s="36" t="s">
        <v>1446</v>
      </c>
      <c r="J163" s="36" t="s">
        <v>1447</v>
      </c>
      <c r="K163" s="32"/>
      <c r="L163" s="32"/>
      <c r="M163" s="33" t="s">
        <v>1666</v>
      </c>
      <c r="N163" s="39" t="s">
        <v>1729</v>
      </c>
      <c r="O163" s="39" t="s">
        <v>1729</v>
      </c>
      <c r="P163" s="140" t="s">
        <v>1730</v>
      </c>
      <c r="Q163" s="34">
        <v>40179</v>
      </c>
      <c r="R163" s="34"/>
      <c r="S163" s="36" t="s">
        <v>1433</v>
      </c>
      <c r="T163" s="36" t="s">
        <v>1448</v>
      </c>
      <c r="U163" s="36" t="s">
        <v>1449</v>
      </c>
      <c r="V163" s="36" t="s">
        <v>1347</v>
      </c>
      <c r="W163" s="32"/>
      <c r="X163" s="32">
        <v>2013</v>
      </c>
      <c r="Y163" s="32" t="s">
        <v>1347</v>
      </c>
      <c r="Z163" s="32" t="s">
        <v>1348</v>
      </c>
      <c r="AA163" s="32" t="s">
        <v>1183</v>
      </c>
      <c r="AB163" s="45" t="s">
        <v>675</v>
      </c>
      <c r="AC163" s="36" t="s">
        <v>1349</v>
      </c>
      <c r="AD163" s="36" t="s">
        <v>1350</v>
      </c>
      <c r="AE163" s="32"/>
      <c r="AF163" s="32"/>
      <c r="AG163" s="39" t="s">
        <v>1436</v>
      </c>
      <c r="AH163" s="39" t="s">
        <v>1437</v>
      </c>
      <c r="AI163" s="132"/>
      <c r="AJ163" s="132"/>
      <c r="AK163" s="132"/>
      <c r="AL163" s="132"/>
      <c r="AM163" s="132"/>
      <c r="AN163" s="132"/>
      <c r="AO163" s="132"/>
      <c r="AP163" s="132"/>
      <c r="AQ163" s="132"/>
      <c r="AR163" s="132"/>
      <c r="AS163" s="132"/>
      <c r="AT163" s="132"/>
      <c r="AU163" s="37"/>
      <c r="AV163" s="37"/>
      <c r="AW163" s="37"/>
      <c r="AX163" s="37"/>
      <c r="AY163" s="35">
        <f>+AI163*'GHG '!$C$2</f>
        <v>0</v>
      </c>
      <c r="AZ163" s="31">
        <f>AJ163*'GHG '!$C$4</f>
        <v>0</v>
      </c>
      <c r="BA163" s="35">
        <f>+AK163*'GHG '!$C$5</f>
        <v>0</v>
      </c>
      <c r="BB163" s="35">
        <f>+AL163*'GHG '!$C$6</f>
        <v>0</v>
      </c>
      <c r="BC163" s="125">
        <f>+AM163*'GHG '!$C$7</f>
        <v>0</v>
      </c>
      <c r="BD163" s="32"/>
      <c r="BE163" s="32"/>
      <c r="BF163" s="32"/>
      <c r="BG163" s="32"/>
      <c r="BH163" s="32"/>
      <c r="BI163" s="32"/>
      <c r="BJ163" s="32"/>
      <c r="BK163" s="32"/>
      <c r="BL163" s="32"/>
      <c r="BM163" s="32"/>
      <c r="BN163" s="32"/>
      <c r="BO163" s="32"/>
      <c r="BP163" s="32"/>
      <c r="BQ163" s="32"/>
      <c r="BR163" s="173">
        <v>0.66300000000000003</v>
      </c>
      <c r="BS163" s="36" t="s">
        <v>1430</v>
      </c>
      <c r="BT163" s="36" t="s">
        <v>1430</v>
      </c>
      <c r="BU163" s="14">
        <f t="shared" si="4"/>
        <v>158</v>
      </c>
    </row>
    <row r="164" spans="1:73" s="14" customFormat="1" ht="81" customHeight="1">
      <c r="A164" s="30" t="s">
        <v>201</v>
      </c>
      <c r="B164" s="126" t="s">
        <v>805</v>
      </c>
      <c r="C164" s="157" t="s">
        <v>377</v>
      </c>
      <c r="D164" s="32" t="s">
        <v>405</v>
      </c>
      <c r="E164" s="32" t="s">
        <v>445</v>
      </c>
      <c r="F164" s="32" t="s">
        <v>244</v>
      </c>
      <c r="G164" s="32" t="s">
        <v>290</v>
      </c>
      <c r="H164" s="32"/>
      <c r="I164" s="36" t="s">
        <v>1450</v>
      </c>
      <c r="J164" s="36" t="s">
        <v>1451</v>
      </c>
      <c r="K164" s="32"/>
      <c r="L164" s="32"/>
      <c r="M164" s="33" t="s">
        <v>1667</v>
      </c>
      <c r="N164" s="39" t="s">
        <v>1729</v>
      </c>
      <c r="O164" s="39" t="s">
        <v>1729</v>
      </c>
      <c r="P164" s="140" t="s">
        <v>1730</v>
      </c>
      <c r="Q164" s="34">
        <v>40179</v>
      </c>
      <c r="R164" s="34"/>
      <c r="S164" s="36" t="s">
        <v>1433</v>
      </c>
      <c r="T164" s="36" t="s">
        <v>1452</v>
      </c>
      <c r="U164" s="36" t="s">
        <v>1453</v>
      </c>
      <c r="V164" s="36" t="s">
        <v>1347</v>
      </c>
      <c r="W164" s="32"/>
      <c r="X164" s="32">
        <v>2013</v>
      </c>
      <c r="Y164" s="32" t="s">
        <v>1347</v>
      </c>
      <c r="Z164" s="32" t="s">
        <v>1348</v>
      </c>
      <c r="AA164" s="32" t="s">
        <v>1183</v>
      </c>
      <c r="AB164" s="45" t="s">
        <v>675</v>
      </c>
      <c r="AC164" s="36" t="s">
        <v>1349</v>
      </c>
      <c r="AD164" s="36" t="s">
        <v>1350</v>
      </c>
      <c r="AE164" s="32"/>
      <c r="AF164" s="32"/>
      <c r="AG164" s="39" t="s">
        <v>1436</v>
      </c>
      <c r="AH164" s="39" t="s">
        <v>1437</v>
      </c>
      <c r="AI164" s="132"/>
      <c r="AJ164" s="132"/>
      <c r="AK164" s="132"/>
      <c r="AL164" s="132"/>
      <c r="AM164" s="132"/>
      <c r="AN164" s="132"/>
      <c r="AO164" s="132"/>
      <c r="AP164" s="132"/>
      <c r="AQ164" s="132"/>
      <c r="AR164" s="132"/>
      <c r="AS164" s="132"/>
      <c r="AT164" s="132"/>
      <c r="AU164" s="37"/>
      <c r="AV164" s="37"/>
      <c r="AW164" s="37"/>
      <c r="AX164" s="37"/>
      <c r="AY164" s="35">
        <f>+AI164*'GHG '!$C$2</f>
        <v>0</v>
      </c>
      <c r="AZ164" s="31">
        <f>AJ164*'GHG '!$C$4</f>
        <v>0</v>
      </c>
      <c r="BA164" s="35">
        <f>+AK164*'GHG '!$C$5</f>
        <v>0</v>
      </c>
      <c r="BB164" s="35">
        <f>+AL164*'GHG '!$C$6</f>
        <v>0</v>
      </c>
      <c r="BC164" s="125">
        <f>+AM164*'GHG '!$C$7</f>
        <v>0</v>
      </c>
      <c r="BD164" s="32"/>
      <c r="BE164" s="32"/>
      <c r="BF164" s="32"/>
      <c r="BG164" s="32"/>
      <c r="BH164" s="32"/>
      <c r="BI164" s="32"/>
      <c r="BJ164" s="32"/>
      <c r="BK164" s="32"/>
      <c r="BL164" s="32"/>
      <c r="BM164" s="32"/>
      <c r="BN164" s="32"/>
      <c r="BO164" s="32"/>
      <c r="BP164" s="32"/>
      <c r="BQ164" s="32"/>
      <c r="BR164" s="173">
        <v>0.77900000000000003</v>
      </c>
      <c r="BS164" s="36" t="s">
        <v>1430</v>
      </c>
      <c r="BT164" s="36" t="s">
        <v>1430</v>
      </c>
      <c r="BU164" s="14">
        <f t="shared" si="4"/>
        <v>159</v>
      </c>
    </row>
    <row r="165" spans="1:73" s="14" customFormat="1" ht="81" customHeight="1">
      <c r="A165" s="30" t="s">
        <v>201</v>
      </c>
      <c r="B165" s="126" t="s">
        <v>805</v>
      </c>
      <c r="C165" s="157" t="s">
        <v>377</v>
      </c>
      <c r="D165" s="32" t="s">
        <v>405</v>
      </c>
      <c r="E165" s="32" t="s">
        <v>445</v>
      </c>
      <c r="F165" s="32" t="s">
        <v>244</v>
      </c>
      <c r="G165" s="32" t="s">
        <v>290</v>
      </c>
      <c r="H165" s="32"/>
      <c r="I165" s="36" t="s">
        <v>1454</v>
      </c>
      <c r="J165" s="36" t="s">
        <v>1455</v>
      </c>
      <c r="K165" s="32"/>
      <c r="L165" s="32"/>
      <c r="M165" s="33" t="s">
        <v>1668</v>
      </c>
      <c r="N165" s="39" t="s">
        <v>1729</v>
      </c>
      <c r="O165" s="39" t="s">
        <v>1729</v>
      </c>
      <c r="P165" s="140" t="s">
        <v>1730</v>
      </c>
      <c r="Q165" s="34">
        <v>40179</v>
      </c>
      <c r="R165" s="34"/>
      <c r="S165" s="36" t="s">
        <v>1433</v>
      </c>
      <c r="T165" s="36" t="s">
        <v>1456</v>
      </c>
      <c r="U165" s="36" t="s">
        <v>1457</v>
      </c>
      <c r="V165" s="36" t="s">
        <v>1347</v>
      </c>
      <c r="W165" s="32"/>
      <c r="X165" s="32">
        <v>2013</v>
      </c>
      <c r="Y165" s="32" t="s">
        <v>1347</v>
      </c>
      <c r="Z165" s="32" t="s">
        <v>1348</v>
      </c>
      <c r="AA165" s="32" t="s">
        <v>1183</v>
      </c>
      <c r="AB165" s="45" t="s">
        <v>675</v>
      </c>
      <c r="AC165" s="36" t="s">
        <v>1349</v>
      </c>
      <c r="AD165" s="36" t="s">
        <v>1350</v>
      </c>
      <c r="AE165" s="32"/>
      <c r="AF165" s="32"/>
      <c r="AG165" s="39" t="s">
        <v>1436</v>
      </c>
      <c r="AH165" s="39" t="s">
        <v>1437</v>
      </c>
      <c r="AI165" s="132"/>
      <c r="AJ165" s="132"/>
      <c r="AK165" s="132"/>
      <c r="AL165" s="132"/>
      <c r="AM165" s="132"/>
      <c r="AN165" s="132"/>
      <c r="AO165" s="132"/>
      <c r="AP165" s="132"/>
      <c r="AQ165" s="132"/>
      <c r="AR165" s="132"/>
      <c r="AS165" s="132"/>
      <c r="AT165" s="132"/>
      <c r="AU165" s="37"/>
      <c r="AV165" s="37"/>
      <c r="AW165" s="37"/>
      <c r="AX165" s="37"/>
      <c r="AY165" s="35">
        <f>+AI165*'GHG '!$C$2</f>
        <v>0</v>
      </c>
      <c r="AZ165" s="31">
        <f>AJ165*'GHG '!$C$4</f>
        <v>0</v>
      </c>
      <c r="BA165" s="35">
        <f>+AK165*'GHG '!$C$5</f>
        <v>0</v>
      </c>
      <c r="BB165" s="35">
        <f>+AL165*'GHG '!$C$6</f>
        <v>0</v>
      </c>
      <c r="BC165" s="125">
        <f>+AM165*'GHG '!$C$7</f>
        <v>0</v>
      </c>
      <c r="BD165" s="32"/>
      <c r="BE165" s="32"/>
      <c r="BF165" s="32"/>
      <c r="BG165" s="32"/>
      <c r="BH165" s="32"/>
      <c r="BI165" s="32"/>
      <c r="BJ165" s="32"/>
      <c r="BK165" s="32"/>
      <c r="BL165" s="32"/>
      <c r="BM165" s="32"/>
      <c r="BN165" s="32"/>
      <c r="BO165" s="32"/>
      <c r="BP165" s="32"/>
      <c r="BQ165" s="32"/>
      <c r="BR165" s="173">
        <v>0.79900000000000004</v>
      </c>
      <c r="BS165" s="36" t="s">
        <v>1430</v>
      </c>
      <c r="BT165" s="36" t="s">
        <v>1430</v>
      </c>
      <c r="BU165" s="14">
        <f t="shared" si="4"/>
        <v>160</v>
      </c>
    </row>
    <row r="166" spans="1:73" s="14" customFormat="1" ht="81" customHeight="1">
      <c r="A166" s="30" t="s">
        <v>201</v>
      </c>
      <c r="B166" s="126" t="s">
        <v>805</v>
      </c>
      <c r="C166" s="157" t="s">
        <v>377</v>
      </c>
      <c r="D166" s="32" t="s">
        <v>405</v>
      </c>
      <c r="E166" s="32" t="s">
        <v>445</v>
      </c>
      <c r="F166" s="32" t="s">
        <v>244</v>
      </c>
      <c r="G166" s="32" t="s">
        <v>290</v>
      </c>
      <c r="H166" s="32"/>
      <c r="I166" s="36" t="s">
        <v>1458</v>
      </c>
      <c r="J166" s="36" t="s">
        <v>1459</v>
      </c>
      <c r="K166" s="32"/>
      <c r="L166" s="32"/>
      <c r="M166" s="33" t="s">
        <v>1669</v>
      </c>
      <c r="N166" s="39" t="s">
        <v>1729</v>
      </c>
      <c r="O166" s="39" t="s">
        <v>1729</v>
      </c>
      <c r="P166" s="140" t="s">
        <v>1730</v>
      </c>
      <c r="Q166" s="34">
        <v>40179</v>
      </c>
      <c r="R166" s="34"/>
      <c r="S166" s="36" t="s">
        <v>1433</v>
      </c>
      <c r="T166" s="36" t="s">
        <v>1460</v>
      </c>
      <c r="U166" s="36" t="s">
        <v>1461</v>
      </c>
      <c r="V166" s="36" t="s">
        <v>1347</v>
      </c>
      <c r="W166" s="32"/>
      <c r="X166" s="32">
        <v>2013</v>
      </c>
      <c r="Y166" s="32" t="s">
        <v>1347</v>
      </c>
      <c r="Z166" s="32" t="s">
        <v>1348</v>
      </c>
      <c r="AA166" s="32" t="s">
        <v>1183</v>
      </c>
      <c r="AB166" s="45" t="s">
        <v>675</v>
      </c>
      <c r="AC166" s="36" t="s">
        <v>1349</v>
      </c>
      <c r="AD166" s="36" t="s">
        <v>1350</v>
      </c>
      <c r="AE166" s="32"/>
      <c r="AF166" s="32"/>
      <c r="AG166" s="39" t="s">
        <v>1436</v>
      </c>
      <c r="AH166" s="39" t="s">
        <v>1437</v>
      </c>
      <c r="AI166" s="132"/>
      <c r="AJ166" s="132"/>
      <c r="AK166" s="132"/>
      <c r="AL166" s="132"/>
      <c r="AM166" s="132"/>
      <c r="AN166" s="132"/>
      <c r="AO166" s="132"/>
      <c r="AP166" s="132"/>
      <c r="AQ166" s="132"/>
      <c r="AR166" s="132"/>
      <c r="AS166" s="132"/>
      <c r="AT166" s="132"/>
      <c r="AU166" s="37"/>
      <c r="AV166" s="37"/>
      <c r="AW166" s="37"/>
      <c r="AX166" s="37"/>
      <c r="AY166" s="35">
        <f>+AI166*'GHG '!$C$2</f>
        <v>0</v>
      </c>
      <c r="AZ166" s="31">
        <f>AJ166*'GHG '!$C$4</f>
        <v>0</v>
      </c>
      <c r="BA166" s="35">
        <f>+AK166*'GHG '!$C$5</f>
        <v>0</v>
      </c>
      <c r="BB166" s="35">
        <f>+AL166*'GHG '!$C$6</f>
        <v>0</v>
      </c>
      <c r="BC166" s="125">
        <f>+AM166*'GHG '!$C$7</f>
        <v>0</v>
      </c>
      <c r="BD166" s="32"/>
      <c r="BE166" s="32"/>
      <c r="BF166" s="32"/>
      <c r="BG166" s="32"/>
      <c r="BH166" s="32"/>
      <c r="BI166" s="32"/>
      <c r="BJ166" s="32"/>
      <c r="BK166" s="32"/>
      <c r="BL166" s="32"/>
      <c r="BM166" s="32"/>
      <c r="BN166" s="32"/>
      <c r="BO166" s="32"/>
      <c r="BP166" s="32"/>
      <c r="BQ166" s="32"/>
      <c r="BR166" s="173">
        <v>0.22800000000000001</v>
      </c>
      <c r="BS166" s="36" t="s">
        <v>1430</v>
      </c>
      <c r="BT166" s="36" t="s">
        <v>1430</v>
      </c>
      <c r="BU166" s="14">
        <f t="shared" si="4"/>
        <v>161</v>
      </c>
    </row>
    <row r="167" spans="1:73" s="14" customFormat="1" ht="81" customHeight="1">
      <c r="A167" s="30" t="s">
        <v>201</v>
      </c>
      <c r="B167" s="126" t="s">
        <v>805</v>
      </c>
      <c r="C167" s="157" t="s">
        <v>377</v>
      </c>
      <c r="D167" s="32" t="s">
        <v>405</v>
      </c>
      <c r="E167" s="32" t="s">
        <v>445</v>
      </c>
      <c r="F167" s="32" t="s">
        <v>244</v>
      </c>
      <c r="G167" s="32" t="s">
        <v>290</v>
      </c>
      <c r="H167" s="32"/>
      <c r="I167" s="36" t="s">
        <v>1462</v>
      </c>
      <c r="J167" s="36" t="s">
        <v>1463</v>
      </c>
      <c r="K167" s="32"/>
      <c r="L167" s="32"/>
      <c r="M167" s="33" t="s">
        <v>1670</v>
      </c>
      <c r="N167" s="39" t="s">
        <v>1729</v>
      </c>
      <c r="O167" s="39" t="s">
        <v>1729</v>
      </c>
      <c r="P167" s="140" t="s">
        <v>1730</v>
      </c>
      <c r="Q167" s="34">
        <v>40179</v>
      </c>
      <c r="R167" s="34"/>
      <c r="S167" s="36" t="s">
        <v>1433</v>
      </c>
      <c r="T167" s="36" t="s">
        <v>1456</v>
      </c>
      <c r="U167" s="36" t="s">
        <v>1457</v>
      </c>
      <c r="V167" s="36" t="s">
        <v>1347</v>
      </c>
      <c r="W167" s="32"/>
      <c r="X167" s="32">
        <v>2013</v>
      </c>
      <c r="Y167" s="32" t="s">
        <v>1347</v>
      </c>
      <c r="Z167" s="32" t="s">
        <v>1348</v>
      </c>
      <c r="AA167" s="32" t="s">
        <v>1183</v>
      </c>
      <c r="AB167" s="45" t="s">
        <v>675</v>
      </c>
      <c r="AC167" s="36" t="s">
        <v>1349</v>
      </c>
      <c r="AD167" s="36" t="s">
        <v>1350</v>
      </c>
      <c r="AE167" s="32"/>
      <c r="AF167" s="32"/>
      <c r="AG167" s="39" t="s">
        <v>1436</v>
      </c>
      <c r="AH167" s="39" t="s">
        <v>1437</v>
      </c>
      <c r="AI167" s="132"/>
      <c r="AJ167" s="132"/>
      <c r="AK167" s="132"/>
      <c r="AL167" s="132"/>
      <c r="AM167" s="132"/>
      <c r="AN167" s="132"/>
      <c r="AO167" s="132"/>
      <c r="AP167" s="132"/>
      <c r="AQ167" s="132"/>
      <c r="AR167" s="132"/>
      <c r="AS167" s="132"/>
      <c r="AT167" s="132"/>
      <c r="AU167" s="37"/>
      <c r="AV167" s="37"/>
      <c r="AW167" s="37"/>
      <c r="AX167" s="37"/>
      <c r="AY167" s="35">
        <f>+AI167*'GHG '!$C$2</f>
        <v>0</v>
      </c>
      <c r="AZ167" s="31">
        <f>AJ167*'GHG '!$C$4</f>
        <v>0</v>
      </c>
      <c r="BA167" s="35">
        <f>+AK167*'GHG '!$C$5</f>
        <v>0</v>
      </c>
      <c r="BB167" s="35">
        <f>+AL167*'GHG '!$C$6</f>
        <v>0</v>
      </c>
      <c r="BC167" s="125">
        <f>+AM167*'GHG '!$C$7</f>
        <v>0</v>
      </c>
      <c r="BD167" s="32"/>
      <c r="BE167" s="32"/>
      <c r="BF167" s="32"/>
      <c r="BG167" s="32"/>
      <c r="BH167" s="32"/>
      <c r="BI167" s="32"/>
      <c r="BJ167" s="32"/>
      <c r="BK167" s="32"/>
      <c r="BL167" s="32"/>
      <c r="BM167" s="32"/>
      <c r="BN167" s="32"/>
      <c r="BO167" s="32"/>
      <c r="BP167" s="32"/>
      <c r="BQ167" s="32"/>
      <c r="BR167" s="173">
        <v>0.312</v>
      </c>
      <c r="BS167" s="36" t="s">
        <v>1430</v>
      </c>
      <c r="BT167" s="36" t="s">
        <v>1430</v>
      </c>
      <c r="BU167" s="14">
        <f t="shared" si="4"/>
        <v>162</v>
      </c>
    </row>
    <row r="168" spans="1:73" s="14" customFormat="1" ht="81" customHeight="1">
      <c r="A168" s="30" t="s">
        <v>201</v>
      </c>
      <c r="B168" s="126" t="s">
        <v>805</v>
      </c>
      <c r="C168" s="157" t="s">
        <v>377</v>
      </c>
      <c r="D168" s="32" t="s">
        <v>405</v>
      </c>
      <c r="E168" s="32" t="s">
        <v>445</v>
      </c>
      <c r="F168" s="32" t="s">
        <v>244</v>
      </c>
      <c r="G168" s="32" t="s">
        <v>290</v>
      </c>
      <c r="H168" s="32"/>
      <c r="I168" s="36" t="s">
        <v>1464</v>
      </c>
      <c r="J168" s="36" t="s">
        <v>1465</v>
      </c>
      <c r="K168" s="32"/>
      <c r="L168" s="32"/>
      <c r="M168" s="33" t="s">
        <v>1671</v>
      </c>
      <c r="N168" s="39" t="s">
        <v>1729</v>
      </c>
      <c r="O168" s="39" t="s">
        <v>1729</v>
      </c>
      <c r="P168" s="140" t="s">
        <v>1730</v>
      </c>
      <c r="Q168" s="34">
        <v>40179</v>
      </c>
      <c r="R168" s="34"/>
      <c r="S168" s="36" t="s">
        <v>1433</v>
      </c>
      <c r="T168" s="36" t="s">
        <v>1466</v>
      </c>
      <c r="U168" s="36" t="s">
        <v>1467</v>
      </c>
      <c r="V168" s="36" t="s">
        <v>1347</v>
      </c>
      <c r="W168" s="32"/>
      <c r="X168" s="32">
        <v>2013</v>
      </c>
      <c r="Y168" s="32" t="s">
        <v>1347</v>
      </c>
      <c r="Z168" s="32" t="s">
        <v>1348</v>
      </c>
      <c r="AA168" s="32" t="s">
        <v>1183</v>
      </c>
      <c r="AB168" s="45" t="s">
        <v>675</v>
      </c>
      <c r="AC168" s="36" t="s">
        <v>1349</v>
      </c>
      <c r="AD168" s="36" t="s">
        <v>1350</v>
      </c>
      <c r="AE168" s="32"/>
      <c r="AF168" s="32"/>
      <c r="AG168" s="39" t="s">
        <v>1436</v>
      </c>
      <c r="AH168" s="39" t="s">
        <v>1437</v>
      </c>
      <c r="AI168" s="132"/>
      <c r="AJ168" s="132"/>
      <c r="AK168" s="132"/>
      <c r="AL168" s="132"/>
      <c r="AM168" s="132"/>
      <c r="AN168" s="132"/>
      <c r="AO168" s="132"/>
      <c r="AP168" s="132"/>
      <c r="AQ168" s="132"/>
      <c r="AR168" s="132"/>
      <c r="AS168" s="132"/>
      <c r="AT168" s="132"/>
      <c r="AU168" s="37"/>
      <c r="AV168" s="37"/>
      <c r="AW168" s="37"/>
      <c r="AX168" s="37"/>
      <c r="AY168" s="35">
        <f>+AI168*'GHG '!$C$2</f>
        <v>0</v>
      </c>
      <c r="AZ168" s="31">
        <f>AJ168*'GHG '!$C$4</f>
        <v>0</v>
      </c>
      <c r="BA168" s="35">
        <f>+AK168*'GHG '!$C$5</f>
        <v>0</v>
      </c>
      <c r="BB168" s="35">
        <f>+AL168*'GHG '!$C$6</f>
        <v>0</v>
      </c>
      <c r="BC168" s="125">
        <f>+AM168*'GHG '!$C$7</f>
        <v>0</v>
      </c>
      <c r="BD168" s="32"/>
      <c r="BE168" s="32"/>
      <c r="BF168" s="32"/>
      <c r="BG168" s="32"/>
      <c r="BH168" s="32"/>
      <c r="BI168" s="32"/>
      <c r="BJ168" s="32"/>
      <c r="BK168" s="32"/>
      <c r="BL168" s="32"/>
      <c r="BM168" s="32"/>
      <c r="BN168" s="32"/>
      <c r="BO168" s="32"/>
      <c r="BP168" s="32"/>
      <c r="BQ168" s="32"/>
      <c r="BR168" s="173">
        <v>0.443</v>
      </c>
      <c r="BS168" s="36" t="s">
        <v>1430</v>
      </c>
      <c r="BT168" s="36" t="s">
        <v>1430</v>
      </c>
      <c r="BU168" s="14">
        <f t="shared" si="4"/>
        <v>163</v>
      </c>
    </row>
    <row r="169" spans="1:73" s="14" customFormat="1" ht="81" customHeight="1">
      <c r="A169" s="30" t="s">
        <v>201</v>
      </c>
      <c r="B169" s="126" t="s">
        <v>805</v>
      </c>
      <c r="C169" s="157" t="s">
        <v>377</v>
      </c>
      <c r="D169" s="32" t="s">
        <v>405</v>
      </c>
      <c r="E169" s="32" t="s">
        <v>445</v>
      </c>
      <c r="F169" s="32" t="s">
        <v>244</v>
      </c>
      <c r="G169" s="32" t="s">
        <v>290</v>
      </c>
      <c r="H169" s="32"/>
      <c r="I169" s="36" t="s">
        <v>1468</v>
      </c>
      <c r="J169" s="36" t="s">
        <v>1469</v>
      </c>
      <c r="K169" s="32"/>
      <c r="L169" s="32"/>
      <c r="M169" s="33" t="s">
        <v>1672</v>
      </c>
      <c r="N169" s="39" t="s">
        <v>1729</v>
      </c>
      <c r="O169" s="39" t="s">
        <v>1729</v>
      </c>
      <c r="P169" s="140" t="s">
        <v>1730</v>
      </c>
      <c r="Q169" s="34">
        <v>40179</v>
      </c>
      <c r="R169" s="34"/>
      <c r="S169" s="36" t="s">
        <v>1433</v>
      </c>
      <c r="T169" s="36" t="s">
        <v>1470</v>
      </c>
      <c r="U169" s="36" t="s">
        <v>1471</v>
      </c>
      <c r="V169" s="36" t="s">
        <v>1347</v>
      </c>
      <c r="W169" s="32"/>
      <c r="X169" s="32">
        <v>2013</v>
      </c>
      <c r="Y169" s="32" t="s">
        <v>1347</v>
      </c>
      <c r="Z169" s="32" t="s">
        <v>1348</v>
      </c>
      <c r="AA169" s="32" t="s">
        <v>1183</v>
      </c>
      <c r="AB169" s="45" t="s">
        <v>675</v>
      </c>
      <c r="AC169" s="36" t="s">
        <v>1349</v>
      </c>
      <c r="AD169" s="36" t="s">
        <v>1350</v>
      </c>
      <c r="AE169" s="32"/>
      <c r="AF169" s="32"/>
      <c r="AG169" s="39" t="s">
        <v>1436</v>
      </c>
      <c r="AH169" s="39" t="s">
        <v>1437</v>
      </c>
      <c r="AI169" s="132"/>
      <c r="AJ169" s="132"/>
      <c r="AK169" s="132"/>
      <c r="AL169" s="132"/>
      <c r="AM169" s="132"/>
      <c r="AN169" s="132"/>
      <c r="AO169" s="132"/>
      <c r="AP169" s="132"/>
      <c r="AQ169" s="132"/>
      <c r="AR169" s="132"/>
      <c r="AS169" s="132"/>
      <c r="AT169" s="132"/>
      <c r="AU169" s="37"/>
      <c r="AV169" s="37"/>
      <c r="AW169" s="37"/>
      <c r="AX169" s="37"/>
      <c r="AY169" s="35">
        <f>+AI169*'GHG '!$C$2</f>
        <v>0</v>
      </c>
      <c r="AZ169" s="31">
        <f>AJ169*'GHG '!$C$4</f>
        <v>0</v>
      </c>
      <c r="BA169" s="35">
        <f>+AK169*'GHG '!$C$5</f>
        <v>0</v>
      </c>
      <c r="BB169" s="35">
        <f>+AL169*'GHG '!$C$6</f>
        <v>0</v>
      </c>
      <c r="BC169" s="125">
        <f>+AM169*'GHG '!$C$7</f>
        <v>0</v>
      </c>
      <c r="BD169" s="32"/>
      <c r="BE169" s="32"/>
      <c r="BF169" s="32"/>
      <c r="BG169" s="32"/>
      <c r="BH169" s="32"/>
      <c r="BI169" s="32"/>
      <c r="BJ169" s="32"/>
      <c r="BK169" s="32"/>
      <c r="BL169" s="32"/>
      <c r="BM169" s="32"/>
      <c r="BN169" s="32"/>
      <c r="BO169" s="32"/>
      <c r="BP169" s="32"/>
      <c r="BQ169" s="32"/>
      <c r="BR169" s="173">
        <v>0.51500000000000001</v>
      </c>
      <c r="BS169" s="36" t="s">
        <v>1430</v>
      </c>
      <c r="BT169" s="36" t="s">
        <v>1430</v>
      </c>
      <c r="BU169" s="14">
        <f t="shared" si="4"/>
        <v>164</v>
      </c>
    </row>
    <row r="170" spans="1:73" s="14" customFormat="1" ht="81" customHeight="1">
      <c r="A170" s="30" t="s">
        <v>201</v>
      </c>
      <c r="B170" s="126" t="s">
        <v>805</v>
      </c>
      <c r="C170" s="157" t="s">
        <v>377</v>
      </c>
      <c r="D170" s="32" t="s">
        <v>405</v>
      </c>
      <c r="E170" s="32" t="s">
        <v>445</v>
      </c>
      <c r="F170" s="32" t="s">
        <v>244</v>
      </c>
      <c r="G170" s="32" t="s">
        <v>290</v>
      </c>
      <c r="H170" s="32"/>
      <c r="I170" s="36" t="s">
        <v>1472</v>
      </c>
      <c r="J170" s="36" t="s">
        <v>1473</v>
      </c>
      <c r="K170" s="32"/>
      <c r="L170" s="32"/>
      <c r="M170" s="33" t="s">
        <v>1673</v>
      </c>
      <c r="N170" s="39" t="s">
        <v>1729</v>
      </c>
      <c r="O170" s="39" t="s">
        <v>1729</v>
      </c>
      <c r="P170" s="140" t="s">
        <v>1730</v>
      </c>
      <c r="Q170" s="34">
        <v>40179</v>
      </c>
      <c r="R170" s="34"/>
      <c r="S170" s="36" t="s">
        <v>1433</v>
      </c>
      <c r="T170" s="36" t="s">
        <v>1474</v>
      </c>
      <c r="U170" s="36" t="s">
        <v>1445</v>
      </c>
      <c r="V170" s="36" t="s">
        <v>1347</v>
      </c>
      <c r="W170" s="32"/>
      <c r="X170" s="32">
        <v>2013</v>
      </c>
      <c r="Y170" s="32" t="s">
        <v>1347</v>
      </c>
      <c r="Z170" s="32" t="s">
        <v>1348</v>
      </c>
      <c r="AA170" s="32" t="s">
        <v>1183</v>
      </c>
      <c r="AB170" s="45" t="s">
        <v>675</v>
      </c>
      <c r="AC170" s="36" t="s">
        <v>1349</v>
      </c>
      <c r="AD170" s="36" t="s">
        <v>1350</v>
      </c>
      <c r="AE170" s="32"/>
      <c r="AF170" s="32"/>
      <c r="AG170" s="39" t="s">
        <v>1436</v>
      </c>
      <c r="AH170" s="39" t="s">
        <v>1437</v>
      </c>
      <c r="AI170" s="132"/>
      <c r="AJ170" s="132"/>
      <c r="AK170" s="132"/>
      <c r="AL170" s="132"/>
      <c r="AM170" s="132"/>
      <c r="AN170" s="132"/>
      <c r="AO170" s="132"/>
      <c r="AP170" s="132"/>
      <c r="AQ170" s="132"/>
      <c r="AR170" s="132"/>
      <c r="AS170" s="132"/>
      <c r="AT170" s="132"/>
      <c r="AU170" s="37"/>
      <c r="AV170" s="37"/>
      <c r="AW170" s="37"/>
      <c r="AX170" s="37"/>
      <c r="AY170" s="35">
        <f>+AI170*'GHG '!$C$2</f>
        <v>0</v>
      </c>
      <c r="AZ170" s="31">
        <f>AJ170*'GHG '!$C$4</f>
        <v>0</v>
      </c>
      <c r="BA170" s="35">
        <f>+AK170*'GHG '!$C$5</f>
        <v>0</v>
      </c>
      <c r="BB170" s="35">
        <f>+AL170*'GHG '!$C$6</f>
        <v>0</v>
      </c>
      <c r="BC170" s="125">
        <f>+AM170*'GHG '!$C$7</f>
        <v>0</v>
      </c>
      <c r="BD170" s="32"/>
      <c r="BE170" s="32"/>
      <c r="BF170" s="32"/>
      <c r="BG170" s="32"/>
      <c r="BH170" s="32"/>
      <c r="BI170" s="32"/>
      <c r="BJ170" s="32"/>
      <c r="BK170" s="32"/>
      <c r="BL170" s="32"/>
      <c r="BM170" s="32"/>
      <c r="BN170" s="32"/>
      <c r="BO170" s="32"/>
      <c r="BP170" s="32"/>
      <c r="BQ170" s="32"/>
      <c r="BR170" s="173">
        <v>0.52800000000000002</v>
      </c>
      <c r="BS170" s="36" t="s">
        <v>1430</v>
      </c>
      <c r="BT170" s="36" t="s">
        <v>1430</v>
      </c>
      <c r="BU170" s="14">
        <f t="shared" si="4"/>
        <v>165</v>
      </c>
    </row>
    <row r="171" spans="1:73" s="14" customFormat="1" ht="81" customHeight="1">
      <c r="A171" s="30" t="s">
        <v>201</v>
      </c>
      <c r="B171" s="126" t="s">
        <v>805</v>
      </c>
      <c r="C171" s="157" t="s">
        <v>377</v>
      </c>
      <c r="D171" s="32" t="s">
        <v>405</v>
      </c>
      <c r="E171" s="32" t="s">
        <v>445</v>
      </c>
      <c r="F171" s="32" t="s">
        <v>244</v>
      </c>
      <c r="G171" s="32" t="s">
        <v>290</v>
      </c>
      <c r="H171" s="32"/>
      <c r="I171" s="36" t="s">
        <v>1475</v>
      </c>
      <c r="J171" s="36" t="s">
        <v>1476</v>
      </c>
      <c r="K171" s="32"/>
      <c r="L171" s="32"/>
      <c r="M171" s="33" t="s">
        <v>1674</v>
      </c>
      <c r="N171" s="39" t="s">
        <v>1729</v>
      </c>
      <c r="O171" s="39" t="s">
        <v>1729</v>
      </c>
      <c r="P171" s="140" t="s">
        <v>1730</v>
      </c>
      <c r="Q171" s="34">
        <v>40179</v>
      </c>
      <c r="R171" s="34"/>
      <c r="S171" s="36" t="s">
        <v>1433</v>
      </c>
      <c r="T171" s="36" t="s">
        <v>1477</v>
      </c>
      <c r="U171" s="36" t="s">
        <v>1449</v>
      </c>
      <c r="V171" s="36" t="s">
        <v>1347</v>
      </c>
      <c r="W171" s="32"/>
      <c r="X171" s="32">
        <v>2013</v>
      </c>
      <c r="Y171" s="32" t="s">
        <v>1347</v>
      </c>
      <c r="Z171" s="32" t="s">
        <v>1348</v>
      </c>
      <c r="AA171" s="32" t="s">
        <v>1183</v>
      </c>
      <c r="AB171" s="45" t="s">
        <v>675</v>
      </c>
      <c r="AC171" s="36" t="s">
        <v>1349</v>
      </c>
      <c r="AD171" s="36" t="s">
        <v>1350</v>
      </c>
      <c r="AE171" s="32"/>
      <c r="AF171" s="32"/>
      <c r="AG171" s="39" t="s">
        <v>1436</v>
      </c>
      <c r="AH171" s="39" t="s">
        <v>1437</v>
      </c>
      <c r="AI171" s="132"/>
      <c r="AJ171" s="132"/>
      <c r="AK171" s="132"/>
      <c r="AL171" s="132"/>
      <c r="AM171" s="132"/>
      <c r="AN171" s="132"/>
      <c r="AO171" s="132"/>
      <c r="AP171" s="132"/>
      <c r="AQ171" s="132"/>
      <c r="AR171" s="132"/>
      <c r="AS171" s="132"/>
      <c r="AT171" s="132"/>
      <c r="AU171" s="37"/>
      <c r="AV171" s="37"/>
      <c r="AW171" s="37"/>
      <c r="AX171" s="37"/>
      <c r="AY171" s="35">
        <f>+AI171*'GHG '!$C$2</f>
        <v>0</v>
      </c>
      <c r="AZ171" s="31">
        <f>AJ171*'GHG '!$C$4</f>
        <v>0</v>
      </c>
      <c r="BA171" s="35">
        <f>+AK171*'GHG '!$C$5</f>
        <v>0</v>
      </c>
      <c r="BB171" s="35">
        <f>+AL171*'GHG '!$C$6</f>
        <v>0</v>
      </c>
      <c r="BC171" s="125">
        <f>+AM171*'GHG '!$C$7</f>
        <v>0</v>
      </c>
      <c r="BD171" s="32"/>
      <c r="BE171" s="32"/>
      <c r="BF171" s="32"/>
      <c r="BG171" s="32"/>
      <c r="BH171" s="32"/>
      <c r="BI171" s="32"/>
      <c r="BJ171" s="32"/>
      <c r="BK171" s="32"/>
      <c r="BL171" s="32"/>
      <c r="BM171" s="32"/>
      <c r="BN171" s="32"/>
      <c r="BO171" s="32"/>
      <c r="BP171" s="32"/>
      <c r="BQ171" s="32"/>
      <c r="BR171" s="173">
        <v>0.51200000000000001</v>
      </c>
      <c r="BS171" s="36" t="s">
        <v>1430</v>
      </c>
      <c r="BT171" s="36" t="s">
        <v>1430</v>
      </c>
      <c r="BU171" s="14">
        <f t="shared" si="4"/>
        <v>166</v>
      </c>
    </row>
    <row r="172" spans="1:73" s="14" customFormat="1" ht="81" customHeight="1">
      <c r="A172" s="30" t="s">
        <v>201</v>
      </c>
      <c r="B172" s="126" t="s">
        <v>805</v>
      </c>
      <c r="C172" s="157" t="s">
        <v>377</v>
      </c>
      <c r="D172" s="32" t="s">
        <v>405</v>
      </c>
      <c r="E172" s="32" t="s">
        <v>445</v>
      </c>
      <c r="F172" s="32" t="s">
        <v>244</v>
      </c>
      <c r="G172" s="32" t="s">
        <v>290</v>
      </c>
      <c r="H172" s="32"/>
      <c r="I172" s="36" t="s">
        <v>1478</v>
      </c>
      <c r="J172" s="36" t="s">
        <v>1479</v>
      </c>
      <c r="K172" s="32"/>
      <c r="L172" s="32"/>
      <c r="M172" s="33" t="s">
        <v>1675</v>
      </c>
      <c r="N172" s="39" t="s">
        <v>1729</v>
      </c>
      <c r="O172" s="39" t="s">
        <v>1729</v>
      </c>
      <c r="P172" s="140" t="s">
        <v>1730</v>
      </c>
      <c r="Q172" s="34">
        <v>40179</v>
      </c>
      <c r="R172" s="34"/>
      <c r="S172" s="36" t="s">
        <v>1433</v>
      </c>
      <c r="T172" s="36" t="s">
        <v>1480</v>
      </c>
      <c r="U172" s="36" t="s">
        <v>1453</v>
      </c>
      <c r="V172" s="36" t="s">
        <v>1347</v>
      </c>
      <c r="W172" s="32"/>
      <c r="X172" s="32">
        <v>2013</v>
      </c>
      <c r="Y172" s="32" t="s">
        <v>1347</v>
      </c>
      <c r="Z172" s="32" t="s">
        <v>1348</v>
      </c>
      <c r="AA172" s="32" t="s">
        <v>1183</v>
      </c>
      <c r="AB172" s="45" t="s">
        <v>675</v>
      </c>
      <c r="AC172" s="36" t="s">
        <v>1349</v>
      </c>
      <c r="AD172" s="36" t="s">
        <v>1350</v>
      </c>
      <c r="AE172" s="32"/>
      <c r="AF172" s="32"/>
      <c r="AG172" s="39" t="s">
        <v>1436</v>
      </c>
      <c r="AH172" s="39" t="s">
        <v>1437</v>
      </c>
      <c r="AI172" s="132"/>
      <c r="AJ172" s="132"/>
      <c r="AK172" s="132"/>
      <c r="AL172" s="132"/>
      <c r="AM172" s="132"/>
      <c r="AN172" s="132"/>
      <c r="AO172" s="132"/>
      <c r="AP172" s="132"/>
      <c r="AQ172" s="132"/>
      <c r="AR172" s="132"/>
      <c r="AS172" s="132"/>
      <c r="AT172" s="132"/>
      <c r="AU172" s="37"/>
      <c r="AV172" s="37"/>
      <c r="AW172" s="37"/>
      <c r="AX172" s="37"/>
      <c r="AY172" s="35">
        <f>+AI172*'GHG '!$C$2</f>
        <v>0</v>
      </c>
      <c r="AZ172" s="31">
        <f>AJ172*'GHG '!$C$4</f>
        <v>0</v>
      </c>
      <c r="BA172" s="35">
        <f>+AK172*'GHG '!$C$5</f>
        <v>0</v>
      </c>
      <c r="BB172" s="35">
        <f>+AL172*'GHG '!$C$6</f>
        <v>0</v>
      </c>
      <c r="BC172" s="125">
        <f>+AM172*'GHG '!$C$7</f>
        <v>0</v>
      </c>
      <c r="BD172" s="32"/>
      <c r="BE172" s="32"/>
      <c r="BF172" s="32"/>
      <c r="BG172" s="32"/>
      <c r="BH172" s="32"/>
      <c r="BI172" s="32"/>
      <c r="BJ172" s="32"/>
      <c r="BK172" s="32"/>
      <c r="BL172" s="32"/>
      <c r="BM172" s="32"/>
      <c r="BN172" s="32"/>
      <c r="BO172" s="32"/>
      <c r="BP172" s="32"/>
      <c r="BQ172" s="32"/>
      <c r="BR172" s="173">
        <v>0.60699999999999998</v>
      </c>
      <c r="BS172" s="36" t="s">
        <v>1430</v>
      </c>
      <c r="BT172" s="36" t="s">
        <v>1430</v>
      </c>
      <c r="BU172" s="14">
        <f t="shared" si="4"/>
        <v>167</v>
      </c>
    </row>
    <row r="173" spans="1:73" s="14" customFormat="1" ht="81" customHeight="1">
      <c r="A173" s="30" t="s">
        <v>201</v>
      </c>
      <c r="B173" s="126" t="s">
        <v>805</v>
      </c>
      <c r="C173" s="157" t="s">
        <v>377</v>
      </c>
      <c r="D173" s="32" t="s">
        <v>405</v>
      </c>
      <c r="E173" s="32" t="s">
        <v>445</v>
      </c>
      <c r="F173" s="32" t="s">
        <v>244</v>
      </c>
      <c r="G173" s="32" t="s">
        <v>290</v>
      </c>
      <c r="H173" s="32"/>
      <c r="I173" s="36" t="s">
        <v>1481</v>
      </c>
      <c r="J173" s="36" t="s">
        <v>1482</v>
      </c>
      <c r="K173" s="32"/>
      <c r="L173" s="32"/>
      <c r="M173" s="33" t="s">
        <v>1676</v>
      </c>
      <c r="N173" s="39" t="s">
        <v>1729</v>
      </c>
      <c r="O173" s="39" t="s">
        <v>1729</v>
      </c>
      <c r="P173" s="140" t="s">
        <v>1730</v>
      </c>
      <c r="Q173" s="34">
        <v>40179</v>
      </c>
      <c r="R173" s="34"/>
      <c r="S173" s="36" t="s">
        <v>1433</v>
      </c>
      <c r="T173" s="36" t="s">
        <v>1483</v>
      </c>
      <c r="U173" s="36" t="s">
        <v>1457</v>
      </c>
      <c r="V173" s="36" t="s">
        <v>1347</v>
      </c>
      <c r="W173" s="32"/>
      <c r="X173" s="32">
        <v>2013</v>
      </c>
      <c r="Y173" s="32" t="s">
        <v>1347</v>
      </c>
      <c r="Z173" s="32" t="s">
        <v>1348</v>
      </c>
      <c r="AA173" s="32" t="s">
        <v>1183</v>
      </c>
      <c r="AB173" s="45" t="s">
        <v>675</v>
      </c>
      <c r="AC173" s="36" t="s">
        <v>1349</v>
      </c>
      <c r="AD173" s="36" t="s">
        <v>1350</v>
      </c>
      <c r="AE173" s="32"/>
      <c r="AF173" s="32"/>
      <c r="AG173" s="39" t="s">
        <v>1436</v>
      </c>
      <c r="AH173" s="39" t="s">
        <v>1437</v>
      </c>
      <c r="AI173" s="132"/>
      <c r="AJ173" s="132"/>
      <c r="AK173" s="132"/>
      <c r="AL173" s="132"/>
      <c r="AM173" s="132"/>
      <c r="AN173" s="132"/>
      <c r="AO173" s="132"/>
      <c r="AP173" s="132"/>
      <c r="AQ173" s="132"/>
      <c r="AR173" s="132"/>
      <c r="AS173" s="132"/>
      <c r="AT173" s="132"/>
      <c r="AU173" s="37"/>
      <c r="AV173" s="37"/>
      <c r="AW173" s="37"/>
      <c r="AX173" s="37"/>
      <c r="AY173" s="35">
        <f>+AI173*'GHG '!$C$2</f>
        <v>0</v>
      </c>
      <c r="AZ173" s="31">
        <f>AJ173*'GHG '!$C$4</f>
        <v>0</v>
      </c>
      <c r="BA173" s="35">
        <f>+AK173*'GHG '!$C$5</f>
        <v>0</v>
      </c>
      <c r="BB173" s="35">
        <f>+AL173*'GHG '!$C$6</f>
        <v>0</v>
      </c>
      <c r="BC173" s="125">
        <f>+AM173*'GHG '!$C$7</f>
        <v>0</v>
      </c>
      <c r="BD173" s="32"/>
      <c r="BE173" s="32"/>
      <c r="BF173" s="32"/>
      <c r="BG173" s="32"/>
      <c r="BH173" s="32"/>
      <c r="BI173" s="32"/>
      <c r="BJ173" s="32"/>
      <c r="BK173" s="32"/>
      <c r="BL173" s="32"/>
      <c r="BM173" s="32"/>
      <c r="BN173" s="32"/>
      <c r="BO173" s="32"/>
      <c r="BP173" s="32"/>
      <c r="BQ173" s="32"/>
      <c r="BR173" s="173">
        <v>0.624</v>
      </c>
      <c r="BS173" s="36" t="s">
        <v>1430</v>
      </c>
      <c r="BT173" s="36" t="s">
        <v>1430</v>
      </c>
      <c r="BU173" s="14">
        <f t="shared" si="4"/>
        <v>168</v>
      </c>
    </row>
    <row r="174" spans="1:73" s="14" customFormat="1" ht="81" customHeight="1">
      <c r="A174" s="165" t="s">
        <v>1495</v>
      </c>
      <c r="B174" s="32" t="s">
        <v>435</v>
      </c>
      <c r="C174" s="32" t="s">
        <v>223</v>
      </c>
      <c r="D174" s="32" t="s">
        <v>368</v>
      </c>
      <c r="E174" s="32" t="s">
        <v>444</v>
      </c>
      <c r="F174" s="32" t="s">
        <v>188</v>
      </c>
      <c r="G174" s="32" t="s">
        <v>189</v>
      </c>
      <c r="H174" s="32" t="s">
        <v>878</v>
      </c>
      <c r="I174" s="36" t="s">
        <v>1766</v>
      </c>
      <c r="J174" s="36" t="s">
        <v>2086</v>
      </c>
      <c r="K174" s="32"/>
      <c r="L174" s="32"/>
      <c r="M174" s="33" t="s">
        <v>1677</v>
      </c>
      <c r="N174" s="39" t="s">
        <v>817</v>
      </c>
      <c r="O174" s="39" t="s">
        <v>184</v>
      </c>
      <c r="P174" s="36" t="s">
        <v>1343</v>
      </c>
      <c r="Q174" s="34">
        <v>42370</v>
      </c>
      <c r="R174" s="34"/>
      <c r="S174" s="36" t="s">
        <v>1499</v>
      </c>
      <c r="T174" s="167" t="s">
        <v>1147</v>
      </c>
      <c r="U174" s="36" t="s">
        <v>1496</v>
      </c>
      <c r="V174" s="43" t="s">
        <v>675</v>
      </c>
      <c r="W174" s="32"/>
      <c r="X174" s="32">
        <v>2018</v>
      </c>
      <c r="Y174" s="32"/>
      <c r="Z174" s="32" t="s">
        <v>819</v>
      </c>
      <c r="AA174" s="32" t="s">
        <v>819</v>
      </c>
      <c r="AB174" s="45" t="s">
        <v>675</v>
      </c>
      <c r="AC174" s="36" t="s">
        <v>1128</v>
      </c>
      <c r="AD174" s="36" t="s">
        <v>1497</v>
      </c>
      <c r="AE174" s="32"/>
      <c r="AF174" s="32"/>
      <c r="AG174" s="39" t="s">
        <v>1113</v>
      </c>
      <c r="AH174" s="39" t="s">
        <v>857</v>
      </c>
      <c r="AI174" s="132">
        <v>2390</v>
      </c>
      <c r="AJ174" s="132"/>
      <c r="AK174" s="132"/>
      <c r="AL174" s="132"/>
      <c r="AM174" s="132"/>
      <c r="AN174" s="132"/>
      <c r="AO174" s="132"/>
      <c r="AP174" s="132"/>
      <c r="AQ174" s="132"/>
      <c r="AR174" s="132"/>
      <c r="AS174" s="132"/>
      <c r="AT174" s="132"/>
      <c r="AU174" s="37"/>
      <c r="AV174" s="37"/>
      <c r="AW174" s="37"/>
      <c r="AX174" s="37"/>
      <c r="AY174" s="35">
        <f>+AI174*'GHG '!$C$2</f>
        <v>2390</v>
      </c>
      <c r="AZ174" s="31">
        <f>AJ174*'GHG '!$C$4</f>
        <v>0</v>
      </c>
      <c r="BA174" s="35">
        <f>+AK174*'GHG '!$C$5</f>
        <v>0</v>
      </c>
      <c r="BB174" s="35">
        <f>+AL174*'GHG '!$C$6</f>
        <v>0</v>
      </c>
      <c r="BC174" s="125">
        <f>+AM174*'GHG '!$C$7</f>
        <v>0</v>
      </c>
      <c r="BD174" s="32"/>
      <c r="BE174" s="32"/>
      <c r="BF174" s="32"/>
      <c r="BG174" s="32"/>
      <c r="BH174" s="32"/>
      <c r="BI174" s="32"/>
      <c r="BJ174" s="32"/>
      <c r="BK174" s="32"/>
      <c r="BL174" s="32"/>
      <c r="BM174" s="32"/>
      <c r="BN174" s="32"/>
      <c r="BO174" s="32"/>
      <c r="BP174" s="32"/>
      <c r="BQ174" s="32"/>
      <c r="BR174" s="173">
        <f>SUM(AY174:BL174)</f>
        <v>2390</v>
      </c>
      <c r="BS174" s="36" t="s">
        <v>1502</v>
      </c>
      <c r="BT174" s="36" t="s">
        <v>1501</v>
      </c>
      <c r="BU174" s="14">
        <f t="shared" si="4"/>
        <v>169</v>
      </c>
    </row>
    <row r="175" spans="1:73" s="14" customFormat="1" ht="81" customHeight="1">
      <c r="A175" s="30"/>
      <c r="B175" s="32" t="s">
        <v>435</v>
      </c>
      <c r="C175" s="32" t="s">
        <v>223</v>
      </c>
      <c r="D175" s="32" t="s">
        <v>368</v>
      </c>
      <c r="E175" s="32" t="s">
        <v>444</v>
      </c>
      <c r="F175" s="32" t="s">
        <v>188</v>
      </c>
      <c r="G175" s="32" t="s">
        <v>189</v>
      </c>
      <c r="H175" s="32" t="s">
        <v>878</v>
      </c>
      <c r="I175" s="36" t="s">
        <v>1780</v>
      </c>
      <c r="J175" s="36" t="s">
        <v>2085</v>
      </c>
      <c r="K175" s="32"/>
      <c r="L175" s="32"/>
      <c r="M175" s="33" t="s">
        <v>1678</v>
      </c>
      <c r="N175" s="39" t="s">
        <v>817</v>
      </c>
      <c r="O175" s="39" t="s">
        <v>184</v>
      </c>
      <c r="P175" s="36" t="s">
        <v>1343</v>
      </c>
      <c r="Q175" s="34">
        <v>42370</v>
      </c>
      <c r="R175" s="34"/>
      <c r="S175" s="36" t="s">
        <v>1500</v>
      </c>
      <c r="T175" s="36" t="s">
        <v>1147</v>
      </c>
      <c r="U175" s="36" t="s">
        <v>1496</v>
      </c>
      <c r="V175" s="43" t="s">
        <v>675</v>
      </c>
      <c r="W175" s="32"/>
      <c r="X175" s="32">
        <v>2018</v>
      </c>
      <c r="Y175" s="32"/>
      <c r="Z175" s="32" t="s">
        <v>819</v>
      </c>
      <c r="AA175" s="32" t="s">
        <v>819</v>
      </c>
      <c r="AB175" s="45" t="s">
        <v>675</v>
      </c>
      <c r="AC175" s="36" t="s">
        <v>1503</v>
      </c>
      <c r="AD175" s="36" t="s">
        <v>1498</v>
      </c>
      <c r="AE175" s="32"/>
      <c r="AF175" s="32"/>
      <c r="AG175" s="39" t="s">
        <v>1113</v>
      </c>
      <c r="AH175" s="39" t="s">
        <v>857</v>
      </c>
      <c r="AI175" s="132">
        <v>0.20599999999999999</v>
      </c>
      <c r="AJ175" s="132"/>
      <c r="AK175" s="132"/>
      <c r="AL175" s="132"/>
      <c r="AM175" s="132"/>
      <c r="AN175" s="132"/>
      <c r="AO175" s="132"/>
      <c r="AP175" s="132"/>
      <c r="AQ175" s="132"/>
      <c r="AR175" s="132"/>
      <c r="AS175" s="132"/>
      <c r="AT175" s="132"/>
      <c r="AU175" s="37"/>
      <c r="AV175" s="37"/>
      <c r="AW175" s="37"/>
      <c r="AX175" s="37"/>
      <c r="AY175" s="35">
        <f>+AI175*'GHG '!$C$2</f>
        <v>0.20599999999999999</v>
      </c>
      <c r="AZ175" s="31">
        <f>AJ175*'GHG '!$C$4</f>
        <v>0</v>
      </c>
      <c r="BA175" s="35">
        <f>+AK175*'GHG '!$C$5</f>
        <v>0</v>
      </c>
      <c r="BB175" s="35">
        <f>+AL175*'GHG '!$C$6</f>
        <v>0</v>
      </c>
      <c r="BC175" s="125">
        <f>+AM175*'GHG '!$C$7</f>
        <v>0</v>
      </c>
      <c r="BD175" s="32"/>
      <c r="BE175" s="32"/>
      <c r="BF175" s="32"/>
      <c r="BG175" s="32"/>
      <c r="BH175" s="32"/>
      <c r="BI175" s="32"/>
      <c r="BJ175" s="32"/>
      <c r="BK175" s="32"/>
      <c r="BL175" s="32"/>
      <c r="BM175" s="32"/>
      <c r="BN175" s="32"/>
      <c r="BO175" s="32"/>
      <c r="BP175" s="32"/>
      <c r="BQ175" s="32"/>
      <c r="BR175" s="173">
        <f t="shared" ref="BR175:BR199" si="6">SUM(AY175:BL175)</f>
        <v>0.20599999999999999</v>
      </c>
      <c r="BS175" s="36" t="s">
        <v>1188</v>
      </c>
      <c r="BT175" s="36" t="s">
        <v>1188</v>
      </c>
      <c r="BU175" s="14">
        <f t="shared" si="4"/>
        <v>170</v>
      </c>
    </row>
    <row r="176" spans="1:73" s="14" customFormat="1" ht="81" customHeight="1">
      <c r="A176" s="30"/>
      <c r="B176" s="32" t="s">
        <v>435</v>
      </c>
      <c r="C176" s="32" t="s">
        <v>223</v>
      </c>
      <c r="D176" s="32" t="s">
        <v>367</v>
      </c>
      <c r="E176" s="32" t="s">
        <v>444</v>
      </c>
      <c r="F176" s="32" t="s">
        <v>188</v>
      </c>
      <c r="G176" s="32" t="s">
        <v>225</v>
      </c>
      <c r="H176" s="32" t="s">
        <v>879</v>
      </c>
      <c r="I176" s="36" t="s">
        <v>1767</v>
      </c>
      <c r="J176" s="36" t="s">
        <v>2062</v>
      </c>
      <c r="K176" s="32"/>
      <c r="L176" s="32" t="s">
        <v>1739</v>
      </c>
      <c r="M176" s="33" t="s">
        <v>1679</v>
      </c>
      <c r="N176" s="39" t="s">
        <v>817</v>
      </c>
      <c r="O176" s="39" t="s">
        <v>184</v>
      </c>
      <c r="P176" s="36" t="s">
        <v>1343</v>
      </c>
      <c r="Q176" s="34">
        <v>42370</v>
      </c>
      <c r="R176" s="34"/>
      <c r="S176" s="36" t="s">
        <v>1499</v>
      </c>
      <c r="T176" s="42" t="s">
        <v>1733</v>
      </c>
      <c r="U176" s="36" t="s">
        <v>1171</v>
      </c>
      <c r="V176" s="43" t="s">
        <v>675</v>
      </c>
      <c r="W176" s="32"/>
      <c r="X176" s="32">
        <v>2018</v>
      </c>
      <c r="Y176" s="32"/>
      <c r="Z176" s="32" t="s">
        <v>819</v>
      </c>
      <c r="AA176" s="32" t="s">
        <v>819</v>
      </c>
      <c r="AB176" s="45" t="s">
        <v>675</v>
      </c>
      <c r="AC176" s="36" t="s">
        <v>1128</v>
      </c>
      <c r="AD176" s="36" t="s">
        <v>1497</v>
      </c>
      <c r="AE176" s="32"/>
      <c r="AF176" s="32"/>
      <c r="AG176" s="39" t="s">
        <v>1103</v>
      </c>
      <c r="AH176" s="39" t="s">
        <v>860</v>
      </c>
      <c r="AI176" s="132">
        <v>3070</v>
      </c>
      <c r="AJ176" s="132"/>
      <c r="AK176" s="132"/>
      <c r="AL176" s="132"/>
      <c r="AM176" s="132"/>
      <c r="AN176" s="132"/>
      <c r="AO176" s="132"/>
      <c r="AP176" s="132"/>
      <c r="AQ176" s="132"/>
      <c r="AR176" s="132"/>
      <c r="AS176" s="132"/>
      <c r="AT176" s="132"/>
      <c r="AU176" s="37"/>
      <c r="AV176" s="37"/>
      <c r="AW176" s="37"/>
      <c r="AX176" s="37"/>
      <c r="AY176" s="35">
        <f>+AI176*'GHG '!$C$2</f>
        <v>3070</v>
      </c>
      <c r="AZ176" s="31">
        <f>AJ176*'GHG '!$C$4</f>
        <v>0</v>
      </c>
      <c r="BA176" s="35">
        <f>+AK176*'GHG '!$C$5</f>
        <v>0</v>
      </c>
      <c r="BB176" s="35">
        <f>+AL176*'GHG '!$C$6</f>
        <v>0</v>
      </c>
      <c r="BC176" s="125">
        <f>+AM176*'GHG '!$C$7</f>
        <v>0</v>
      </c>
      <c r="BD176" s="32"/>
      <c r="BE176" s="32"/>
      <c r="BF176" s="32"/>
      <c r="BG176" s="32"/>
      <c r="BH176" s="32"/>
      <c r="BI176" s="32"/>
      <c r="BJ176" s="32"/>
      <c r="BK176" s="32"/>
      <c r="BL176" s="32"/>
      <c r="BM176" s="32"/>
      <c r="BN176" s="32"/>
      <c r="BO176" s="32"/>
      <c r="BP176" s="32"/>
      <c r="BQ176" s="32"/>
      <c r="BR176" s="173">
        <f t="shared" si="6"/>
        <v>3070</v>
      </c>
      <c r="BS176" s="36" t="s">
        <v>1502</v>
      </c>
      <c r="BT176" s="36" t="s">
        <v>1501</v>
      </c>
      <c r="BU176" s="14">
        <f t="shared" si="4"/>
        <v>171</v>
      </c>
    </row>
    <row r="177" spans="1:73" s="14" customFormat="1" ht="81" customHeight="1">
      <c r="A177" s="30"/>
      <c r="B177" s="32" t="s">
        <v>435</v>
      </c>
      <c r="C177" s="32" t="s">
        <v>223</v>
      </c>
      <c r="D177" s="32" t="s">
        <v>367</v>
      </c>
      <c r="E177" s="32" t="s">
        <v>444</v>
      </c>
      <c r="F177" s="32" t="s">
        <v>188</v>
      </c>
      <c r="G177" s="32" t="s">
        <v>225</v>
      </c>
      <c r="H177" s="32" t="s">
        <v>879</v>
      </c>
      <c r="I177" s="36" t="s">
        <v>1781</v>
      </c>
      <c r="J177" s="36" t="s">
        <v>2084</v>
      </c>
      <c r="K177" s="32"/>
      <c r="L177" s="32" t="s">
        <v>1739</v>
      </c>
      <c r="M177" s="33" t="s">
        <v>1680</v>
      </c>
      <c r="N177" s="39" t="s">
        <v>817</v>
      </c>
      <c r="O177" s="39" t="s">
        <v>184</v>
      </c>
      <c r="P177" s="36" t="s">
        <v>1343</v>
      </c>
      <c r="Q177" s="34">
        <v>42370</v>
      </c>
      <c r="R177" s="34"/>
      <c r="S177" s="36" t="s">
        <v>1500</v>
      </c>
      <c r="T177" s="42" t="s">
        <v>1733</v>
      </c>
      <c r="U177" s="36" t="s">
        <v>1171</v>
      </c>
      <c r="V177" s="43" t="s">
        <v>675</v>
      </c>
      <c r="W177" s="32"/>
      <c r="X177" s="32">
        <v>2018</v>
      </c>
      <c r="Y177" s="32"/>
      <c r="Z177" s="32" t="s">
        <v>819</v>
      </c>
      <c r="AA177" s="32" t="s">
        <v>819</v>
      </c>
      <c r="AB177" s="45" t="s">
        <v>675</v>
      </c>
      <c r="AC177" s="36" t="s">
        <v>1503</v>
      </c>
      <c r="AD177" s="36" t="s">
        <v>1498</v>
      </c>
      <c r="AE177" s="32"/>
      <c r="AF177" s="32"/>
      <c r="AG177" s="39" t="s">
        <v>1103</v>
      </c>
      <c r="AH177" s="39" t="s">
        <v>860</v>
      </c>
      <c r="AI177" s="132">
        <v>0.26400000000000001</v>
      </c>
      <c r="AJ177" s="132"/>
      <c r="AK177" s="132"/>
      <c r="AL177" s="132"/>
      <c r="AM177" s="132"/>
      <c r="AN177" s="132"/>
      <c r="AO177" s="132"/>
      <c r="AP177" s="132"/>
      <c r="AQ177" s="132"/>
      <c r="AR177" s="132"/>
      <c r="AS177" s="132"/>
      <c r="AT177" s="132"/>
      <c r="AU177" s="37"/>
      <c r="AV177" s="37"/>
      <c r="AW177" s="37"/>
      <c r="AX177" s="37"/>
      <c r="AY177" s="35">
        <f>+AI177*'GHG '!$C$2</f>
        <v>0.26400000000000001</v>
      </c>
      <c r="AZ177" s="31">
        <f>AJ177*'GHG '!$C$4</f>
        <v>0</v>
      </c>
      <c r="BA177" s="35">
        <f>+AK177*'GHG '!$C$5</f>
        <v>0</v>
      </c>
      <c r="BB177" s="35">
        <f>+AL177*'GHG '!$C$6</f>
        <v>0</v>
      </c>
      <c r="BC177" s="125">
        <f>+AM177*'GHG '!$C$7</f>
        <v>0</v>
      </c>
      <c r="BD177" s="32"/>
      <c r="BE177" s="32"/>
      <c r="BF177" s="32"/>
      <c r="BG177" s="32"/>
      <c r="BH177" s="32"/>
      <c r="BI177" s="32"/>
      <c r="BJ177" s="32"/>
      <c r="BK177" s="32"/>
      <c r="BL177" s="32"/>
      <c r="BM177" s="32"/>
      <c r="BN177" s="32"/>
      <c r="BO177" s="32"/>
      <c r="BP177" s="32"/>
      <c r="BQ177" s="32"/>
      <c r="BR177" s="173">
        <f t="shared" si="6"/>
        <v>0.26400000000000001</v>
      </c>
      <c r="BS177" s="36" t="s">
        <v>1188</v>
      </c>
      <c r="BT177" s="36" t="s">
        <v>1188</v>
      </c>
      <c r="BU177" s="14">
        <f t="shared" si="4"/>
        <v>172</v>
      </c>
    </row>
    <row r="178" spans="1:73" s="14" customFormat="1" ht="81" customHeight="1">
      <c r="A178" s="30"/>
      <c r="B178" s="32" t="s">
        <v>435</v>
      </c>
      <c r="C178" s="32" t="s">
        <v>223</v>
      </c>
      <c r="D178" s="32" t="s">
        <v>368</v>
      </c>
      <c r="E178" s="32" t="s">
        <v>444</v>
      </c>
      <c r="F178" s="32" t="s">
        <v>188</v>
      </c>
      <c r="G178" s="32" t="s">
        <v>189</v>
      </c>
      <c r="H178" s="32" t="s">
        <v>878</v>
      </c>
      <c r="I178" s="36" t="s">
        <v>1768</v>
      </c>
      <c r="J178" s="36" t="s">
        <v>2063</v>
      </c>
      <c r="K178" s="36" t="s">
        <v>862</v>
      </c>
      <c r="L178" s="36" t="s">
        <v>861</v>
      </c>
      <c r="M178" s="33" t="s">
        <v>1681</v>
      </c>
      <c r="N178" s="39" t="s">
        <v>817</v>
      </c>
      <c r="O178" s="39" t="s">
        <v>184</v>
      </c>
      <c r="P178" s="36" t="s">
        <v>1343</v>
      </c>
      <c r="Q178" s="34">
        <v>42370</v>
      </c>
      <c r="R178" s="34"/>
      <c r="S178" s="36" t="s">
        <v>1499</v>
      </c>
      <c r="T178" s="42" t="s">
        <v>1733</v>
      </c>
      <c r="U178" s="36" t="s">
        <v>1171</v>
      </c>
      <c r="V178" s="43" t="s">
        <v>675</v>
      </c>
      <c r="W178" s="32"/>
      <c r="X178" s="32">
        <v>2018</v>
      </c>
      <c r="Y178" s="32"/>
      <c r="Z178" s="32" t="s">
        <v>819</v>
      </c>
      <c r="AA178" s="32" t="s">
        <v>819</v>
      </c>
      <c r="AB178" s="45" t="s">
        <v>675</v>
      </c>
      <c r="AC178" s="36" t="s">
        <v>1128</v>
      </c>
      <c r="AD178" s="36" t="s">
        <v>1497</v>
      </c>
      <c r="AE178" s="32"/>
      <c r="AF178" s="32"/>
      <c r="AG178" s="39" t="s">
        <v>1103</v>
      </c>
      <c r="AH178" s="39" t="s">
        <v>860</v>
      </c>
      <c r="AI178" s="132">
        <v>3080</v>
      </c>
      <c r="AJ178" s="132"/>
      <c r="AK178" s="132"/>
      <c r="AL178" s="132"/>
      <c r="AM178" s="132"/>
      <c r="AN178" s="132"/>
      <c r="AO178" s="132"/>
      <c r="AP178" s="132"/>
      <c r="AQ178" s="132"/>
      <c r="AR178" s="132"/>
      <c r="AS178" s="132"/>
      <c r="AT178" s="132"/>
      <c r="AU178" s="37"/>
      <c r="AV178" s="37"/>
      <c r="AW178" s="37"/>
      <c r="AX178" s="37"/>
      <c r="AY178" s="35">
        <f>+AI178*'GHG '!$C$2</f>
        <v>3080</v>
      </c>
      <c r="AZ178" s="31">
        <f>AJ178*'GHG '!$C$4</f>
        <v>0</v>
      </c>
      <c r="BA178" s="35">
        <f>+AK178*'GHG '!$C$5</f>
        <v>0</v>
      </c>
      <c r="BB178" s="35">
        <f>+AL178*'GHG '!$C$6</f>
        <v>0</v>
      </c>
      <c r="BC178" s="125">
        <f>+AM178*'GHG '!$C$7</f>
        <v>0</v>
      </c>
      <c r="BD178" s="32"/>
      <c r="BE178" s="32"/>
      <c r="BF178" s="32"/>
      <c r="BG178" s="32"/>
      <c r="BH178" s="32"/>
      <c r="BI178" s="32"/>
      <c r="BJ178" s="32"/>
      <c r="BK178" s="32"/>
      <c r="BL178" s="32"/>
      <c r="BM178" s="32"/>
      <c r="BN178" s="32"/>
      <c r="BO178" s="32"/>
      <c r="BP178" s="32"/>
      <c r="BQ178" s="32"/>
      <c r="BR178" s="173">
        <f t="shared" si="6"/>
        <v>3080</v>
      </c>
      <c r="BS178" s="36" t="s">
        <v>1502</v>
      </c>
      <c r="BT178" s="36" t="s">
        <v>1501</v>
      </c>
      <c r="BU178" s="14">
        <f t="shared" si="4"/>
        <v>173</v>
      </c>
    </row>
    <row r="179" spans="1:73" s="14" customFormat="1" ht="81" customHeight="1">
      <c r="A179" s="30"/>
      <c r="B179" s="32" t="s">
        <v>435</v>
      </c>
      <c r="C179" s="32" t="s">
        <v>223</v>
      </c>
      <c r="D179" s="32" t="s">
        <v>368</v>
      </c>
      <c r="E179" s="32" t="s">
        <v>444</v>
      </c>
      <c r="F179" s="32" t="s">
        <v>188</v>
      </c>
      <c r="G179" s="32" t="s">
        <v>189</v>
      </c>
      <c r="H179" s="32" t="s">
        <v>878</v>
      </c>
      <c r="I179" s="36" t="s">
        <v>1782</v>
      </c>
      <c r="J179" s="36" t="s">
        <v>2083</v>
      </c>
      <c r="K179" s="36" t="s">
        <v>862</v>
      </c>
      <c r="L179" s="36" t="s">
        <v>861</v>
      </c>
      <c r="M179" s="33" t="s">
        <v>1682</v>
      </c>
      <c r="N179" s="39" t="s">
        <v>817</v>
      </c>
      <c r="O179" s="39" t="s">
        <v>184</v>
      </c>
      <c r="P179" s="36" t="s">
        <v>1343</v>
      </c>
      <c r="Q179" s="34">
        <v>42370</v>
      </c>
      <c r="R179" s="34"/>
      <c r="S179" s="36" t="s">
        <v>1500</v>
      </c>
      <c r="T179" s="42" t="s">
        <v>1733</v>
      </c>
      <c r="U179" s="36" t="s">
        <v>1171</v>
      </c>
      <c r="V179" s="43" t="s">
        <v>675</v>
      </c>
      <c r="W179" s="32"/>
      <c r="X179" s="32">
        <v>2018</v>
      </c>
      <c r="Y179" s="32"/>
      <c r="Z179" s="32" t="s">
        <v>819</v>
      </c>
      <c r="AA179" s="32" t="s">
        <v>819</v>
      </c>
      <c r="AB179" s="45" t="s">
        <v>675</v>
      </c>
      <c r="AC179" s="36" t="s">
        <v>1503</v>
      </c>
      <c r="AD179" s="36" t="s">
        <v>1498</v>
      </c>
      <c r="AE179" s="32"/>
      <c r="AF179" s="32"/>
      <c r="AG179" s="39" t="s">
        <v>1103</v>
      </c>
      <c r="AH179" s="39" t="s">
        <v>860</v>
      </c>
      <c r="AI179" s="132">
        <v>0.26500000000000001</v>
      </c>
      <c r="AJ179" s="132"/>
      <c r="AK179" s="132"/>
      <c r="AL179" s="132"/>
      <c r="AM179" s="132"/>
      <c r="AN179" s="132"/>
      <c r="AO179" s="132"/>
      <c r="AP179" s="132"/>
      <c r="AQ179" s="132"/>
      <c r="AR179" s="132"/>
      <c r="AS179" s="132"/>
      <c r="AT179" s="132"/>
      <c r="AU179" s="37"/>
      <c r="AV179" s="37"/>
      <c r="AW179" s="37"/>
      <c r="AX179" s="37"/>
      <c r="AY179" s="35">
        <f>+AI179*'GHG '!$C$2</f>
        <v>0.26500000000000001</v>
      </c>
      <c r="AZ179" s="31">
        <f>AJ179*'GHG '!$C$4</f>
        <v>0</v>
      </c>
      <c r="BA179" s="35">
        <f>+AK179*'GHG '!$C$5</f>
        <v>0</v>
      </c>
      <c r="BB179" s="35">
        <f>+AL179*'GHG '!$C$6</f>
        <v>0</v>
      </c>
      <c r="BC179" s="125">
        <f>+AM179*'GHG '!$C$7</f>
        <v>0</v>
      </c>
      <c r="BD179" s="32"/>
      <c r="BE179" s="32"/>
      <c r="BF179" s="32"/>
      <c r="BG179" s="32"/>
      <c r="BH179" s="32"/>
      <c r="BI179" s="32"/>
      <c r="BJ179" s="32"/>
      <c r="BK179" s="32"/>
      <c r="BL179" s="32"/>
      <c r="BM179" s="32"/>
      <c r="BN179" s="32"/>
      <c r="BO179" s="32"/>
      <c r="BP179" s="32"/>
      <c r="BQ179" s="32"/>
      <c r="BR179" s="173">
        <f t="shared" si="6"/>
        <v>0.26500000000000001</v>
      </c>
      <c r="BS179" s="36" t="s">
        <v>1188</v>
      </c>
      <c r="BT179" s="36" t="s">
        <v>1188</v>
      </c>
      <c r="BU179" s="14">
        <f t="shared" si="4"/>
        <v>174</v>
      </c>
    </row>
    <row r="180" spans="1:73" s="14" customFormat="1" ht="81" customHeight="1">
      <c r="A180" s="30"/>
      <c r="B180" s="32" t="s">
        <v>435</v>
      </c>
      <c r="C180" s="32" t="s">
        <v>223</v>
      </c>
      <c r="D180" s="32" t="s">
        <v>368</v>
      </c>
      <c r="E180" s="32" t="s">
        <v>444</v>
      </c>
      <c r="F180" s="32" t="s">
        <v>188</v>
      </c>
      <c r="G180" s="32" t="s">
        <v>189</v>
      </c>
      <c r="H180" s="32" t="s">
        <v>878</v>
      </c>
      <c r="I180" s="36" t="s">
        <v>1769</v>
      </c>
      <c r="J180" s="36" t="s">
        <v>2064</v>
      </c>
      <c r="K180" s="164" t="s">
        <v>864</v>
      </c>
      <c r="L180" s="36" t="s">
        <v>863</v>
      </c>
      <c r="M180" s="33" t="s">
        <v>1683</v>
      </c>
      <c r="N180" s="39" t="s">
        <v>817</v>
      </c>
      <c r="O180" s="39" t="s">
        <v>184</v>
      </c>
      <c r="P180" s="36" t="s">
        <v>1343</v>
      </c>
      <c r="Q180" s="34">
        <v>42370</v>
      </c>
      <c r="R180" s="34"/>
      <c r="S180" s="36" t="s">
        <v>1499</v>
      </c>
      <c r="T180" s="42" t="s">
        <v>1734</v>
      </c>
      <c r="U180" s="36" t="s">
        <v>1172</v>
      </c>
      <c r="V180" s="43" t="s">
        <v>675</v>
      </c>
      <c r="W180" s="32"/>
      <c r="X180" s="32">
        <v>2018</v>
      </c>
      <c r="Y180" s="32"/>
      <c r="Z180" s="32" t="s">
        <v>819</v>
      </c>
      <c r="AA180" s="32" t="s">
        <v>819</v>
      </c>
      <c r="AB180" s="45" t="s">
        <v>675</v>
      </c>
      <c r="AC180" s="36" t="s">
        <v>1128</v>
      </c>
      <c r="AD180" s="36" t="s">
        <v>1497</v>
      </c>
      <c r="AE180" s="32"/>
      <c r="AF180" s="32"/>
      <c r="AG180" s="39" t="s">
        <v>1103</v>
      </c>
      <c r="AH180" s="39" t="s">
        <v>860</v>
      </c>
      <c r="AI180" s="132">
        <v>3080</v>
      </c>
      <c r="AJ180" s="132"/>
      <c r="AK180" s="132"/>
      <c r="AL180" s="132"/>
      <c r="AM180" s="132"/>
      <c r="AN180" s="132"/>
      <c r="AO180" s="132"/>
      <c r="AP180" s="132"/>
      <c r="AQ180" s="132"/>
      <c r="AR180" s="132"/>
      <c r="AS180" s="132"/>
      <c r="AT180" s="132"/>
      <c r="AU180" s="37"/>
      <c r="AV180" s="37"/>
      <c r="AW180" s="37"/>
      <c r="AX180" s="37"/>
      <c r="AY180" s="35">
        <f>+AI180*'GHG '!$C$2</f>
        <v>3080</v>
      </c>
      <c r="AZ180" s="31">
        <f>AJ180*'GHG '!$C$4</f>
        <v>0</v>
      </c>
      <c r="BA180" s="35">
        <f>+AK180*'GHG '!$C$5</f>
        <v>0</v>
      </c>
      <c r="BB180" s="35">
        <f>+AL180*'GHG '!$C$6</f>
        <v>0</v>
      </c>
      <c r="BC180" s="125">
        <f>+AM180*'GHG '!$C$7</f>
        <v>0</v>
      </c>
      <c r="BD180" s="32"/>
      <c r="BE180" s="32"/>
      <c r="BF180" s="32"/>
      <c r="BG180" s="32"/>
      <c r="BH180" s="32"/>
      <c r="BI180" s="32"/>
      <c r="BJ180" s="32"/>
      <c r="BK180" s="32"/>
      <c r="BL180" s="32"/>
      <c r="BM180" s="32"/>
      <c r="BN180" s="32"/>
      <c r="BO180" s="32"/>
      <c r="BP180" s="32"/>
      <c r="BQ180" s="32"/>
      <c r="BR180" s="173">
        <f t="shared" si="6"/>
        <v>3080</v>
      </c>
      <c r="BS180" s="36" t="s">
        <v>1502</v>
      </c>
      <c r="BT180" s="36" t="s">
        <v>1501</v>
      </c>
      <c r="BU180" s="14">
        <f t="shared" si="4"/>
        <v>175</v>
      </c>
    </row>
    <row r="181" spans="1:73" s="14" customFormat="1" ht="81" customHeight="1">
      <c r="A181" s="30"/>
      <c r="B181" s="32" t="s">
        <v>435</v>
      </c>
      <c r="C181" s="32" t="s">
        <v>223</v>
      </c>
      <c r="D181" s="32" t="s">
        <v>368</v>
      </c>
      <c r="E181" s="32" t="s">
        <v>444</v>
      </c>
      <c r="F181" s="32" t="s">
        <v>188</v>
      </c>
      <c r="G181" s="32" t="s">
        <v>189</v>
      </c>
      <c r="H181" s="32" t="s">
        <v>878</v>
      </c>
      <c r="I181" s="36" t="s">
        <v>1783</v>
      </c>
      <c r="J181" s="36" t="s">
        <v>2082</v>
      </c>
      <c r="K181" s="36" t="s">
        <v>864</v>
      </c>
      <c r="L181" s="36" t="s">
        <v>863</v>
      </c>
      <c r="M181" s="33" t="s">
        <v>1684</v>
      </c>
      <c r="N181" s="39" t="s">
        <v>817</v>
      </c>
      <c r="O181" s="39" t="s">
        <v>184</v>
      </c>
      <c r="P181" s="36" t="s">
        <v>1343</v>
      </c>
      <c r="Q181" s="34">
        <v>42370</v>
      </c>
      <c r="R181" s="34"/>
      <c r="S181" s="36" t="s">
        <v>1500</v>
      </c>
      <c r="T181" s="42" t="s">
        <v>1734</v>
      </c>
      <c r="U181" s="36" t="s">
        <v>1172</v>
      </c>
      <c r="V181" s="43" t="s">
        <v>675</v>
      </c>
      <c r="W181" s="32"/>
      <c r="X181" s="32">
        <v>2018</v>
      </c>
      <c r="Y181" s="32"/>
      <c r="Z181" s="32" t="s">
        <v>819</v>
      </c>
      <c r="AA181" s="32" t="s">
        <v>819</v>
      </c>
      <c r="AB181" s="45" t="s">
        <v>675</v>
      </c>
      <c r="AC181" s="36" t="s">
        <v>1503</v>
      </c>
      <c r="AD181" s="36" t="s">
        <v>1498</v>
      </c>
      <c r="AE181" s="32"/>
      <c r="AF181" s="32"/>
      <c r="AG181" s="39" t="s">
        <v>1103</v>
      </c>
      <c r="AH181" s="39" t="s">
        <v>860</v>
      </c>
      <c r="AI181" s="132">
        <v>0.26500000000000001</v>
      </c>
      <c r="AJ181" s="132"/>
      <c r="AK181" s="132"/>
      <c r="AL181" s="132"/>
      <c r="AM181" s="132"/>
      <c r="AN181" s="132"/>
      <c r="AO181" s="132"/>
      <c r="AP181" s="132"/>
      <c r="AQ181" s="132"/>
      <c r="AR181" s="132"/>
      <c r="AS181" s="132"/>
      <c r="AT181" s="132"/>
      <c r="AU181" s="37"/>
      <c r="AV181" s="37"/>
      <c r="AW181" s="37"/>
      <c r="AX181" s="37"/>
      <c r="AY181" s="35">
        <f>+AI181*'GHG '!$C$2</f>
        <v>0.26500000000000001</v>
      </c>
      <c r="AZ181" s="31">
        <f>AJ181*'GHG '!$C$4</f>
        <v>0</v>
      </c>
      <c r="BA181" s="35">
        <f>+AK181*'GHG '!$C$5</f>
        <v>0</v>
      </c>
      <c r="BB181" s="35">
        <f>+AL181*'GHG '!$C$6</f>
        <v>0</v>
      </c>
      <c r="BC181" s="125">
        <f>+AM181*'GHG '!$C$7</f>
        <v>0</v>
      </c>
      <c r="BD181" s="32"/>
      <c r="BE181" s="32"/>
      <c r="BF181" s="32"/>
      <c r="BG181" s="32"/>
      <c r="BH181" s="32"/>
      <c r="BI181" s="32"/>
      <c r="BJ181" s="32"/>
      <c r="BK181" s="32"/>
      <c r="BL181" s="32"/>
      <c r="BM181" s="32"/>
      <c r="BN181" s="32"/>
      <c r="BO181" s="32"/>
      <c r="BP181" s="32"/>
      <c r="BQ181" s="32"/>
      <c r="BR181" s="173">
        <f t="shared" si="6"/>
        <v>0.26500000000000001</v>
      </c>
      <c r="BS181" s="36" t="s">
        <v>1188</v>
      </c>
      <c r="BT181" s="36" t="s">
        <v>1188</v>
      </c>
      <c r="BU181" s="14">
        <f t="shared" si="4"/>
        <v>176</v>
      </c>
    </row>
    <row r="182" spans="1:73" s="14" customFormat="1" ht="81" customHeight="1">
      <c r="A182" s="30"/>
      <c r="B182" s="32" t="s">
        <v>435</v>
      </c>
      <c r="C182" s="32" t="s">
        <v>223</v>
      </c>
      <c r="D182" s="32" t="s">
        <v>367</v>
      </c>
      <c r="E182" s="32" t="s">
        <v>444</v>
      </c>
      <c r="F182" s="32" t="s">
        <v>188</v>
      </c>
      <c r="G182" s="32" t="s">
        <v>225</v>
      </c>
      <c r="H182" s="32" t="s">
        <v>879</v>
      </c>
      <c r="I182" s="36" t="s">
        <v>1770</v>
      </c>
      <c r="J182" s="36" t="s">
        <v>2065</v>
      </c>
      <c r="K182" s="32"/>
      <c r="L182" s="32"/>
      <c r="M182" s="33" t="s">
        <v>1685</v>
      </c>
      <c r="N182" s="39" t="s">
        <v>817</v>
      </c>
      <c r="O182" s="39" t="s">
        <v>184</v>
      </c>
      <c r="P182" s="36" t="s">
        <v>1343</v>
      </c>
      <c r="Q182" s="34">
        <v>42370</v>
      </c>
      <c r="R182" s="34"/>
      <c r="S182" s="36" t="s">
        <v>1499</v>
      </c>
      <c r="T182" s="42" t="s">
        <v>1733</v>
      </c>
      <c r="U182" s="36" t="s">
        <v>1171</v>
      </c>
      <c r="V182" s="43" t="s">
        <v>675</v>
      </c>
      <c r="W182" s="32"/>
      <c r="X182" s="32">
        <v>2018</v>
      </c>
      <c r="Y182" s="32"/>
      <c r="Z182" s="32" t="s">
        <v>819</v>
      </c>
      <c r="AA182" s="32" t="s">
        <v>819</v>
      </c>
      <c r="AB182" s="45" t="s">
        <v>675</v>
      </c>
      <c r="AC182" s="36" t="s">
        <v>1128</v>
      </c>
      <c r="AD182" s="36" t="s">
        <v>1497</v>
      </c>
      <c r="AE182" s="32"/>
      <c r="AF182" s="32"/>
      <c r="AG182" s="39" t="s">
        <v>1103</v>
      </c>
      <c r="AH182" s="39" t="s">
        <v>860</v>
      </c>
      <c r="AI182" s="132">
        <v>2740</v>
      </c>
      <c r="AJ182" s="132"/>
      <c r="AK182" s="132"/>
      <c r="AL182" s="132"/>
      <c r="AM182" s="132"/>
      <c r="AN182" s="132"/>
      <c r="AO182" s="132"/>
      <c r="AP182" s="132"/>
      <c r="AQ182" s="132"/>
      <c r="AR182" s="132"/>
      <c r="AS182" s="132"/>
      <c r="AT182" s="132"/>
      <c r="AU182" s="37"/>
      <c r="AV182" s="37"/>
      <c r="AW182" s="37"/>
      <c r="AX182" s="37"/>
      <c r="AY182" s="35">
        <f>+AI182*'GHG '!$C$2</f>
        <v>2740</v>
      </c>
      <c r="AZ182" s="31">
        <f>AJ182*'GHG '!$C$4</f>
        <v>0</v>
      </c>
      <c r="BA182" s="35">
        <f>+AK182*'GHG '!$C$5</f>
        <v>0</v>
      </c>
      <c r="BB182" s="35">
        <f>+AL182*'GHG '!$C$6</f>
        <v>0</v>
      </c>
      <c r="BC182" s="125">
        <f>+AM182*'GHG '!$C$7</f>
        <v>0</v>
      </c>
      <c r="BD182" s="32"/>
      <c r="BE182" s="32"/>
      <c r="BF182" s="32"/>
      <c r="BG182" s="32"/>
      <c r="BH182" s="32"/>
      <c r="BI182" s="32"/>
      <c r="BJ182" s="32"/>
      <c r="BK182" s="32"/>
      <c r="BL182" s="32"/>
      <c r="BM182" s="32"/>
      <c r="BN182" s="32"/>
      <c r="BO182" s="32"/>
      <c r="BP182" s="32"/>
      <c r="BQ182" s="32"/>
      <c r="BR182" s="173">
        <f t="shared" si="6"/>
        <v>2740</v>
      </c>
      <c r="BS182" s="36" t="s">
        <v>1502</v>
      </c>
      <c r="BT182" s="36" t="s">
        <v>1501</v>
      </c>
      <c r="BU182" s="14">
        <f t="shared" si="4"/>
        <v>177</v>
      </c>
    </row>
    <row r="183" spans="1:73" s="14" customFormat="1" ht="81" customHeight="1">
      <c r="A183" s="30"/>
      <c r="B183" s="32" t="s">
        <v>435</v>
      </c>
      <c r="C183" s="32" t="s">
        <v>223</v>
      </c>
      <c r="D183" s="32" t="s">
        <v>367</v>
      </c>
      <c r="E183" s="32" t="s">
        <v>444</v>
      </c>
      <c r="F183" s="32" t="s">
        <v>188</v>
      </c>
      <c r="G183" s="32" t="s">
        <v>225</v>
      </c>
      <c r="H183" s="32" t="s">
        <v>879</v>
      </c>
      <c r="I183" s="36" t="s">
        <v>1784</v>
      </c>
      <c r="J183" s="36" t="s">
        <v>2081</v>
      </c>
      <c r="K183" s="32"/>
      <c r="L183" s="32"/>
      <c r="M183" s="33" t="s">
        <v>1686</v>
      </c>
      <c r="N183" s="39" t="s">
        <v>817</v>
      </c>
      <c r="O183" s="39" t="s">
        <v>184</v>
      </c>
      <c r="P183" s="36" t="s">
        <v>1343</v>
      </c>
      <c r="Q183" s="34">
        <v>42370</v>
      </c>
      <c r="R183" s="34"/>
      <c r="S183" s="36" t="s">
        <v>1500</v>
      </c>
      <c r="T183" s="42" t="s">
        <v>1733</v>
      </c>
      <c r="U183" s="36" t="s">
        <v>1171</v>
      </c>
      <c r="V183" s="43" t="s">
        <v>675</v>
      </c>
      <c r="W183" s="32"/>
      <c r="X183" s="32">
        <v>2018</v>
      </c>
      <c r="Y183" s="32"/>
      <c r="Z183" s="32" t="s">
        <v>819</v>
      </c>
      <c r="AA183" s="32" t="s">
        <v>819</v>
      </c>
      <c r="AB183" s="45" t="s">
        <v>675</v>
      </c>
      <c r="AC183" s="36" t="s">
        <v>1503</v>
      </c>
      <c r="AD183" s="36" t="s">
        <v>1498</v>
      </c>
      <c r="AE183" s="32"/>
      <c r="AF183" s="32"/>
      <c r="AG183" s="39" t="s">
        <v>1103</v>
      </c>
      <c r="AH183" s="39" t="s">
        <v>860</v>
      </c>
      <c r="AI183" s="132">
        <v>0.23599999999999999</v>
      </c>
      <c r="AJ183" s="132"/>
      <c r="AK183" s="132"/>
      <c r="AL183" s="132"/>
      <c r="AM183" s="132"/>
      <c r="AN183" s="132"/>
      <c r="AO183" s="132"/>
      <c r="AP183" s="132"/>
      <c r="AQ183" s="132"/>
      <c r="AR183" s="132"/>
      <c r="AS183" s="132"/>
      <c r="AT183" s="132"/>
      <c r="AU183" s="37"/>
      <c r="AV183" s="37"/>
      <c r="AW183" s="37"/>
      <c r="AX183" s="37"/>
      <c r="AY183" s="35">
        <f>+AI183*'GHG '!$C$2</f>
        <v>0.23599999999999999</v>
      </c>
      <c r="AZ183" s="31">
        <f>AJ183*'GHG '!$C$4</f>
        <v>0</v>
      </c>
      <c r="BA183" s="35">
        <f>+AK183*'GHG '!$C$5</f>
        <v>0</v>
      </c>
      <c r="BB183" s="35">
        <f>+AL183*'GHG '!$C$6</f>
        <v>0</v>
      </c>
      <c r="BC183" s="125">
        <f>+AM183*'GHG '!$C$7</f>
        <v>0</v>
      </c>
      <c r="BD183" s="32"/>
      <c r="BE183" s="32"/>
      <c r="BF183" s="32"/>
      <c r="BG183" s="32"/>
      <c r="BH183" s="32"/>
      <c r="BI183" s="32"/>
      <c r="BJ183" s="32"/>
      <c r="BK183" s="32"/>
      <c r="BL183" s="32"/>
      <c r="BM183" s="32"/>
      <c r="BN183" s="32"/>
      <c r="BO183" s="32"/>
      <c r="BP183" s="32"/>
      <c r="BQ183" s="32"/>
      <c r="BR183" s="173">
        <f t="shared" si="6"/>
        <v>0.23599999999999999</v>
      </c>
      <c r="BS183" s="36" t="s">
        <v>1188</v>
      </c>
      <c r="BT183" s="36" t="s">
        <v>1188</v>
      </c>
      <c r="BU183" s="14">
        <f t="shared" si="4"/>
        <v>178</v>
      </c>
    </row>
    <row r="184" spans="1:73" s="14" customFormat="1" ht="81" customHeight="1">
      <c r="A184" s="30"/>
      <c r="B184" s="32" t="s">
        <v>435</v>
      </c>
      <c r="C184" s="32" t="s">
        <v>223</v>
      </c>
      <c r="D184" s="32" t="s">
        <v>367</v>
      </c>
      <c r="E184" s="32" t="s">
        <v>444</v>
      </c>
      <c r="F184" s="32" t="s">
        <v>188</v>
      </c>
      <c r="G184" s="32" t="s">
        <v>225</v>
      </c>
      <c r="H184" s="32" t="s">
        <v>879</v>
      </c>
      <c r="I184" s="36" t="s">
        <v>1771</v>
      </c>
      <c r="J184" s="36" t="s">
        <v>2066</v>
      </c>
      <c r="K184" s="32"/>
      <c r="L184" s="32"/>
      <c r="M184" s="33" t="s">
        <v>1687</v>
      </c>
      <c r="N184" s="39" t="s">
        <v>817</v>
      </c>
      <c r="O184" s="39" t="s">
        <v>184</v>
      </c>
      <c r="P184" s="36" t="s">
        <v>1343</v>
      </c>
      <c r="Q184" s="34">
        <v>42370</v>
      </c>
      <c r="R184" s="34"/>
      <c r="S184" s="36" t="s">
        <v>1499</v>
      </c>
      <c r="T184" s="42" t="s">
        <v>1735</v>
      </c>
      <c r="U184" s="36" t="s">
        <v>1173</v>
      </c>
      <c r="V184" s="43" t="s">
        <v>675</v>
      </c>
      <c r="W184" s="32"/>
      <c r="X184" s="32">
        <v>2018</v>
      </c>
      <c r="Y184" s="32"/>
      <c r="Z184" s="32" t="s">
        <v>819</v>
      </c>
      <c r="AA184" s="32" t="s">
        <v>819</v>
      </c>
      <c r="AB184" s="45" t="s">
        <v>675</v>
      </c>
      <c r="AC184" s="36" t="s">
        <v>1128</v>
      </c>
      <c r="AD184" s="36" t="s">
        <v>1497</v>
      </c>
      <c r="AE184" s="32"/>
      <c r="AF184" s="32"/>
      <c r="AG184" s="39" t="s">
        <v>1156</v>
      </c>
      <c r="AH184" s="156" t="s">
        <v>1155</v>
      </c>
      <c r="AI184" s="132">
        <v>3195</v>
      </c>
      <c r="AJ184" s="132"/>
      <c r="AK184" s="132"/>
      <c r="AL184" s="132"/>
      <c r="AM184" s="132"/>
      <c r="AN184" s="132"/>
      <c r="AO184" s="132"/>
      <c r="AP184" s="132"/>
      <c r="AQ184" s="132"/>
      <c r="AR184" s="132"/>
      <c r="AS184" s="132"/>
      <c r="AT184" s="132"/>
      <c r="AU184" s="37"/>
      <c r="AV184" s="37"/>
      <c r="AW184" s="37"/>
      <c r="AX184" s="37"/>
      <c r="AY184" s="35">
        <f>+AI184*'GHG '!$C$2</f>
        <v>3195</v>
      </c>
      <c r="AZ184" s="31">
        <f>AJ184*'GHG '!$C$4</f>
        <v>0</v>
      </c>
      <c r="BA184" s="35">
        <f>+AK184*'GHG '!$C$5</f>
        <v>0</v>
      </c>
      <c r="BB184" s="35">
        <f>+AL184*'GHG '!$C$6</f>
        <v>0</v>
      </c>
      <c r="BC184" s="125">
        <f>+AM184*'GHG '!$C$7</f>
        <v>0</v>
      </c>
      <c r="BD184" s="32"/>
      <c r="BE184" s="32"/>
      <c r="BF184" s="32"/>
      <c r="BG184" s="32"/>
      <c r="BH184" s="32"/>
      <c r="BI184" s="32"/>
      <c r="BJ184" s="32"/>
      <c r="BK184" s="32"/>
      <c r="BL184" s="32"/>
      <c r="BM184" s="32"/>
      <c r="BN184" s="32"/>
      <c r="BO184" s="32"/>
      <c r="BP184" s="32"/>
      <c r="BQ184" s="32"/>
      <c r="BR184" s="173">
        <f t="shared" si="6"/>
        <v>3195</v>
      </c>
      <c r="BS184" s="36" t="s">
        <v>1502</v>
      </c>
      <c r="BT184" s="36" t="s">
        <v>1501</v>
      </c>
      <c r="BU184" s="14">
        <f t="shared" si="4"/>
        <v>179</v>
      </c>
    </row>
    <row r="185" spans="1:73" s="14" customFormat="1" ht="81" customHeight="1">
      <c r="A185" s="30"/>
      <c r="B185" s="32" t="s">
        <v>435</v>
      </c>
      <c r="C185" s="32" t="s">
        <v>223</v>
      </c>
      <c r="D185" s="32" t="s">
        <v>367</v>
      </c>
      <c r="E185" s="32" t="s">
        <v>444</v>
      </c>
      <c r="F185" s="32" t="s">
        <v>188</v>
      </c>
      <c r="G185" s="32" t="s">
        <v>225</v>
      </c>
      <c r="H185" s="32" t="s">
        <v>879</v>
      </c>
      <c r="I185" s="36" t="s">
        <v>1785</v>
      </c>
      <c r="J185" s="36" t="s">
        <v>2080</v>
      </c>
      <c r="K185" s="32"/>
      <c r="L185" s="32"/>
      <c r="M185" s="33" t="s">
        <v>1688</v>
      </c>
      <c r="N185" s="39" t="s">
        <v>817</v>
      </c>
      <c r="O185" s="39" t="s">
        <v>184</v>
      </c>
      <c r="P185" s="36" t="s">
        <v>1343</v>
      </c>
      <c r="Q185" s="34">
        <v>42370</v>
      </c>
      <c r="R185" s="34"/>
      <c r="S185" s="36" t="s">
        <v>1500</v>
      </c>
      <c r="T185" s="42" t="s">
        <v>1735</v>
      </c>
      <c r="U185" s="36" t="s">
        <v>1173</v>
      </c>
      <c r="V185" s="43" t="s">
        <v>675</v>
      </c>
      <c r="W185" s="32"/>
      <c r="X185" s="32">
        <v>2018</v>
      </c>
      <c r="Y185" s="32"/>
      <c r="Z185" s="32" t="s">
        <v>819</v>
      </c>
      <c r="AA185" s="32" t="s">
        <v>819</v>
      </c>
      <c r="AB185" s="45" t="s">
        <v>675</v>
      </c>
      <c r="AC185" s="36" t="s">
        <v>1503</v>
      </c>
      <c r="AD185" s="36" t="s">
        <v>1498</v>
      </c>
      <c r="AE185" s="32"/>
      <c r="AF185" s="32"/>
      <c r="AG185" s="39" t="s">
        <v>1156</v>
      </c>
      <c r="AH185" s="156" t="s">
        <v>1155</v>
      </c>
      <c r="AI185" s="132">
        <v>0.27479999999999999</v>
      </c>
      <c r="AJ185" s="132"/>
      <c r="AK185" s="132"/>
      <c r="AL185" s="132"/>
      <c r="AM185" s="132"/>
      <c r="AN185" s="132"/>
      <c r="AO185" s="132"/>
      <c r="AP185" s="132"/>
      <c r="AQ185" s="132"/>
      <c r="AR185" s="132"/>
      <c r="AS185" s="132"/>
      <c r="AT185" s="132"/>
      <c r="AU185" s="37"/>
      <c r="AV185" s="37"/>
      <c r="AW185" s="37"/>
      <c r="AX185" s="37"/>
      <c r="AY185" s="35">
        <f>+AI185*'GHG '!$C$2</f>
        <v>0.27479999999999999</v>
      </c>
      <c r="AZ185" s="31">
        <f>AJ185*'GHG '!$C$4</f>
        <v>0</v>
      </c>
      <c r="BA185" s="35">
        <f>+AK185*'GHG '!$C$5</f>
        <v>0</v>
      </c>
      <c r="BB185" s="35">
        <f>+AL185*'GHG '!$C$6</f>
        <v>0</v>
      </c>
      <c r="BC185" s="125">
        <f>+AM185*'GHG '!$C$7</f>
        <v>0</v>
      </c>
      <c r="BD185" s="32"/>
      <c r="BE185" s="32"/>
      <c r="BF185" s="32"/>
      <c r="BG185" s="32"/>
      <c r="BH185" s="32"/>
      <c r="BI185" s="32"/>
      <c r="BJ185" s="32"/>
      <c r="BK185" s="32"/>
      <c r="BL185" s="32"/>
      <c r="BM185" s="32"/>
      <c r="BN185" s="32"/>
      <c r="BO185" s="32"/>
      <c r="BP185" s="32"/>
      <c r="BQ185" s="32"/>
      <c r="BR185" s="173">
        <f t="shared" si="6"/>
        <v>0.27479999999999999</v>
      </c>
      <c r="BS185" s="36" t="s">
        <v>1188</v>
      </c>
      <c r="BT185" s="36" t="s">
        <v>1188</v>
      </c>
      <c r="BU185" s="14">
        <f t="shared" si="4"/>
        <v>180</v>
      </c>
    </row>
    <row r="186" spans="1:73" s="14" customFormat="1" ht="81" customHeight="1">
      <c r="A186" s="30"/>
      <c r="B186" s="32" t="s">
        <v>435</v>
      </c>
      <c r="C186" s="32" t="s">
        <v>223</v>
      </c>
      <c r="D186" s="32" t="s">
        <v>366</v>
      </c>
      <c r="E186" s="32" t="s">
        <v>444</v>
      </c>
      <c r="F186" s="32" t="s">
        <v>188</v>
      </c>
      <c r="G186" s="32" t="s">
        <v>186</v>
      </c>
      <c r="H186" s="32" t="s">
        <v>880</v>
      </c>
      <c r="I186" s="36" t="s">
        <v>1772</v>
      </c>
      <c r="J186" s="36" t="s">
        <v>2067</v>
      </c>
      <c r="K186" s="32"/>
      <c r="L186" s="32"/>
      <c r="M186" s="33" t="s">
        <v>1689</v>
      </c>
      <c r="N186" s="39" t="s">
        <v>817</v>
      </c>
      <c r="O186" s="39" t="s">
        <v>184</v>
      </c>
      <c r="P186" s="36" t="s">
        <v>1343</v>
      </c>
      <c r="Q186" s="34">
        <v>42370</v>
      </c>
      <c r="R186" s="34"/>
      <c r="S186" s="36" t="s">
        <v>1499</v>
      </c>
      <c r="T186" s="42" t="s">
        <v>1736</v>
      </c>
      <c r="U186" s="36" t="s">
        <v>1174</v>
      </c>
      <c r="V186" s="43" t="s">
        <v>675</v>
      </c>
      <c r="W186" s="32"/>
      <c r="X186" s="32">
        <v>2018</v>
      </c>
      <c r="Y186" s="32"/>
      <c r="Z186" s="32" t="s">
        <v>819</v>
      </c>
      <c r="AA186" s="32" t="s">
        <v>819</v>
      </c>
      <c r="AB186" s="45" t="s">
        <v>675</v>
      </c>
      <c r="AC186" s="36" t="s">
        <v>1128</v>
      </c>
      <c r="AD186" s="36" t="s">
        <v>1497</v>
      </c>
      <c r="AE186" s="32"/>
      <c r="AF186" s="32"/>
      <c r="AG186" s="39" t="s">
        <v>1111</v>
      </c>
      <c r="AH186" s="39" t="s">
        <v>867</v>
      </c>
      <c r="AI186" s="132">
        <v>3920</v>
      </c>
      <c r="AJ186" s="132"/>
      <c r="AK186" s="132"/>
      <c r="AL186" s="132"/>
      <c r="AM186" s="132"/>
      <c r="AN186" s="132"/>
      <c r="AO186" s="132"/>
      <c r="AP186" s="132"/>
      <c r="AQ186" s="132"/>
      <c r="AR186" s="132"/>
      <c r="AS186" s="132"/>
      <c r="AT186" s="132"/>
      <c r="AU186" s="37"/>
      <c r="AV186" s="37"/>
      <c r="AW186" s="37"/>
      <c r="AX186" s="37"/>
      <c r="AY186" s="35">
        <f>+AI186*'GHG '!$C$2</f>
        <v>3920</v>
      </c>
      <c r="AZ186" s="31">
        <f>AJ186*'GHG '!$C$4</f>
        <v>0</v>
      </c>
      <c r="BA186" s="35">
        <f>+AK186*'GHG '!$C$5</f>
        <v>0</v>
      </c>
      <c r="BB186" s="35">
        <f>+AL186*'GHG '!$C$6</f>
        <v>0</v>
      </c>
      <c r="BC186" s="125">
        <f>+AM186*'GHG '!$C$7</f>
        <v>0</v>
      </c>
      <c r="BD186" s="32"/>
      <c r="BE186" s="32"/>
      <c r="BF186" s="32"/>
      <c r="BG186" s="32"/>
      <c r="BH186" s="32"/>
      <c r="BI186" s="32"/>
      <c r="BJ186" s="32"/>
      <c r="BK186" s="32"/>
      <c r="BL186" s="32"/>
      <c r="BM186" s="32"/>
      <c r="BN186" s="32"/>
      <c r="BO186" s="32"/>
      <c r="BP186" s="32"/>
      <c r="BQ186" s="32"/>
      <c r="BR186" s="173">
        <f t="shared" si="6"/>
        <v>3920</v>
      </c>
      <c r="BS186" s="36" t="s">
        <v>1502</v>
      </c>
      <c r="BT186" s="36" t="s">
        <v>1501</v>
      </c>
      <c r="BU186" s="14">
        <f t="shared" si="4"/>
        <v>181</v>
      </c>
    </row>
    <row r="187" spans="1:73" s="14" customFormat="1" ht="81" customHeight="1">
      <c r="A187" s="30"/>
      <c r="B187" s="32" t="s">
        <v>435</v>
      </c>
      <c r="C187" s="32" t="s">
        <v>223</v>
      </c>
      <c r="D187" s="32" t="s">
        <v>366</v>
      </c>
      <c r="E187" s="32" t="s">
        <v>444</v>
      </c>
      <c r="F187" s="32" t="s">
        <v>188</v>
      </c>
      <c r="G187" s="32" t="s">
        <v>186</v>
      </c>
      <c r="H187" s="32" t="s">
        <v>880</v>
      </c>
      <c r="I187" s="36" t="s">
        <v>1786</v>
      </c>
      <c r="J187" s="36" t="s">
        <v>2079</v>
      </c>
      <c r="K187" s="32"/>
      <c r="L187" s="32"/>
      <c r="M187" s="33" t="s">
        <v>1690</v>
      </c>
      <c r="N187" s="39" t="s">
        <v>817</v>
      </c>
      <c r="O187" s="39" t="s">
        <v>184</v>
      </c>
      <c r="P187" s="36" t="s">
        <v>1343</v>
      </c>
      <c r="Q187" s="34">
        <v>42370</v>
      </c>
      <c r="R187" s="34"/>
      <c r="S187" s="36" t="s">
        <v>1500</v>
      </c>
      <c r="T187" s="41" t="s">
        <v>1736</v>
      </c>
      <c r="U187" s="36" t="s">
        <v>1174</v>
      </c>
      <c r="V187" s="43" t="s">
        <v>675</v>
      </c>
      <c r="W187" s="32"/>
      <c r="X187" s="32">
        <v>2018</v>
      </c>
      <c r="Y187" s="32"/>
      <c r="Z187" s="32" t="s">
        <v>819</v>
      </c>
      <c r="AA187" s="32" t="s">
        <v>819</v>
      </c>
      <c r="AB187" s="45" t="s">
        <v>675</v>
      </c>
      <c r="AC187" s="36" t="s">
        <v>1503</v>
      </c>
      <c r="AD187" s="36" t="s">
        <v>1498</v>
      </c>
      <c r="AE187" s="32"/>
      <c r="AF187" s="32"/>
      <c r="AG187" s="39" t="s">
        <v>1111</v>
      </c>
      <c r="AH187" s="39" t="s">
        <v>867</v>
      </c>
      <c r="AI187" s="132">
        <v>0.33700000000000002</v>
      </c>
      <c r="AJ187" s="132"/>
      <c r="AK187" s="132"/>
      <c r="AL187" s="132"/>
      <c r="AM187" s="132"/>
      <c r="AN187" s="132"/>
      <c r="AO187" s="132"/>
      <c r="AP187" s="132"/>
      <c r="AQ187" s="132"/>
      <c r="AR187" s="132"/>
      <c r="AS187" s="132"/>
      <c r="AT187" s="132"/>
      <c r="AU187" s="37"/>
      <c r="AV187" s="37"/>
      <c r="AW187" s="37"/>
      <c r="AX187" s="37"/>
      <c r="AY187" s="35">
        <f>+AI187*'GHG '!$C$2</f>
        <v>0.33700000000000002</v>
      </c>
      <c r="AZ187" s="31">
        <f>AJ187*'GHG '!$C$4</f>
        <v>0</v>
      </c>
      <c r="BA187" s="35">
        <f>+AK187*'GHG '!$C$5</f>
        <v>0</v>
      </c>
      <c r="BB187" s="35">
        <f>+AL187*'GHG '!$C$6</f>
        <v>0</v>
      </c>
      <c r="BC187" s="125">
        <f>+AM187*'GHG '!$C$7</f>
        <v>0</v>
      </c>
      <c r="BD187" s="32"/>
      <c r="BE187" s="32"/>
      <c r="BF187" s="32"/>
      <c r="BG187" s="32"/>
      <c r="BH187" s="32"/>
      <c r="BI187" s="32"/>
      <c r="BJ187" s="32"/>
      <c r="BK187" s="32"/>
      <c r="BL187" s="32"/>
      <c r="BM187" s="32"/>
      <c r="BN187" s="32"/>
      <c r="BO187" s="32"/>
      <c r="BP187" s="32"/>
      <c r="BQ187" s="32"/>
      <c r="BR187" s="173">
        <f t="shared" si="6"/>
        <v>0.33700000000000002</v>
      </c>
      <c r="BS187" s="36" t="s">
        <v>1188</v>
      </c>
      <c r="BT187" s="36" t="s">
        <v>1188</v>
      </c>
      <c r="BU187" s="14">
        <f t="shared" si="4"/>
        <v>182</v>
      </c>
    </row>
    <row r="188" spans="1:73" s="14" customFormat="1" ht="81" customHeight="1">
      <c r="A188" s="30"/>
      <c r="B188" s="32" t="s">
        <v>435</v>
      </c>
      <c r="C188" s="32" t="s">
        <v>223</v>
      </c>
      <c r="D188" s="32" t="s">
        <v>368</v>
      </c>
      <c r="E188" s="32" t="s">
        <v>444</v>
      </c>
      <c r="F188" s="32" t="s">
        <v>188</v>
      </c>
      <c r="G188" s="32" t="s">
        <v>189</v>
      </c>
      <c r="H188" s="32" t="s">
        <v>878</v>
      </c>
      <c r="I188" s="36" t="s">
        <v>1773</v>
      </c>
      <c r="J188" s="36" t="s">
        <v>2068</v>
      </c>
      <c r="K188" s="32"/>
      <c r="L188" s="32"/>
      <c r="M188" s="33" t="s">
        <v>1691</v>
      </c>
      <c r="N188" s="39" t="s">
        <v>817</v>
      </c>
      <c r="O188" s="39" t="s">
        <v>184</v>
      </c>
      <c r="P188" s="36" t="s">
        <v>1343</v>
      </c>
      <c r="Q188" s="34">
        <v>42370</v>
      </c>
      <c r="R188" s="34"/>
      <c r="S188" s="36" t="s">
        <v>1499</v>
      </c>
      <c r="T188" s="42" t="s">
        <v>1737</v>
      </c>
      <c r="U188" s="36" t="s">
        <v>1175</v>
      </c>
      <c r="V188" s="43" t="s">
        <v>675</v>
      </c>
      <c r="W188" s="32"/>
      <c r="X188" s="32">
        <v>2018</v>
      </c>
      <c r="Y188" s="32"/>
      <c r="Z188" s="32" t="s">
        <v>819</v>
      </c>
      <c r="AA188" s="32" t="s">
        <v>819</v>
      </c>
      <c r="AB188" s="45" t="s">
        <v>675</v>
      </c>
      <c r="AC188" s="36" t="s">
        <v>1128</v>
      </c>
      <c r="AD188" s="36" t="s">
        <v>1497</v>
      </c>
      <c r="AE188" s="32"/>
      <c r="AF188" s="32"/>
      <c r="AG188" s="39" t="s">
        <v>1110</v>
      </c>
      <c r="AH188" s="39" t="s">
        <v>868</v>
      </c>
      <c r="AI188" s="132">
        <v>2410</v>
      </c>
      <c r="AJ188" s="132"/>
      <c r="AK188" s="132"/>
      <c r="AL188" s="132"/>
      <c r="AM188" s="132"/>
      <c r="AN188" s="132"/>
      <c r="AO188" s="132"/>
      <c r="AP188" s="132"/>
      <c r="AQ188" s="132"/>
      <c r="AR188" s="132"/>
      <c r="AS188" s="132"/>
      <c r="AT188" s="132"/>
      <c r="AU188" s="37"/>
      <c r="AV188" s="37"/>
      <c r="AW188" s="37"/>
      <c r="AX188" s="37"/>
      <c r="AY188" s="35">
        <f>+AI188*'GHG '!$C$2</f>
        <v>2410</v>
      </c>
      <c r="AZ188" s="31">
        <f>AJ188*'GHG '!$C$4</f>
        <v>0</v>
      </c>
      <c r="BA188" s="35">
        <f>+AK188*'GHG '!$C$5</f>
        <v>0</v>
      </c>
      <c r="BB188" s="35">
        <f>+AL188*'GHG '!$C$6</f>
        <v>0</v>
      </c>
      <c r="BC188" s="125">
        <f>+AM188*'GHG '!$C$7</f>
        <v>0</v>
      </c>
      <c r="BD188" s="32"/>
      <c r="BE188" s="32"/>
      <c r="BF188" s="32"/>
      <c r="BG188" s="32"/>
      <c r="BH188" s="32"/>
      <c r="BI188" s="32"/>
      <c r="BJ188" s="32"/>
      <c r="BK188" s="32"/>
      <c r="BL188" s="32"/>
      <c r="BM188" s="32"/>
      <c r="BN188" s="32"/>
      <c r="BO188" s="32"/>
      <c r="BP188" s="32"/>
      <c r="BQ188" s="32"/>
      <c r="BR188" s="173">
        <f t="shared" si="6"/>
        <v>2410</v>
      </c>
      <c r="BS188" s="36" t="s">
        <v>1502</v>
      </c>
      <c r="BT188" s="36" t="s">
        <v>1501</v>
      </c>
      <c r="BU188" s="14">
        <f t="shared" si="4"/>
        <v>183</v>
      </c>
    </row>
    <row r="189" spans="1:73" s="14" customFormat="1" ht="81" customHeight="1">
      <c r="A189" s="30"/>
      <c r="B189" s="32" t="s">
        <v>435</v>
      </c>
      <c r="C189" s="32" t="s">
        <v>223</v>
      </c>
      <c r="D189" s="32" t="s">
        <v>368</v>
      </c>
      <c r="E189" s="32" t="s">
        <v>444</v>
      </c>
      <c r="F189" s="32" t="s">
        <v>188</v>
      </c>
      <c r="G189" s="32" t="s">
        <v>189</v>
      </c>
      <c r="H189" s="32" t="s">
        <v>878</v>
      </c>
      <c r="I189" s="36" t="s">
        <v>1787</v>
      </c>
      <c r="J189" s="36" t="s">
        <v>2078</v>
      </c>
      <c r="K189" s="32"/>
      <c r="L189" s="32"/>
      <c r="M189" s="33" t="s">
        <v>1692</v>
      </c>
      <c r="N189" s="39" t="s">
        <v>817</v>
      </c>
      <c r="O189" s="39" t="s">
        <v>184</v>
      </c>
      <c r="P189" s="36" t="s">
        <v>1343</v>
      </c>
      <c r="Q189" s="34">
        <v>42370</v>
      </c>
      <c r="R189" s="34"/>
      <c r="S189" s="36" t="s">
        <v>1500</v>
      </c>
      <c r="T189" s="42" t="s">
        <v>1737</v>
      </c>
      <c r="U189" s="36" t="s">
        <v>1175</v>
      </c>
      <c r="V189" s="43" t="s">
        <v>675</v>
      </c>
      <c r="W189" s="32"/>
      <c r="X189" s="32">
        <v>2018</v>
      </c>
      <c r="Y189" s="32"/>
      <c r="Z189" s="32" t="s">
        <v>819</v>
      </c>
      <c r="AA189" s="32" t="s">
        <v>819</v>
      </c>
      <c r="AB189" s="45" t="s">
        <v>675</v>
      </c>
      <c r="AC189" s="36" t="s">
        <v>1503</v>
      </c>
      <c r="AD189" s="36" t="s">
        <v>1498</v>
      </c>
      <c r="AE189" s="32"/>
      <c r="AF189" s="32"/>
      <c r="AG189" s="39" t="s">
        <v>1110</v>
      </c>
      <c r="AH189" s="39" t="s">
        <v>868</v>
      </c>
      <c r="AI189" s="132">
        <v>0.20699999999999999</v>
      </c>
      <c r="AJ189" s="132"/>
      <c r="AK189" s="132"/>
      <c r="AL189" s="132"/>
      <c r="AM189" s="132"/>
      <c r="AN189" s="132"/>
      <c r="AO189" s="132"/>
      <c r="AP189" s="132"/>
      <c r="AQ189" s="132"/>
      <c r="AR189" s="132"/>
      <c r="AS189" s="132"/>
      <c r="AT189" s="132"/>
      <c r="AU189" s="37"/>
      <c r="AV189" s="37"/>
      <c r="AW189" s="37"/>
      <c r="AX189" s="37"/>
      <c r="AY189" s="35">
        <f>+AI189*'GHG '!$C$2</f>
        <v>0.20699999999999999</v>
      </c>
      <c r="AZ189" s="31">
        <f>AJ189*'GHG '!$C$4</f>
        <v>0</v>
      </c>
      <c r="BA189" s="35">
        <f>+AK189*'GHG '!$C$5</f>
        <v>0</v>
      </c>
      <c r="BB189" s="35">
        <f>+AL189*'GHG '!$C$6</f>
        <v>0</v>
      </c>
      <c r="BC189" s="125">
        <f>+AM189*'GHG '!$C$7</f>
        <v>0</v>
      </c>
      <c r="BD189" s="32"/>
      <c r="BE189" s="32"/>
      <c r="BF189" s="32"/>
      <c r="BG189" s="32"/>
      <c r="BH189" s="32"/>
      <c r="BI189" s="32"/>
      <c r="BJ189" s="32"/>
      <c r="BK189" s="32"/>
      <c r="BL189" s="32"/>
      <c r="BM189" s="32"/>
      <c r="BN189" s="32"/>
      <c r="BO189" s="32"/>
      <c r="BP189" s="32"/>
      <c r="BQ189" s="32"/>
      <c r="BR189" s="173">
        <f t="shared" si="6"/>
        <v>0.20699999999999999</v>
      </c>
      <c r="BS189" s="36" t="s">
        <v>1188</v>
      </c>
      <c r="BT189" s="36" t="s">
        <v>1188</v>
      </c>
      <c r="BU189" s="14">
        <f t="shared" si="4"/>
        <v>184</v>
      </c>
    </row>
    <row r="190" spans="1:73" s="14" customFormat="1" ht="81" customHeight="1">
      <c r="A190" s="30"/>
      <c r="B190" s="32" t="s">
        <v>435</v>
      </c>
      <c r="C190" s="32" t="s">
        <v>223</v>
      </c>
      <c r="D190" s="32" t="s">
        <v>368</v>
      </c>
      <c r="E190" s="32" t="s">
        <v>444</v>
      </c>
      <c r="F190" s="32" t="s">
        <v>188</v>
      </c>
      <c r="G190" s="32" t="s">
        <v>189</v>
      </c>
      <c r="H190" s="32" t="s">
        <v>878</v>
      </c>
      <c r="I190" s="36" t="s">
        <v>1774</v>
      </c>
      <c r="J190" s="36" t="s">
        <v>2069</v>
      </c>
      <c r="K190" s="32"/>
      <c r="L190" s="32"/>
      <c r="M190" s="33" t="s">
        <v>1693</v>
      </c>
      <c r="N190" s="39" t="s">
        <v>817</v>
      </c>
      <c r="O190" s="39" t="s">
        <v>184</v>
      </c>
      <c r="P190" s="36" t="s">
        <v>1343</v>
      </c>
      <c r="Q190" s="34">
        <v>42370</v>
      </c>
      <c r="R190" s="34"/>
      <c r="S190" s="36" t="s">
        <v>1499</v>
      </c>
      <c r="T190" s="42" t="s">
        <v>1737</v>
      </c>
      <c r="U190" s="36" t="s">
        <v>1175</v>
      </c>
      <c r="V190" s="43" t="s">
        <v>675</v>
      </c>
      <c r="W190" s="32"/>
      <c r="X190" s="32">
        <v>2018</v>
      </c>
      <c r="Y190" s="32"/>
      <c r="Z190" s="32" t="s">
        <v>819</v>
      </c>
      <c r="AA190" s="32" t="s">
        <v>819</v>
      </c>
      <c r="AB190" s="45" t="s">
        <v>675</v>
      </c>
      <c r="AC190" s="36" t="s">
        <v>1128</v>
      </c>
      <c r="AD190" s="36" t="s">
        <v>1497</v>
      </c>
      <c r="AE190" s="32"/>
      <c r="AF190" s="32"/>
      <c r="AG190" s="39" t="s">
        <v>1109</v>
      </c>
      <c r="AH190" s="39" t="s">
        <v>1107</v>
      </c>
      <c r="AI190" s="132">
        <v>1810</v>
      </c>
      <c r="AJ190" s="132"/>
      <c r="AK190" s="132"/>
      <c r="AL190" s="132"/>
      <c r="AM190" s="132"/>
      <c r="AN190" s="132"/>
      <c r="AO190" s="132"/>
      <c r="AP190" s="132"/>
      <c r="AQ190" s="132"/>
      <c r="AR190" s="132"/>
      <c r="AS190" s="132"/>
      <c r="AT190" s="132"/>
      <c r="AU190" s="37"/>
      <c r="AV190" s="37"/>
      <c r="AW190" s="37"/>
      <c r="AX190" s="37"/>
      <c r="AY190" s="35">
        <f>+AI190*'GHG '!$C$2</f>
        <v>1810</v>
      </c>
      <c r="AZ190" s="31">
        <f>AJ190*'GHG '!$C$4</f>
        <v>0</v>
      </c>
      <c r="BA190" s="35">
        <f>+AK190*'GHG '!$C$5</f>
        <v>0</v>
      </c>
      <c r="BB190" s="35">
        <f>+AL190*'GHG '!$C$6</f>
        <v>0</v>
      </c>
      <c r="BC190" s="125">
        <f>+AM190*'GHG '!$C$7</f>
        <v>0</v>
      </c>
      <c r="BD190" s="32"/>
      <c r="BE190" s="32"/>
      <c r="BF190" s="32"/>
      <c r="BG190" s="32"/>
      <c r="BH190" s="32"/>
      <c r="BI190" s="32"/>
      <c r="BJ190" s="32"/>
      <c r="BK190" s="32"/>
      <c r="BL190" s="32"/>
      <c r="BM190" s="32"/>
      <c r="BN190" s="32"/>
      <c r="BO190" s="32"/>
      <c r="BP190" s="32"/>
      <c r="BQ190" s="32"/>
      <c r="BR190" s="173">
        <f t="shared" si="6"/>
        <v>1810</v>
      </c>
      <c r="BS190" s="36" t="s">
        <v>1502</v>
      </c>
      <c r="BT190" s="36" t="s">
        <v>1501</v>
      </c>
      <c r="BU190" s="14">
        <f t="shared" si="4"/>
        <v>185</v>
      </c>
    </row>
    <row r="191" spans="1:73" s="14" customFormat="1" ht="81" customHeight="1">
      <c r="A191" s="30"/>
      <c r="B191" s="32" t="s">
        <v>435</v>
      </c>
      <c r="C191" s="32" t="s">
        <v>223</v>
      </c>
      <c r="D191" s="32" t="s">
        <v>368</v>
      </c>
      <c r="E191" s="32" t="s">
        <v>444</v>
      </c>
      <c r="F191" s="32" t="s">
        <v>188</v>
      </c>
      <c r="G191" s="32" t="s">
        <v>189</v>
      </c>
      <c r="H191" s="32" t="s">
        <v>878</v>
      </c>
      <c r="I191" s="36" t="s">
        <v>1788</v>
      </c>
      <c r="J191" s="36" t="s">
        <v>2077</v>
      </c>
      <c r="K191" s="32"/>
      <c r="L191" s="32"/>
      <c r="M191" s="33" t="s">
        <v>1694</v>
      </c>
      <c r="N191" s="39" t="s">
        <v>817</v>
      </c>
      <c r="O191" s="39" t="s">
        <v>184</v>
      </c>
      <c r="P191" s="36" t="s">
        <v>1343</v>
      </c>
      <c r="Q191" s="34">
        <v>42370</v>
      </c>
      <c r="R191" s="34"/>
      <c r="S191" s="36" t="s">
        <v>1500</v>
      </c>
      <c r="T191" s="42" t="s">
        <v>1737</v>
      </c>
      <c r="U191" s="36" t="s">
        <v>1175</v>
      </c>
      <c r="V191" s="43" t="s">
        <v>675</v>
      </c>
      <c r="W191" s="32"/>
      <c r="X191" s="32">
        <v>2018</v>
      </c>
      <c r="Y191" s="32"/>
      <c r="Z191" s="32" t="s">
        <v>819</v>
      </c>
      <c r="AA191" s="32" t="s">
        <v>819</v>
      </c>
      <c r="AB191" s="45" t="s">
        <v>675</v>
      </c>
      <c r="AC191" s="36" t="s">
        <v>1503</v>
      </c>
      <c r="AD191" s="36" t="s">
        <v>1498</v>
      </c>
      <c r="AE191" s="32"/>
      <c r="AF191" s="32"/>
      <c r="AG191" s="39" t="s">
        <v>1109</v>
      </c>
      <c r="AH191" s="39" t="s">
        <v>1107</v>
      </c>
      <c r="AI191" s="132">
        <v>0.16</v>
      </c>
      <c r="AJ191" s="132"/>
      <c r="AK191" s="132"/>
      <c r="AL191" s="132"/>
      <c r="AM191" s="132"/>
      <c r="AN191" s="132"/>
      <c r="AO191" s="132"/>
      <c r="AP191" s="132"/>
      <c r="AQ191" s="132"/>
      <c r="AR191" s="132"/>
      <c r="AS191" s="132"/>
      <c r="AT191" s="132"/>
      <c r="AU191" s="37"/>
      <c r="AV191" s="37"/>
      <c r="AW191" s="37"/>
      <c r="AX191" s="37"/>
      <c r="AY191" s="35">
        <f>+AI191*'GHG '!$C$2</f>
        <v>0.16</v>
      </c>
      <c r="AZ191" s="31">
        <f>AJ191*'GHG '!$C$4</f>
        <v>0</v>
      </c>
      <c r="BA191" s="35">
        <f>+AK191*'GHG '!$C$5</f>
        <v>0</v>
      </c>
      <c r="BB191" s="35">
        <f>+AL191*'GHG '!$C$6</f>
        <v>0</v>
      </c>
      <c r="BC191" s="125">
        <f>+AM191*'GHG '!$C$7</f>
        <v>0</v>
      </c>
      <c r="BD191" s="32"/>
      <c r="BE191" s="32"/>
      <c r="BF191" s="32"/>
      <c r="BG191" s="32"/>
      <c r="BH191" s="32"/>
      <c r="BI191" s="32"/>
      <c r="BJ191" s="32"/>
      <c r="BK191" s="32"/>
      <c r="BL191" s="32"/>
      <c r="BM191" s="32"/>
      <c r="BN191" s="32"/>
      <c r="BO191" s="32"/>
      <c r="BP191" s="32"/>
      <c r="BQ191" s="32"/>
      <c r="BR191" s="173">
        <f t="shared" si="6"/>
        <v>0.16</v>
      </c>
      <c r="BS191" s="36" t="s">
        <v>1188</v>
      </c>
      <c r="BT191" s="36" t="s">
        <v>1188</v>
      </c>
      <c r="BU191" s="14">
        <f t="shared" si="4"/>
        <v>186</v>
      </c>
    </row>
    <row r="192" spans="1:73" s="14" customFormat="1" ht="81" customHeight="1">
      <c r="A192" s="30"/>
      <c r="B192" s="32" t="s">
        <v>435</v>
      </c>
      <c r="C192" s="32" t="s">
        <v>223</v>
      </c>
      <c r="D192" s="32" t="s">
        <v>368</v>
      </c>
      <c r="E192" s="32" t="s">
        <v>444</v>
      </c>
      <c r="F192" s="32" t="s">
        <v>188</v>
      </c>
      <c r="G192" s="32" t="s">
        <v>189</v>
      </c>
      <c r="H192" s="32" t="s">
        <v>878</v>
      </c>
      <c r="I192" s="36" t="s">
        <v>1775</v>
      </c>
      <c r="J192" s="36" t="s">
        <v>2048</v>
      </c>
      <c r="K192" s="32"/>
      <c r="L192" s="32"/>
      <c r="M192" s="33" t="s">
        <v>1695</v>
      </c>
      <c r="N192" s="39" t="s">
        <v>817</v>
      </c>
      <c r="O192" s="39" t="s">
        <v>184</v>
      </c>
      <c r="P192" s="36" t="s">
        <v>1343</v>
      </c>
      <c r="Q192" s="34">
        <v>42370</v>
      </c>
      <c r="R192" s="34"/>
      <c r="S192" s="36" t="s">
        <v>853</v>
      </c>
      <c r="T192" s="42" t="s">
        <v>1737</v>
      </c>
      <c r="U192" s="36" t="s">
        <v>1175</v>
      </c>
      <c r="V192" s="43"/>
      <c r="W192" s="32"/>
      <c r="X192" s="32">
        <v>2018</v>
      </c>
      <c r="Y192" s="32"/>
      <c r="Z192" s="32" t="s">
        <v>819</v>
      </c>
      <c r="AA192" s="32" t="s">
        <v>819</v>
      </c>
      <c r="AB192" s="45" t="s">
        <v>675</v>
      </c>
      <c r="AC192" s="36" t="s">
        <v>1505</v>
      </c>
      <c r="AD192" s="36" t="s">
        <v>1504</v>
      </c>
      <c r="AE192" s="32"/>
      <c r="AF192" s="32"/>
      <c r="AG192" s="39" t="s">
        <v>1109</v>
      </c>
      <c r="AH192" s="39" t="s">
        <v>1107</v>
      </c>
      <c r="AI192" s="132">
        <v>0.75900000000000001</v>
      </c>
      <c r="AJ192" s="132"/>
      <c r="AK192" s="132"/>
      <c r="AL192" s="132"/>
      <c r="AM192" s="132"/>
      <c r="AN192" s="132"/>
      <c r="AO192" s="132"/>
      <c r="AP192" s="132"/>
      <c r="AQ192" s="132"/>
      <c r="AR192" s="132"/>
      <c r="AS192" s="132"/>
      <c r="AT192" s="132"/>
      <c r="AU192" s="37"/>
      <c r="AV192" s="37"/>
      <c r="AW192" s="37"/>
      <c r="AX192" s="37"/>
      <c r="AY192" s="35">
        <f>+AI192*'GHG '!$C$2</f>
        <v>0.75900000000000001</v>
      </c>
      <c r="AZ192" s="31">
        <f>AJ192*'GHG '!$C$4</f>
        <v>0</v>
      </c>
      <c r="BA192" s="35">
        <f>+AK192*'GHG '!$C$5</f>
        <v>0</v>
      </c>
      <c r="BB192" s="35">
        <f>+AL192*'GHG '!$C$6</f>
        <v>0</v>
      </c>
      <c r="BC192" s="125">
        <f>+AM192*'GHG '!$C$7</f>
        <v>0</v>
      </c>
      <c r="BD192" s="32"/>
      <c r="BE192" s="32"/>
      <c r="BF192" s="32"/>
      <c r="BG192" s="32"/>
      <c r="BH192" s="32"/>
      <c r="BI192" s="32"/>
      <c r="BJ192" s="32"/>
      <c r="BK192" s="32"/>
      <c r="BL192" s="32"/>
      <c r="BM192" s="32"/>
      <c r="BN192" s="32"/>
      <c r="BO192" s="32"/>
      <c r="BP192" s="32"/>
      <c r="BQ192" s="32"/>
      <c r="BR192" s="173">
        <f t="shared" si="6"/>
        <v>0.75900000000000001</v>
      </c>
      <c r="BS192" s="36" t="s">
        <v>1506</v>
      </c>
      <c r="BT192" s="36" t="s">
        <v>876</v>
      </c>
      <c r="BU192" s="14">
        <f t="shared" si="4"/>
        <v>187</v>
      </c>
    </row>
    <row r="193" spans="1:73" s="14" customFormat="1" ht="81" customHeight="1">
      <c r="A193" s="30"/>
      <c r="B193" s="32" t="s">
        <v>435</v>
      </c>
      <c r="C193" s="32" t="s">
        <v>223</v>
      </c>
      <c r="D193" s="32" t="s">
        <v>367</v>
      </c>
      <c r="E193" s="32" t="s">
        <v>444</v>
      </c>
      <c r="F193" s="32" t="s">
        <v>188</v>
      </c>
      <c r="G193" s="32" t="s">
        <v>225</v>
      </c>
      <c r="H193" s="32" t="s">
        <v>879</v>
      </c>
      <c r="I193" s="36" t="s">
        <v>1776</v>
      </c>
      <c r="J193" s="36" t="s">
        <v>2070</v>
      </c>
      <c r="K193" s="32"/>
      <c r="L193" s="32"/>
      <c r="M193" s="33" t="s">
        <v>1696</v>
      </c>
      <c r="N193" s="39" t="s">
        <v>817</v>
      </c>
      <c r="O193" s="39" t="s">
        <v>184</v>
      </c>
      <c r="P193" s="36" t="s">
        <v>1343</v>
      </c>
      <c r="Q193" s="34">
        <v>42370</v>
      </c>
      <c r="R193" s="34"/>
      <c r="S193" s="36" t="s">
        <v>1499</v>
      </c>
      <c r="T193" s="42" t="s">
        <v>1737</v>
      </c>
      <c r="U193" s="36" t="s">
        <v>1175</v>
      </c>
      <c r="V193" s="43"/>
      <c r="W193" s="32"/>
      <c r="X193" s="32">
        <v>2018</v>
      </c>
      <c r="Y193" s="32"/>
      <c r="Z193" s="32" t="s">
        <v>819</v>
      </c>
      <c r="AA193" s="32" t="s">
        <v>819</v>
      </c>
      <c r="AB193" s="45" t="s">
        <v>675</v>
      </c>
      <c r="AC193" s="36" t="s">
        <v>1128</v>
      </c>
      <c r="AD193" s="36" t="s">
        <v>1497</v>
      </c>
      <c r="AE193" s="32"/>
      <c r="AF193" s="32"/>
      <c r="AG193" s="39" t="s">
        <v>1103</v>
      </c>
      <c r="AH193" s="39" t="s">
        <v>860</v>
      </c>
      <c r="AI193" s="132">
        <v>3360</v>
      </c>
      <c r="AJ193" s="132"/>
      <c r="AK193" s="132"/>
      <c r="AL193" s="132"/>
      <c r="AM193" s="132"/>
      <c r="AN193" s="132"/>
      <c r="AO193" s="132"/>
      <c r="AP193" s="132"/>
      <c r="AQ193" s="132"/>
      <c r="AR193" s="132"/>
      <c r="AS193" s="132"/>
      <c r="AT193" s="132"/>
      <c r="AU193" s="37"/>
      <c r="AV193" s="37"/>
      <c r="AW193" s="37"/>
      <c r="AX193" s="37"/>
      <c r="AY193" s="35">
        <f>+AI193*'GHG '!$C$2</f>
        <v>3360</v>
      </c>
      <c r="AZ193" s="31">
        <f>AJ193*'GHG '!$C$4</f>
        <v>0</v>
      </c>
      <c r="BA193" s="35">
        <f>+AK193*'GHG '!$C$5</f>
        <v>0</v>
      </c>
      <c r="BB193" s="35">
        <f>+AL193*'GHG '!$C$6</f>
        <v>0</v>
      </c>
      <c r="BC193" s="125">
        <f>+AM193*'GHG '!$C$7</f>
        <v>0</v>
      </c>
      <c r="BD193" s="32"/>
      <c r="BE193" s="32"/>
      <c r="BF193" s="32"/>
      <c r="BG193" s="32"/>
      <c r="BH193" s="32"/>
      <c r="BI193" s="32"/>
      <c r="BJ193" s="32"/>
      <c r="BK193" s="32"/>
      <c r="BL193" s="32"/>
      <c r="BM193" s="32"/>
      <c r="BN193" s="32"/>
      <c r="BO193" s="32"/>
      <c r="BP193" s="32"/>
      <c r="BQ193" s="32"/>
      <c r="BR193" s="173">
        <f t="shared" si="6"/>
        <v>3360</v>
      </c>
      <c r="BS193" s="36" t="s">
        <v>1502</v>
      </c>
      <c r="BT193" s="36" t="s">
        <v>1501</v>
      </c>
      <c r="BU193" s="14">
        <f t="shared" si="4"/>
        <v>188</v>
      </c>
    </row>
    <row r="194" spans="1:73" s="14" customFormat="1" ht="81" customHeight="1">
      <c r="A194" s="30"/>
      <c r="B194" s="32" t="s">
        <v>435</v>
      </c>
      <c r="C194" s="32" t="s">
        <v>223</v>
      </c>
      <c r="D194" s="32" t="s">
        <v>367</v>
      </c>
      <c r="E194" s="32" t="s">
        <v>444</v>
      </c>
      <c r="F194" s="32" t="s">
        <v>188</v>
      </c>
      <c r="G194" s="32" t="s">
        <v>225</v>
      </c>
      <c r="H194" s="32" t="s">
        <v>879</v>
      </c>
      <c r="I194" s="36" t="s">
        <v>1789</v>
      </c>
      <c r="J194" s="36" t="s">
        <v>2076</v>
      </c>
      <c r="K194" s="32"/>
      <c r="L194" s="32"/>
      <c r="M194" s="33" t="s">
        <v>1697</v>
      </c>
      <c r="N194" s="39" t="s">
        <v>817</v>
      </c>
      <c r="O194" s="39" t="s">
        <v>184</v>
      </c>
      <c r="P194" s="36" t="s">
        <v>1343</v>
      </c>
      <c r="Q194" s="34">
        <v>42370</v>
      </c>
      <c r="R194" s="34"/>
      <c r="S194" s="36" t="s">
        <v>1500</v>
      </c>
      <c r="T194" s="42" t="s">
        <v>1737</v>
      </c>
      <c r="U194" s="36" t="s">
        <v>1175</v>
      </c>
      <c r="V194" s="43"/>
      <c r="W194" s="32"/>
      <c r="X194" s="32">
        <v>2018</v>
      </c>
      <c r="Y194" s="32"/>
      <c r="Z194" s="32" t="s">
        <v>819</v>
      </c>
      <c r="AA194" s="32" t="s">
        <v>819</v>
      </c>
      <c r="AB194" s="45" t="s">
        <v>675</v>
      </c>
      <c r="AC194" s="36" t="s">
        <v>1503</v>
      </c>
      <c r="AD194" s="36" t="s">
        <v>1498</v>
      </c>
      <c r="AE194" s="32"/>
      <c r="AF194" s="32"/>
      <c r="AG194" s="39" t="s">
        <v>1103</v>
      </c>
      <c r="AH194" s="39" t="s">
        <v>860</v>
      </c>
      <c r="AI194" s="132">
        <v>0.28899999999999998</v>
      </c>
      <c r="AJ194" s="132"/>
      <c r="AK194" s="132"/>
      <c r="AL194" s="132"/>
      <c r="AM194" s="132"/>
      <c r="AN194" s="132"/>
      <c r="AO194" s="132"/>
      <c r="AP194" s="132"/>
      <c r="AQ194" s="132"/>
      <c r="AR194" s="132"/>
      <c r="AS194" s="132"/>
      <c r="AT194" s="132"/>
      <c r="AU194" s="37"/>
      <c r="AV194" s="37"/>
      <c r="AW194" s="37"/>
      <c r="AX194" s="37"/>
      <c r="AY194" s="35">
        <f>+AI194*'GHG '!$C$2</f>
        <v>0.28899999999999998</v>
      </c>
      <c r="AZ194" s="31">
        <f>AJ194*'GHG '!$C$4</f>
        <v>0</v>
      </c>
      <c r="BA194" s="35">
        <f>+AK194*'GHG '!$C$5</f>
        <v>0</v>
      </c>
      <c r="BB194" s="35">
        <f>+AL194*'GHG '!$C$6</f>
        <v>0</v>
      </c>
      <c r="BC194" s="125">
        <f>+AM194*'GHG '!$C$7</f>
        <v>0</v>
      </c>
      <c r="BD194" s="32"/>
      <c r="BE194" s="32"/>
      <c r="BF194" s="32"/>
      <c r="BG194" s="32"/>
      <c r="BH194" s="32"/>
      <c r="BI194" s="32"/>
      <c r="BJ194" s="32"/>
      <c r="BK194" s="32"/>
      <c r="BL194" s="32"/>
      <c r="BM194" s="32"/>
      <c r="BN194" s="32"/>
      <c r="BO194" s="32"/>
      <c r="BP194" s="32"/>
      <c r="BQ194" s="32"/>
      <c r="BR194" s="173">
        <f t="shared" si="6"/>
        <v>0.28899999999999998</v>
      </c>
      <c r="BS194" s="36" t="s">
        <v>1188</v>
      </c>
      <c r="BT194" s="36" t="s">
        <v>1188</v>
      </c>
      <c r="BU194" s="14">
        <f t="shared" si="4"/>
        <v>189</v>
      </c>
    </row>
    <row r="195" spans="1:73" s="14" customFormat="1" ht="81" customHeight="1">
      <c r="A195" s="30"/>
      <c r="B195" s="32" t="s">
        <v>435</v>
      </c>
      <c r="C195" s="32" t="s">
        <v>223</v>
      </c>
      <c r="D195" s="32" t="s">
        <v>368</v>
      </c>
      <c r="E195" s="32" t="s">
        <v>444</v>
      </c>
      <c r="F195" s="32" t="s">
        <v>188</v>
      </c>
      <c r="G195" s="32" t="s">
        <v>189</v>
      </c>
      <c r="H195" s="32" t="s">
        <v>878</v>
      </c>
      <c r="I195" s="36" t="s">
        <v>1777</v>
      </c>
      <c r="J195" s="36" t="s">
        <v>2071</v>
      </c>
      <c r="K195" s="32" t="s">
        <v>870</v>
      </c>
      <c r="L195" s="32" t="s">
        <v>869</v>
      </c>
      <c r="M195" s="33" t="s">
        <v>1698</v>
      </c>
      <c r="N195" s="39" t="s">
        <v>817</v>
      </c>
      <c r="O195" s="39" t="s">
        <v>184</v>
      </c>
      <c r="P195" s="36" t="s">
        <v>1343</v>
      </c>
      <c r="Q195" s="34">
        <v>42370</v>
      </c>
      <c r="R195" s="34"/>
      <c r="S195" s="36" t="s">
        <v>1499</v>
      </c>
      <c r="T195" s="42" t="s">
        <v>1737</v>
      </c>
      <c r="U195" s="36" t="s">
        <v>1175</v>
      </c>
      <c r="V195" s="43"/>
      <c r="W195" s="32"/>
      <c r="X195" s="32">
        <v>2018</v>
      </c>
      <c r="Y195" s="32"/>
      <c r="Z195" s="32" t="s">
        <v>819</v>
      </c>
      <c r="AA195" s="32" t="s">
        <v>819</v>
      </c>
      <c r="AB195" s="45" t="s">
        <v>675</v>
      </c>
      <c r="AC195" s="36" t="s">
        <v>1128</v>
      </c>
      <c r="AD195" s="36" t="s">
        <v>1497</v>
      </c>
      <c r="AE195" s="32"/>
      <c r="AF195" s="32"/>
      <c r="AG195" s="39" t="s">
        <v>1105</v>
      </c>
      <c r="AH195" s="39" t="s">
        <v>871</v>
      </c>
      <c r="AI195" s="132">
        <v>4220</v>
      </c>
      <c r="AJ195" s="132"/>
      <c r="AK195" s="132"/>
      <c r="AL195" s="132"/>
      <c r="AM195" s="132"/>
      <c r="AN195" s="132"/>
      <c r="AO195" s="132"/>
      <c r="AP195" s="132"/>
      <c r="AQ195" s="132"/>
      <c r="AR195" s="132"/>
      <c r="AS195" s="132"/>
      <c r="AT195" s="132"/>
      <c r="AU195" s="37"/>
      <c r="AV195" s="37"/>
      <c r="AW195" s="37"/>
      <c r="AX195" s="37"/>
      <c r="AY195" s="35">
        <f>+AI195*'GHG '!$C$2</f>
        <v>4220</v>
      </c>
      <c r="AZ195" s="31">
        <f>AJ195*'GHG '!$C$4</f>
        <v>0</v>
      </c>
      <c r="BA195" s="35">
        <f>+AK195*'GHG '!$C$5</f>
        <v>0</v>
      </c>
      <c r="BB195" s="35">
        <f>+AL195*'GHG '!$C$6</f>
        <v>0</v>
      </c>
      <c r="BC195" s="125">
        <f>+AM195*'GHG '!$C$7</f>
        <v>0</v>
      </c>
      <c r="BD195" s="32"/>
      <c r="BE195" s="32"/>
      <c r="BF195" s="32"/>
      <c r="BG195" s="32"/>
      <c r="BH195" s="32"/>
      <c r="BI195" s="32"/>
      <c r="BJ195" s="32"/>
      <c r="BK195" s="32"/>
      <c r="BL195" s="32"/>
      <c r="BM195" s="32"/>
      <c r="BN195" s="32"/>
      <c r="BO195" s="32"/>
      <c r="BP195" s="32"/>
      <c r="BQ195" s="32"/>
      <c r="BR195" s="173">
        <f t="shared" si="6"/>
        <v>4220</v>
      </c>
      <c r="BS195" s="36" t="s">
        <v>1502</v>
      </c>
      <c r="BT195" s="36" t="s">
        <v>1501</v>
      </c>
      <c r="BU195" s="14">
        <f t="shared" si="4"/>
        <v>190</v>
      </c>
    </row>
    <row r="196" spans="1:73" s="14" customFormat="1" ht="81" customHeight="1">
      <c r="A196" s="30"/>
      <c r="B196" s="32" t="s">
        <v>435</v>
      </c>
      <c r="C196" s="32" t="s">
        <v>223</v>
      </c>
      <c r="D196" s="32" t="s">
        <v>368</v>
      </c>
      <c r="E196" s="32" t="s">
        <v>444</v>
      </c>
      <c r="F196" s="32" t="s">
        <v>188</v>
      </c>
      <c r="G196" s="32" t="s">
        <v>189</v>
      </c>
      <c r="H196" s="32" t="s">
        <v>878</v>
      </c>
      <c r="I196" s="36" t="s">
        <v>1790</v>
      </c>
      <c r="J196" s="36" t="s">
        <v>2075</v>
      </c>
      <c r="K196" s="32" t="s">
        <v>870</v>
      </c>
      <c r="L196" s="32" t="s">
        <v>869</v>
      </c>
      <c r="M196" s="33" t="s">
        <v>1699</v>
      </c>
      <c r="N196" s="39" t="s">
        <v>817</v>
      </c>
      <c r="O196" s="39" t="s">
        <v>184</v>
      </c>
      <c r="P196" s="36" t="s">
        <v>1343</v>
      </c>
      <c r="Q196" s="34">
        <v>42370</v>
      </c>
      <c r="R196" s="34"/>
      <c r="S196" s="36" t="s">
        <v>1500</v>
      </c>
      <c r="T196" s="42" t="s">
        <v>1737</v>
      </c>
      <c r="U196" s="36" t="s">
        <v>1175</v>
      </c>
      <c r="V196" s="43"/>
      <c r="W196" s="32"/>
      <c r="X196" s="32">
        <v>2018</v>
      </c>
      <c r="Y196" s="32"/>
      <c r="Z196" s="32" t="s">
        <v>819</v>
      </c>
      <c r="AA196" s="32" t="s">
        <v>819</v>
      </c>
      <c r="AB196" s="45" t="s">
        <v>675</v>
      </c>
      <c r="AC196" s="36" t="s">
        <v>1503</v>
      </c>
      <c r="AD196" s="36" t="s">
        <v>1498</v>
      </c>
      <c r="AE196" s="32"/>
      <c r="AF196" s="32"/>
      <c r="AG196" s="39" t="s">
        <v>1105</v>
      </c>
      <c r="AH196" s="39" t="s">
        <v>871</v>
      </c>
      <c r="AI196" s="132">
        <v>0.36199999999999999</v>
      </c>
      <c r="AJ196" s="132"/>
      <c r="AK196" s="132"/>
      <c r="AL196" s="132"/>
      <c r="AM196" s="132"/>
      <c r="AN196" s="132"/>
      <c r="AO196" s="132"/>
      <c r="AP196" s="132"/>
      <c r="AQ196" s="132"/>
      <c r="AR196" s="132"/>
      <c r="AS196" s="132"/>
      <c r="AT196" s="132"/>
      <c r="AU196" s="37"/>
      <c r="AV196" s="37"/>
      <c r="AW196" s="37"/>
      <c r="AX196" s="37"/>
      <c r="AY196" s="35">
        <f>+AI196*'GHG '!$C$2</f>
        <v>0.36199999999999999</v>
      </c>
      <c r="AZ196" s="31">
        <f>AJ196*'GHG '!$C$4</f>
        <v>0</v>
      </c>
      <c r="BA196" s="35">
        <f>+AK196*'GHG '!$C$5</f>
        <v>0</v>
      </c>
      <c r="BB196" s="35">
        <f>+AL196*'GHG '!$C$6</f>
        <v>0</v>
      </c>
      <c r="BC196" s="125">
        <f>+AM196*'GHG '!$C$7</f>
        <v>0</v>
      </c>
      <c r="BD196" s="32"/>
      <c r="BE196" s="32"/>
      <c r="BF196" s="32"/>
      <c r="BG196" s="32"/>
      <c r="BH196" s="32"/>
      <c r="BI196" s="32"/>
      <c r="BJ196" s="32"/>
      <c r="BK196" s="32"/>
      <c r="BL196" s="32"/>
      <c r="BM196" s="32"/>
      <c r="BN196" s="32"/>
      <c r="BO196" s="32"/>
      <c r="BP196" s="32"/>
      <c r="BQ196" s="32"/>
      <c r="BR196" s="173">
        <f t="shared" si="6"/>
        <v>0.36199999999999999</v>
      </c>
      <c r="BS196" s="36" t="s">
        <v>1188</v>
      </c>
      <c r="BT196" s="36" t="s">
        <v>1188</v>
      </c>
      <c r="BU196" s="14">
        <f t="shared" si="4"/>
        <v>191</v>
      </c>
    </row>
    <row r="197" spans="1:73" s="14" customFormat="1" ht="81" customHeight="1">
      <c r="A197" s="30"/>
      <c r="B197" s="32" t="s">
        <v>435</v>
      </c>
      <c r="C197" s="32" t="s">
        <v>223</v>
      </c>
      <c r="D197" s="32" t="s">
        <v>368</v>
      </c>
      <c r="E197" s="32" t="s">
        <v>444</v>
      </c>
      <c r="F197" s="32" t="s">
        <v>188</v>
      </c>
      <c r="G197" s="32" t="s">
        <v>189</v>
      </c>
      <c r="H197" s="32" t="s">
        <v>878</v>
      </c>
      <c r="I197" s="36" t="s">
        <v>1778</v>
      </c>
      <c r="J197" s="36" t="s">
        <v>2072</v>
      </c>
      <c r="K197" s="36" t="s">
        <v>872</v>
      </c>
      <c r="L197" s="32"/>
      <c r="M197" s="33" t="s">
        <v>1700</v>
      </c>
      <c r="N197" s="39" t="s">
        <v>817</v>
      </c>
      <c r="O197" s="39" t="s">
        <v>184</v>
      </c>
      <c r="P197" s="36" t="s">
        <v>1343</v>
      </c>
      <c r="Q197" s="34">
        <v>42370</v>
      </c>
      <c r="R197" s="34"/>
      <c r="S197" s="36" t="s">
        <v>1499</v>
      </c>
      <c r="T197" s="42" t="s">
        <v>1737</v>
      </c>
      <c r="U197" s="36" t="s">
        <v>1175</v>
      </c>
      <c r="V197" s="43"/>
      <c r="W197" s="32"/>
      <c r="X197" s="32">
        <v>2018</v>
      </c>
      <c r="Y197" s="32"/>
      <c r="Z197" s="32" t="s">
        <v>819</v>
      </c>
      <c r="AA197" s="32" t="s">
        <v>819</v>
      </c>
      <c r="AB197" s="45" t="s">
        <v>675</v>
      </c>
      <c r="AC197" s="36" t="s">
        <v>1134</v>
      </c>
      <c r="AD197" s="36" t="s">
        <v>1135</v>
      </c>
      <c r="AE197" s="32"/>
      <c r="AF197" s="32"/>
      <c r="AG197" s="39" t="s">
        <v>1106</v>
      </c>
      <c r="AH197" s="39" t="s">
        <v>1108</v>
      </c>
      <c r="AI197" s="132">
        <v>10600</v>
      </c>
      <c r="AJ197" s="132"/>
      <c r="AK197" s="132"/>
      <c r="AL197" s="132"/>
      <c r="AM197" s="132"/>
      <c r="AN197" s="132"/>
      <c r="AO197" s="132"/>
      <c r="AP197" s="132"/>
      <c r="AQ197" s="132"/>
      <c r="AR197" s="132"/>
      <c r="AS197" s="132"/>
      <c r="AT197" s="132"/>
      <c r="AU197" s="37"/>
      <c r="AV197" s="37"/>
      <c r="AW197" s="37"/>
      <c r="AX197" s="37"/>
      <c r="AY197" s="35">
        <f>+AI197*'GHG '!$C$2</f>
        <v>10600</v>
      </c>
      <c r="AZ197" s="31">
        <f>AJ197*'GHG '!$C$4</f>
        <v>0</v>
      </c>
      <c r="BA197" s="35">
        <f>+AK197*'GHG '!$C$5</f>
        <v>0</v>
      </c>
      <c r="BB197" s="35">
        <f>+AL197*'GHG '!$C$6</f>
        <v>0</v>
      </c>
      <c r="BC197" s="125">
        <f>+AM197*'GHG '!$C$7</f>
        <v>0</v>
      </c>
      <c r="BD197" s="32"/>
      <c r="BE197" s="32"/>
      <c r="BF197" s="32"/>
      <c r="BG197" s="32"/>
      <c r="BH197" s="32"/>
      <c r="BI197" s="32"/>
      <c r="BJ197" s="32"/>
      <c r="BK197" s="32"/>
      <c r="BL197" s="32"/>
      <c r="BM197" s="32"/>
      <c r="BN197" s="32"/>
      <c r="BO197" s="32"/>
      <c r="BP197" s="32"/>
      <c r="BQ197" s="32"/>
      <c r="BR197" s="173">
        <f t="shared" si="6"/>
        <v>10600</v>
      </c>
      <c r="BS197" s="36" t="s">
        <v>1502</v>
      </c>
      <c r="BT197" s="36" t="s">
        <v>1501</v>
      </c>
      <c r="BU197" s="14">
        <f t="shared" si="4"/>
        <v>192</v>
      </c>
    </row>
    <row r="198" spans="1:73" s="14" customFormat="1" ht="81" customHeight="1">
      <c r="A198" s="30"/>
      <c r="B198" s="32" t="s">
        <v>435</v>
      </c>
      <c r="C198" s="32" t="s">
        <v>223</v>
      </c>
      <c r="D198" s="32" t="s">
        <v>368</v>
      </c>
      <c r="E198" s="32" t="s">
        <v>444</v>
      </c>
      <c r="F198" s="32" t="s">
        <v>188</v>
      </c>
      <c r="G198" s="32" t="s">
        <v>189</v>
      </c>
      <c r="H198" s="32" t="s">
        <v>878</v>
      </c>
      <c r="I198" s="36" t="s">
        <v>1791</v>
      </c>
      <c r="J198" s="36" t="s">
        <v>2073</v>
      </c>
      <c r="K198" s="36" t="s">
        <v>872</v>
      </c>
      <c r="L198" s="32"/>
      <c r="M198" s="33" t="s">
        <v>1701</v>
      </c>
      <c r="N198" s="39" t="s">
        <v>817</v>
      </c>
      <c r="O198" s="39" t="s">
        <v>184</v>
      </c>
      <c r="P198" s="36" t="s">
        <v>1343</v>
      </c>
      <c r="Q198" s="34">
        <v>42370</v>
      </c>
      <c r="R198" s="34"/>
      <c r="S198" s="36" t="s">
        <v>1500</v>
      </c>
      <c r="T198" s="42" t="s">
        <v>1737</v>
      </c>
      <c r="U198" s="36" t="s">
        <v>1175</v>
      </c>
      <c r="V198" s="43"/>
      <c r="W198" s="32"/>
      <c r="X198" s="32">
        <v>2018</v>
      </c>
      <c r="Y198" s="32"/>
      <c r="Z198" s="32" t="s">
        <v>819</v>
      </c>
      <c r="AA198" s="32" t="s">
        <v>819</v>
      </c>
      <c r="AB198" s="45" t="s">
        <v>675</v>
      </c>
      <c r="AC198" s="36" t="s">
        <v>1503</v>
      </c>
      <c r="AD198" s="36" t="s">
        <v>1498</v>
      </c>
      <c r="AE198" s="32"/>
      <c r="AF198" s="32"/>
      <c r="AG198" s="39" t="s">
        <v>1106</v>
      </c>
      <c r="AH198" s="39" t="s">
        <v>1108</v>
      </c>
      <c r="AI198" s="132">
        <v>0.90900000000000003</v>
      </c>
      <c r="AJ198" s="132"/>
      <c r="AK198" s="132"/>
      <c r="AL198" s="132"/>
      <c r="AM198" s="132"/>
      <c r="AN198" s="132"/>
      <c r="AO198" s="132"/>
      <c r="AP198" s="132"/>
      <c r="AQ198" s="132"/>
      <c r="AR198" s="132"/>
      <c r="AS198" s="132"/>
      <c r="AT198" s="132"/>
      <c r="AU198" s="37"/>
      <c r="AV198" s="37"/>
      <c r="AW198" s="37"/>
      <c r="AX198" s="37"/>
      <c r="AY198" s="35">
        <f>+AI198*'GHG '!$C$2</f>
        <v>0.90900000000000003</v>
      </c>
      <c r="AZ198" s="31">
        <f>AJ198*'GHG '!$C$4</f>
        <v>0</v>
      </c>
      <c r="BA198" s="35">
        <f>+AK198*'GHG '!$C$5</f>
        <v>0</v>
      </c>
      <c r="BB198" s="35">
        <f>+AL198*'GHG '!$C$6</f>
        <v>0</v>
      </c>
      <c r="BC198" s="125">
        <f>+AM198*'GHG '!$C$7</f>
        <v>0</v>
      </c>
      <c r="BD198" s="32"/>
      <c r="BE198" s="32"/>
      <c r="BF198" s="32"/>
      <c r="BG198" s="32"/>
      <c r="BH198" s="32"/>
      <c r="BI198" s="32"/>
      <c r="BJ198" s="32"/>
      <c r="BK198" s="32"/>
      <c r="BL198" s="32"/>
      <c r="BM198" s="32"/>
      <c r="BN198" s="32"/>
      <c r="BO198" s="32"/>
      <c r="BP198" s="32"/>
      <c r="BQ198" s="32"/>
      <c r="BR198" s="173">
        <f t="shared" si="6"/>
        <v>0.90900000000000003</v>
      </c>
      <c r="BS198" s="36" t="s">
        <v>1188</v>
      </c>
      <c r="BT198" s="36" t="s">
        <v>1188</v>
      </c>
      <c r="BU198" s="14">
        <f t="shared" si="4"/>
        <v>193</v>
      </c>
    </row>
    <row r="199" spans="1:73" s="14" customFormat="1" ht="81" customHeight="1">
      <c r="A199" s="30"/>
      <c r="B199" s="32" t="s">
        <v>435</v>
      </c>
      <c r="C199" s="32" t="s">
        <v>223</v>
      </c>
      <c r="D199" s="32" t="s">
        <v>368</v>
      </c>
      <c r="E199" s="32" t="s">
        <v>444</v>
      </c>
      <c r="F199" s="32" t="s">
        <v>188</v>
      </c>
      <c r="G199" s="32" t="s">
        <v>189</v>
      </c>
      <c r="H199" s="32" t="s">
        <v>878</v>
      </c>
      <c r="I199" s="36" t="s">
        <v>1779</v>
      </c>
      <c r="J199" s="36" t="s">
        <v>2074</v>
      </c>
      <c r="K199" s="36" t="s">
        <v>872</v>
      </c>
      <c r="L199" s="32"/>
      <c r="M199" s="33" t="s">
        <v>1702</v>
      </c>
      <c r="N199" s="39" t="s">
        <v>817</v>
      </c>
      <c r="O199" s="39" t="s">
        <v>184</v>
      </c>
      <c r="P199" s="36" t="s">
        <v>1343</v>
      </c>
      <c r="Q199" s="34">
        <v>42370</v>
      </c>
      <c r="R199" s="34"/>
      <c r="S199" s="36" t="s">
        <v>853</v>
      </c>
      <c r="T199" s="42" t="s">
        <v>1737</v>
      </c>
      <c r="U199" s="36" t="s">
        <v>1175</v>
      </c>
      <c r="V199" s="43"/>
      <c r="W199" s="32"/>
      <c r="X199" s="32">
        <v>2018</v>
      </c>
      <c r="Y199" s="32"/>
      <c r="Z199" s="32" t="s">
        <v>819</v>
      </c>
      <c r="AA199" s="32" t="s">
        <v>819</v>
      </c>
      <c r="AB199" s="45" t="s">
        <v>675</v>
      </c>
      <c r="AC199" s="36" t="s">
        <v>1507</v>
      </c>
      <c r="AD199" s="36" t="s">
        <v>1508</v>
      </c>
      <c r="AE199" s="32"/>
      <c r="AF199" s="32"/>
      <c r="AG199" s="39" t="s">
        <v>1106</v>
      </c>
      <c r="AH199" s="39" t="s">
        <v>1108</v>
      </c>
      <c r="AI199" s="168">
        <v>0.90900000000000003</v>
      </c>
      <c r="AJ199" s="132"/>
      <c r="AK199" s="132"/>
      <c r="AL199" s="132"/>
      <c r="AM199" s="132"/>
      <c r="AN199" s="132"/>
      <c r="AO199" s="132"/>
      <c r="AP199" s="132"/>
      <c r="AQ199" s="132"/>
      <c r="AR199" s="132"/>
      <c r="AS199" s="132"/>
      <c r="AT199" s="132"/>
      <c r="AU199" s="37"/>
      <c r="AV199" s="37"/>
      <c r="AW199" s="37"/>
      <c r="AX199" s="37"/>
      <c r="AY199" s="35">
        <f>+AI199*'GHG '!$C$2</f>
        <v>0.90900000000000003</v>
      </c>
      <c r="AZ199" s="31">
        <f>AJ199*'GHG '!$C$4</f>
        <v>0</v>
      </c>
      <c r="BA199" s="35">
        <f>+AK199*'GHG '!$C$5</f>
        <v>0</v>
      </c>
      <c r="BB199" s="35">
        <f>+AL199*'GHG '!$C$6</f>
        <v>0</v>
      </c>
      <c r="BC199" s="125">
        <f>+AM199*'GHG '!$C$7</f>
        <v>0</v>
      </c>
      <c r="BD199" s="32"/>
      <c r="BE199" s="32"/>
      <c r="BF199" s="32"/>
      <c r="BG199" s="32"/>
      <c r="BH199" s="32"/>
      <c r="BI199" s="32"/>
      <c r="BJ199" s="32"/>
      <c r="BK199" s="32"/>
      <c r="BL199" s="32"/>
      <c r="BM199" s="32"/>
      <c r="BN199" s="32"/>
      <c r="BO199" s="32"/>
      <c r="BP199" s="32"/>
      <c r="BQ199" s="32"/>
      <c r="BR199" s="173">
        <f t="shared" si="6"/>
        <v>0.90900000000000003</v>
      </c>
      <c r="BS199" s="36" t="s">
        <v>1506</v>
      </c>
      <c r="BT199" s="36" t="s">
        <v>876</v>
      </c>
      <c r="BU199" s="14">
        <f t="shared" si="4"/>
        <v>194</v>
      </c>
    </row>
    <row r="200" spans="1:73" s="14" customFormat="1" ht="199" customHeight="1">
      <c r="A200" s="30"/>
      <c r="B200" s="32" t="s">
        <v>435</v>
      </c>
      <c r="C200" s="32" t="s">
        <v>223</v>
      </c>
      <c r="D200" s="32" t="s">
        <v>367</v>
      </c>
      <c r="E200" s="32" t="s">
        <v>444</v>
      </c>
      <c r="F200" s="32" t="s">
        <v>188</v>
      </c>
      <c r="G200" s="32" t="s">
        <v>225</v>
      </c>
      <c r="H200" s="32" t="s">
        <v>879</v>
      </c>
      <c r="I200" s="36" t="s">
        <v>2297</v>
      </c>
      <c r="J200" s="36" t="s">
        <v>2298</v>
      </c>
      <c r="K200" s="32"/>
      <c r="L200" s="32" t="s">
        <v>1739</v>
      </c>
      <c r="M200" s="33" t="s">
        <v>2299</v>
      </c>
      <c r="N200" s="39" t="s">
        <v>817</v>
      </c>
      <c r="O200" s="39" t="s">
        <v>184</v>
      </c>
      <c r="P200" s="36" t="s">
        <v>1343</v>
      </c>
      <c r="Q200" s="34">
        <v>42370</v>
      </c>
      <c r="R200" s="34"/>
      <c r="S200" s="36" t="s">
        <v>2300</v>
      </c>
      <c r="T200" s="42" t="s">
        <v>1733</v>
      </c>
      <c r="U200" s="36" t="s">
        <v>1171</v>
      </c>
      <c r="V200" s="43" t="s">
        <v>675</v>
      </c>
      <c r="W200" s="32"/>
      <c r="X200" s="32">
        <v>2018</v>
      </c>
      <c r="Y200" s="32"/>
      <c r="Z200" s="32" t="s">
        <v>819</v>
      </c>
      <c r="AA200" s="32" t="s">
        <v>819</v>
      </c>
      <c r="AB200" s="45" t="s">
        <v>675</v>
      </c>
      <c r="AC200" s="36" t="s">
        <v>2312</v>
      </c>
      <c r="AD200" s="36" t="s">
        <v>2301</v>
      </c>
      <c r="AE200" s="32"/>
      <c r="AF200" s="32"/>
      <c r="AG200" s="39" t="s">
        <v>1103</v>
      </c>
      <c r="AH200" s="39" t="s">
        <v>860</v>
      </c>
      <c r="AI200" s="132">
        <v>2.3450000000000002</v>
      </c>
      <c r="AJ200" s="132"/>
      <c r="AK200" s="132"/>
      <c r="AL200" s="132"/>
      <c r="AM200" s="132"/>
      <c r="AN200" s="132"/>
      <c r="AO200" s="132"/>
      <c r="AP200" s="132"/>
      <c r="AQ200" s="132"/>
      <c r="AR200" s="132"/>
      <c r="AS200" s="132"/>
      <c r="AT200" s="132"/>
      <c r="AU200" s="37"/>
      <c r="AV200" s="37"/>
      <c r="AW200" s="37"/>
      <c r="AX200" s="37"/>
      <c r="AY200" s="35">
        <f>+AI200*'GHG '!$C$2</f>
        <v>2.3450000000000002</v>
      </c>
      <c r="AZ200" s="31">
        <f>AJ200*'GHG '!$C$4</f>
        <v>0</v>
      </c>
      <c r="BA200" s="35">
        <f>+AK200*'GHG '!$C$5</f>
        <v>0</v>
      </c>
      <c r="BB200" s="35">
        <f>+AL200*'GHG '!$C$6</f>
        <v>0</v>
      </c>
      <c r="BC200" s="125">
        <f>+AM200*'GHG '!$C$7</f>
        <v>0</v>
      </c>
      <c r="BD200" s="32"/>
      <c r="BE200" s="32"/>
      <c r="BF200" s="32"/>
      <c r="BG200" s="32"/>
      <c r="BH200" s="32"/>
      <c r="BI200" s="32"/>
      <c r="BJ200" s="32"/>
      <c r="BK200" s="32"/>
      <c r="BL200" s="32"/>
      <c r="BM200" s="32"/>
      <c r="BN200" s="32"/>
      <c r="BO200" s="32"/>
      <c r="BP200" s="32"/>
      <c r="BQ200" s="32"/>
      <c r="BR200" s="173">
        <f t="shared" ref="BR200:BR203" si="7">SUM(AY200:BL200)</f>
        <v>2.3450000000000002</v>
      </c>
      <c r="BS200" s="36" t="s">
        <v>2302</v>
      </c>
      <c r="BT200" s="36" t="s">
        <v>2302</v>
      </c>
      <c r="BU200" s="14">
        <f t="shared" ref="BU200:BU281" si="8">+BU199+1</f>
        <v>195</v>
      </c>
    </row>
    <row r="201" spans="1:73" s="14" customFormat="1" ht="144" customHeight="1">
      <c r="A201" s="137" t="s">
        <v>1493</v>
      </c>
      <c r="B201" s="32" t="s">
        <v>435</v>
      </c>
      <c r="C201" s="32" t="s">
        <v>223</v>
      </c>
      <c r="D201" s="32" t="s">
        <v>368</v>
      </c>
      <c r="E201" s="32" t="s">
        <v>444</v>
      </c>
      <c r="F201" s="32" t="s">
        <v>188</v>
      </c>
      <c r="G201" s="32" t="s">
        <v>189</v>
      </c>
      <c r="H201" s="32" t="s">
        <v>878</v>
      </c>
      <c r="I201" s="36" t="s">
        <v>2307</v>
      </c>
      <c r="J201" s="36" t="s">
        <v>2306</v>
      </c>
      <c r="K201" s="36" t="s">
        <v>862</v>
      </c>
      <c r="L201" s="36" t="s">
        <v>861</v>
      </c>
      <c r="M201" s="33" t="s">
        <v>2305</v>
      </c>
      <c r="N201" s="209" t="s">
        <v>817</v>
      </c>
      <c r="O201" s="39" t="s">
        <v>184</v>
      </c>
      <c r="P201" s="36" t="s">
        <v>818</v>
      </c>
      <c r="Q201" s="135">
        <v>2016</v>
      </c>
      <c r="R201" s="34"/>
      <c r="S201" s="32" t="s">
        <v>2300</v>
      </c>
      <c r="T201" s="42" t="s">
        <v>1733</v>
      </c>
      <c r="U201" s="36" t="s">
        <v>1171</v>
      </c>
      <c r="V201" s="43" t="s">
        <v>675</v>
      </c>
      <c r="W201" s="32"/>
      <c r="X201" s="32">
        <v>2018</v>
      </c>
      <c r="Y201" s="32" t="s">
        <v>820</v>
      </c>
      <c r="Z201" s="32" t="s">
        <v>819</v>
      </c>
      <c r="AA201" s="32" t="s">
        <v>819</v>
      </c>
      <c r="AB201" s="45" t="s">
        <v>820</v>
      </c>
      <c r="AC201" s="36" t="s">
        <v>2313</v>
      </c>
      <c r="AD201" s="36" t="s">
        <v>2309</v>
      </c>
      <c r="AE201" s="32"/>
      <c r="AF201" s="32"/>
      <c r="AG201" s="39" t="s">
        <v>1103</v>
      </c>
      <c r="AH201" s="39" t="s">
        <v>860</v>
      </c>
      <c r="AI201" s="132">
        <v>2.6469999999999998</v>
      </c>
      <c r="AJ201" s="132"/>
      <c r="AK201" s="132"/>
      <c r="AL201" s="132"/>
      <c r="AM201" s="132"/>
      <c r="AN201" s="132"/>
      <c r="AO201" s="132"/>
      <c r="AP201" s="132"/>
      <c r="AQ201" s="132"/>
      <c r="AR201" s="132"/>
      <c r="AS201" s="132"/>
      <c r="AT201" s="132"/>
      <c r="AU201" s="37"/>
      <c r="AV201" s="37"/>
      <c r="AW201" s="37"/>
      <c r="AX201" s="37"/>
      <c r="AY201" s="35">
        <f>+AI201*'GHG '!$C$2</f>
        <v>2.6469999999999998</v>
      </c>
      <c r="AZ201" s="31">
        <f>AJ201*'GHG '!$C$4</f>
        <v>0</v>
      </c>
      <c r="BA201" s="35">
        <f>+AK201*'GHG '!$C$5</f>
        <v>0</v>
      </c>
      <c r="BB201" s="35">
        <f>+AL201*'GHG '!$C$6</f>
        <v>0</v>
      </c>
      <c r="BC201" s="125">
        <f>+AM201*'GHG '!$C$7</f>
        <v>0</v>
      </c>
      <c r="BD201" s="32"/>
      <c r="BE201" s="32"/>
      <c r="BF201" s="32"/>
      <c r="BG201" s="32"/>
      <c r="BH201" s="32"/>
      <c r="BI201" s="32"/>
      <c r="BJ201" s="32"/>
      <c r="BK201" s="32"/>
      <c r="BL201" s="32"/>
      <c r="BM201" s="32"/>
      <c r="BN201" s="32"/>
      <c r="BO201" s="32"/>
      <c r="BP201" s="32"/>
      <c r="BQ201" s="32"/>
      <c r="BR201" s="173">
        <f t="shared" si="7"/>
        <v>2.6469999999999998</v>
      </c>
      <c r="BS201" s="32" t="s">
        <v>2302</v>
      </c>
      <c r="BT201" s="32" t="s">
        <v>2302</v>
      </c>
      <c r="BU201" s="14">
        <f t="shared" si="8"/>
        <v>196</v>
      </c>
    </row>
    <row r="202" spans="1:73" s="14" customFormat="1" ht="153" customHeight="1">
      <c r="A202" s="30"/>
      <c r="B202" s="32" t="s">
        <v>435</v>
      </c>
      <c r="C202" s="32" t="s">
        <v>223</v>
      </c>
      <c r="D202" s="32" t="s">
        <v>368</v>
      </c>
      <c r="E202" s="32" t="s">
        <v>444</v>
      </c>
      <c r="F202" s="32" t="s">
        <v>188</v>
      </c>
      <c r="G202" s="32" t="s">
        <v>189</v>
      </c>
      <c r="H202" s="32" t="s">
        <v>878</v>
      </c>
      <c r="I202" s="36" t="s">
        <v>1769</v>
      </c>
      <c r="J202" s="36" t="s">
        <v>2064</v>
      </c>
      <c r="K202" s="164" t="s">
        <v>864</v>
      </c>
      <c r="L202" s="36" t="s">
        <v>863</v>
      </c>
      <c r="M202" s="33" t="s">
        <v>2308</v>
      </c>
      <c r="N202" s="39" t="s">
        <v>817</v>
      </c>
      <c r="O202" s="39" t="s">
        <v>184</v>
      </c>
      <c r="P202" s="36" t="s">
        <v>1343</v>
      </c>
      <c r="Q202" s="34">
        <v>42370</v>
      </c>
      <c r="R202" s="34"/>
      <c r="S202" s="36" t="s">
        <v>2300</v>
      </c>
      <c r="T202" s="42" t="s">
        <v>1734</v>
      </c>
      <c r="U202" s="36" t="s">
        <v>1172</v>
      </c>
      <c r="V202" s="43" t="s">
        <v>675</v>
      </c>
      <c r="W202" s="32"/>
      <c r="X202" s="32">
        <v>2018</v>
      </c>
      <c r="Y202" s="32"/>
      <c r="Z202" s="32" t="s">
        <v>819</v>
      </c>
      <c r="AA202" s="32" t="s">
        <v>819</v>
      </c>
      <c r="AB202" s="45" t="s">
        <v>675</v>
      </c>
      <c r="AC202" s="36" t="s">
        <v>2314</v>
      </c>
      <c r="AD202" s="36" t="s">
        <v>2310</v>
      </c>
      <c r="AE202" s="32"/>
      <c r="AF202" s="32"/>
      <c r="AG202" s="39" t="s">
        <v>1103</v>
      </c>
      <c r="AH202" s="39" t="s">
        <v>860</v>
      </c>
      <c r="AI202" s="132">
        <v>2.625</v>
      </c>
      <c r="AJ202" s="132"/>
      <c r="AK202" s="132"/>
      <c r="AL202" s="132"/>
      <c r="AM202" s="132"/>
      <c r="AN202" s="132"/>
      <c r="AO202" s="132"/>
      <c r="AP202" s="132"/>
      <c r="AQ202" s="132"/>
      <c r="AR202" s="132"/>
      <c r="AS202" s="132"/>
      <c r="AT202" s="132"/>
      <c r="AU202" s="37"/>
      <c r="AV202" s="37"/>
      <c r="AW202" s="37"/>
      <c r="AX202" s="37"/>
      <c r="AY202" s="35">
        <f>+AI202*'GHG '!$C$2</f>
        <v>2.625</v>
      </c>
      <c r="AZ202" s="31">
        <f>AJ202*'GHG '!$C$4</f>
        <v>0</v>
      </c>
      <c r="BA202" s="35">
        <f>+AK202*'GHG '!$C$5</f>
        <v>0</v>
      </c>
      <c r="BB202" s="35">
        <f>+AL202*'GHG '!$C$6</f>
        <v>0</v>
      </c>
      <c r="BC202" s="125">
        <f>+AM202*'GHG '!$C$7</f>
        <v>0</v>
      </c>
      <c r="BD202" s="32"/>
      <c r="BE202" s="32"/>
      <c r="BF202" s="32"/>
      <c r="BG202" s="32"/>
      <c r="BH202" s="32"/>
      <c r="BI202" s="32"/>
      <c r="BJ202" s="32"/>
      <c r="BK202" s="32"/>
      <c r="BL202" s="32"/>
      <c r="BM202" s="32"/>
      <c r="BN202" s="32"/>
      <c r="BO202" s="32"/>
      <c r="BP202" s="32"/>
      <c r="BQ202" s="32"/>
      <c r="BR202" s="173">
        <f t="shared" si="7"/>
        <v>2.625</v>
      </c>
      <c r="BS202" s="32" t="s">
        <v>2302</v>
      </c>
      <c r="BT202" s="32" t="s">
        <v>2302</v>
      </c>
      <c r="BU202" s="14">
        <f t="shared" si="8"/>
        <v>197</v>
      </c>
    </row>
    <row r="203" spans="1:73" s="14" customFormat="1" ht="315" customHeight="1">
      <c r="A203" s="30"/>
      <c r="B203" s="32" t="s">
        <v>435</v>
      </c>
      <c r="C203" s="32" t="s">
        <v>223</v>
      </c>
      <c r="D203" s="32" t="s">
        <v>367</v>
      </c>
      <c r="E203" s="32" t="s">
        <v>444</v>
      </c>
      <c r="F203" s="32" t="s">
        <v>188</v>
      </c>
      <c r="G203" s="32" t="s">
        <v>225</v>
      </c>
      <c r="H203" s="32" t="s">
        <v>879</v>
      </c>
      <c r="I203" s="36" t="s">
        <v>2316</v>
      </c>
      <c r="J203" s="36" t="s">
        <v>2317</v>
      </c>
      <c r="K203" s="32"/>
      <c r="L203" s="32"/>
      <c r="M203" s="33" t="s">
        <v>2322</v>
      </c>
      <c r="N203" s="39" t="s">
        <v>817</v>
      </c>
      <c r="O203" s="39" t="s">
        <v>184</v>
      </c>
      <c r="P203" s="36" t="s">
        <v>1343</v>
      </c>
      <c r="Q203" s="34">
        <v>42370</v>
      </c>
      <c r="R203" s="34"/>
      <c r="S203" s="36" t="s">
        <v>2300</v>
      </c>
      <c r="T203" s="42" t="s">
        <v>1735</v>
      </c>
      <c r="U203" s="36" t="s">
        <v>1173</v>
      </c>
      <c r="V203" s="43" t="s">
        <v>675</v>
      </c>
      <c r="W203" s="32"/>
      <c r="X203" s="32">
        <v>2018</v>
      </c>
      <c r="Y203" s="32"/>
      <c r="Z203" s="32" t="s">
        <v>819</v>
      </c>
      <c r="AA203" s="32" t="s">
        <v>819</v>
      </c>
      <c r="AB203" s="45" t="s">
        <v>675</v>
      </c>
      <c r="AC203" s="36" t="s">
        <v>2321</v>
      </c>
      <c r="AD203" s="36" t="s">
        <v>2320</v>
      </c>
      <c r="AE203" s="32"/>
      <c r="AF203" s="32"/>
      <c r="AG203" s="39" t="s">
        <v>1156</v>
      </c>
      <c r="AH203" s="156" t="s">
        <v>1155</v>
      </c>
      <c r="AI203" s="132">
        <v>2.6389999999999998</v>
      </c>
      <c r="AJ203" s="132"/>
      <c r="AK203" s="132"/>
      <c r="AL203" s="132"/>
      <c r="AM203" s="132"/>
      <c r="AN203" s="132"/>
      <c r="AO203" s="132"/>
      <c r="AP203" s="132"/>
      <c r="AQ203" s="132"/>
      <c r="AR203" s="132"/>
      <c r="AS203" s="132"/>
      <c r="AT203" s="132"/>
      <c r="AU203" s="37"/>
      <c r="AV203" s="37"/>
      <c r="AW203" s="37"/>
      <c r="AX203" s="37"/>
      <c r="AY203" s="35">
        <f>+AI203*'GHG '!$C$2</f>
        <v>2.6389999999999998</v>
      </c>
      <c r="AZ203" s="31">
        <f>AJ203*'GHG '!$C$4</f>
        <v>0</v>
      </c>
      <c r="BA203" s="35">
        <f>+AK203*'GHG '!$C$5</f>
        <v>0</v>
      </c>
      <c r="BB203" s="35">
        <f>+AL203*'GHG '!$C$6</f>
        <v>0</v>
      </c>
      <c r="BC203" s="125">
        <f>+AM203*'GHG '!$C$7</f>
        <v>0</v>
      </c>
      <c r="BD203" s="32"/>
      <c r="BE203" s="32"/>
      <c r="BF203" s="32"/>
      <c r="BG203" s="32"/>
      <c r="BH203" s="32"/>
      <c r="BI203" s="32"/>
      <c r="BJ203" s="32"/>
      <c r="BK203" s="32"/>
      <c r="BL203" s="32"/>
      <c r="BM203" s="32"/>
      <c r="BN203" s="32"/>
      <c r="BO203" s="32"/>
      <c r="BP203" s="32"/>
      <c r="BQ203" s="32"/>
      <c r="BR203" s="173">
        <f t="shared" si="7"/>
        <v>2.6389999999999998</v>
      </c>
      <c r="BS203" s="32" t="s">
        <v>2302</v>
      </c>
      <c r="BT203" s="32" t="s">
        <v>2302</v>
      </c>
      <c r="BU203" s="14">
        <f t="shared" si="8"/>
        <v>198</v>
      </c>
    </row>
    <row r="204" spans="1:73" s="14" customFormat="1" ht="101" customHeight="1">
      <c r="A204" s="30"/>
      <c r="B204" s="32" t="s">
        <v>435</v>
      </c>
      <c r="C204" s="32" t="s">
        <v>223</v>
      </c>
      <c r="D204" s="32" t="s">
        <v>367</v>
      </c>
      <c r="E204" s="32" t="s">
        <v>444</v>
      </c>
      <c r="F204" s="32" t="s">
        <v>188</v>
      </c>
      <c r="G204" s="32" t="s">
        <v>225</v>
      </c>
      <c r="H204" s="32" t="s">
        <v>879</v>
      </c>
      <c r="I204" s="36" t="s">
        <v>2318</v>
      </c>
      <c r="J204" s="36" t="s">
        <v>2319</v>
      </c>
      <c r="K204" s="32"/>
      <c r="L204" s="32"/>
      <c r="M204" s="33" t="s">
        <v>2323</v>
      </c>
      <c r="N204" s="39" t="s">
        <v>817</v>
      </c>
      <c r="O204" s="39" t="s">
        <v>184</v>
      </c>
      <c r="P204" s="36" t="s">
        <v>1343</v>
      </c>
      <c r="Q204" s="34">
        <v>42370</v>
      </c>
      <c r="R204" s="34"/>
      <c r="S204" s="36" t="s">
        <v>2300</v>
      </c>
      <c r="T204" s="42" t="s">
        <v>1733</v>
      </c>
      <c r="U204" s="36" t="s">
        <v>1171</v>
      </c>
      <c r="V204" s="43" t="s">
        <v>675</v>
      </c>
      <c r="W204" s="32"/>
      <c r="X204" s="32">
        <v>2018</v>
      </c>
      <c r="Y204" s="32"/>
      <c r="Z204" s="32" t="s">
        <v>819</v>
      </c>
      <c r="AA204" s="32" t="s">
        <v>819</v>
      </c>
      <c r="AB204" s="45" t="s">
        <v>675</v>
      </c>
      <c r="AC204" s="36" t="s">
        <v>2315</v>
      </c>
      <c r="AD204" s="36" t="s">
        <v>2311</v>
      </c>
      <c r="AE204" s="32"/>
      <c r="AF204" s="32"/>
      <c r="AG204" s="39" t="s">
        <v>1103</v>
      </c>
      <c r="AH204" s="39" t="s">
        <v>860</v>
      </c>
      <c r="AI204" s="132">
        <v>1.542</v>
      </c>
      <c r="AJ204" s="132"/>
      <c r="AK204" s="132"/>
      <c r="AL204" s="132"/>
      <c r="AM204" s="132"/>
      <c r="AN204" s="132"/>
      <c r="AO204" s="132"/>
      <c r="AP204" s="132"/>
      <c r="AQ204" s="132"/>
      <c r="AR204" s="132"/>
      <c r="AS204" s="132"/>
      <c r="AT204" s="132"/>
      <c r="AU204" s="37"/>
      <c r="AV204" s="37"/>
      <c r="AW204" s="37"/>
      <c r="AX204" s="37"/>
      <c r="AY204" s="35">
        <f>+AI204*'GHG '!$C$2</f>
        <v>1.542</v>
      </c>
      <c r="AZ204" s="31">
        <f>AJ204*'GHG '!$C$4</f>
        <v>0</v>
      </c>
      <c r="BA204" s="35">
        <f>+AK204*'GHG '!$C$5</f>
        <v>0</v>
      </c>
      <c r="BB204" s="35">
        <f>+AL204*'GHG '!$C$6</f>
        <v>0</v>
      </c>
      <c r="BC204" s="125">
        <f>+AM204*'GHG '!$C$7</f>
        <v>0</v>
      </c>
      <c r="BD204" s="32"/>
      <c r="BE204" s="32"/>
      <c r="BF204" s="32"/>
      <c r="BG204" s="32"/>
      <c r="BH204" s="32"/>
      <c r="BI204" s="32"/>
      <c r="BJ204" s="32"/>
      <c r="BK204" s="32"/>
      <c r="BL204" s="32"/>
      <c r="BM204" s="32"/>
      <c r="BN204" s="32"/>
      <c r="BO204" s="32"/>
      <c r="BP204" s="32"/>
      <c r="BQ204" s="32"/>
      <c r="BR204" s="173">
        <f>SUM(AY204:BL204)</f>
        <v>1.542</v>
      </c>
      <c r="BS204" s="32" t="s">
        <v>2302</v>
      </c>
      <c r="BT204" s="32" t="s">
        <v>2302</v>
      </c>
      <c r="BU204" s="14">
        <f t="shared" si="8"/>
        <v>199</v>
      </c>
    </row>
    <row r="205" spans="1:73" s="14" customFormat="1" ht="101" customHeight="1">
      <c r="A205" s="30"/>
      <c r="B205" s="32" t="s">
        <v>805</v>
      </c>
      <c r="C205" s="32" t="s">
        <v>407</v>
      </c>
      <c r="D205" s="32" t="s">
        <v>383</v>
      </c>
      <c r="E205" s="32" t="s">
        <v>445</v>
      </c>
      <c r="F205" s="32" t="s">
        <v>295</v>
      </c>
      <c r="G205" s="32" t="s">
        <v>225</v>
      </c>
      <c r="H205" s="32" t="s">
        <v>2729</v>
      </c>
      <c r="I205" s="36" t="s">
        <v>2534</v>
      </c>
      <c r="J205" s="36" t="s">
        <v>2535</v>
      </c>
      <c r="K205" s="32"/>
      <c r="L205" s="32"/>
      <c r="M205" s="33" t="s">
        <v>2538</v>
      </c>
      <c r="N205" s="39" t="s">
        <v>817</v>
      </c>
      <c r="O205" s="39" t="s">
        <v>184</v>
      </c>
      <c r="P205" s="36" t="s">
        <v>2540</v>
      </c>
      <c r="Q205" s="34">
        <v>43153</v>
      </c>
      <c r="R205" s="34"/>
      <c r="S205" s="36" t="s">
        <v>2300</v>
      </c>
      <c r="T205" s="42" t="s">
        <v>2541</v>
      </c>
      <c r="U205" s="36" t="s">
        <v>2542</v>
      </c>
      <c r="V205" s="43" t="s">
        <v>1181</v>
      </c>
      <c r="W205" s="32"/>
      <c r="X205" s="32">
        <v>2020</v>
      </c>
      <c r="Y205" s="32" t="s">
        <v>1181</v>
      </c>
      <c r="Z205" s="32" t="s">
        <v>819</v>
      </c>
      <c r="AA205" s="32" t="s">
        <v>819</v>
      </c>
      <c r="AB205" s="45" t="s">
        <v>675</v>
      </c>
      <c r="AC205" s="36" t="s">
        <v>2544</v>
      </c>
      <c r="AD205" s="36" t="s">
        <v>2543</v>
      </c>
      <c r="AE205" s="32"/>
      <c r="AF205" s="32"/>
      <c r="AG205" s="36" t="s">
        <v>1206</v>
      </c>
      <c r="AH205" s="36" t="s">
        <v>1207</v>
      </c>
      <c r="AI205" s="132"/>
      <c r="AJ205" s="132"/>
      <c r="AK205" s="132"/>
      <c r="AL205" s="132"/>
      <c r="AM205" s="132"/>
      <c r="AN205" s="132"/>
      <c r="AO205" s="132"/>
      <c r="AP205" s="132"/>
      <c r="AQ205" s="132"/>
      <c r="AR205" s="132"/>
      <c r="AS205" s="132"/>
      <c r="AT205" s="132"/>
      <c r="AU205" s="37"/>
      <c r="AV205" s="37"/>
      <c r="AW205" s="37"/>
      <c r="AX205" s="37"/>
      <c r="AY205" s="35"/>
      <c r="AZ205" s="31"/>
      <c r="BA205" s="35"/>
      <c r="BB205" s="35"/>
      <c r="BC205" s="125"/>
      <c r="BD205" s="32"/>
      <c r="BE205" s="32"/>
      <c r="BF205" s="32"/>
      <c r="BG205" s="32"/>
      <c r="BH205" s="32"/>
      <c r="BI205" s="32"/>
      <c r="BJ205" s="32"/>
      <c r="BK205" s="32"/>
      <c r="BL205" s="32"/>
      <c r="BM205" s="32"/>
      <c r="BN205" s="32"/>
      <c r="BO205" s="32"/>
      <c r="BP205" s="32"/>
      <c r="BQ205" s="32"/>
      <c r="BR205" s="173">
        <v>0.20699999999999999</v>
      </c>
      <c r="BS205" s="32" t="s">
        <v>2302</v>
      </c>
      <c r="BT205" s="32" t="s">
        <v>2302</v>
      </c>
      <c r="BU205" s="14">
        <f t="shared" si="8"/>
        <v>200</v>
      </c>
    </row>
    <row r="206" spans="1:73" s="14" customFormat="1" ht="136" customHeight="1">
      <c r="A206" s="30"/>
      <c r="B206" s="32" t="s">
        <v>805</v>
      </c>
      <c r="C206" s="32" t="s">
        <v>407</v>
      </c>
      <c r="D206" s="32" t="s">
        <v>383</v>
      </c>
      <c r="E206" s="32" t="s">
        <v>445</v>
      </c>
      <c r="F206" s="32" t="s">
        <v>295</v>
      </c>
      <c r="G206" s="32" t="s">
        <v>225</v>
      </c>
      <c r="H206" s="32" t="s">
        <v>2729</v>
      </c>
      <c r="I206" s="36" t="s">
        <v>2536</v>
      </c>
      <c r="J206" s="36" t="s">
        <v>2537</v>
      </c>
      <c r="K206" s="32"/>
      <c r="L206" s="32"/>
      <c r="M206" s="33" t="s">
        <v>2539</v>
      </c>
      <c r="N206" s="39" t="s">
        <v>817</v>
      </c>
      <c r="O206" s="39" t="s">
        <v>184</v>
      </c>
      <c r="P206" s="36" t="s">
        <v>2540</v>
      </c>
      <c r="Q206" s="34">
        <v>43154</v>
      </c>
      <c r="R206" s="34"/>
      <c r="S206" s="36" t="s">
        <v>2300</v>
      </c>
      <c r="T206" s="42" t="s">
        <v>2545</v>
      </c>
      <c r="U206" s="36" t="s">
        <v>2546</v>
      </c>
      <c r="V206" s="43" t="s">
        <v>1181</v>
      </c>
      <c r="W206" s="32"/>
      <c r="X206" s="32">
        <v>2021</v>
      </c>
      <c r="Y206" s="32" t="s">
        <v>1181</v>
      </c>
      <c r="Z206" s="32" t="s">
        <v>819</v>
      </c>
      <c r="AA206" s="32" t="s">
        <v>819</v>
      </c>
      <c r="AB206" s="45" t="s">
        <v>675</v>
      </c>
      <c r="AC206" s="36" t="s">
        <v>2544</v>
      </c>
      <c r="AD206" s="36" t="s">
        <v>2543</v>
      </c>
      <c r="AE206" s="32"/>
      <c r="AF206" s="32"/>
      <c r="AG206" s="36" t="s">
        <v>1206</v>
      </c>
      <c r="AH206" s="36" t="s">
        <v>1207</v>
      </c>
      <c r="AI206" s="132"/>
      <c r="AJ206" s="132"/>
      <c r="AK206" s="132"/>
      <c r="AL206" s="132"/>
      <c r="AM206" s="132"/>
      <c r="AN206" s="132"/>
      <c r="AO206" s="132"/>
      <c r="AP206" s="132"/>
      <c r="AQ206" s="132"/>
      <c r="AR206" s="132"/>
      <c r="AS206" s="132"/>
      <c r="AT206" s="132"/>
      <c r="AU206" s="37"/>
      <c r="AV206" s="37"/>
      <c r="AW206" s="37"/>
      <c r="AX206" s="37"/>
      <c r="AY206" s="35"/>
      <c r="AZ206" s="31"/>
      <c r="BA206" s="35"/>
      <c r="BB206" s="35"/>
      <c r="BC206" s="125"/>
      <c r="BD206" s="32"/>
      <c r="BE206" s="32"/>
      <c r="BF206" s="32"/>
      <c r="BG206" s="32"/>
      <c r="BH206" s="32"/>
      <c r="BI206" s="32"/>
      <c r="BJ206" s="32"/>
      <c r="BK206" s="32"/>
      <c r="BL206" s="32"/>
      <c r="BM206" s="32"/>
      <c r="BN206" s="32"/>
      <c r="BO206" s="32"/>
      <c r="BP206" s="32"/>
      <c r="BQ206" s="32"/>
      <c r="BR206" s="173">
        <v>0.154</v>
      </c>
      <c r="BS206" s="32" t="s">
        <v>2302</v>
      </c>
      <c r="BT206" s="32" t="s">
        <v>2302</v>
      </c>
      <c r="BU206" s="14">
        <f>+BU196+1</f>
        <v>192</v>
      </c>
    </row>
    <row r="207" spans="1:73" s="14" customFormat="1" ht="101" customHeight="1">
      <c r="A207" s="134" t="s">
        <v>2737</v>
      </c>
      <c r="B207" s="32" t="s">
        <v>805</v>
      </c>
      <c r="C207" s="32" t="s">
        <v>407</v>
      </c>
      <c r="D207" s="32" t="s">
        <v>2727</v>
      </c>
      <c r="E207" s="32" t="s">
        <v>445</v>
      </c>
      <c r="F207" s="32" t="s">
        <v>295</v>
      </c>
      <c r="G207" s="32" t="s">
        <v>296</v>
      </c>
      <c r="H207" s="32" t="s">
        <v>2533</v>
      </c>
      <c r="I207" s="36" t="s">
        <v>2730</v>
      </c>
      <c r="J207" s="36" t="s">
        <v>2731</v>
      </c>
      <c r="K207" s="32"/>
      <c r="L207" s="32"/>
      <c r="M207" s="33" t="s">
        <v>2549</v>
      </c>
      <c r="N207" s="39" t="s">
        <v>817</v>
      </c>
      <c r="O207" s="39" t="s">
        <v>184</v>
      </c>
      <c r="P207" s="36" t="s">
        <v>2732</v>
      </c>
      <c r="Q207" s="34">
        <v>43433</v>
      </c>
      <c r="R207" s="34"/>
      <c r="S207" s="36"/>
      <c r="T207" s="42" t="s">
        <v>2733</v>
      </c>
      <c r="U207" s="36" t="s">
        <v>2742</v>
      </c>
      <c r="V207" s="43" t="s">
        <v>1181</v>
      </c>
      <c r="W207" s="32"/>
      <c r="X207" s="32">
        <v>2021</v>
      </c>
      <c r="Y207" s="32" t="s">
        <v>1181</v>
      </c>
      <c r="Z207" s="32" t="s">
        <v>819</v>
      </c>
      <c r="AA207" s="32" t="s">
        <v>819</v>
      </c>
      <c r="AB207" s="45" t="s">
        <v>675</v>
      </c>
      <c r="AC207" s="36" t="s">
        <v>2734</v>
      </c>
      <c r="AD207" s="36" t="s">
        <v>2735</v>
      </c>
      <c r="AE207" s="32"/>
      <c r="AF207" s="32"/>
      <c r="AG207" s="36" t="s">
        <v>1206</v>
      </c>
      <c r="AH207" s="36" t="s">
        <v>1207</v>
      </c>
      <c r="AI207" s="132"/>
      <c r="AJ207" s="132"/>
      <c r="AK207" s="132"/>
      <c r="AL207" s="132"/>
      <c r="AM207" s="132"/>
      <c r="AN207" s="132"/>
      <c r="AO207" s="132"/>
      <c r="AP207" s="132"/>
      <c r="AQ207" s="132"/>
      <c r="AR207" s="132"/>
      <c r="AS207" s="132"/>
      <c r="AT207" s="132"/>
      <c r="AU207" s="37"/>
      <c r="AV207" s="37"/>
      <c r="AW207" s="37"/>
      <c r="AX207" s="37"/>
      <c r="AY207" s="35"/>
      <c r="AZ207" s="31"/>
      <c r="BA207" s="35"/>
      <c r="BB207" s="35"/>
      <c r="BC207" s="125"/>
      <c r="BD207" s="32"/>
      <c r="BE207" s="32"/>
      <c r="BF207" s="32"/>
      <c r="BG207" s="32"/>
      <c r="BH207" s="32"/>
      <c r="BI207" s="32"/>
      <c r="BJ207" s="32"/>
      <c r="BK207" s="32"/>
      <c r="BL207" s="32"/>
      <c r="BM207" s="32"/>
      <c r="BN207" s="32"/>
      <c r="BO207" s="32"/>
      <c r="BP207" s="32"/>
      <c r="BQ207" s="32"/>
      <c r="BR207" s="173">
        <v>1.5</v>
      </c>
      <c r="BS207" s="32" t="s">
        <v>2736</v>
      </c>
      <c r="BT207" s="32" t="s">
        <v>2736</v>
      </c>
    </row>
    <row r="208" spans="1:73" s="14" customFormat="1" ht="101" customHeight="1">
      <c r="A208" s="134" t="s">
        <v>2737</v>
      </c>
      <c r="B208" s="32" t="s">
        <v>805</v>
      </c>
      <c r="C208" s="32" t="s">
        <v>407</v>
      </c>
      <c r="D208" s="32" t="s">
        <v>2727</v>
      </c>
      <c r="E208" s="32" t="s">
        <v>445</v>
      </c>
      <c r="F208" s="32" t="s">
        <v>295</v>
      </c>
      <c r="G208" s="32" t="s">
        <v>296</v>
      </c>
      <c r="H208" s="32" t="s">
        <v>2533</v>
      </c>
      <c r="I208" s="36" t="s">
        <v>2738</v>
      </c>
      <c r="J208" s="36" t="s">
        <v>2740</v>
      </c>
      <c r="K208" s="32"/>
      <c r="L208" s="32"/>
      <c r="M208" s="33" t="s">
        <v>2551</v>
      </c>
      <c r="N208" s="39" t="s">
        <v>817</v>
      </c>
      <c r="O208" s="39" t="s">
        <v>184</v>
      </c>
      <c r="P208" s="36" t="s">
        <v>2732</v>
      </c>
      <c r="Q208" s="34">
        <v>43433</v>
      </c>
      <c r="R208" s="34"/>
      <c r="S208" s="36"/>
      <c r="T208" s="42" t="s">
        <v>2743</v>
      </c>
      <c r="U208" s="36" t="s">
        <v>2744</v>
      </c>
      <c r="V208" s="43" t="s">
        <v>1181</v>
      </c>
      <c r="W208" s="32"/>
      <c r="X208" s="32">
        <v>2021</v>
      </c>
      <c r="Y208" s="32" t="s">
        <v>1181</v>
      </c>
      <c r="Z208" s="32" t="s">
        <v>819</v>
      </c>
      <c r="AA208" s="32" t="s">
        <v>819</v>
      </c>
      <c r="AB208" s="45" t="s">
        <v>675</v>
      </c>
      <c r="AC208" s="36" t="s">
        <v>2734</v>
      </c>
      <c r="AD208" s="36" t="s">
        <v>2735</v>
      </c>
      <c r="AE208" s="32"/>
      <c r="AF208" s="32"/>
      <c r="AG208" s="36" t="s">
        <v>1206</v>
      </c>
      <c r="AH208" s="36" t="s">
        <v>1207</v>
      </c>
      <c r="AI208" s="132"/>
      <c r="AJ208" s="132"/>
      <c r="AK208" s="132"/>
      <c r="AL208" s="132"/>
      <c r="AM208" s="132"/>
      <c r="AN208" s="132"/>
      <c r="AO208" s="132"/>
      <c r="AP208" s="132"/>
      <c r="AQ208" s="132"/>
      <c r="AR208" s="132"/>
      <c r="AS208" s="132"/>
      <c r="AT208" s="132"/>
      <c r="AU208" s="37"/>
      <c r="AV208" s="37"/>
      <c r="AW208" s="37"/>
      <c r="AX208" s="37"/>
      <c r="AY208" s="35"/>
      <c r="AZ208" s="31"/>
      <c r="BA208" s="35"/>
      <c r="BB208" s="35"/>
      <c r="BC208" s="125"/>
      <c r="BD208" s="32"/>
      <c r="BE208" s="32"/>
      <c r="BF208" s="32"/>
      <c r="BG208" s="32"/>
      <c r="BH208" s="32"/>
      <c r="BI208" s="32"/>
      <c r="BJ208" s="32"/>
      <c r="BK208" s="32"/>
      <c r="BL208" s="32"/>
      <c r="BM208" s="32"/>
      <c r="BN208" s="32"/>
      <c r="BO208" s="32"/>
      <c r="BP208" s="32"/>
      <c r="BQ208" s="32"/>
      <c r="BR208" s="173">
        <v>2.08</v>
      </c>
      <c r="BS208" s="32" t="s">
        <v>2736</v>
      </c>
      <c r="BT208" s="32" t="s">
        <v>2736</v>
      </c>
    </row>
    <row r="209" spans="1:74" s="14" customFormat="1" ht="101" customHeight="1">
      <c r="A209" s="134" t="s">
        <v>2737</v>
      </c>
      <c r="B209" s="32" t="s">
        <v>805</v>
      </c>
      <c r="C209" s="32" t="s">
        <v>407</v>
      </c>
      <c r="D209" s="32" t="s">
        <v>2727</v>
      </c>
      <c r="E209" s="32" t="s">
        <v>445</v>
      </c>
      <c r="F209" s="32" t="s">
        <v>295</v>
      </c>
      <c r="G209" s="32" t="s">
        <v>296</v>
      </c>
      <c r="H209" s="32" t="s">
        <v>2533</v>
      </c>
      <c r="I209" s="36" t="s">
        <v>2739</v>
      </c>
      <c r="J209" s="36" t="s">
        <v>2741</v>
      </c>
      <c r="K209" s="32"/>
      <c r="L209" s="32"/>
      <c r="M209" s="33" t="s">
        <v>2559</v>
      </c>
      <c r="N209" s="39" t="s">
        <v>817</v>
      </c>
      <c r="O209" s="39" t="s">
        <v>184</v>
      </c>
      <c r="P209" s="36" t="s">
        <v>2732</v>
      </c>
      <c r="Q209" s="34">
        <v>43433</v>
      </c>
      <c r="R209" s="34"/>
      <c r="S209" s="36"/>
      <c r="T209" s="42" t="s">
        <v>2745</v>
      </c>
      <c r="U209" s="36" t="s">
        <v>2746</v>
      </c>
      <c r="V209" s="43" t="s">
        <v>1181</v>
      </c>
      <c r="W209" s="32"/>
      <c r="X209" s="32">
        <v>2021</v>
      </c>
      <c r="Y209" s="32" t="s">
        <v>1181</v>
      </c>
      <c r="Z209" s="32" t="s">
        <v>819</v>
      </c>
      <c r="AA209" s="32" t="s">
        <v>819</v>
      </c>
      <c r="AB209" s="45" t="s">
        <v>675</v>
      </c>
      <c r="AC209" s="36" t="s">
        <v>2734</v>
      </c>
      <c r="AD209" s="36" t="s">
        <v>2735</v>
      </c>
      <c r="AE209" s="32"/>
      <c r="AF209" s="32"/>
      <c r="AG209" s="36" t="s">
        <v>1206</v>
      </c>
      <c r="AH209" s="36" t="s">
        <v>1207</v>
      </c>
      <c r="AI209" s="132"/>
      <c r="AJ209" s="132"/>
      <c r="AK209" s="132"/>
      <c r="AL209" s="132"/>
      <c r="AM209" s="132"/>
      <c r="AN209" s="132"/>
      <c r="AO209" s="132"/>
      <c r="AP209" s="132"/>
      <c r="AQ209" s="132"/>
      <c r="AR209" s="132"/>
      <c r="AS209" s="132"/>
      <c r="AT209" s="132"/>
      <c r="AU209" s="37"/>
      <c r="AV209" s="37"/>
      <c r="AW209" s="37"/>
      <c r="AX209" s="37"/>
      <c r="AY209" s="35"/>
      <c r="AZ209" s="31"/>
      <c r="BA209" s="35"/>
      <c r="BB209" s="35"/>
      <c r="BC209" s="125"/>
      <c r="BD209" s="32"/>
      <c r="BE209" s="32"/>
      <c r="BF209" s="32"/>
      <c r="BG209" s="32"/>
      <c r="BH209" s="32"/>
      <c r="BI209" s="32"/>
      <c r="BJ209" s="32"/>
      <c r="BK209" s="32"/>
      <c r="BL209" s="32"/>
      <c r="BM209" s="32"/>
      <c r="BN209" s="32"/>
      <c r="BO209" s="32"/>
      <c r="BP209" s="32"/>
      <c r="BQ209" s="32"/>
      <c r="BR209" s="173">
        <v>1.06</v>
      </c>
      <c r="BS209" s="32" t="s">
        <v>2736</v>
      </c>
      <c r="BT209" s="32" t="s">
        <v>2736</v>
      </c>
    </row>
    <row r="210" spans="1:74" s="14" customFormat="1" ht="101" customHeight="1">
      <c r="A210" s="134" t="s">
        <v>2737</v>
      </c>
      <c r="B210" s="32" t="s">
        <v>805</v>
      </c>
      <c r="C210" s="32" t="s">
        <v>407</v>
      </c>
      <c r="D210" s="32" t="s">
        <v>2727</v>
      </c>
      <c r="E210" s="32" t="s">
        <v>445</v>
      </c>
      <c r="F210" s="32" t="s">
        <v>295</v>
      </c>
      <c r="G210" s="32" t="s">
        <v>296</v>
      </c>
      <c r="H210" s="32" t="s">
        <v>2533</v>
      </c>
      <c r="I210" s="36" t="s">
        <v>2747</v>
      </c>
      <c r="J210" s="36" t="s">
        <v>2748</v>
      </c>
      <c r="K210" s="32"/>
      <c r="L210" s="32"/>
      <c r="M210" s="33" t="s">
        <v>2565</v>
      </c>
      <c r="N210" s="39" t="s">
        <v>817</v>
      </c>
      <c r="O210" s="39" t="s">
        <v>184</v>
      </c>
      <c r="P210" s="36" t="s">
        <v>2732</v>
      </c>
      <c r="Q210" s="34">
        <v>43434</v>
      </c>
      <c r="R210" s="34"/>
      <c r="S210" s="36"/>
      <c r="T210" s="42" t="s">
        <v>2749</v>
      </c>
      <c r="U210" s="36" t="s">
        <v>2750</v>
      </c>
      <c r="V210" s="43" t="s">
        <v>1181</v>
      </c>
      <c r="W210" s="32"/>
      <c r="X210" s="32">
        <v>2022</v>
      </c>
      <c r="Y210" s="32" t="s">
        <v>1181</v>
      </c>
      <c r="Z210" s="32" t="s">
        <v>819</v>
      </c>
      <c r="AA210" s="32" t="s">
        <v>819</v>
      </c>
      <c r="AB210" s="45" t="s">
        <v>675</v>
      </c>
      <c r="AC210" s="36" t="s">
        <v>2734</v>
      </c>
      <c r="AD210" s="36" t="s">
        <v>2735</v>
      </c>
      <c r="AE210" s="32"/>
      <c r="AF210" s="32"/>
      <c r="AG210" s="36" t="s">
        <v>1206</v>
      </c>
      <c r="AH210" s="36" t="s">
        <v>1207</v>
      </c>
      <c r="AI210" s="132"/>
      <c r="AJ210" s="132"/>
      <c r="AK210" s="132"/>
      <c r="AL210" s="132"/>
      <c r="AM210" s="132"/>
      <c r="AN210" s="132"/>
      <c r="AO210" s="132"/>
      <c r="AP210" s="132"/>
      <c r="AQ210" s="132"/>
      <c r="AR210" s="132"/>
      <c r="AS210" s="132"/>
      <c r="AT210" s="132"/>
      <c r="AU210" s="37"/>
      <c r="AV210" s="37"/>
      <c r="AW210" s="37"/>
      <c r="AX210" s="37"/>
      <c r="AY210" s="35"/>
      <c r="AZ210" s="31"/>
      <c r="BA210" s="35"/>
      <c r="BB210" s="35"/>
      <c r="BC210" s="125"/>
      <c r="BD210" s="32"/>
      <c r="BE210" s="32"/>
      <c r="BF210" s="32"/>
      <c r="BG210" s="32"/>
      <c r="BH210" s="32"/>
      <c r="BI210" s="32"/>
      <c r="BJ210" s="32"/>
      <c r="BK210" s="32"/>
      <c r="BL210" s="32"/>
      <c r="BM210" s="32"/>
      <c r="BN210" s="32"/>
      <c r="BO210" s="32"/>
      <c r="BP210" s="32"/>
      <c r="BQ210" s="32"/>
      <c r="BR210" s="173">
        <v>1.6</v>
      </c>
      <c r="BS210" s="32" t="s">
        <v>2736</v>
      </c>
      <c r="BT210" s="32" t="s">
        <v>2736</v>
      </c>
    </row>
    <row r="211" spans="1:74" s="14" customFormat="1" ht="101" customHeight="1">
      <c r="A211" s="134" t="s">
        <v>2737</v>
      </c>
      <c r="B211" s="32" t="s">
        <v>805</v>
      </c>
      <c r="C211" s="32" t="s">
        <v>407</v>
      </c>
      <c r="D211" s="32" t="s">
        <v>2727</v>
      </c>
      <c r="E211" s="32" t="s">
        <v>445</v>
      </c>
      <c r="F211" s="32" t="s">
        <v>295</v>
      </c>
      <c r="G211" s="32" t="s">
        <v>296</v>
      </c>
      <c r="H211" s="32" t="s">
        <v>2533</v>
      </c>
      <c r="I211" s="36" t="s">
        <v>2751</v>
      </c>
      <c r="J211" s="36" t="s">
        <v>2752</v>
      </c>
      <c r="K211" s="32"/>
      <c r="L211" s="32"/>
      <c r="M211" s="33" t="s">
        <v>2571</v>
      </c>
      <c r="N211" s="39" t="s">
        <v>817</v>
      </c>
      <c r="O211" s="39" t="s">
        <v>184</v>
      </c>
      <c r="P211" s="36" t="s">
        <v>2732</v>
      </c>
      <c r="Q211" s="34">
        <v>43434</v>
      </c>
      <c r="R211" s="34"/>
      <c r="S211" s="36"/>
      <c r="T211" s="42" t="s">
        <v>2753</v>
      </c>
      <c r="U211" s="36" t="s">
        <v>2754</v>
      </c>
      <c r="V211" s="43" t="s">
        <v>1181</v>
      </c>
      <c r="W211" s="32"/>
      <c r="X211" s="32">
        <v>2023</v>
      </c>
      <c r="Y211" s="32" t="s">
        <v>1181</v>
      </c>
      <c r="Z211" s="32" t="s">
        <v>819</v>
      </c>
      <c r="AA211" s="32" t="s">
        <v>819</v>
      </c>
      <c r="AB211" s="45" t="s">
        <v>675</v>
      </c>
      <c r="AC211" s="36" t="s">
        <v>2734</v>
      </c>
      <c r="AD211" s="36" t="s">
        <v>2735</v>
      </c>
      <c r="AE211" s="32"/>
      <c r="AF211" s="32"/>
      <c r="AG211" s="36" t="s">
        <v>1206</v>
      </c>
      <c r="AH211" s="36" t="s">
        <v>1207</v>
      </c>
      <c r="AI211" s="132"/>
      <c r="AJ211" s="132"/>
      <c r="AK211" s="132"/>
      <c r="AL211" s="132"/>
      <c r="AM211" s="132"/>
      <c r="AN211" s="132"/>
      <c r="AO211" s="132"/>
      <c r="AP211" s="132"/>
      <c r="AQ211" s="132"/>
      <c r="AR211" s="132"/>
      <c r="AS211" s="132"/>
      <c r="AT211" s="132"/>
      <c r="AU211" s="37"/>
      <c r="AV211" s="37"/>
      <c r="AW211" s="37"/>
      <c r="AX211" s="37"/>
      <c r="AY211" s="35"/>
      <c r="AZ211" s="31"/>
      <c r="BA211" s="35"/>
      <c r="BB211" s="35"/>
      <c r="BC211" s="125"/>
      <c r="BD211" s="32"/>
      <c r="BE211" s="32"/>
      <c r="BF211" s="32"/>
      <c r="BG211" s="32"/>
      <c r="BH211" s="32"/>
      <c r="BI211" s="32"/>
      <c r="BJ211" s="32"/>
      <c r="BK211" s="32"/>
      <c r="BL211" s="32"/>
      <c r="BM211" s="32"/>
      <c r="BN211" s="32"/>
      <c r="BO211" s="32"/>
      <c r="BP211" s="32"/>
      <c r="BQ211" s="32"/>
      <c r="BR211" s="173">
        <v>0.99</v>
      </c>
      <c r="BS211" s="32" t="s">
        <v>2736</v>
      </c>
      <c r="BT211" s="32" t="s">
        <v>2736</v>
      </c>
    </row>
    <row r="212" spans="1:74" s="14" customFormat="1" ht="50" customHeight="1">
      <c r="A212" s="134" t="s">
        <v>2737</v>
      </c>
      <c r="B212" s="32" t="s">
        <v>805</v>
      </c>
      <c r="C212" s="32" t="s">
        <v>407</v>
      </c>
      <c r="D212" s="32" t="s">
        <v>2727</v>
      </c>
      <c r="E212" s="32" t="s">
        <v>445</v>
      </c>
      <c r="F212" s="32" t="s">
        <v>295</v>
      </c>
      <c r="G212" s="32" t="s">
        <v>296</v>
      </c>
      <c r="H212" s="32" t="s">
        <v>2533</v>
      </c>
      <c r="I212" s="36" t="s">
        <v>2755</v>
      </c>
      <c r="J212" s="36" t="s">
        <v>2755</v>
      </c>
      <c r="K212" s="32"/>
      <c r="L212" s="32"/>
      <c r="M212" s="33" t="s">
        <v>2576</v>
      </c>
      <c r="N212" s="39" t="s">
        <v>817</v>
      </c>
      <c r="O212" s="39" t="s">
        <v>184</v>
      </c>
      <c r="P212" s="36" t="s">
        <v>2732</v>
      </c>
      <c r="Q212" s="34">
        <v>43434</v>
      </c>
      <c r="R212" s="34"/>
      <c r="S212" s="36"/>
      <c r="T212" s="42" t="s">
        <v>2756</v>
      </c>
      <c r="U212" s="36" t="s">
        <v>2757</v>
      </c>
      <c r="V212" s="43" t="s">
        <v>1181</v>
      </c>
      <c r="W212" s="32"/>
      <c r="X212" s="32">
        <v>2024</v>
      </c>
      <c r="Y212" s="32" t="s">
        <v>1181</v>
      </c>
      <c r="Z212" s="32" t="s">
        <v>819</v>
      </c>
      <c r="AA212" s="32" t="s">
        <v>819</v>
      </c>
      <c r="AB212" s="45" t="s">
        <v>675</v>
      </c>
      <c r="AC212" s="36" t="s">
        <v>2734</v>
      </c>
      <c r="AD212" s="36" t="s">
        <v>2735</v>
      </c>
      <c r="AE212" s="32"/>
      <c r="AF212" s="32"/>
      <c r="AG212" s="36" t="s">
        <v>1206</v>
      </c>
      <c r="AH212" s="36" t="s">
        <v>1207</v>
      </c>
      <c r="AI212" s="132"/>
      <c r="AJ212" s="132"/>
      <c r="AK212" s="132"/>
      <c r="AL212" s="132"/>
      <c r="AM212" s="132"/>
      <c r="AN212" s="132"/>
      <c r="AO212" s="132"/>
      <c r="AP212" s="132"/>
      <c r="AQ212" s="132"/>
      <c r="AR212" s="132"/>
      <c r="AS212" s="132"/>
      <c r="AT212" s="132"/>
      <c r="AU212" s="37"/>
      <c r="AV212" s="37"/>
      <c r="AW212" s="37"/>
      <c r="AX212" s="37"/>
      <c r="AY212" s="35"/>
      <c r="AZ212" s="31"/>
      <c r="BA212" s="35"/>
      <c r="BB212" s="35"/>
      <c r="BC212" s="125"/>
      <c r="BD212" s="32"/>
      <c r="BE212" s="32"/>
      <c r="BF212" s="32"/>
      <c r="BG212" s="32"/>
      <c r="BH212" s="32"/>
      <c r="BI212" s="32"/>
      <c r="BJ212" s="32"/>
      <c r="BK212" s="32"/>
      <c r="BL212" s="32"/>
      <c r="BM212" s="32"/>
      <c r="BN212" s="32"/>
      <c r="BO212" s="32"/>
      <c r="BP212" s="32"/>
      <c r="BQ212" s="32"/>
      <c r="BR212" s="173">
        <v>1.74</v>
      </c>
      <c r="BS212" s="32" t="s">
        <v>2736</v>
      </c>
      <c r="BT212" s="32" t="s">
        <v>2736</v>
      </c>
    </row>
    <row r="213" spans="1:74" s="14" customFormat="1" ht="50" customHeight="1">
      <c r="A213" s="134" t="s">
        <v>2737</v>
      </c>
      <c r="B213" s="32" t="s">
        <v>805</v>
      </c>
      <c r="C213" s="32" t="s">
        <v>407</v>
      </c>
      <c r="D213" s="32" t="s">
        <v>2727</v>
      </c>
      <c r="E213" s="32" t="s">
        <v>445</v>
      </c>
      <c r="F213" s="32" t="s">
        <v>295</v>
      </c>
      <c r="G213" s="32" t="s">
        <v>296</v>
      </c>
      <c r="H213" s="32" t="s">
        <v>2533</v>
      </c>
      <c r="I213" s="36" t="s">
        <v>2769</v>
      </c>
      <c r="J213" s="36" t="s">
        <v>2770</v>
      </c>
      <c r="K213" s="32"/>
      <c r="L213" s="32"/>
      <c r="M213" s="33" t="s">
        <v>2587</v>
      </c>
      <c r="N213" s="39" t="s">
        <v>817</v>
      </c>
      <c r="O213" s="39" t="s">
        <v>184</v>
      </c>
      <c r="P213" s="36" t="s">
        <v>2732</v>
      </c>
      <c r="Q213" s="34">
        <v>43434</v>
      </c>
      <c r="R213" s="34"/>
      <c r="S213" s="36"/>
      <c r="T213" s="42" t="s">
        <v>2772</v>
      </c>
      <c r="U213" s="36" t="s">
        <v>2773</v>
      </c>
      <c r="V213" s="43" t="s">
        <v>1181</v>
      </c>
      <c r="W213" s="32"/>
      <c r="X213" s="32">
        <v>2024</v>
      </c>
      <c r="Y213" s="32" t="s">
        <v>1181</v>
      </c>
      <c r="Z213" s="32" t="s">
        <v>819</v>
      </c>
      <c r="AA213" s="32" t="s">
        <v>819</v>
      </c>
      <c r="AB213" s="45" t="s">
        <v>675</v>
      </c>
      <c r="AC213" s="36" t="s">
        <v>2734</v>
      </c>
      <c r="AD213" s="36" t="s">
        <v>2735</v>
      </c>
      <c r="AE213" s="32"/>
      <c r="AF213" s="32"/>
      <c r="AG213" s="36" t="s">
        <v>1206</v>
      </c>
      <c r="AH213" s="36" t="s">
        <v>1207</v>
      </c>
      <c r="AI213" s="132"/>
      <c r="AJ213" s="132"/>
      <c r="AK213" s="132"/>
      <c r="AL213" s="132"/>
      <c r="AM213" s="132"/>
      <c r="AN213" s="132"/>
      <c r="AO213" s="132"/>
      <c r="AP213" s="132"/>
      <c r="AQ213" s="132"/>
      <c r="AR213" s="132"/>
      <c r="AS213" s="132"/>
      <c r="AT213" s="132"/>
      <c r="AU213" s="37"/>
      <c r="AV213" s="37"/>
      <c r="AW213" s="37"/>
      <c r="AX213" s="37"/>
      <c r="AY213" s="35"/>
      <c r="AZ213" s="31"/>
      <c r="BA213" s="35"/>
      <c r="BB213" s="35"/>
      <c r="BC213" s="125"/>
      <c r="BD213" s="32"/>
      <c r="BE213" s="32"/>
      <c r="BF213" s="32"/>
      <c r="BG213" s="32"/>
      <c r="BH213" s="32"/>
      <c r="BI213" s="32"/>
      <c r="BJ213" s="32"/>
      <c r="BK213" s="32"/>
      <c r="BL213" s="32"/>
      <c r="BM213" s="32"/>
      <c r="BN213" s="32"/>
      <c r="BO213" s="32"/>
      <c r="BP213" s="32"/>
      <c r="BQ213" s="32"/>
      <c r="BR213" s="173">
        <v>3.8</v>
      </c>
      <c r="BS213" s="32" t="s">
        <v>2736</v>
      </c>
      <c r="BT213" s="32" t="s">
        <v>2736</v>
      </c>
    </row>
    <row r="214" spans="1:74" s="14" customFormat="1" ht="50" customHeight="1">
      <c r="A214" s="134" t="s">
        <v>2737</v>
      </c>
      <c r="B214" s="32" t="s">
        <v>805</v>
      </c>
      <c r="C214" s="32" t="s">
        <v>407</v>
      </c>
      <c r="D214" s="32" t="s">
        <v>2728</v>
      </c>
      <c r="E214" s="32" t="s">
        <v>445</v>
      </c>
      <c r="F214" s="32" t="s">
        <v>295</v>
      </c>
      <c r="G214" s="32" t="s">
        <v>299</v>
      </c>
      <c r="H214" s="32" t="s">
        <v>2729</v>
      </c>
      <c r="I214" s="36" t="s">
        <v>406</v>
      </c>
      <c r="J214" s="36" t="s">
        <v>293</v>
      </c>
      <c r="K214" s="32"/>
      <c r="L214" s="32"/>
      <c r="M214" s="33" t="s">
        <v>2720</v>
      </c>
      <c r="N214" s="39" t="s">
        <v>817</v>
      </c>
      <c r="O214" s="39" t="s">
        <v>184</v>
      </c>
      <c r="P214" s="36" t="s">
        <v>2732</v>
      </c>
      <c r="Q214" s="34">
        <v>43434</v>
      </c>
      <c r="R214" s="34"/>
      <c r="S214" s="36"/>
      <c r="T214" s="42" t="s">
        <v>2758</v>
      </c>
      <c r="U214" s="36" t="s">
        <v>2759</v>
      </c>
      <c r="V214" s="43" t="s">
        <v>1181</v>
      </c>
      <c r="W214" s="32"/>
      <c r="X214" s="32">
        <v>2024</v>
      </c>
      <c r="Y214" s="32" t="s">
        <v>1181</v>
      </c>
      <c r="Z214" s="32" t="s">
        <v>819</v>
      </c>
      <c r="AA214" s="32" t="s">
        <v>819</v>
      </c>
      <c r="AB214" s="45" t="s">
        <v>675</v>
      </c>
      <c r="AC214" s="36" t="s">
        <v>2734</v>
      </c>
      <c r="AD214" s="36" t="s">
        <v>2735</v>
      </c>
      <c r="AE214" s="32"/>
      <c r="AF214" s="32"/>
      <c r="AG214" s="36" t="s">
        <v>1206</v>
      </c>
      <c r="AH214" s="36" t="s">
        <v>1207</v>
      </c>
      <c r="AI214" s="132"/>
      <c r="AJ214" s="132"/>
      <c r="AK214" s="132"/>
      <c r="AL214" s="132"/>
      <c r="AM214" s="132"/>
      <c r="AN214" s="132"/>
      <c r="AO214" s="132"/>
      <c r="AP214" s="132"/>
      <c r="AQ214" s="132"/>
      <c r="AR214" s="132"/>
      <c r="AS214" s="132"/>
      <c r="AT214" s="132"/>
      <c r="AU214" s="37"/>
      <c r="AV214" s="37"/>
      <c r="AW214" s="37"/>
      <c r="AX214" s="37"/>
      <c r="AY214" s="35"/>
      <c r="AZ214" s="31"/>
      <c r="BA214" s="35"/>
      <c r="BB214" s="35"/>
      <c r="BC214" s="125"/>
      <c r="BD214" s="32"/>
      <c r="BE214" s="32"/>
      <c r="BF214" s="32"/>
      <c r="BG214" s="32"/>
      <c r="BH214" s="32"/>
      <c r="BI214" s="32"/>
      <c r="BJ214" s="32"/>
      <c r="BK214" s="32"/>
      <c r="BL214" s="32"/>
      <c r="BM214" s="32"/>
      <c r="BN214" s="32"/>
      <c r="BO214" s="32"/>
      <c r="BP214" s="32"/>
      <c r="BQ214" s="32"/>
      <c r="BR214" s="173">
        <v>19.579999999999998</v>
      </c>
      <c r="BS214" s="32" t="s">
        <v>2736</v>
      </c>
      <c r="BT214" s="32" t="s">
        <v>2736</v>
      </c>
    </row>
    <row r="215" spans="1:74" s="14" customFormat="1" ht="50" customHeight="1">
      <c r="A215" s="134" t="s">
        <v>2737</v>
      </c>
      <c r="B215" s="32" t="s">
        <v>805</v>
      </c>
      <c r="C215" s="32" t="s">
        <v>407</v>
      </c>
      <c r="D215" s="32" t="s">
        <v>2728</v>
      </c>
      <c r="E215" s="32" t="s">
        <v>445</v>
      </c>
      <c r="F215" s="32" t="s">
        <v>295</v>
      </c>
      <c r="G215" s="32" t="s">
        <v>299</v>
      </c>
      <c r="H215" s="32" t="s">
        <v>2729</v>
      </c>
      <c r="I215" s="36" t="s">
        <v>2761</v>
      </c>
      <c r="J215" s="36" t="s">
        <v>2760</v>
      </c>
      <c r="K215" s="32"/>
      <c r="L215" s="32"/>
      <c r="M215" s="33" t="s">
        <v>2766</v>
      </c>
      <c r="N215" s="39" t="s">
        <v>817</v>
      </c>
      <c r="O215" s="39" t="s">
        <v>184</v>
      </c>
      <c r="P215" s="36" t="s">
        <v>2732</v>
      </c>
      <c r="Q215" s="34">
        <v>43434</v>
      </c>
      <c r="R215" s="34"/>
      <c r="S215" s="36"/>
      <c r="T215" s="42" t="s">
        <v>2763</v>
      </c>
      <c r="U215" s="36" t="s">
        <v>2762</v>
      </c>
      <c r="V215" s="43" t="s">
        <v>1181</v>
      </c>
      <c r="W215" s="32"/>
      <c r="X215" s="32">
        <v>2024</v>
      </c>
      <c r="Y215" s="32" t="s">
        <v>1181</v>
      </c>
      <c r="Z215" s="32" t="s">
        <v>819</v>
      </c>
      <c r="AA215" s="32" t="s">
        <v>819</v>
      </c>
      <c r="AB215" s="45" t="s">
        <v>675</v>
      </c>
      <c r="AC215" s="36" t="s">
        <v>2734</v>
      </c>
      <c r="AD215" s="36" t="s">
        <v>2735</v>
      </c>
      <c r="AE215" s="32"/>
      <c r="AF215" s="32"/>
      <c r="AG215" s="36" t="s">
        <v>1206</v>
      </c>
      <c r="AH215" s="36" t="s">
        <v>1207</v>
      </c>
      <c r="AI215" s="132"/>
      <c r="AJ215" s="132"/>
      <c r="AK215" s="132"/>
      <c r="AL215" s="132"/>
      <c r="AM215" s="132"/>
      <c r="AN215" s="132"/>
      <c r="AO215" s="132"/>
      <c r="AP215" s="132"/>
      <c r="AQ215" s="132"/>
      <c r="AR215" s="132"/>
      <c r="AS215" s="132"/>
      <c r="AT215" s="132"/>
      <c r="AU215" s="37"/>
      <c r="AV215" s="37"/>
      <c r="AW215" s="37"/>
      <c r="AX215" s="37"/>
      <c r="AY215" s="35"/>
      <c r="AZ215" s="31"/>
      <c r="BA215" s="35"/>
      <c r="BB215" s="35"/>
      <c r="BC215" s="125"/>
      <c r="BD215" s="32"/>
      <c r="BE215" s="32"/>
      <c r="BF215" s="32"/>
      <c r="BG215" s="32"/>
      <c r="BH215" s="32"/>
      <c r="BI215" s="32"/>
      <c r="BJ215" s="32"/>
      <c r="BK215" s="32"/>
      <c r="BL215" s="32"/>
      <c r="BM215" s="32"/>
      <c r="BN215" s="32"/>
      <c r="BO215" s="32"/>
      <c r="BP215" s="32"/>
      <c r="BQ215" s="32"/>
      <c r="BR215" s="173">
        <v>3.16</v>
      </c>
      <c r="BS215" s="32" t="s">
        <v>2736</v>
      </c>
      <c r="BT215" s="32" t="s">
        <v>2736</v>
      </c>
    </row>
    <row r="216" spans="1:74" s="14" customFormat="1" ht="50" customHeight="1">
      <c r="A216" s="134" t="s">
        <v>2737</v>
      </c>
      <c r="B216" s="32" t="s">
        <v>805</v>
      </c>
      <c r="C216" s="32" t="s">
        <v>407</v>
      </c>
      <c r="D216" s="32" t="s">
        <v>2728</v>
      </c>
      <c r="E216" s="32" t="s">
        <v>445</v>
      </c>
      <c r="F216" s="32" t="s">
        <v>295</v>
      </c>
      <c r="G216" s="32" t="s">
        <v>299</v>
      </c>
      <c r="H216" s="32" t="s">
        <v>2729</v>
      </c>
      <c r="I216" s="36" t="s">
        <v>2764</v>
      </c>
      <c r="J216" s="36" t="s">
        <v>2765</v>
      </c>
      <c r="K216" s="32"/>
      <c r="L216" s="32"/>
      <c r="M216" s="33" t="s">
        <v>2771</v>
      </c>
      <c r="N216" s="39" t="s">
        <v>817</v>
      </c>
      <c r="O216" s="39" t="s">
        <v>184</v>
      </c>
      <c r="P216" s="36" t="s">
        <v>2732</v>
      </c>
      <c r="Q216" s="34">
        <v>43434</v>
      </c>
      <c r="R216" s="34"/>
      <c r="S216" s="36"/>
      <c r="T216" s="42" t="s">
        <v>2768</v>
      </c>
      <c r="U216" s="36" t="s">
        <v>2767</v>
      </c>
      <c r="V216" s="43" t="s">
        <v>1181</v>
      </c>
      <c r="W216" s="32"/>
      <c r="X216" s="32">
        <v>2024</v>
      </c>
      <c r="Y216" s="32" t="s">
        <v>1181</v>
      </c>
      <c r="Z216" s="32" t="s">
        <v>819</v>
      </c>
      <c r="AA216" s="32" t="s">
        <v>819</v>
      </c>
      <c r="AB216" s="45" t="s">
        <v>675</v>
      </c>
      <c r="AC216" s="36" t="s">
        <v>2734</v>
      </c>
      <c r="AD216" s="36" t="s">
        <v>2735</v>
      </c>
      <c r="AE216" s="32"/>
      <c r="AF216" s="32"/>
      <c r="AG216" s="36" t="s">
        <v>1206</v>
      </c>
      <c r="AH216" s="36" t="s">
        <v>1207</v>
      </c>
      <c r="AI216" s="132"/>
      <c r="AJ216" s="132"/>
      <c r="AK216" s="132"/>
      <c r="AL216" s="132"/>
      <c r="AM216" s="132"/>
      <c r="AN216" s="132"/>
      <c r="AO216" s="132"/>
      <c r="AP216" s="132"/>
      <c r="AQ216" s="132"/>
      <c r="AR216" s="132"/>
      <c r="AS216" s="132"/>
      <c r="AT216" s="132"/>
      <c r="AU216" s="37"/>
      <c r="AV216" s="37"/>
      <c r="AW216" s="37"/>
      <c r="AX216" s="37"/>
      <c r="AY216" s="35"/>
      <c r="AZ216" s="31"/>
      <c r="BA216" s="35"/>
      <c r="BB216" s="35"/>
      <c r="BC216" s="125"/>
      <c r="BD216" s="32"/>
      <c r="BE216" s="32"/>
      <c r="BF216" s="32"/>
      <c r="BG216" s="32"/>
      <c r="BH216" s="32"/>
      <c r="BI216" s="32"/>
      <c r="BJ216" s="32"/>
      <c r="BK216" s="32"/>
      <c r="BL216" s="32"/>
      <c r="BM216" s="32"/>
      <c r="BN216" s="32"/>
      <c r="BO216" s="32"/>
      <c r="BP216" s="32"/>
      <c r="BQ216" s="32"/>
      <c r="BR216" s="173">
        <v>2.7</v>
      </c>
      <c r="BS216" s="32" t="s">
        <v>2736</v>
      </c>
      <c r="BT216" s="32" t="s">
        <v>2736</v>
      </c>
    </row>
    <row r="217" spans="1:74" s="14" customFormat="1" ht="50" customHeight="1">
      <c r="A217" s="134" t="s">
        <v>2737</v>
      </c>
      <c r="B217" s="32" t="s">
        <v>805</v>
      </c>
      <c r="C217" s="32" t="s">
        <v>377</v>
      </c>
      <c r="D217" s="32" t="s">
        <v>405</v>
      </c>
      <c r="E217" s="32" t="s">
        <v>445</v>
      </c>
      <c r="F217" s="32" t="s">
        <v>244</v>
      </c>
      <c r="G217" s="32" t="s">
        <v>290</v>
      </c>
      <c r="H217" s="32" t="s">
        <v>2774</v>
      </c>
      <c r="I217" s="36" t="s">
        <v>2775</v>
      </c>
      <c r="J217" s="36" t="s">
        <v>2776</v>
      </c>
      <c r="K217" s="32"/>
      <c r="L217" s="32"/>
      <c r="M217" s="33" t="s">
        <v>2777</v>
      </c>
      <c r="N217" s="39" t="s">
        <v>817</v>
      </c>
      <c r="O217" s="39" t="s">
        <v>184</v>
      </c>
      <c r="P217" s="36" t="s">
        <v>2732</v>
      </c>
      <c r="Q217" s="34">
        <v>43434</v>
      </c>
      <c r="R217" s="34"/>
      <c r="S217" s="36"/>
      <c r="T217" s="42" t="s">
        <v>2778</v>
      </c>
      <c r="U217" s="36" t="s">
        <v>2779</v>
      </c>
      <c r="V217" s="43" t="s">
        <v>1181</v>
      </c>
      <c r="W217" s="32"/>
      <c r="X217" s="32">
        <v>2024</v>
      </c>
      <c r="Y217" s="32" t="s">
        <v>1181</v>
      </c>
      <c r="Z217" s="32" t="s">
        <v>819</v>
      </c>
      <c r="AA217" s="32" t="s">
        <v>819</v>
      </c>
      <c r="AB217" s="45" t="s">
        <v>675</v>
      </c>
      <c r="AC217" s="36" t="s">
        <v>2734</v>
      </c>
      <c r="AD217" s="36" t="s">
        <v>2735</v>
      </c>
      <c r="AE217" s="32"/>
      <c r="AF217" s="32"/>
      <c r="AG217" s="36" t="s">
        <v>1206</v>
      </c>
      <c r="AH217" s="36" t="s">
        <v>1207</v>
      </c>
      <c r="AI217" s="132"/>
      <c r="AJ217" s="132"/>
      <c r="AK217" s="132"/>
      <c r="AL217" s="132"/>
      <c r="AM217" s="132"/>
      <c r="AN217" s="132"/>
      <c r="AO217" s="132"/>
      <c r="AP217" s="132"/>
      <c r="AQ217" s="132"/>
      <c r="AR217" s="132"/>
      <c r="AS217" s="132"/>
      <c r="AT217" s="132"/>
      <c r="AU217" s="37"/>
      <c r="AV217" s="37"/>
      <c r="AW217" s="37"/>
      <c r="AX217" s="37"/>
      <c r="AY217" s="35"/>
      <c r="AZ217" s="31"/>
      <c r="BA217" s="35"/>
      <c r="BB217" s="35"/>
      <c r="BC217" s="125"/>
      <c r="BD217" s="32"/>
      <c r="BE217" s="32"/>
      <c r="BF217" s="32"/>
      <c r="BG217" s="32"/>
      <c r="BH217" s="32"/>
      <c r="BI217" s="32"/>
      <c r="BJ217" s="32"/>
      <c r="BK217" s="32"/>
      <c r="BL217" s="32"/>
      <c r="BM217" s="32"/>
      <c r="BN217" s="32"/>
      <c r="BO217" s="32"/>
      <c r="BP217" s="32"/>
      <c r="BQ217" s="32"/>
      <c r="BR217" s="173">
        <v>1E-3</v>
      </c>
      <c r="BS217" s="32" t="s">
        <v>2736</v>
      </c>
      <c r="BT217" s="32" t="s">
        <v>2736</v>
      </c>
    </row>
    <row r="218" spans="1:74" s="14" customFormat="1" ht="50" customHeight="1">
      <c r="A218" s="134" t="s">
        <v>2737</v>
      </c>
      <c r="B218" s="32" t="s">
        <v>805</v>
      </c>
      <c r="C218" s="32" t="s">
        <v>377</v>
      </c>
      <c r="D218" s="32" t="s">
        <v>405</v>
      </c>
      <c r="E218" s="32" t="s">
        <v>445</v>
      </c>
      <c r="F218" s="32" t="s">
        <v>244</v>
      </c>
      <c r="G218" s="32" t="s">
        <v>290</v>
      </c>
      <c r="H218" s="32" t="s">
        <v>2774</v>
      </c>
      <c r="I218" s="36" t="s">
        <v>2780</v>
      </c>
      <c r="J218" s="36" t="s">
        <v>2781</v>
      </c>
      <c r="K218" s="32"/>
      <c r="L218" s="32"/>
      <c r="M218" s="33" t="s">
        <v>2784</v>
      </c>
      <c r="N218" s="39" t="s">
        <v>817</v>
      </c>
      <c r="O218" s="39" t="s">
        <v>184</v>
      </c>
      <c r="P218" s="36" t="s">
        <v>2732</v>
      </c>
      <c r="Q218" s="34">
        <v>43434</v>
      </c>
      <c r="R218" s="34"/>
      <c r="S218" s="36"/>
      <c r="T218" s="42" t="s">
        <v>2782</v>
      </c>
      <c r="U218" s="36" t="s">
        <v>2783</v>
      </c>
      <c r="V218" s="43" t="s">
        <v>1181</v>
      </c>
      <c r="W218" s="32"/>
      <c r="X218" s="32">
        <v>2024</v>
      </c>
      <c r="Y218" s="32" t="s">
        <v>1181</v>
      </c>
      <c r="Z218" s="32" t="s">
        <v>819</v>
      </c>
      <c r="AA218" s="32" t="s">
        <v>819</v>
      </c>
      <c r="AB218" s="45" t="s">
        <v>675</v>
      </c>
      <c r="AC218" s="36" t="s">
        <v>2734</v>
      </c>
      <c r="AD218" s="36" t="s">
        <v>2735</v>
      </c>
      <c r="AE218" s="32"/>
      <c r="AF218" s="32"/>
      <c r="AG218" s="36" t="s">
        <v>1206</v>
      </c>
      <c r="AH218" s="36" t="s">
        <v>1207</v>
      </c>
      <c r="AI218" s="132"/>
      <c r="AJ218" s="132"/>
      <c r="AK218" s="132"/>
      <c r="AL218" s="132"/>
      <c r="AM218" s="132"/>
      <c r="AN218" s="132"/>
      <c r="AO218" s="132"/>
      <c r="AP218" s="132"/>
      <c r="AQ218" s="132"/>
      <c r="AR218" s="132"/>
      <c r="AS218" s="132"/>
      <c r="AT218" s="132"/>
      <c r="AU218" s="37"/>
      <c r="AV218" s="37"/>
      <c r="AW218" s="37"/>
      <c r="AX218" s="37"/>
      <c r="AY218" s="35"/>
      <c r="AZ218" s="31"/>
      <c r="BA218" s="35"/>
      <c r="BB218" s="35"/>
      <c r="BC218" s="125"/>
      <c r="BD218" s="32"/>
      <c r="BE218" s="32"/>
      <c r="BF218" s="32"/>
      <c r="BG218" s="32"/>
      <c r="BH218" s="32"/>
      <c r="BI218" s="32"/>
      <c r="BJ218" s="32"/>
      <c r="BK218" s="32"/>
      <c r="BL218" s="32"/>
      <c r="BM218" s="32"/>
      <c r="BN218" s="32"/>
      <c r="BO218" s="32"/>
      <c r="BP218" s="32"/>
      <c r="BQ218" s="32"/>
      <c r="BR218" s="173">
        <v>0.51</v>
      </c>
      <c r="BS218" s="32" t="s">
        <v>2736</v>
      </c>
      <c r="BT218" s="32" t="s">
        <v>2736</v>
      </c>
    </row>
    <row r="219" spans="1:74" s="14" customFormat="1" ht="50" customHeight="1">
      <c r="A219" s="134" t="s">
        <v>2737</v>
      </c>
      <c r="B219" s="32" t="s">
        <v>805</v>
      </c>
      <c r="C219" s="32" t="s">
        <v>377</v>
      </c>
      <c r="D219" s="32" t="s">
        <v>405</v>
      </c>
      <c r="E219" s="32" t="s">
        <v>445</v>
      </c>
      <c r="F219" s="32" t="s">
        <v>244</v>
      </c>
      <c r="G219" s="32" t="s">
        <v>290</v>
      </c>
      <c r="H219" s="32" t="s">
        <v>2774</v>
      </c>
      <c r="I219" s="36" t="s">
        <v>2788</v>
      </c>
      <c r="J219" s="36" t="s">
        <v>2789</v>
      </c>
      <c r="K219" s="32"/>
      <c r="L219" s="32"/>
      <c r="M219" s="33" t="s">
        <v>2785</v>
      </c>
      <c r="N219" s="39" t="s">
        <v>817</v>
      </c>
      <c r="O219" s="39" t="s">
        <v>184</v>
      </c>
      <c r="P219" s="36" t="s">
        <v>2732</v>
      </c>
      <c r="Q219" s="34">
        <v>43434</v>
      </c>
      <c r="R219" s="34"/>
      <c r="S219" s="36"/>
      <c r="T219" s="42" t="s">
        <v>2786</v>
      </c>
      <c r="U219" s="36" t="s">
        <v>2787</v>
      </c>
      <c r="V219" s="43" t="s">
        <v>1181</v>
      </c>
      <c r="W219" s="32"/>
      <c r="X219" s="32">
        <v>2024</v>
      </c>
      <c r="Y219" s="32" t="s">
        <v>1181</v>
      </c>
      <c r="Z219" s="32" t="s">
        <v>819</v>
      </c>
      <c r="AA219" s="32" t="s">
        <v>819</v>
      </c>
      <c r="AB219" s="45" t="s">
        <v>675</v>
      </c>
      <c r="AC219" s="36" t="s">
        <v>2734</v>
      </c>
      <c r="AD219" s="36" t="s">
        <v>2735</v>
      </c>
      <c r="AE219" s="32"/>
      <c r="AF219" s="32"/>
      <c r="AG219" s="36" t="s">
        <v>1206</v>
      </c>
      <c r="AH219" s="36" t="s">
        <v>1207</v>
      </c>
      <c r="AI219" s="132"/>
      <c r="AJ219" s="132"/>
      <c r="AK219" s="132"/>
      <c r="AL219" s="132"/>
      <c r="AM219" s="132"/>
      <c r="AN219" s="132"/>
      <c r="AO219" s="132"/>
      <c r="AP219" s="132"/>
      <c r="AQ219" s="132"/>
      <c r="AR219" s="132"/>
      <c r="AS219" s="132"/>
      <c r="AT219" s="132"/>
      <c r="AU219" s="37"/>
      <c r="AV219" s="37"/>
      <c r="AW219" s="37"/>
      <c r="AX219" s="37"/>
      <c r="AY219" s="35"/>
      <c r="AZ219" s="31"/>
      <c r="BA219" s="35"/>
      <c r="BB219" s="35"/>
      <c r="BC219" s="125"/>
      <c r="BD219" s="32"/>
      <c r="BE219" s="32"/>
      <c r="BF219" s="32"/>
      <c r="BG219" s="32"/>
      <c r="BH219" s="32"/>
      <c r="BI219" s="32"/>
      <c r="BJ219" s="32"/>
      <c r="BK219" s="32"/>
      <c r="BL219" s="32"/>
      <c r="BM219" s="32"/>
      <c r="BN219" s="32"/>
      <c r="BO219" s="32"/>
      <c r="BP219" s="32"/>
      <c r="BQ219" s="32"/>
      <c r="BR219" s="173">
        <v>0.65</v>
      </c>
      <c r="BS219" s="32" t="s">
        <v>2736</v>
      </c>
      <c r="BT219" s="32" t="s">
        <v>2736</v>
      </c>
    </row>
    <row r="220" spans="1:74" s="14" customFormat="1" ht="50" customHeight="1">
      <c r="A220" s="134" t="s">
        <v>2737</v>
      </c>
      <c r="B220" s="32" t="s">
        <v>805</v>
      </c>
      <c r="C220" s="32" t="s">
        <v>407</v>
      </c>
      <c r="D220" s="32" t="s">
        <v>2727</v>
      </c>
      <c r="E220" s="32" t="s">
        <v>445</v>
      </c>
      <c r="F220" s="32" t="s">
        <v>295</v>
      </c>
      <c r="G220" s="32" t="s">
        <v>296</v>
      </c>
      <c r="H220" s="32" t="s">
        <v>2533</v>
      </c>
      <c r="I220" s="36" t="s">
        <v>2790</v>
      </c>
      <c r="J220" s="36" t="s">
        <v>2791</v>
      </c>
      <c r="K220" s="32"/>
      <c r="L220" s="32"/>
      <c r="M220" s="33" t="s">
        <v>2792</v>
      </c>
      <c r="N220" s="39" t="s">
        <v>817</v>
      </c>
      <c r="O220" s="39" t="s">
        <v>184</v>
      </c>
      <c r="P220" s="36" t="s">
        <v>2732</v>
      </c>
      <c r="Q220" s="34">
        <v>43434</v>
      </c>
      <c r="R220" s="34"/>
      <c r="S220" s="36"/>
      <c r="T220" s="42" t="s">
        <v>2793</v>
      </c>
      <c r="U220" s="36" t="s">
        <v>2794</v>
      </c>
      <c r="V220" s="43" t="s">
        <v>1181</v>
      </c>
      <c r="W220" s="32"/>
      <c r="X220" s="32">
        <v>2024</v>
      </c>
      <c r="Y220" s="32" t="s">
        <v>1181</v>
      </c>
      <c r="Z220" s="32" t="s">
        <v>819</v>
      </c>
      <c r="AA220" s="32" t="s">
        <v>819</v>
      </c>
      <c r="AB220" s="45" t="s">
        <v>675</v>
      </c>
      <c r="AC220" s="36" t="s">
        <v>2734</v>
      </c>
      <c r="AD220" s="36" t="s">
        <v>2735</v>
      </c>
      <c r="AE220" s="32"/>
      <c r="AF220" s="32"/>
      <c r="AG220" s="36" t="s">
        <v>1206</v>
      </c>
      <c r="AH220" s="36" t="s">
        <v>1207</v>
      </c>
      <c r="AI220" s="132"/>
      <c r="AJ220" s="132"/>
      <c r="AK220" s="132"/>
      <c r="AL220" s="132"/>
      <c r="AM220" s="132"/>
      <c r="AN220" s="132"/>
      <c r="AO220" s="132"/>
      <c r="AP220" s="132"/>
      <c r="AQ220" s="132"/>
      <c r="AR220" s="132"/>
      <c r="AS220" s="132"/>
      <c r="AT220" s="132"/>
      <c r="AU220" s="37"/>
      <c r="AV220" s="37"/>
      <c r="AW220" s="37"/>
      <c r="AX220" s="37"/>
      <c r="AY220" s="35"/>
      <c r="AZ220" s="31"/>
      <c r="BA220" s="35"/>
      <c r="BB220" s="35"/>
      <c r="BC220" s="125"/>
      <c r="BD220" s="32"/>
      <c r="BE220" s="32"/>
      <c r="BF220" s="32"/>
      <c r="BG220" s="32"/>
      <c r="BH220" s="32"/>
      <c r="BI220" s="32"/>
      <c r="BJ220" s="32"/>
      <c r="BK220" s="32"/>
      <c r="BL220" s="32"/>
      <c r="BM220" s="32"/>
      <c r="BN220" s="32"/>
      <c r="BO220" s="32"/>
      <c r="BP220" s="32"/>
      <c r="BQ220" s="32"/>
      <c r="BR220" s="173">
        <v>2.19</v>
      </c>
      <c r="BS220" s="32" t="s">
        <v>2736</v>
      </c>
      <c r="BT220" s="32" t="s">
        <v>2736</v>
      </c>
    </row>
    <row r="221" spans="1:74" s="14" customFormat="1" ht="68" customHeight="1">
      <c r="A221" s="134" t="s">
        <v>2737</v>
      </c>
      <c r="B221" s="32" t="s">
        <v>391</v>
      </c>
      <c r="C221" s="32" t="s">
        <v>447</v>
      </c>
      <c r="D221" s="32" t="s">
        <v>393</v>
      </c>
      <c r="E221" s="32" t="s">
        <v>193</v>
      </c>
      <c r="F221" s="32" t="s">
        <v>446</v>
      </c>
      <c r="G221" s="32" t="s">
        <v>269</v>
      </c>
      <c r="H221" s="32" t="s">
        <v>1197</v>
      </c>
      <c r="I221" s="36" t="s">
        <v>2795</v>
      </c>
      <c r="J221" s="36" t="s">
        <v>2797</v>
      </c>
      <c r="K221" s="32"/>
      <c r="L221" s="32"/>
      <c r="M221" s="33" t="s">
        <v>2799</v>
      </c>
      <c r="N221" s="39" t="s">
        <v>817</v>
      </c>
      <c r="O221" s="39" t="s">
        <v>1728</v>
      </c>
      <c r="P221" s="140" t="s">
        <v>2801</v>
      </c>
      <c r="Q221" s="34">
        <v>43434</v>
      </c>
      <c r="R221" s="34"/>
      <c r="S221" s="32" t="s">
        <v>1178</v>
      </c>
      <c r="T221" s="36" t="s">
        <v>2802</v>
      </c>
      <c r="U221" s="36" t="s">
        <v>2804</v>
      </c>
      <c r="V221" s="32"/>
      <c r="W221" s="32"/>
      <c r="X221" s="38">
        <v>2015</v>
      </c>
      <c r="Y221" s="32" t="s">
        <v>1181</v>
      </c>
      <c r="Z221" s="32" t="s">
        <v>1182</v>
      </c>
      <c r="AA221" s="32" t="s">
        <v>1183</v>
      </c>
      <c r="AB221" s="32" t="s">
        <v>1181</v>
      </c>
      <c r="AC221" s="36" t="s">
        <v>1184</v>
      </c>
      <c r="AD221" s="36" t="s">
        <v>1185</v>
      </c>
      <c r="AE221" s="32"/>
      <c r="AF221" s="32"/>
      <c r="AG221" s="34" t="s">
        <v>2806</v>
      </c>
      <c r="AH221" s="39" t="s">
        <v>2807</v>
      </c>
      <c r="AI221" s="132">
        <v>0.30199999999999999</v>
      </c>
      <c r="AJ221" s="37">
        <v>2.26E-5</v>
      </c>
      <c r="AK221" s="37"/>
      <c r="AL221" s="37">
        <v>4.7299999999999996E-6</v>
      </c>
      <c r="AM221" s="37"/>
      <c r="AN221" s="37"/>
      <c r="AO221" s="37"/>
      <c r="AP221" s="37"/>
      <c r="AQ221" s="37"/>
      <c r="AR221" s="37"/>
      <c r="AS221" s="37"/>
      <c r="AT221" s="37"/>
      <c r="AU221" s="37"/>
      <c r="AV221" s="37"/>
      <c r="AW221" s="37"/>
      <c r="AX221" s="37"/>
      <c r="AY221" s="35">
        <f>+AI221*'GHG '!$C$2</f>
        <v>0.30199999999999999</v>
      </c>
      <c r="AZ221" s="31">
        <f>AJ221*'GHG '!$C$4</f>
        <v>6.78E-4</v>
      </c>
      <c r="BA221" s="35">
        <f>+AK221*'GHG '!$C$5</f>
        <v>0</v>
      </c>
      <c r="BB221" s="35">
        <f>+AL221*'GHG '!$C$6</f>
        <v>1.2534499999999999E-3</v>
      </c>
      <c r="BC221" s="125">
        <f>+AM221*'GHG '!$C$7</f>
        <v>0</v>
      </c>
      <c r="BD221" s="32"/>
      <c r="BE221" s="32"/>
      <c r="BF221" s="32"/>
      <c r="BG221" s="32"/>
      <c r="BH221" s="32"/>
      <c r="BI221" s="32"/>
      <c r="BJ221" s="32"/>
      <c r="BK221" s="32"/>
      <c r="BL221" s="32"/>
      <c r="BM221" s="32"/>
      <c r="BN221" s="32"/>
      <c r="BO221" s="32"/>
      <c r="BP221" s="32"/>
      <c r="BQ221" s="32"/>
      <c r="BR221" s="173">
        <f t="shared" ref="BR221:BR222" si="9">SUM(AY221:BL221)</f>
        <v>0.30393144999999999</v>
      </c>
      <c r="BS221" s="32" t="s">
        <v>1188</v>
      </c>
      <c r="BT221" s="32" t="s">
        <v>1188</v>
      </c>
      <c r="BU221" s="14">
        <f t="shared" ref="BU221:BU222" si="10">+BU220+1</f>
        <v>1</v>
      </c>
      <c r="BV221" s="158"/>
    </row>
    <row r="222" spans="1:74" s="14" customFormat="1" ht="89" customHeight="1">
      <c r="A222" s="134" t="s">
        <v>2737</v>
      </c>
      <c r="B222" s="32" t="s">
        <v>391</v>
      </c>
      <c r="C222" s="32" t="s">
        <v>447</v>
      </c>
      <c r="D222" s="32" t="s">
        <v>393</v>
      </c>
      <c r="E222" s="32" t="s">
        <v>193</v>
      </c>
      <c r="F222" s="32" t="s">
        <v>446</v>
      </c>
      <c r="G222" s="32" t="s">
        <v>269</v>
      </c>
      <c r="H222" s="32"/>
      <c r="I222" s="36" t="s">
        <v>2796</v>
      </c>
      <c r="J222" s="36" t="s">
        <v>2798</v>
      </c>
      <c r="K222" s="32"/>
      <c r="L222" s="32"/>
      <c r="M222" s="33" t="s">
        <v>2800</v>
      </c>
      <c r="N222" s="39" t="s">
        <v>817</v>
      </c>
      <c r="O222" s="39" t="s">
        <v>184</v>
      </c>
      <c r="P222" s="140" t="s">
        <v>2801</v>
      </c>
      <c r="Q222" s="34">
        <v>43434</v>
      </c>
      <c r="R222" s="34"/>
      <c r="S222" s="32" t="s">
        <v>1178</v>
      </c>
      <c r="T222" s="36" t="s">
        <v>2803</v>
      </c>
      <c r="U222" s="36" t="s">
        <v>2805</v>
      </c>
      <c r="V222" s="32"/>
      <c r="W222" s="32"/>
      <c r="X222" s="38">
        <v>2015</v>
      </c>
      <c r="Y222" s="32" t="s">
        <v>1181</v>
      </c>
      <c r="Z222" s="32" t="s">
        <v>1182</v>
      </c>
      <c r="AA222" s="32" t="s">
        <v>1183</v>
      </c>
      <c r="AB222" s="32" t="s">
        <v>1181</v>
      </c>
      <c r="AC222" s="36" t="s">
        <v>1193</v>
      </c>
      <c r="AD222" s="36" t="s">
        <v>1194</v>
      </c>
      <c r="AE222" s="32"/>
      <c r="AF222" s="32"/>
      <c r="AG222" s="34" t="s">
        <v>1195</v>
      </c>
      <c r="AH222" s="39" t="s">
        <v>1196</v>
      </c>
      <c r="AI222" s="132">
        <v>1.9300000000000001E-2</v>
      </c>
      <c r="AJ222" s="37">
        <v>1.44E-6</v>
      </c>
      <c r="AK222" s="37"/>
      <c r="AL222" s="37">
        <v>3.0199999999999998E-7</v>
      </c>
      <c r="AM222" s="37"/>
      <c r="AN222" s="37"/>
      <c r="AO222" s="37"/>
      <c r="AP222" s="37"/>
      <c r="AQ222" s="37"/>
      <c r="AR222" s="37"/>
      <c r="AS222" s="37"/>
      <c r="AT222" s="37"/>
      <c r="AU222" s="37"/>
      <c r="AV222" s="37"/>
      <c r="AW222" s="37"/>
      <c r="AX222" s="37"/>
      <c r="AY222" s="35">
        <f>+AI222*'GHG '!$C$2</f>
        <v>1.9300000000000001E-2</v>
      </c>
      <c r="AZ222" s="31">
        <f>AJ222*'GHG '!$C$4</f>
        <v>4.32E-5</v>
      </c>
      <c r="BA222" s="35">
        <f>+AK222*'GHG '!$C$5</f>
        <v>0</v>
      </c>
      <c r="BB222" s="35">
        <f>+AL222*'GHG '!$C$6</f>
        <v>8.0029999999999991E-5</v>
      </c>
      <c r="BC222" s="125">
        <f>+AM222*'GHG '!$C$7</f>
        <v>0</v>
      </c>
      <c r="BD222" s="32"/>
      <c r="BE222" s="32"/>
      <c r="BF222" s="32"/>
      <c r="BG222" s="32"/>
      <c r="BH222" s="32"/>
      <c r="BI222" s="32"/>
      <c r="BJ222" s="32"/>
      <c r="BK222" s="32"/>
      <c r="BL222" s="32"/>
      <c r="BM222" s="32"/>
      <c r="BN222" s="32"/>
      <c r="BO222" s="32"/>
      <c r="BP222" s="32"/>
      <c r="BQ222" s="32"/>
      <c r="BR222" s="173">
        <f t="shared" si="9"/>
        <v>1.942323E-2</v>
      </c>
      <c r="BS222" s="32" t="s">
        <v>1188</v>
      </c>
      <c r="BT222" s="32" t="s">
        <v>1188</v>
      </c>
      <c r="BU222" s="14">
        <f t="shared" si="10"/>
        <v>2</v>
      </c>
      <c r="BV222" s="158"/>
    </row>
    <row r="223" spans="1:74" s="14" customFormat="1" ht="51" customHeight="1">
      <c r="A223" s="30"/>
      <c r="B223" s="32" t="s">
        <v>805</v>
      </c>
      <c r="C223" s="32" t="s">
        <v>408</v>
      </c>
      <c r="D223" s="32" t="s">
        <v>386</v>
      </c>
      <c r="E223" s="32" t="s">
        <v>445</v>
      </c>
      <c r="F223" s="32" t="s">
        <v>301</v>
      </c>
      <c r="G223" s="32" t="s">
        <v>302</v>
      </c>
      <c r="H223" s="32" t="s">
        <v>1252</v>
      </c>
      <c r="I223" s="36" t="s">
        <v>2552</v>
      </c>
      <c r="J223" s="36" t="s">
        <v>2554</v>
      </c>
      <c r="K223" s="32"/>
      <c r="L223" s="32"/>
      <c r="M223" s="33" t="s">
        <v>2549</v>
      </c>
      <c r="N223" s="39" t="s">
        <v>2547</v>
      </c>
      <c r="O223" s="39" t="s">
        <v>2547</v>
      </c>
      <c r="P223" s="40" t="s">
        <v>2556</v>
      </c>
      <c r="Q223" s="34">
        <v>40544</v>
      </c>
      <c r="R223" s="34"/>
      <c r="S223" s="32" t="s">
        <v>1202</v>
      </c>
      <c r="T223" s="42" t="s">
        <v>2550</v>
      </c>
      <c r="U223" s="36" t="s">
        <v>2548</v>
      </c>
      <c r="V223" s="43" t="s">
        <v>1181</v>
      </c>
      <c r="W223" s="32"/>
      <c r="X223" s="32">
        <v>2016</v>
      </c>
      <c r="Y223" s="32" t="s">
        <v>1181</v>
      </c>
      <c r="Z223" s="32" t="s">
        <v>1205</v>
      </c>
      <c r="AA223" s="32" t="s">
        <v>1205</v>
      </c>
      <c r="AB223" s="45" t="s">
        <v>675</v>
      </c>
      <c r="AC223" s="36" t="s">
        <v>678</v>
      </c>
      <c r="AD223" s="36" t="s">
        <v>679</v>
      </c>
      <c r="AE223" s="32"/>
      <c r="AF223" s="32"/>
      <c r="AG223" s="36" t="s">
        <v>1206</v>
      </c>
      <c r="AH223" s="36" t="s">
        <v>1207</v>
      </c>
      <c r="AI223" s="132">
        <v>6.1352999999999998E-2</v>
      </c>
      <c r="AJ223" s="132">
        <v>3.0241999999999999E-3</v>
      </c>
      <c r="AK223" s="132">
        <v>1.1705000000000001E-5</v>
      </c>
      <c r="AL223" s="132">
        <v>3.0644E-5</v>
      </c>
      <c r="AM223" s="132">
        <v>5.8269000000000002E-9</v>
      </c>
      <c r="AN223" s="132"/>
      <c r="AO223" s="132">
        <v>3.4487000000000003E-8</v>
      </c>
      <c r="AP223" s="132"/>
      <c r="AQ223" s="132">
        <v>7.2247999999999997E-10</v>
      </c>
      <c r="AR223" s="132"/>
      <c r="AS223" s="132"/>
      <c r="AT223" s="132"/>
      <c r="AU223" s="37"/>
      <c r="AV223" s="37"/>
      <c r="AW223" s="37"/>
      <c r="AX223" s="37"/>
      <c r="AY223" s="35">
        <f>+AI223*'GHG '!$C$2</f>
        <v>6.1352999999999998E-2</v>
      </c>
      <c r="AZ223" s="31">
        <f>AJ223*'GHG '!$C$4</f>
        <v>9.0726000000000001E-2</v>
      </c>
      <c r="BA223" s="35">
        <f>+AK223*'GHG '!$C$5</f>
        <v>3.2774000000000003E-4</v>
      </c>
      <c r="BB223" s="35">
        <f>+AL223*'GHG '!$C$6</f>
        <v>8.12066E-3</v>
      </c>
      <c r="BC223" s="125">
        <f>+AM223*'GHG '!$C$7</f>
        <v>1.3693215000000001E-4</v>
      </c>
      <c r="BD223" s="32"/>
      <c r="BE223" s="32">
        <f>+AO223*'CHF '!$C$7</f>
        <v>4.4833100000000003E-5</v>
      </c>
      <c r="BF223" s="32"/>
      <c r="BG223" s="32">
        <f>+AQ223*'CHF '!$C$2</f>
        <v>8.958752E-6</v>
      </c>
      <c r="BH223" s="32"/>
      <c r="BI223" s="32"/>
      <c r="BJ223" s="32"/>
      <c r="BK223" s="32"/>
      <c r="BL223" s="32"/>
      <c r="BM223" s="32"/>
      <c r="BN223" s="32"/>
      <c r="BO223" s="32"/>
      <c r="BP223" s="32">
        <v>1.7015</v>
      </c>
      <c r="BQ223" s="32"/>
      <c r="BR223" s="173">
        <f>SUM(AY223:BL223)</f>
        <v>0.16071812400199997</v>
      </c>
      <c r="BS223" s="32" t="s">
        <v>1489</v>
      </c>
      <c r="BT223" s="32" t="s">
        <v>1489</v>
      </c>
      <c r="BU223" s="14">
        <f t="shared" si="8"/>
        <v>3</v>
      </c>
    </row>
    <row r="224" spans="1:74" s="14" customFormat="1" ht="51" customHeight="1">
      <c r="A224" s="30"/>
      <c r="B224" s="32" t="s">
        <v>805</v>
      </c>
      <c r="C224" s="32" t="s">
        <v>408</v>
      </c>
      <c r="D224" s="32" t="s">
        <v>386</v>
      </c>
      <c r="E224" s="32" t="s">
        <v>445</v>
      </c>
      <c r="F224" s="32" t="s">
        <v>301</v>
      </c>
      <c r="G224" s="32" t="s">
        <v>302</v>
      </c>
      <c r="H224" s="32" t="s">
        <v>1252</v>
      </c>
      <c r="I224" s="36" t="s">
        <v>2555</v>
      </c>
      <c r="J224" s="36" t="s">
        <v>2553</v>
      </c>
      <c r="K224" s="32"/>
      <c r="L224" s="32"/>
      <c r="M224" s="33" t="s">
        <v>2551</v>
      </c>
      <c r="N224" s="39" t="s">
        <v>2547</v>
      </c>
      <c r="O224" s="39" t="s">
        <v>2547</v>
      </c>
      <c r="P224" s="40" t="s">
        <v>2557</v>
      </c>
      <c r="Q224" s="34">
        <v>40544</v>
      </c>
      <c r="R224" s="34"/>
      <c r="S224" s="32" t="s">
        <v>1202</v>
      </c>
      <c r="T224" s="42" t="s">
        <v>2550</v>
      </c>
      <c r="U224" s="36" t="s">
        <v>2548</v>
      </c>
      <c r="V224" s="43" t="s">
        <v>1181</v>
      </c>
      <c r="W224" s="32"/>
      <c r="X224" s="32">
        <v>2016</v>
      </c>
      <c r="Y224" s="32" t="s">
        <v>1181</v>
      </c>
      <c r="Z224" s="32" t="s">
        <v>1205</v>
      </c>
      <c r="AA224" s="32" t="s">
        <v>1205</v>
      </c>
      <c r="AB224" s="45" t="s">
        <v>675</v>
      </c>
      <c r="AC224" s="36" t="s">
        <v>678</v>
      </c>
      <c r="AD224" s="36" t="s">
        <v>679</v>
      </c>
      <c r="AE224" s="32"/>
      <c r="AF224" s="32"/>
      <c r="AG224" s="36" t="s">
        <v>1206</v>
      </c>
      <c r="AH224" s="36" t="s">
        <v>1207</v>
      </c>
      <c r="AI224" s="132">
        <f>1.7712+ 0.0000036812</f>
        <v>1.7712036812</v>
      </c>
      <c r="AJ224" s="132">
        <v>3.1007999999999999E-3</v>
      </c>
      <c r="AK224" s="132">
        <v>1.4314000000000001E-5</v>
      </c>
      <c r="AL224" s="132">
        <v>3.0338999999999999E-5</v>
      </c>
      <c r="AM224" s="132">
        <v>7.397E-9</v>
      </c>
      <c r="AN224" s="132"/>
      <c r="AO224" s="132">
        <v>3.0213000000000001E-8</v>
      </c>
      <c r="AP224" s="132"/>
      <c r="AQ224" s="132">
        <v>3.1141000000000001E-7</v>
      </c>
      <c r="AR224" s="132"/>
      <c r="AS224" s="132"/>
      <c r="AT224" s="132"/>
      <c r="AU224" s="37"/>
      <c r="AV224" s="37"/>
      <c r="AW224" s="37"/>
      <c r="AX224" s="37"/>
      <c r="AY224" s="35">
        <f>+AI224*'GHG '!$C$2</f>
        <v>1.7712036812</v>
      </c>
      <c r="AZ224" s="31">
        <f>AJ224*'GHG '!$C$4</f>
        <v>9.3023999999999996E-2</v>
      </c>
      <c r="BA224" s="35">
        <f>+AK224*'GHG '!$C$5</f>
        <v>4.0079200000000002E-4</v>
      </c>
      <c r="BB224" s="35">
        <f>+AL224*'GHG '!$C$6</f>
        <v>8.0398350000000004E-3</v>
      </c>
      <c r="BC224" s="125">
        <f>+AM224*'GHG '!$C$7</f>
        <v>1.738295E-4</v>
      </c>
      <c r="BD224" s="32"/>
      <c r="BE224" s="32">
        <f>+AO224*'CHF '!$C$7</f>
        <v>3.9276900000000003E-5</v>
      </c>
      <c r="BF224" s="32"/>
      <c r="BG224" s="32">
        <f>+AQ224*'CHF '!$C$2</f>
        <v>3.8614840000000001E-3</v>
      </c>
      <c r="BH224" s="32"/>
      <c r="BI224" s="32"/>
      <c r="BJ224" s="32"/>
      <c r="BK224" s="32"/>
      <c r="BL224" s="32"/>
      <c r="BM224" s="32"/>
      <c r="BN224" s="32"/>
      <c r="BO224" s="32"/>
      <c r="BP224" s="32">
        <v>9.8846000000000003E-2</v>
      </c>
      <c r="BQ224" s="32"/>
      <c r="BR224" s="173">
        <f>SUM(AY224:BL224)</f>
        <v>1.8767428985999999</v>
      </c>
      <c r="BS224" s="32" t="s">
        <v>1489</v>
      </c>
      <c r="BT224" s="32" t="s">
        <v>1489</v>
      </c>
      <c r="BU224" s="14">
        <f t="shared" si="8"/>
        <v>4</v>
      </c>
    </row>
    <row r="225" spans="1:74" s="14" customFormat="1" ht="51" customHeight="1">
      <c r="A225" s="30"/>
      <c r="B225" s="32" t="s">
        <v>805</v>
      </c>
      <c r="C225" s="32" t="s">
        <v>408</v>
      </c>
      <c r="D225" s="32" t="s">
        <v>386</v>
      </c>
      <c r="E225" s="32" t="s">
        <v>445</v>
      </c>
      <c r="F225" s="32" t="s">
        <v>301</v>
      </c>
      <c r="G225" s="32" t="s">
        <v>302</v>
      </c>
      <c r="H225" s="32" t="s">
        <v>1252</v>
      </c>
      <c r="I225" s="36" t="s">
        <v>2561</v>
      </c>
      <c r="J225" s="36" t="s">
        <v>2560</v>
      </c>
      <c r="K225" s="32"/>
      <c r="L225" s="32"/>
      <c r="M225" s="33" t="s">
        <v>2559</v>
      </c>
      <c r="N225" s="39" t="s">
        <v>2547</v>
      </c>
      <c r="O225" s="39" t="s">
        <v>2547</v>
      </c>
      <c r="P225" s="40" t="s">
        <v>2558</v>
      </c>
      <c r="Q225" s="34">
        <v>40544</v>
      </c>
      <c r="R225" s="34"/>
      <c r="S225" s="32" t="s">
        <v>1202</v>
      </c>
      <c r="T225" s="42" t="s">
        <v>2563</v>
      </c>
      <c r="U225" s="36" t="s">
        <v>2562</v>
      </c>
      <c r="V225" s="43" t="s">
        <v>1181</v>
      </c>
      <c r="W225" s="32"/>
      <c r="X225" s="32">
        <v>2016</v>
      </c>
      <c r="Y225" s="32" t="s">
        <v>1181</v>
      </c>
      <c r="Z225" s="32" t="s">
        <v>1205</v>
      </c>
      <c r="AA225" s="32" t="s">
        <v>1205</v>
      </c>
      <c r="AB225" s="45" t="s">
        <v>675</v>
      </c>
      <c r="AC225" s="36" t="s">
        <v>678</v>
      </c>
      <c r="AD225" s="36" t="s">
        <v>679</v>
      </c>
      <c r="AE225" s="32"/>
      <c r="AF225" s="32"/>
      <c r="AG225" s="36" t="s">
        <v>1206</v>
      </c>
      <c r="AH225" s="36" t="s">
        <v>1207</v>
      </c>
      <c r="AI225" s="132">
        <f>1.5434+0.0000034183</f>
        <v>1.5434034183000001</v>
      </c>
      <c r="AJ225" s="132">
        <v>2.7052999999999999E-3</v>
      </c>
      <c r="AK225" s="132">
        <v>1.2804E-5</v>
      </c>
      <c r="AL225" s="132">
        <v>2.4669E-5</v>
      </c>
      <c r="AM225" s="132">
        <v>6.5454999999999998E-9</v>
      </c>
      <c r="AN225" s="132"/>
      <c r="AO225" s="132">
        <v>1.4106000000000001E-9</v>
      </c>
      <c r="AP225" s="132"/>
      <c r="AQ225" s="132">
        <v>3.4932999999999999E-13</v>
      </c>
      <c r="AR225" s="132"/>
      <c r="AS225" s="132"/>
      <c r="AT225" s="132"/>
      <c r="AU225" s="37"/>
      <c r="AV225" s="37"/>
      <c r="AW225" s="37"/>
      <c r="AX225" s="37"/>
      <c r="AY225" s="35">
        <f>+AI225*'GHG '!$C$2</f>
        <v>1.5434034183000001</v>
      </c>
      <c r="AZ225" s="31">
        <f>AJ225*'GHG '!$C$4</f>
        <v>8.1158999999999995E-2</v>
      </c>
      <c r="BA225" s="35">
        <f>+AK225*'GHG '!$C$5</f>
        <v>3.5851200000000001E-4</v>
      </c>
      <c r="BB225" s="35">
        <f>+AL225*'GHG '!$C$6</f>
        <v>6.5372850000000003E-3</v>
      </c>
      <c r="BC225" s="125">
        <f>+AM225*'GHG '!$C$7</f>
        <v>1.5381925E-4</v>
      </c>
      <c r="BD225" s="32"/>
      <c r="BE225" s="32">
        <f>+AO225*'CHF '!$C$7</f>
        <v>1.83378E-6</v>
      </c>
      <c r="BF225" s="32"/>
      <c r="BG225" s="32">
        <f>+AQ225*'CHF '!$C$2</f>
        <v>4.3316919999999998E-9</v>
      </c>
      <c r="BH225" s="32"/>
      <c r="BI225" s="32"/>
      <c r="BJ225" s="32"/>
      <c r="BK225" s="32"/>
      <c r="BL225" s="32"/>
      <c r="BM225" s="32"/>
      <c r="BN225" s="32"/>
      <c r="BO225" s="32"/>
      <c r="BP225" s="32">
        <v>5.7532E-2</v>
      </c>
      <c r="BQ225" s="32"/>
      <c r="BR225" s="173">
        <f>SUM(AY225:BL225)</f>
        <v>1.631613872661692</v>
      </c>
      <c r="BS225" s="32" t="s">
        <v>1489</v>
      </c>
      <c r="BT225" s="32" t="s">
        <v>1489</v>
      </c>
      <c r="BU225" s="14">
        <f t="shared" si="8"/>
        <v>5</v>
      </c>
    </row>
    <row r="226" spans="1:74" s="14" customFormat="1" ht="51" customHeight="1">
      <c r="A226" s="30"/>
      <c r="B226" s="32" t="s">
        <v>805</v>
      </c>
      <c r="C226" s="32" t="s">
        <v>408</v>
      </c>
      <c r="D226" s="32" t="s">
        <v>386</v>
      </c>
      <c r="E226" s="32" t="s">
        <v>445</v>
      </c>
      <c r="F226" s="32" t="s">
        <v>301</v>
      </c>
      <c r="G226" s="32" t="s">
        <v>302</v>
      </c>
      <c r="H226" s="32" t="s">
        <v>1252</v>
      </c>
      <c r="I226" s="36" t="s">
        <v>2575</v>
      </c>
      <c r="J226" s="36" t="s">
        <v>2564</v>
      </c>
      <c r="K226" s="32"/>
      <c r="L226" s="32"/>
      <c r="M226" s="33" t="s">
        <v>2565</v>
      </c>
      <c r="N226" s="39" t="s">
        <v>2547</v>
      </c>
      <c r="O226" s="39" t="s">
        <v>2547</v>
      </c>
      <c r="P226" s="40" t="s">
        <v>2566</v>
      </c>
      <c r="Q226" s="34">
        <v>41275</v>
      </c>
      <c r="R226" s="34"/>
      <c r="S226" s="32" t="s">
        <v>1202</v>
      </c>
      <c r="T226" s="42" t="s">
        <v>2582</v>
      </c>
      <c r="U226" s="36" t="s">
        <v>2567</v>
      </c>
      <c r="V226" s="43" t="s">
        <v>1181</v>
      </c>
      <c r="W226" s="32"/>
      <c r="X226" s="32">
        <v>2018</v>
      </c>
      <c r="Y226" s="32" t="s">
        <v>1181</v>
      </c>
      <c r="Z226" s="32" t="s">
        <v>1205</v>
      </c>
      <c r="AA226" s="32" t="s">
        <v>1205</v>
      </c>
      <c r="AB226" s="45" t="s">
        <v>675</v>
      </c>
      <c r="AC226" s="36" t="s">
        <v>678</v>
      </c>
      <c r="AD226" s="36" t="s">
        <v>679</v>
      </c>
      <c r="AE226" s="32"/>
      <c r="AF226" s="32"/>
      <c r="AG226" s="36" t="s">
        <v>2573</v>
      </c>
      <c r="AH226" s="36" t="s">
        <v>2572</v>
      </c>
      <c r="AI226" s="132">
        <f>2.4154+ 0.0002923</f>
        <v>2.4156922999999999</v>
      </c>
      <c r="AJ226" s="132">
        <v>3.9087999999999996E-3</v>
      </c>
      <c r="AK226" s="132">
        <v>2.6940999999999998E-4</v>
      </c>
      <c r="AL226" s="132">
        <v>7.4064000000000001E-5</v>
      </c>
      <c r="AM226" s="132">
        <v>4.5057999999999999E-9</v>
      </c>
      <c r="AN226" s="132"/>
      <c r="AO226" s="132">
        <v>1.4264E-8</v>
      </c>
      <c r="AP226" s="132"/>
      <c r="AQ226" s="132">
        <v>1.0122000000000001E-9</v>
      </c>
      <c r="AR226" s="132"/>
      <c r="AS226" s="132"/>
      <c r="AT226" s="132"/>
      <c r="AU226" s="37"/>
      <c r="AV226" s="37"/>
      <c r="AW226" s="37"/>
      <c r="AX226" s="37"/>
      <c r="AY226" s="35">
        <f>+AI226*'GHG '!$C$2</f>
        <v>2.4156922999999999</v>
      </c>
      <c r="AZ226" s="31">
        <f>AJ226*'GHG '!$C$4</f>
        <v>0.11726399999999999</v>
      </c>
      <c r="BA226" s="35">
        <f>+AK226*'GHG '!$C$5</f>
        <v>7.54348E-3</v>
      </c>
      <c r="BB226" s="35">
        <f>+AL226*'GHG '!$C$6</f>
        <v>1.9626959999999999E-2</v>
      </c>
      <c r="BC226" s="125">
        <f>+AM226*'GHG '!$C$7</f>
        <v>1.058863E-4</v>
      </c>
      <c r="BD226" s="32"/>
      <c r="BE226" s="32">
        <f>+AO226*'CHF '!$C$7</f>
        <v>1.8543199999999999E-5</v>
      </c>
      <c r="BF226" s="32"/>
      <c r="BG226" s="32">
        <f>+AQ226*'CHF '!$C$2</f>
        <v>1.2551280000000002E-5</v>
      </c>
      <c r="BH226" s="32"/>
      <c r="BI226" s="32"/>
      <c r="BJ226" s="32"/>
      <c r="BK226" s="32"/>
      <c r="BL226" s="32"/>
      <c r="BM226" s="32"/>
      <c r="BN226" s="32"/>
      <c r="BO226" s="32"/>
      <c r="BP226" s="32">
        <v>0.18195</v>
      </c>
      <c r="BQ226" s="32"/>
      <c r="BR226" s="173">
        <f t="shared" ref="BR226:BR230" si="11">SUM(AY226:BL226)</f>
        <v>2.5602637207800001</v>
      </c>
      <c r="BS226" s="32" t="s">
        <v>1489</v>
      </c>
      <c r="BT226" s="32" t="s">
        <v>1489</v>
      </c>
      <c r="BU226" s="14">
        <f t="shared" si="8"/>
        <v>6</v>
      </c>
    </row>
    <row r="227" spans="1:74" s="14" customFormat="1" ht="51" customHeight="1">
      <c r="A227" s="30"/>
      <c r="B227" s="32" t="s">
        <v>805</v>
      </c>
      <c r="C227" s="32" t="s">
        <v>408</v>
      </c>
      <c r="D227" s="32" t="s">
        <v>386</v>
      </c>
      <c r="E227" s="32" t="s">
        <v>445</v>
      </c>
      <c r="F227" s="32" t="s">
        <v>301</v>
      </c>
      <c r="G227" s="32" t="s">
        <v>302</v>
      </c>
      <c r="H227" s="32" t="s">
        <v>1252</v>
      </c>
      <c r="I227" s="36" t="s">
        <v>2574</v>
      </c>
      <c r="J227" s="36" t="s">
        <v>2568</v>
      </c>
      <c r="K227" s="32"/>
      <c r="L227" s="32"/>
      <c r="M227" s="33" t="s">
        <v>2571</v>
      </c>
      <c r="N227" s="39" t="s">
        <v>2547</v>
      </c>
      <c r="O227" s="39" t="s">
        <v>2547</v>
      </c>
      <c r="P227" s="40" t="s">
        <v>2570</v>
      </c>
      <c r="Q227" s="34">
        <v>41641</v>
      </c>
      <c r="R227" s="34"/>
      <c r="S227" s="32" t="s">
        <v>1202</v>
      </c>
      <c r="T227" s="42" t="s">
        <v>2581</v>
      </c>
      <c r="U227" s="36" t="s">
        <v>2569</v>
      </c>
      <c r="V227" s="43" t="s">
        <v>1181</v>
      </c>
      <c r="W227" s="32"/>
      <c r="X227" s="32">
        <v>2018</v>
      </c>
      <c r="Y227" s="32" t="s">
        <v>1181</v>
      </c>
      <c r="Z227" s="32" t="s">
        <v>1205</v>
      </c>
      <c r="AA227" s="32" t="s">
        <v>1205</v>
      </c>
      <c r="AB227" s="45" t="s">
        <v>675</v>
      </c>
      <c r="AC227" s="36" t="s">
        <v>678</v>
      </c>
      <c r="AD227" s="36" t="s">
        <v>679</v>
      </c>
      <c r="AE227" s="32"/>
      <c r="AF227" s="32"/>
      <c r="AG227" s="36" t="s">
        <v>2573</v>
      </c>
      <c r="AH227" s="36" t="s">
        <v>2572</v>
      </c>
      <c r="AI227" s="132">
        <f>1.8824+0.0000457</f>
        <v>1.8824457000000001</v>
      </c>
      <c r="AJ227" s="132">
        <v>2.8988999999999998E-3</v>
      </c>
      <c r="AK227" s="132">
        <v>4.3292999999999999E-4</v>
      </c>
      <c r="AL227" s="132">
        <v>4.9829E-5</v>
      </c>
      <c r="AM227" s="132">
        <v>3.8831000000000004E-9</v>
      </c>
      <c r="AN227" s="132"/>
      <c r="AO227" s="132">
        <v>2.0573999999999999E-8</v>
      </c>
      <c r="AP227" s="132"/>
      <c r="AQ227" s="132">
        <v>1.9022999999999999E-9</v>
      </c>
      <c r="AR227" s="132"/>
      <c r="AS227" s="132"/>
      <c r="AT227" s="132"/>
      <c r="AU227" s="37"/>
      <c r="AV227" s="37"/>
      <c r="AW227" s="37"/>
      <c r="AX227" s="37"/>
      <c r="AY227" s="35">
        <f>+AI227*'GHG '!$C$2</f>
        <v>1.8824457000000001</v>
      </c>
      <c r="AZ227" s="31">
        <f>AJ227*'GHG '!$C$4</f>
        <v>8.6966999999999989E-2</v>
      </c>
      <c r="BA227" s="35">
        <f>+AK227*'GHG '!$C$5</f>
        <v>1.2122040000000001E-2</v>
      </c>
      <c r="BB227" s="35">
        <f>+AL227*'GHG '!$C$6</f>
        <v>1.3204685000000001E-2</v>
      </c>
      <c r="BC227" s="125">
        <f>+AM227*'GHG '!$C$7</f>
        <v>9.1252850000000005E-5</v>
      </c>
      <c r="BD227" s="32"/>
      <c r="BE227" s="32">
        <f>+AO227*'CHF '!$C$7</f>
        <v>2.6746199999999998E-5</v>
      </c>
      <c r="BF227" s="32"/>
      <c r="BG227" s="32">
        <f>+AQ227*'CHF '!$C$2</f>
        <v>2.3588519999999998E-5</v>
      </c>
      <c r="BH227" s="32"/>
      <c r="BI227" s="32"/>
      <c r="BJ227" s="32"/>
      <c r="BK227" s="32"/>
      <c r="BL227" s="32"/>
      <c r="BM227" s="32"/>
      <c r="BN227" s="32"/>
      <c r="BO227" s="32"/>
      <c r="BP227" s="32">
        <v>0.13553000000000001</v>
      </c>
      <c r="BQ227" s="32"/>
      <c r="BR227" s="173">
        <f t="shared" si="11"/>
        <v>1.9948810125700001</v>
      </c>
      <c r="BS227" s="32" t="s">
        <v>1489</v>
      </c>
      <c r="BT227" s="32" t="s">
        <v>1489</v>
      </c>
      <c r="BU227" s="14">
        <f t="shared" si="8"/>
        <v>7</v>
      </c>
    </row>
    <row r="228" spans="1:74" s="14" customFormat="1" ht="51" customHeight="1">
      <c r="A228" s="30"/>
      <c r="B228" s="32" t="s">
        <v>805</v>
      </c>
      <c r="C228" s="32" t="s">
        <v>408</v>
      </c>
      <c r="D228" s="32" t="s">
        <v>386</v>
      </c>
      <c r="E228" s="32" t="s">
        <v>445</v>
      </c>
      <c r="F228" s="32" t="s">
        <v>301</v>
      </c>
      <c r="G228" s="32" t="s">
        <v>302</v>
      </c>
      <c r="H228" s="32" t="s">
        <v>1252</v>
      </c>
      <c r="I228" s="36" t="s">
        <v>2584</v>
      </c>
      <c r="J228" s="36" t="s">
        <v>2583</v>
      </c>
      <c r="K228" s="32"/>
      <c r="L228" s="32"/>
      <c r="M228" s="33" t="s">
        <v>2576</v>
      </c>
      <c r="N228" s="39" t="s">
        <v>2547</v>
      </c>
      <c r="O228" s="39" t="s">
        <v>2547</v>
      </c>
      <c r="P228" s="40" t="s">
        <v>2577</v>
      </c>
      <c r="Q228" s="34">
        <v>40544</v>
      </c>
      <c r="R228" s="34"/>
      <c r="S228" s="32" t="s">
        <v>1202</v>
      </c>
      <c r="T228" s="42" t="s">
        <v>2591</v>
      </c>
      <c r="U228" s="36" t="s">
        <v>2578</v>
      </c>
      <c r="V228" s="43" t="s">
        <v>1181</v>
      </c>
      <c r="W228" s="32"/>
      <c r="X228" s="32">
        <v>2016</v>
      </c>
      <c r="Y228" s="32" t="s">
        <v>1181</v>
      </c>
      <c r="Z228" s="32" t="s">
        <v>1205</v>
      </c>
      <c r="AA228" s="32" t="s">
        <v>1205</v>
      </c>
      <c r="AB228" s="45" t="s">
        <v>675</v>
      </c>
      <c r="AC228" s="36" t="s">
        <v>678</v>
      </c>
      <c r="AD228" s="36" t="s">
        <v>679</v>
      </c>
      <c r="AE228" s="32"/>
      <c r="AF228" s="32"/>
      <c r="AG228" s="36" t="s">
        <v>2580</v>
      </c>
      <c r="AH228" s="36" t="s">
        <v>2579</v>
      </c>
      <c r="AI228" s="132">
        <v>4.7656200000000002</v>
      </c>
      <c r="AJ228" s="132">
        <v>2.0475699999999999E-2</v>
      </c>
      <c r="AK228" s="132"/>
      <c r="AL228" s="132">
        <v>4.0423500000000001E-3</v>
      </c>
      <c r="AM228" s="132">
        <v>1.5029100000000001E-8</v>
      </c>
      <c r="AN228" s="132">
        <v>1.7721899999999999E-11</v>
      </c>
      <c r="AO228" s="132">
        <v>4.2141199999999999E-9</v>
      </c>
      <c r="AP228" s="132">
        <v>8.0432100000000004E-12</v>
      </c>
      <c r="AQ228" s="132">
        <v>1.3419400000000001E-10</v>
      </c>
      <c r="AR228" s="132"/>
      <c r="AS228" s="132">
        <v>2.6582799999999999E-12</v>
      </c>
      <c r="AT228" s="132"/>
      <c r="AU228" s="37">
        <v>8.6533500000000002E-11</v>
      </c>
      <c r="AV228" s="37"/>
      <c r="AW228" s="37"/>
      <c r="AX228" s="37">
        <v>7.0796499999999999E-11</v>
      </c>
      <c r="AY228" s="35"/>
      <c r="AZ228" s="31"/>
      <c r="BA228" s="35"/>
      <c r="BB228" s="35"/>
      <c r="BC228" s="125"/>
      <c r="BD228" s="32">
        <f>+AN228*'CHF '!$C$5</f>
        <v>5.6178423000000001E-8</v>
      </c>
      <c r="BE228" s="32">
        <f>+AO228*'CHF '!$C$7</f>
        <v>5.4783559999999996E-6</v>
      </c>
      <c r="BF228" s="32">
        <f>+AP228*'CHF '!$C$8</f>
        <v>2.6381728800000002E-9</v>
      </c>
      <c r="BG228" s="32">
        <f>+AQ228*'CHF '!$C$2</f>
        <v>1.6640056000000001E-6</v>
      </c>
      <c r="BH228" s="32"/>
      <c r="BI228" s="32">
        <f>+AS228*'CHF '!$C$3</f>
        <v>1.7996555599999998E-9</v>
      </c>
      <c r="BJ228" s="32"/>
      <c r="BK228" s="32">
        <f>+AU228*'CHF '!$C$11</f>
        <v>1.1941623000000001E-8</v>
      </c>
      <c r="BL228" s="32"/>
      <c r="BM228" s="32"/>
      <c r="BN228" s="32">
        <f>+AX228*'CHF '!$C$18</f>
        <v>5.0690294E-8</v>
      </c>
      <c r="BO228" s="32">
        <f>+AY228*'CHF '!$C$2</f>
        <v>0</v>
      </c>
      <c r="BP228" s="32">
        <v>3.3238499999999997E-2</v>
      </c>
      <c r="BQ228" s="32"/>
      <c r="BR228" s="173">
        <f t="shared" ref="BR228" si="12">SUM(AY228:BL228)</f>
        <v>7.2149194744399992E-6</v>
      </c>
      <c r="BS228" s="32" t="s">
        <v>1489</v>
      </c>
      <c r="BT228" s="32" t="s">
        <v>1489</v>
      </c>
      <c r="BU228" s="14">
        <f t="shared" si="8"/>
        <v>8</v>
      </c>
    </row>
    <row r="229" spans="1:74" s="14" customFormat="1" ht="51" customHeight="1">
      <c r="A229" s="30"/>
      <c r="B229" s="32" t="s">
        <v>805</v>
      </c>
      <c r="C229" s="32" t="s">
        <v>408</v>
      </c>
      <c r="D229" s="32" t="s">
        <v>386</v>
      </c>
      <c r="E229" s="32" t="s">
        <v>445</v>
      </c>
      <c r="F229" s="32" t="s">
        <v>301</v>
      </c>
      <c r="G229" s="32" t="s">
        <v>302</v>
      </c>
      <c r="H229" s="32" t="s">
        <v>1252</v>
      </c>
      <c r="I229" s="36" t="s">
        <v>2586</v>
      </c>
      <c r="J229" s="36" t="s">
        <v>2585</v>
      </c>
      <c r="K229" s="32"/>
      <c r="L229" s="32"/>
      <c r="M229" s="33" t="s">
        <v>2587</v>
      </c>
      <c r="N229" s="39" t="s">
        <v>2547</v>
      </c>
      <c r="O229" s="39" t="s">
        <v>2547</v>
      </c>
      <c r="P229" s="40" t="s">
        <v>2588</v>
      </c>
      <c r="Q229" s="34">
        <v>40179</v>
      </c>
      <c r="R229" s="34"/>
      <c r="S229" s="32" t="s">
        <v>1202</v>
      </c>
      <c r="T229" s="42" t="s">
        <v>2590</v>
      </c>
      <c r="U229" s="36" t="s">
        <v>2589</v>
      </c>
      <c r="V229" s="43" t="s">
        <v>1181</v>
      </c>
      <c r="W229" s="32"/>
      <c r="X229" s="32">
        <v>2016</v>
      </c>
      <c r="Y229" s="32" t="s">
        <v>1181</v>
      </c>
      <c r="Z229" s="32" t="s">
        <v>1205</v>
      </c>
      <c r="AA229" s="32" t="s">
        <v>1205</v>
      </c>
      <c r="AB229" s="45" t="s">
        <v>675</v>
      </c>
      <c r="AC229" s="36" t="s">
        <v>678</v>
      </c>
      <c r="AD229" s="36" t="s">
        <v>679</v>
      </c>
      <c r="AE229" s="32"/>
      <c r="AF229" s="32"/>
      <c r="AG229" s="36" t="s">
        <v>2580</v>
      </c>
      <c r="AH229" s="36" t="s">
        <v>2579</v>
      </c>
      <c r="AI229" s="132">
        <v>4.0136200000000004</v>
      </c>
      <c r="AJ229" s="132">
        <v>1.9317999999999998E-2</v>
      </c>
      <c r="AK229" s="132"/>
      <c r="AL229" s="132">
        <v>7.4179099999999998E-3</v>
      </c>
      <c r="AM229" s="132">
        <v>2.0865799999999999E-8</v>
      </c>
      <c r="AN229" s="132">
        <v>7.3596400000000001E-13</v>
      </c>
      <c r="AO229" s="132">
        <v>-1.65289E-8</v>
      </c>
      <c r="AP229" s="132">
        <v>7.2653499999999998E-16</v>
      </c>
      <c r="AQ229" s="132">
        <v>-4.8638899999999998E-11</v>
      </c>
      <c r="AR229" s="132"/>
      <c r="AS229" s="132">
        <v>1.1039500000000001E-13</v>
      </c>
      <c r="AT229" s="132"/>
      <c r="AU229" s="37">
        <v>1.17638E-10</v>
      </c>
      <c r="AV229" s="37"/>
      <c r="AW229" s="37"/>
      <c r="AX229" s="37">
        <v>1.44536E-14</v>
      </c>
      <c r="AY229" s="35">
        <f>+AI229*'GHG '!$C$2</f>
        <v>4.0136200000000004</v>
      </c>
      <c r="AZ229" s="31">
        <f>AJ229*'GHG '!$C$4</f>
        <v>0.57953999999999994</v>
      </c>
      <c r="BA229" s="35">
        <f>+AK229*'GHG '!$C$5</f>
        <v>0</v>
      </c>
      <c r="BB229" s="35">
        <f>+AL229*'GHG '!$C$6</f>
        <v>1.96574615</v>
      </c>
      <c r="BC229" s="125">
        <f>+AM229*'GHG '!$C$7</f>
        <v>4.903463E-4</v>
      </c>
      <c r="BD229" s="32">
        <f>+AN229*'CHF '!$C$5</f>
        <v>2.3330058799999998E-9</v>
      </c>
      <c r="BE229" s="32">
        <f>+AO229*'CHF '!$C$7</f>
        <v>-2.1487569999999999E-5</v>
      </c>
      <c r="BF229" s="32">
        <f>+AP229*'CHF '!$C$8</f>
        <v>2.3830347999999998E-13</v>
      </c>
      <c r="BG229" s="32">
        <f>+AQ229*'CHF '!$C$2</f>
        <v>-6.0312236E-7</v>
      </c>
      <c r="BH229" s="32"/>
      <c r="BI229" s="32">
        <f>+AS229*'CHF '!$C$3</f>
        <v>7.4737415000000006E-11</v>
      </c>
      <c r="BJ229" s="32"/>
      <c r="BK229" s="32">
        <f>+AU229*'CHF '!$C$11</f>
        <v>1.6234043999999999E-8</v>
      </c>
      <c r="BL229" s="32"/>
      <c r="BM229" s="32"/>
      <c r="BN229" s="32">
        <f>+AX229*'CHF '!$C$18</f>
        <v>1.03487776E-11</v>
      </c>
      <c r="BO229" s="32"/>
      <c r="BP229" s="37">
        <v>8.0251599999999997E-4</v>
      </c>
      <c r="BQ229" s="32"/>
      <c r="BR229" s="173">
        <f t="shared" si="11"/>
        <v>6.5593744242496665</v>
      </c>
      <c r="BS229" s="32" t="s">
        <v>1489</v>
      </c>
      <c r="BT229" s="32" t="s">
        <v>1489</v>
      </c>
      <c r="BU229" s="14">
        <f t="shared" si="8"/>
        <v>9</v>
      </c>
    </row>
    <row r="230" spans="1:74" s="14" customFormat="1" ht="51" customHeight="1">
      <c r="A230" s="30"/>
      <c r="B230" s="259" t="s">
        <v>379</v>
      </c>
      <c r="C230" s="259" t="s">
        <v>1231</v>
      </c>
      <c r="D230" s="259"/>
      <c r="E230" s="259" t="s">
        <v>185</v>
      </c>
      <c r="F230" s="259" t="s">
        <v>811</v>
      </c>
      <c r="G230" s="259"/>
      <c r="H230" s="259" t="s">
        <v>877</v>
      </c>
      <c r="I230" s="164" t="s">
        <v>2718</v>
      </c>
      <c r="J230" s="164" t="s">
        <v>2719</v>
      </c>
      <c r="K230" s="259"/>
      <c r="L230" s="259"/>
      <c r="M230" s="260" t="s">
        <v>2720</v>
      </c>
      <c r="N230" s="267" t="s">
        <v>2721</v>
      </c>
      <c r="O230" s="267" t="s">
        <v>2721</v>
      </c>
      <c r="P230" s="268" t="s">
        <v>2722</v>
      </c>
      <c r="Q230" s="261">
        <v>41275</v>
      </c>
      <c r="R230" s="261"/>
      <c r="S230" s="259" t="s">
        <v>1202</v>
      </c>
      <c r="T230" s="269"/>
      <c r="U230" s="164" t="s">
        <v>2723</v>
      </c>
      <c r="V230" s="270" t="s">
        <v>1181</v>
      </c>
      <c r="W230" s="259"/>
      <c r="X230" s="259">
        <v>2016</v>
      </c>
      <c r="Y230" s="259" t="s">
        <v>1181</v>
      </c>
      <c r="Z230" s="259" t="s">
        <v>1205</v>
      </c>
      <c r="AA230" s="259" t="s">
        <v>1205</v>
      </c>
      <c r="AB230" s="271" t="s">
        <v>675</v>
      </c>
      <c r="AC230" s="164" t="s">
        <v>2725</v>
      </c>
      <c r="AD230" s="164" t="s">
        <v>2724</v>
      </c>
      <c r="AE230" s="259"/>
      <c r="AF230" s="259"/>
      <c r="AG230" s="164" t="s">
        <v>1206</v>
      </c>
      <c r="AH230" s="164" t="s">
        <v>1207</v>
      </c>
      <c r="AI230" s="265">
        <v>6.0344900000000004E-4</v>
      </c>
      <c r="AJ230" s="265">
        <v>1.42096E-5</v>
      </c>
      <c r="AK230" s="265">
        <v>2.4446799999999999E-9</v>
      </c>
      <c r="AL230" s="265">
        <v>-6.0665700000000003E-7</v>
      </c>
      <c r="AM230" s="265">
        <v>1.1303000000000001E-16</v>
      </c>
      <c r="AN230" s="265">
        <v>3.65922E-14</v>
      </c>
      <c r="AO230" s="265">
        <v>3.65922E-14</v>
      </c>
      <c r="AP230" s="265">
        <v>3.2690199999999999E-14</v>
      </c>
      <c r="AQ230" s="265">
        <v>3.2690199999999999E-14</v>
      </c>
      <c r="AR230" s="265">
        <v>3.2690199999999999E-14</v>
      </c>
      <c r="AS230" s="265">
        <v>5.4888199999999999E-15</v>
      </c>
      <c r="AT230" s="265">
        <v>4.5330000000000001E-15</v>
      </c>
      <c r="AU230" s="265"/>
      <c r="AV230" s="265"/>
      <c r="AW230" s="265"/>
      <c r="AX230" s="265"/>
      <c r="AY230" s="174">
        <f>+AI230*'GHG '!$C$2</f>
        <v>6.0344900000000004E-4</v>
      </c>
      <c r="AZ230" s="266">
        <f>AJ230*'GHG '!$C$4</f>
        <v>4.2628800000000004E-4</v>
      </c>
      <c r="BA230" s="174">
        <f>+AK230*'GHG '!$C$5</f>
        <v>6.8451039999999995E-8</v>
      </c>
      <c r="BB230" s="174">
        <f>+AL230*'GHG '!$C$6</f>
        <v>-1.6076410499999999E-4</v>
      </c>
      <c r="BC230" s="265">
        <f>+AM230*'GHG '!$C$7</f>
        <v>2.6562050000000004E-12</v>
      </c>
      <c r="BD230" s="259">
        <f>+AN230*'CHF '!$C$5</f>
        <v>1.15997274E-10</v>
      </c>
      <c r="BE230" s="259">
        <f>+AO230*'CHF '!$C$7</f>
        <v>4.756986E-11</v>
      </c>
      <c r="BF230" s="259">
        <f>+AP230*'CHF '!$C$8</f>
        <v>1.07223856E-11</v>
      </c>
      <c r="BG230" s="259">
        <f>+AQ230*'CHF '!$C$2</f>
        <v>4.0535847999999999E-10</v>
      </c>
      <c r="BH230" s="259">
        <f>+AR230*'CHF '!$C$22</f>
        <v>2.8048191599999999E-11</v>
      </c>
      <c r="BI230" s="259">
        <f>+AS230*'CHF '!$C$3</f>
        <v>3.7159311400000001E-12</v>
      </c>
      <c r="BJ230" s="259">
        <f>+AT230*'GHG '!$C$8</f>
        <v>7.2981300000000004E-11</v>
      </c>
      <c r="BK230" s="259">
        <f>+AU230*'CHF '!$C$11</f>
        <v>0</v>
      </c>
      <c r="BL230" s="259"/>
      <c r="BM230" s="259"/>
      <c r="BN230" s="259">
        <f>+AX230*'CHF '!$C$18</f>
        <v>0</v>
      </c>
      <c r="BO230" s="259"/>
      <c r="BP230" s="265">
        <v>3.7176599999999998E-3</v>
      </c>
      <c r="BQ230" s="259"/>
      <c r="BR230" s="174">
        <f t="shared" si="11"/>
        <v>8.690420330896276E-4</v>
      </c>
      <c r="BS230" s="259" t="s">
        <v>1489</v>
      </c>
      <c r="BT230" s="259" t="s">
        <v>1489</v>
      </c>
      <c r="BU230" s="14">
        <f t="shared" si="8"/>
        <v>10</v>
      </c>
      <c r="BV230" s="14" t="s">
        <v>2726</v>
      </c>
    </row>
    <row r="231" spans="1:74" s="14" customFormat="1" ht="52" customHeight="1">
      <c r="A231" s="30" t="s">
        <v>201</v>
      </c>
      <c r="B231" s="32" t="s">
        <v>379</v>
      </c>
      <c r="C231" s="32" t="s">
        <v>381</v>
      </c>
      <c r="D231" s="32" t="s">
        <v>382</v>
      </c>
      <c r="E231" s="32" t="s">
        <v>185</v>
      </c>
      <c r="F231" s="32" t="s">
        <v>250</v>
      </c>
      <c r="G231" s="32" t="s">
        <v>186</v>
      </c>
      <c r="H231" s="32" t="s">
        <v>814</v>
      </c>
      <c r="I231" s="36" t="s">
        <v>1198</v>
      </c>
      <c r="J231" s="36" t="s">
        <v>1199</v>
      </c>
      <c r="K231" s="36"/>
      <c r="L231" s="32"/>
      <c r="M231" s="33" t="s">
        <v>1200</v>
      </c>
      <c r="N231" s="34" t="s">
        <v>1201</v>
      </c>
      <c r="O231" s="39" t="s">
        <v>1740</v>
      </c>
      <c r="P231" s="210" t="s">
        <v>1741</v>
      </c>
      <c r="Q231" s="38"/>
      <c r="R231" s="34"/>
      <c r="S231" s="32" t="s">
        <v>1202</v>
      </c>
      <c r="T231" s="36" t="s">
        <v>1203</v>
      </c>
      <c r="U231" s="36" t="s">
        <v>1204</v>
      </c>
      <c r="V231" s="32" t="s">
        <v>675</v>
      </c>
      <c r="W231" s="32"/>
      <c r="X231" s="38">
        <v>2010</v>
      </c>
      <c r="Y231" s="32" t="s">
        <v>677</v>
      </c>
      <c r="Z231" s="32" t="s">
        <v>1205</v>
      </c>
      <c r="AA231" s="32" t="s">
        <v>1205</v>
      </c>
      <c r="AB231" s="32" t="s">
        <v>675</v>
      </c>
      <c r="AC231" s="36"/>
      <c r="AD231" s="36"/>
      <c r="AE231" s="32"/>
      <c r="AF231" s="32"/>
      <c r="AG231" s="36" t="s">
        <v>1206</v>
      </c>
      <c r="AH231" s="36" t="s">
        <v>1207</v>
      </c>
      <c r="AI231" s="211">
        <v>-0.72594800000000004</v>
      </c>
      <c r="AJ231" s="212">
        <v>-1.5785300000000001E-3</v>
      </c>
      <c r="AK231" s="212"/>
      <c r="AL231" s="213">
        <v>-1.4421699999999999E-5</v>
      </c>
      <c r="AM231" s="213">
        <v>-9.3996699999999997E-12</v>
      </c>
      <c r="AN231" s="213"/>
      <c r="AO231" s="213"/>
      <c r="AP231" s="213"/>
      <c r="AQ231" s="213"/>
      <c r="AR231" s="37"/>
      <c r="AS231" s="37"/>
      <c r="AT231" s="37"/>
      <c r="AU231" s="37"/>
      <c r="AV231" s="37"/>
      <c r="AW231" s="37"/>
      <c r="AX231" s="37"/>
      <c r="AY231" s="35">
        <f>+AI231*'GHG '!$C$2</f>
        <v>-0.72594800000000004</v>
      </c>
      <c r="AZ231" s="31">
        <f>AJ231*'GHG '!$C$4</f>
        <v>-4.7355899999999999E-2</v>
      </c>
      <c r="BA231" s="35">
        <f>+AK231*'GHG '!$C$5</f>
        <v>0</v>
      </c>
      <c r="BB231" s="35">
        <f>+AL231*'GHG '!$C$6</f>
        <v>-3.8217504999999998E-3</v>
      </c>
      <c r="BC231" s="125">
        <f>+AM231*'GHG '!$C$7</f>
        <v>-2.2089224499999998E-7</v>
      </c>
      <c r="BD231" s="32"/>
      <c r="BE231" s="32"/>
      <c r="BF231" s="32"/>
      <c r="BG231" s="32"/>
      <c r="BH231" s="32"/>
      <c r="BI231" s="32"/>
      <c r="BJ231" s="32"/>
      <c r="BK231" s="32"/>
      <c r="BL231" s="32"/>
      <c r="BM231" s="32"/>
      <c r="BN231" s="32"/>
      <c r="BO231" s="32"/>
      <c r="BP231" s="32">
        <v>1.6720372000000001</v>
      </c>
      <c r="BQ231" s="32"/>
      <c r="BR231" s="214">
        <f t="shared" ref="BR231:BR247" si="13">SUM(AY231:BL231)</f>
        <v>-0.77712587139224509</v>
      </c>
      <c r="BS231" s="32" t="s">
        <v>1489</v>
      </c>
      <c r="BT231" s="32" t="s">
        <v>1489</v>
      </c>
      <c r="BU231" s="14">
        <f t="shared" si="8"/>
        <v>11</v>
      </c>
    </row>
    <row r="232" spans="1:74" s="14" customFormat="1" ht="38" customHeight="1">
      <c r="A232" s="30" t="s">
        <v>201</v>
      </c>
      <c r="B232" s="32" t="s">
        <v>379</v>
      </c>
      <c r="C232" s="32" t="s">
        <v>385</v>
      </c>
      <c r="D232" s="32"/>
      <c r="E232" s="32" t="s">
        <v>185</v>
      </c>
      <c r="F232" s="32" t="s">
        <v>254</v>
      </c>
      <c r="G232" s="32"/>
      <c r="H232" s="32" t="s">
        <v>1208</v>
      </c>
      <c r="I232" s="36" t="s">
        <v>1209</v>
      </c>
      <c r="J232" s="36" t="s">
        <v>1210</v>
      </c>
      <c r="K232" s="36"/>
      <c r="L232" s="32"/>
      <c r="M232" s="33" t="s">
        <v>1211</v>
      </c>
      <c r="N232" s="34" t="s">
        <v>1201</v>
      </c>
      <c r="O232" s="39" t="s">
        <v>1740</v>
      </c>
      <c r="P232" s="210" t="s">
        <v>1742</v>
      </c>
      <c r="Q232" s="38"/>
      <c r="R232" s="34"/>
      <c r="S232" s="32" t="s">
        <v>1202</v>
      </c>
      <c r="T232" s="36" t="s">
        <v>1212</v>
      </c>
      <c r="U232" s="36" t="s">
        <v>1213</v>
      </c>
      <c r="V232" s="32" t="s">
        <v>675</v>
      </c>
      <c r="W232" s="32"/>
      <c r="X232" s="38">
        <v>2010</v>
      </c>
      <c r="Y232" s="32" t="s">
        <v>677</v>
      </c>
      <c r="Z232" s="32" t="s">
        <v>1205</v>
      </c>
      <c r="AA232" s="32" t="s">
        <v>1205</v>
      </c>
      <c r="AB232" s="32" t="s">
        <v>675</v>
      </c>
      <c r="AC232" s="36"/>
      <c r="AD232" s="36"/>
      <c r="AE232" s="32"/>
      <c r="AF232" s="32"/>
      <c r="AG232" s="36" t="s">
        <v>1206</v>
      </c>
      <c r="AH232" s="36" t="s">
        <v>1207</v>
      </c>
      <c r="AI232" s="211">
        <v>0.112412</v>
      </c>
      <c r="AJ232" s="212">
        <v>4.68059E-4</v>
      </c>
      <c r="AK232" s="212"/>
      <c r="AL232" s="213">
        <v>2.2391400000000001E-6</v>
      </c>
      <c r="AM232" s="213">
        <v>-1.86081E-13</v>
      </c>
      <c r="AN232" s="213"/>
      <c r="AO232" s="213"/>
      <c r="AP232" s="213"/>
      <c r="AQ232" s="213"/>
      <c r="AR232" s="37"/>
      <c r="AS232" s="37"/>
      <c r="AT232" s="37"/>
      <c r="AU232" s="37"/>
      <c r="AV232" s="37"/>
      <c r="AW232" s="37"/>
      <c r="AX232" s="37"/>
      <c r="AY232" s="35">
        <f>+AI232*'GHG '!$C$2</f>
        <v>0.112412</v>
      </c>
      <c r="AZ232" s="31">
        <f>AJ232*'GHG '!$C$4</f>
        <v>1.404177E-2</v>
      </c>
      <c r="BA232" s="35">
        <f>+AK232*'GHG '!$C$5</f>
        <v>0</v>
      </c>
      <c r="BB232" s="35">
        <f>+AL232*'GHG '!$C$6</f>
        <v>5.9337210000000003E-4</v>
      </c>
      <c r="BC232" s="125">
        <f>+AM232*'GHG '!$C$7</f>
        <v>-4.3729034999999995E-9</v>
      </c>
      <c r="BD232" s="32"/>
      <c r="BE232" s="32"/>
      <c r="BF232" s="32"/>
      <c r="BG232" s="32"/>
      <c r="BH232" s="32"/>
      <c r="BI232" s="32"/>
      <c r="BJ232" s="32"/>
      <c r="BK232" s="32"/>
      <c r="BL232" s="32"/>
      <c r="BM232" s="32"/>
      <c r="BN232" s="32"/>
      <c r="BO232" s="32"/>
      <c r="BP232" s="32">
        <v>3.9397500000000005E-3</v>
      </c>
      <c r="BQ232" s="32"/>
      <c r="BR232" s="214">
        <f t="shared" si="13"/>
        <v>0.12704713772709647</v>
      </c>
      <c r="BS232" s="32" t="s">
        <v>1489</v>
      </c>
      <c r="BT232" s="32" t="s">
        <v>1489</v>
      </c>
      <c r="BU232" s="14">
        <f t="shared" si="8"/>
        <v>12</v>
      </c>
    </row>
    <row r="233" spans="1:74" s="14" customFormat="1" ht="59" customHeight="1">
      <c r="A233" s="30" t="s">
        <v>201</v>
      </c>
      <c r="B233" s="32" t="s">
        <v>379</v>
      </c>
      <c r="C233" s="32" t="s">
        <v>387</v>
      </c>
      <c r="D233" s="32"/>
      <c r="E233" s="32" t="s">
        <v>185</v>
      </c>
      <c r="F233" s="32" t="s">
        <v>258</v>
      </c>
      <c r="G233" s="32"/>
      <c r="H233" s="32" t="s">
        <v>828</v>
      </c>
      <c r="I233" s="36" t="s">
        <v>1214</v>
      </c>
      <c r="J233" s="36" t="s">
        <v>1215</v>
      </c>
      <c r="K233" s="36"/>
      <c r="L233" s="36"/>
      <c r="M233" s="33" t="s">
        <v>1216</v>
      </c>
      <c r="N233" s="34" t="s">
        <v>1201</v>
      </c>
      <c r="O233" s="39" t="s">
        <v>1740</v>
      </c>
      <c r="P233" s="210" t="s">
        <v>1741</v>
      </c>
      <c r="Q233" s="38"/>
      <c r="R233" s="34"/>
      <c r="S233" s="32" t="s">
        <v>1202</v>
      </c>
      <c r="T233" s="36" t="s">
        <v>1212</v>
      </c>
      <c r="U233" s="36" t="s">
        <v>1213</v>
      </c>
      <c r="V233" s="32" t="s">
        <v>675</v>
      </c>
      <c r="W233" s="32"/>
      <c r="X233" s="38">
        <v>2010</v>
      </c>
      <c r="Y233" s="32" t="s">
        <v>677</v>
      </c>
      <c r="Z233" s="32" t="s">
        <v>1205</v>
      </c>
      <c r="AA233" s="32" t="s">
        <v>1205</v>
      </c>
      <c r="AB233" s="32" t="s">
        <v>675</v>
      </c>
      <c r="AC233" s="36"/>
      <c r="AD233" s="36"/>
      <c r="AE233" s="36"/>
      <c r="AF233" s="32"/>
      <c r="AG233" s="36" t="s">
        <v>1206</v>
      </c>
      <c r="AH233" s="36" t="s">
        <v>1207</v>
      </c>
      <c r="AI233" s="213">
        <v>-0.13278000000000001</v>
      </c>
      <c r="AJ233" s="213">
        <v>-2.5976200000000002E-4</v>
      </c>
      <c r="AK233" s="213"/>
      <c r="AL233" s="213">
        <v>-1.87693E-6</v>
      </c>
      <c r="AM233" s="213">
        <v>-2.3802900000000001E-12</v>
      </c>
      <c r="AN233" s="213"/>
      <c r="AO233" s="213"/>
      <c r="AP233" s="213"/>
      <c r="AQ233" s="213"/>
      <c r="AR233" s="37"/>
      <c r="AS233" s="37"/>
      <c r="AT233" s="37"/>
      <c r="AU233" s="37"/>
      <c r="AV233" s="37"/>
      <c r="AW233" s="37"/>
      <c r="AX233" s="37"/>
      <c r="AY233" s="35">
        <f>+AI233*'GHG '!$C$2</f>
        <v>-0.13278000000000001</v>
      </c>
      <c r="AZ233" s="31">
        <f>AJ233*'GHG '!$C$4</f>
        <v>-7.7928600000000004E-3</v>
      </c>
      <c r="BA233" s="35">
        <f>+AK233*'GHG '!$C$5</f>
        <v>0</v>
      </c>
      <c r="BB233" s="35">
        <f>+AL233*'GHG '!$C$6</f>
        <v>-4.9738644999999999E-4</v>
      </c>
      <c r="BC233" s="125">
        <f>+AM233*'GHG '!$C$7</f>
        <v>-5.5936815000000004E-8</v>
      </c>
      <c r="BD233" s="32"/>
      <c r="BE233" s="32"/>
      <c r="BF233" s="32"/>
      <c r="BG233" s="32"/>
      <c r="BH233" s="32"/>
      <c r="BI233" s="32"/>
      <c r="BJ233" s="32"/>
      <c r="BK233" s="32"/>
      <c r="BL233" s="32"/>
      <c r="BM233" s="32"/>
      <c r="BN233" s="32"/>
      <c r="BO233" s="32"/>
      <c r="BP233" s="32">
        <v>0.64435890000000007</v>
      </c>
      <c r="BQ233" s="32"/>
      <c r="BR233" s="214">
        <f t="shared" si="13"/>
        <v>-0.14107030238681503</v>
      </c>
      <c r="BS233" s="32" t="s">
        <v>1489</v>
      </c>
      <c r="BT233" s="32" t="s">
        <v>1489</v>
      </c>
      <c r="BU233" s="14">
        <f t="shared" si="8"/>
        <v>13</v>
      </c>
    </row>
    <row r="234" spans="1:74" s="14" customFormat="1" ht="75" customHeight="1">
      <c r="A234" s="30" t="s">
        <v>201</v>
      </c>
      <c r="B234" s="32" t="s">
        <v>379</v>
      </c>
      <c r="C234" s="32" t="s">
        <v>387</v>
      </c>
      <c r="D234" s="32"/>
      <c r="E234" s="32" t="s">
        <v>185</v>
      </c>
      <c r="F234" s="32" t="s">
        <v>258</v>
      </c>
      <c r="G234" s="32"/>
      <c r="H234" s="32" t="s">
        <v>828</v>
      </c>
      <c r="I234" s="36" t="s">
        <v>1217</v>
      </c>
      <c r="J234" s="36" t="s">
        <v>1218</v>
      </c>
      <c r="K234" s="36"/>
      <c r="L234" s="36"/>
      <c r="M234" s="33" t="s">
        <v>1219</v>
      </c>
      <c r="N234" s="34" t="s">
        <v>1201</v>
      </c>
      <c r="O234" s="39" t="s">
        <v>1740</v>
      </c>
      <c r="P234" s="210" t="s">
        <v>1741</v>
      </c>
      <c r="Q234" s="38"/>
      <c r="R234" s="34"/>
      <c r="S234" s="32" t="s">
        <v>1202</v>
      </c>
      <c r="T234" s="36" t="s">
        <v>1220</v>
      </c>
      <c r="U234" s="36" t="s">
        <v>1221</v>
      </c>
      <c r="V234" s="32" t="s">
        <v>675</v>
      </c>
      <c r="W234" s="32"/>
      <c r="X234" s="38">
        <v>2010</v>
      </c>
      <c r="Y234" s="32" t="s">
        <v>677</v>
      </c>
      <c r="Z234" s="32" t="s">
        <v>1205</v>
      </c>
      <c r="AA234" s="32" t="s">
        <v>1205</v>
      </c>
      <c r="AB234" s="32" t="s">
        <v>675</v>
      </c>
      <c r="AC234" s="36"/>
      <c r="AD234" s="36"/>
      <c r="AE234" s="36"/>
      <c r="AF234" s="32"/>
      <c r="AG234" s="36" t="s">
        <v>1206</v>
      </c>
      <c r="AH234" s="36" t="s">
        <v>1207</v>
      </c>
      <c r="AI234" s="213">
        <v>329.63499999999999</v>
      </c>
      <c r="AJ234" s="213">
        <v>0.120023</v>
      </c>
      <c r="AK234" s="213"/>
      <c r="AL234" s="213">
        <v>1.2006E-3</v>
      </c>
      <c r="AM234" s="213" t="s">
        <v>1743</v>
      </c>
      <c r="AN234" s="213"/>
      <c r="AO234" s="213"/>
      <c r="AP234" s="213"/>
      <c r="AQ234" s="213"/>
      <c r="AR234" s="37"/>
      <c r="AS234" s="37"/>
      <c r="AT234" s="37"/>
      <c r="AU234" s="37"/>
      <c r="AV234" s="37"/>
      <c r="AW234" s="37"/>
      <c r="AX234" s="37"/>
      <c r="AY234" s="35">
        <f>+AI234*'GHG '!$C$2</f>
        <v>329.63499999999999</v>
      </c>
      <c r="AZ234" s="31">
        <f>AJ234*'GHG '!$C$4</f>
        <v>3.6006900000000002</v>
      </c>
      <c r="BA234" s="35">
        <f>+AK234*'GHG '!$C$5</f>
        <v>0</v>
      </c>
      <c r="BB234" s="35">
        <f>+AL234*'GHG '!$C$6</f>
        <v>0.31815900000000003</v>
      </c>
      <c r="BC234" s="125">
        <f>+AM234*'GHG '!$C$7</f>
        <v>-6.1858815000000007</v>
      </c>
      <c r="BD234" s="32"/>
      <c r="BE234" s="32"/>
      <c r="BF234" s="32"/>
      <c r="BG234" s="32"/>
      <c r="BH234" s="32"/>
      <c r="BI234" s="32"/>
      <c r="BJ234" s="32"/>
      <c r="BK234" s="32"/>
      <c r="BL234" s="32"/>
      <c r="BM234" s="32"/>
      <c r="BN234" s="32"/>
      <c r="BO234" s="32"/>
      <c r="BP234" s="32">
        <v>569.10243870000011</v>
      </c>
      <c r="BQ234" s="32"/>
      <c r="BR234" s="214">
        <f t="shared" si="13"/>
        <v>327.36796749999996</v>
      </c>
      <c r="BS234" s="32" t="s">
        <v>1489</v>
      </c>
      <c r="BT234" s="32" t="s">
        <v>1489</v>
      </c>
      <c r="BU234" s="14">
        <f t="shared" si="8"/>
        <v>14</v>
      </c>
    </row>
    <row r="235" spans="1:74" s="14" customFormat="1" ht="75" customHeight="1">
      <c r="A235" s="30" t="s">
        <v>201</v>
      </c>
      <c r="B235" s="32" t="s">
        <v>379</v>
      </c>
      <c r="C235" s="32" t="s">
        <v>387</v>
      </c>
      <c r="D235" s="32"/>
      <c r="E235" s="32" t="s">
        <v>185</v>
      </c>
      <c r="F235" s="32" t="s">
        <v>258</v>
      </c>
      <c r="G235" s="32"/>
      <c r="H235" s="32" t="s">
        <v>828</v>
      </c>
      <c r="I235" s="36" t="s">
        <v>2288</v>
      </c>
      <c r="J235" s="36" t="s">
        <v>1222</v>
      </c>
      <c r="K235" s="36"/>
      <c r="L235" s="36"/>
      <c r="M235" s="33" t="s">
        <v>1223</v>
      </c>
      <c r="N235" s="34" t="s">
        <v>1201</v>
      </c>
      <c r="O235" s="39" t="s">
        <v>1740</v>
      </c>
      <c r="P235" s="210" t="s">
        <v>1741</v>
      </c>
      <c r="Q235" s="38"/>
      <c r="R235" s="34"/>
      <c r="S235" s="32" t="s">
        <v>1202</v>
      </c>
      <c r="T235" s="36" t="s">
        <v>1212</v>
      </c>
      <c r="U235" s="36" t="s">
        <v>1213</v>
      </c>
      <c r="V235" s="32" t="s">
        <v>675</v>
      </c>
      <c r="W235" s="32"/>
      <c r="X235" s="38">
        <v>2010</v>
      </c>
      <c r="Y235" s="32" t="s">
        <v>677</v>
      </c>
      <c r="Z235" s="32" t="s">
        <v>1205</v>
      </c>
      <c r="AA235" s="32" t="s">
        <v>1205</v>
      </c>
      <c r="AB235" s="32" t="s">
        <v>675</v>
      </c>
      <c r="AC235" s="36"/>
      <c r="AD235" s="36"/>
      <c r="AE235" s="32"/>
      <c r="AF235" s="32"/>
      <c r="AG235" s="36" t="s">
        <v>1206</v>
      </c>
      <c r="AH235" s="36" t="s">
        <v>1207</v>
      </c>
      <c r="AI235" s="213">
        <v>-0.399198</v>
      </c>
      <c r="AJ235" s="213">
        <v>-8.5662599999999998E-4</v>
      </c>
      <c r="AK235" s="213"/>
      <c r="AL235" s="213" t="s">
        <v>1744</v>
      </c>
      <c r="AM235" s="213" t="s">
        <v>1745</v>
      </c>
      <c r="AN235" s="213"/>
      <c r="AO235" s="213"/>
      <c r="AP235" s="213"/>
      <c r="AQ235" s="213"/>
      <c r="AR235" s="37"/>
      <c r="AS235" s="37"/>
      <c r="AT235" s="37"/>
      <c r="AU235" s="37"/>
      <c r="AV235" s="37"/>
      <c r="AW235" s="37"/>
      <c r="AX235" s="37"/>
      <c r="AY235" s="35">
        <f>+AI235*'GHG '!$C$2</f>
        <v>-0.399198</v>
      </c>
      <c r="AZ235" s="31">
        <f>AJ235*'GHG '!$C$4</f>
        <v>-2.5698780000000001E-2</v>
      </c>
      <c r="BA235" s="35">
        <f>+AK235*'GHG '!$C$5</f>
        <v>0</v>
      </c>
      <c r="BB235" s="35">
        <f>+AL235*'GHG '!$C$6</f>
        <v>-213.10160500000001</v>
      </c>
      <c r="BC235" s="125">
        <f>+AM235*'GHG '!$C$7</f>
        <v>-1.8327791E-2</v>
      </c>
      <c r="BD235" s="32"/>
      <c r="BE235" s="32"/>
      <c r="BF235" s="32"/>
      <c r="BG235" s="32"/>
      <c r="BH235" s="32"/>
      <c r="BI235" s="32"/>
      <c r="BJ235" s="32"/>
      <c r="BK235" s="32"/>
      <c r="BL235" s="32"/>
      <c r="BM235" s="32"/>
      <c r="BN235" s="32"/>
      <c r="BO235" s="32"/>
      <c r="BP235" s="32">
        <v>1.0712489000000001</v>
      </c>
      <c r="BQ235" s="32"/>
      <c r="BR235" s="214">
        <f t="shared" si="13"/>
        <v>-213.54482957100001</v>
      </c>
      <c r="BS235" s="32" t="s">
        <v>1489</v>
      </c>
      <c r="BT235" s="32" t="s">
        <v>1489</v>
      </c>
      <c r="BU235" s="14">
        <f t="shared" si="8"/>
        <v>15</v>
      </c>
    </row>
    <row r="236" spans="1:74" s="14" customFormat="1" ht="154">
      <c r="A236" s="30" t="s">
        <v>201</v>
      </c>
      <c r="B236" s="32" t="s">
        <v>379</v>
      </c>
      <c r="C236" s="32" t="s">
        <v>387</v>
      </c>
      <c r="D236" s="32"/>
      <c r="E236" s="32" t="s">
        <v>185</v>
      </c>
      <c r="F236" s="32" t="s">
        <v>258</v>
      </c>
      <c r="G236" s="32"/>
      <c r="H236" s="32" t="s">
        <v>828</v>
      </c>
      <c r="I236" s="36" t="s">
        <v>1224</v>
      </c>
      <c r="J236" s="36" t="s">
        <v>1225</v>
      </c>
      <c r="K236" s="36"/>
      <c r="L236" s="36"/>
      <c r="M236" s="33" t="s">
        <v>1226</v>
      </c>
      <c r="N236" s="34" t="s">
        <v>1201</v>
      </c>
      <c r="O236" s="39" t="s">
        <v>1740</v>
      </c>
      <c r="P236" s="210" t="s">
        <v>1741</v>
      </c>
      <c r="Q236" s="38"/>
      <c r="R236" s="34"/>
      <c r="S236" s="32" t="s">
        <v>1202</v>
      </c>
      <c r="T236" s="36" t="s">
        <v>1212</v>
      </c>
      <c r="U236" s="36" t="s">
        <v>1213</v>
      </c>
      <c r="V236" s="32" t="s">
        <v>675</v>
      </c>
      <c r="W236" s="32"/>
      <c r="X236" s="38">
        <v>2010</v>
      </c>
      <c r="Y236" s="32" t="s">
        <v>677</v>
      </c>
      <c r="Z236" s="32" t="s">
        <v>1205</v>
      </c>
      <c r="AA236" s="32" t="s">
        <v>1205</v>
      </c>
      <c r="AB236" s="32" t="s">
        <v>675</v>
      </c>
      <c r="AC236" s="36"/>
      <c r="AD236" s="36"/>
      <c r="AE236" s="32"/>
      <c r="AF236" s="32"/>
      <c r="AG236" s="36" t="s">
        <v>1206</v>
      </c>
      <c r="AH236" s="36" t="s">
        <v>1207</v>
      </c>
      <c r="AI236" s="213">
        <v>2274.7199999999998</v>
      </c>
      <c r="AJ236" s="213">
        <v>0.146922</v>
      </c>
      <c r="AK236" s="213"/>
      <c r="AL236" s="213">
        <v>1.64288E-3</v>
      </c>
      <c r="AM236" s="213" t="s">
        <v>1746</v>
      </c>
      <c r="AN236" s="213"/>
      <c r="AO236" s="213"/>
      <c r="AP236" s="213"/>
      <c r="AQ236" s="213"/>
      <c r="AR236" s="37"/>
      <c r="AS236" s="37"/>
      <c r="AT236" s="37"/>
      <c r="AU236" s="37"/>
      <c r="AV236" s="37"/>
      <c r="AW236" s="37"/>
      <c r="AX236" s="37"/>
      <c r="AY236" s="35">
        <f>+AI236*'GHG '!$C$2</f>
        <v>2274.7199999999998</v>
      </c>
      <c r="AZ236" s="31">
        <f>AJ236*'GHG '!$C$4</f>
        <v>4.4076599999999999</v>
      </c>
      <c r="BA236" s="35">
        <f>+AK236*'GHG '!$C$5</f>
        <v>0</v>
      </c>
      <c r="BB236" s="35">
        <f>+AL236*'GHG '!$C$6</f>
        <v>0.43536320000000001</v>
      </c>
      <c r="BC236" s="125">
        <f>+AM236*'GHG '!$C$7</f>
        <v>-1.9921772500000001</v>
      </c>
      <c r="BD236" s="32"/>
      <c r="BE236" s="32"/>
      <c r="BF236" s="32"/>
      <c r="BG236" s="32"/>
      <c r="BH236" s="32"/>
      <c r="BI236" s="32"/>
      <c r="BJ236" s="32"/>
      <c r="BK236" s="32"/>
      <c r="BL236" s="32"/>
      <c r="BM236" s="32"/>
      <c r="BN236" s="32"/>
      <c r="BO236" s="32"/>
      <c r="BP236" s="32">
        <v>-0.114812</v>
      </c>
      <c r="BQ236" s="32"/>
      <c r="BR236" s="214">
        <f t="shared" si="13"/>
        <v>2277.5708459499997</v>
      </c>
      <c r="BS236" s="32" t="s">
        <v>1489</v>
      </c>
      <c r="BT236" s="32" t="s">
        <v>1489</v>
      </c>
      <c r="BU236" s="14">
        <f t="shared" si="8"/>
        <v>16</v>
      </c>
    </row>
    <row r="237" spans="1:74" s="14" customFormat="1" ht="35" customHeight="1">
      <c r="A237" s="30" t="s">
        <v>201</v>
      </c>
      <c r="B237" s="32" t="s">
        <v>379</v>
      </c>
      <c r="C237" s="32" t="s">
        <v>385</v>
      </c>
      <c r="D237" s="32"/>
      <c r="E237" s="32" t="s">
        <v>185</v>
      </c>
      <c r="F237" s="32" t="s">
        <v>254</v>
      </c>
      <c r="G237" s="32"/>
      <c r="H237" s="32" t="s">
        <v>1208</v>
      </c>
      <c r="I237" s="36" t="s">
        <v>1227</v>
      </c>
      <c r="J237" s="36" t="s">
        <v>1228</v>
      </c>
      <c r="K237" s="36"/>
      <c r="L237" s="32"/>
      <c r="M237" s="33" t="s">
        <v>1229</v>
      </c>
      <c r="N237" s="34" t="s">
        <v>1747</v>
      </c>
      <c r="O237" s="34" t="s">
        <v>1747</v>
      </c>
      <c r="P237" s="210" t="s">
        <v>1741</v>
      </c>
      <c r="Q237" s="38"/>
      <c r="R237" s="34"/>
      <c r="S237" s="32" t="s">
        <v>1202</v>
      </c>
      <c r="T237" s="159" t="s">
        <v>1230</v>
      </c>
      <c r="U237" s="36" t="s">
        <v>1748</v>
      </c>
      <c r="V237" s="32" t="s">
        <v>675</v>
      </c>
      <c r="W237" s="32"/>
      <c r="X237" s="38">
        <v>2012</v>
      </c>
      <c r="Y237" s="32" t="s">
        <v>677</v>
      </c>
      <c r="Z237" s="32" t="s">
        <v>1205</v>
      </c>
      <c r="AA237" s="32" t="s">
        <v>1205</v>
      </c>
      <c r="AB237" s="32" t="s">
        <v>675</v>
      </c>
      <c r="AC237" s="36"/>
      <c r="AD237" s="36"/>
      <c r="AE237" s="32"/>
      <c r="AF237" s="32"/>
      <c r="AG237" s="36" t="s">
        <v>1206</v>
      </c>
      <c r="AH237" s="36" t="s">
        <v>1207</v>
      </c>
      <c r="AI237" s="213">
        <v>1.17818E-2</v>
      </c>
      <c r="AJ237" s="213">
        <v>2.05032E-5</v>
      </c>
      <c r="AK237" s="213"/>
      <c r="AL237" s="213">
        <v>9.8460600000000002E-8</v>
      </c>
      <c r="AM237" s="213">
        <v>4.7212999999999998E-14</v>
      </c>
      <c r="AN237" s="213"/>
      <c r="AO237" s="213"/>
      <c r="AP237" s="213"/>
      <c r="AQ237" s="213"/>
      <c r="AR237" s="37"/>
      <c r="AS237" s="37"/>
      <c r="AT237" s="37"/>
      <c r="AU237" s="37"/>
      <c r="AV237" s="37"/>
      <c r="AW237" s="37"/>
      <c r="AX237" s="37"/>
      <c r="AY237" s="35">
        <f>+AI237*'GHG '!$C$2</f>
        <v>1.17818E-2</v>
      </c>
      <c r="AZ237" s="31">
        <f>AJ237*'GHG '!$C$4</f>
        <v>6.1509599999999998E-4</v>
      </c>
      <c r="BA237" s="35">
        <f>+AK237*'GHG '!$C$5</f>
        <v>0</v>
      </c>
      <c r="BB237" s="35">
        <f>+AL237*'GHG '!$C$6</f>
        <v>2.6092059000000002E-5</v>
      </c>
      <c r="BC237" s="125">
        <f>+AM237*'GHG '!$C$7</f>
        <v>1.1095055E-9</v>
      </c>
      <c r="BD237" s="32"/>
      <c r="BE237" s="32"/>
      <c r="BF237" s="32"/>
      <c r="BG237" s="32"/>
      <c r="BH237" s="32"/>
      <c r="BI237" s="32"/>
      <c r="BJ237" s="32"/>
      <c r="BK237" s="32"/>
      <c r="BL237" s="32"/>
      <c r="BM237" s="32"/>
      <c r="BN237" s="32"/>
      <c r="BO237" s="32"/>
      <c r="BP237" s="37">
        <v>-6.3323199999999996E-4</v>
      </c>
      <c r="BQ237" s="32"/>
      <c r="BR237" s="214">
        <f t="shared" si="13"/>
        <v>1.24229891685055E-2</v>
      </c>
      <c r="BS237" s="32" t="s">
        <v>1489</v>
      </c>
      <c r="BT237" s="32" t="s">
        <v>1489</v>
      </c>
      <c r="BU237" s="14">
        <f t="shared" si="8"/>
        <v>17</v>
      </c>
    </row>
    <row r="238" spans="1:74" s="14" customFormat="1" ht="64" customHeight="1">
      <c r="A238" s="134"/>
      <c r="B238" s="259"/>
      <c r="C238" s="259"/>
      <c r="D238" s="259"/>
      <c r="E238" s="259"/>
      <c r="F238" s="259"/>
      <c r="G238" s="259"/>
      <c r="H238" s="259"/>
      <c r="I238" s="164"/>
      <c r="J238" s="164"/>
      <c r="K238" s="164"/>
      <c r="L238" s="259"/>
      <c r="M238" s="260"/>
      <c r="N238" s="261"/>
      <c r="O238" s="261"/>
      <c r="P238" s="262"/>
      <c r="Q238" s="263"/>
      <c r="R238" s="261"/>
      <c r="S238" s="259"/>
      <c r="T238" s="164"/>
      <c r="U238" s="164"/>
      <c r="V238" s="259"/>
      <c r="W238" s="259"/>
      <c r="X238" s="263"/>
      <c r="Y238" s="259"/>
      <c r="Z238" s="259"/>
      <c r="AA238" s="259"/>
      <c r="AB238" s="259"/>
      <c r="AC238" s="164"/>
      <c r="AD238" s="164"/>
      <c r="AE238" s="259"/>
      <c r="AF238" s="259"/>
      <c r="AG238" s="164"/>
      <c r="AH238" s="164"/>
      <c r="AI238" s="264"/>
      <c r="AJ238" s="264"/>
      <c r="AK238" s="264"/>
      <c r="AL238" s="264"/>
      <c r="AM238" s="264"/>
      <c r="AN238" s="264"/>
      <c r="AO238" s="264"/>
      <c r="AP238" s="264"/>
      <c r="AQ238" s="264"/>
      <c r="AR238" s="265"/>
      <c r="AS238" s="265"/>
      <c r="AT238" s="265"/>
      <c r="AU238" s="265"/>
      <c r="AV238" s="265"/>
      <c r="AW238" s="265"/>
      <c r="AX238" s="265"/>
      <c r="AY238" s="174"/>
      <c r="AZ238" s="266"/>
      <c r="BA238" s="174"/>
      <c r="BB238" s="174"/>
      <c r="BC238" s="265"/>
      <c r="BD238" s="259"/>
      <c r="BE238" s="259"/>
      <c r="BF238" s="259"/>
      <c r="BG238" s="259"/>
      <c r="BH238" s="259"/>
      <c r="BI238" s="259"/>
      <c r="BJ238" s="259"/>
      <c r="BK238" s="259"/>
      <c r="BL238" s="259"/>
      <c r="BM238" s="259"/>
      <c r="BN238" s="259"/>
      <c r="BO238" s="259"/>
      <c r="BP238" s="265"/>
      <c r="BQ238" s="259"/>
      <c r="BR238" s="174"/>
      <c r="BS238" s="259"/>
      <c r="BT238" s="259"/>
    </row>
    <row r="239" spans="1:74" s="14" customFormat="1" ht="50" customHeight="1">
      <c r="A239" s="134" t="s">
        <v>201</v>
      </c>
      <c r="B239" s="259" t="s">
        <v>379</v>
      </c>
      <c r="C239" s="259" t="s">
        <v>1231</v>
      </c>
      <c r="D239" s="259"/>
      <c r="E239" s="259" t="s">
        <v>185</v>
      </c>
      <c r="F239" s="259" t="s">
        <v>811</v>
      </c>
      <c r="G239" s="259"/>
      <c r="H239" s="259" t="s">
        <v>877</v>
      </c>
      <c r="I239" s="164" t="s">
        <v>1233</v>
      </c>
      <c r="J239" s="164" t="s">
        <v>1234</v>
      </c>
      <c r="K239" s="164"/>
      <c r="L239" s="259"/>
      <c r="M239" s="260" t="s">
        <v>1235</v>
      </c>
      <c r="N239" s="261" t="s">
        <v>1747</v>
      </c>
      <c r="O239" s="261" t="s">
        <v>1747</v>
      </c>
      <c r="P239" s="262" t="s">
        <v>1741</v>
      </c>
      <c r="Q239" s="263"/>
      <c r="R239" s="261"/>
      <c r="S239" s="259" t="s">
        <v>1202</v>
      </c>
      <c r="T239" s="164" t="s">
        <v>1236</v>
      </c>
      <c r="U239" s="164" t="s">
        <v>1232</v>
      </c>
      <c r="V239" s="259" t="s">
        <v>675</v>
      </c>
      <c r="W239" s="259"/>
      <c r="X239" s="263">
        <v>2010</v>
      </c>
      <c r="Y239" s="259" t="s">
        <v>677</v>
      </c>
      <c r="Z239" s="259" t="s">
        <v>1205</v>
      </c>
      <c r="AA239" s="259" t="s">
        <v>1205</v>
      </c>
      <c r="AB239" s="259" t="s">
        <v>675</v>
      </c>
      <c r="AC239" s="164"/>
      <c r="AD239" s="164"/>
      <c r="AE239" s="259"/>
      <c r="AF239" s="259"/>
      <c r="AG239" s="164" t="s">
        <v>1206</v>
      </c>
      <c r="AH239" s="164" t="s">
        <v>1207</v>
      </c>
      <c r="AI239" s="264">
        <v>8.0515600000000007E-2</v>
      </c>
      <c r="AJ239" s="264">
        <v>7.0529699999999997E-5</v>
      </c>
      <c r="AK239" s="264"/>
      <c r="AL239" s="264">
        <v>3.4961400000000001E-6</v>
      </c>
      <c r="AM239" s="264">
        <v>3.6905999999999998E-14</v>
      </c>
      <c r="AN239" s="264"/>
      <c r="AO239" s="264"/>
      <c r="AP239" s="264"/>
      <c r="AQ239" s="264"/>
      <c r="AR239" s="265"/>
      <c r="AS239" s="265"/>
      <c r="AT239" s="265"/>
      <c r="AU239" s="265"/>
      <c r="AV239" s="265"/>
      <c r="AW239" s="265"/>
      <c r="AX239" s="265"/>
      <c r="AY239" s="174">
        <f>+AI239*'GHG '!$C$2</f>
        <v>8.0515600000000007E-2</v>
      </c>
      <c r="AZ239" s="266">
        <f>AJ239*'GHG '!$C$4</f>
        <v>2.115891E-3</v>
      </c>
      <c r="BA239" s="174">
        <f>+AK239*'GHG '!$C$5</f>
        <v>0</v>
      </c>
      <c r="BB239" s="174">
        <f>+AL239*'GHG '!$C$6</f>
        <v>9.2647710000000002E-4</v>
      </c>
      <c r="BC239" s="265">
        <f>+AM239*'GHG '!$C$7</f>
        <v>8.6729099999999992E-10</v>
      </c>
      <c r="BD239" s="259"/>
      <c r="BE239" s="259"/>
      <c r="BF239" s="259"/>
      <c r="BG239" s="259"/>
      <c r="BH239" s="259"/>
      <c r="BI239" s="259"/>
      <c r="BJ239" s="259"/>
      <c r="BK239" s="259"/>
      <c r="BL239" s="259"/>
      <c r="BM239" s="259"/>
      <c r="BN239" s="259"/>
      <c r="BO239" s="259"/>
      <c r="BP239" s="265">
        <v>-1.4484899999999999E-5</v>
      </c>
      <c r="BQ239" s="259"/>
      <c r="BR239" s="174">
        <f t="shared" si="13"/>
        <v>8.3557968967291008E-2</v>
      </c>
      <c r="BS239" s="259" t="s">
        <v>1489</v>
      </c>
      <c r="BT239" s="259" t="s">
        <v>1489</v>
      </c>
      <c r="BU239" s="14">
        <f t="shared" si="8"/>
        <v>1</v>
      </c>
    </row>
    <row r="240" spans="1:74" s="14" customFormat="1" ht="35" customHeight="1">
      <c r="A240" s="30" t="s">
        <v>201</v>
      </c>
      <c r="B240" s="32" t="s">
        <v>379</v>
      </c>
      <c r="C240" s="32" t="s">
        <v>1231</v>
      </c>
      <c r="D240" s="32"/>
      <c r="E240" s="32" t="s">
        <v>185</v>
      </c>
      <c r="F240" s="32" t="s">
        <v>811</v>
      </c>
      <c r="G240" s="32"/>
      <c r="H240" s="32" t="s">
        <v>877</v>
      </c>
      <c r="I240" s="36" t="s">
        <v>1237</v>
      </c>
      <c r="J240" s="36" t="s">
        <v>1238</v>
      </c>
      <c r="K240" s="36"/>
      <c r="L240" s="32"/>
      <c r="M240" s="33" t="s">
        <v>1239</v>
      </c>
      <c r="N240" s="34" t="s">
        <v>1747</v>
      </c>
      <c r="O240" s="34" t="s">
        <v>1747</v>
      </c>
      <c r="P240" s="210" t="s">
        <v>1741</v>
      </c>
      <c r="Q240" s="38"/>
      <c r="R240" s="34"/>
      <c r="S240" s="32" t="s">
        <v>1202</v>
      </c>
      <c r="T240" s="36" t="s">
        <v>1236</v>
      </c>
      <c r="U240" s="36" t="s">
        <v>1232</v>
      </c>
      <c r="V240" s="32" t="s">
        <v>675</v>
      </c>
      <c r="W240" s="32"/>
      <c r="X240" s="38">
        <v>2010</v>
      </c>
      <c r="Y240" s="32" t="s">
        <v>677</v>
      </c>
      <c r="Z240" s="32" t="s">
        <v>1205</v>
      </c>
      <c r="AA240" s="32" t="s">
        <v>1205</v>
      </c>
      <c r="AB240" s="32" t="s">
        <v>675</v>
      </c>
      <c r="AC240" s="36"/>
      <c r="AD240" s="36"/>
      <c r="AE240" s="32"/>
      <c r="AF240" s="32"/>
      <c r="AG240" s="36" t="s">
        <v>1206</v>
      </c>
      <c r="AH240" s="36" t="s">
        <v>1207</v>
      </c>
      <c r="AI240" s="37">
        <v>3.5249200000000001E-2</v>
      </c>
      <c r="AJ240" s="37">
        <v>3.1013799999999998E-5</v>
      </c>
      <c r="AK240" s="37"/>
      <c r="AL240" s="37">
        <v>1.53231E-6</v>
      </c>
      <c r="AM240" s="37">
        <v>1.8327199999999999E-14</v>
      </c>
      <c r="AN240" s="37"/>
      <c r="AO240" s="37"/>
      <c r="AP240" s="37"/>
      <c r="AQ240" s="37"/>
      <c r="AR240" s="37"/>
      <c r="AS240" s="37"/>
      <c r="AT240" s="37"/>
      <c r="AU240" s="37"/>
      <c r="AV240" s="37"/>
      <c r="AW240" s="37"/>
      <c r="AX240" s="37"/>
      <c r="AY240" s="35">
        <f>+AI240*'GHG '!$C$2</f>
        <v>3.5249200000000001E-2</v>
      </c>
      <c r="AZ240" s="31">
        <f>AJ240*'GHG '!$C$4</f>
        <v>9.3041399999999996E-4</v>
      </c>
      <c r="BA240" s="35">
        <f>+AK240*'GHG '!$C$5</f>
        <v>0</v>
      </c>
      <c r="BB240" s="35">
        <f>+AL240*'GHG '!$C$6</f>
        <v>4.0606215E-4</v>
      </c>
      <c r="BC240" s="125">
        <f>+AM240*'GHG '!$C$7</f>
        <v>4.3068919999999994E-10</v>
      </c>
      <c r="BD240" s="32"/>
      <c r="BE240" s="32"/>
      <c r="BF240" s="32"/>
      <c r="BG240" s="32"/>
      <c r="BH240" s="32"/>
      <c r="BI240" s="32"/>
      <c r="BJ240" s="32"/>
      <c r="BK240" s="32"/>
      <c r="BL240" s="32"/>
      <c r="BM240" s="32"/>
      <c r="BN240" s="32"/>
      <c r="BO240" s="32"/>
      <c r="BP240" s="37">
        <v>-7.5415700000000004E-6</v>
      </c>
      <c r="BQ240" s="32"/>
      <c r="BR240" s="214">
        <f t="shared" si="13"/>
        <v>3.6585676580689196E-2</v>
      </c>
      <c r="BS240" s="32" t="s">
        <v>1489</v>
      </c>
      <c r="BT240" s="32" t="s">
        <v>1489</v>
      </c>
      <c r="BU240" s="14">
        <f t="shared" si="8"/>
        <v>2</v>
      </c>
    </row>
    <row r="241" spans="1:73" s="14" customFormat="1" ht="35" customHeight="1">
      <c r="A241" s="30" t="s">
        <v>201</v>
      </c>
      <c r="B241" s="32" t="s">
        <v>391</v>
      </c>
      <c r="C241" s="32" t="s">
        <v>447</v>
      </c>
      <c r="D241" s="32"/>
      <c r="E241" s="32" t="s">
        <v>193</v>
      </c>
      <c r="F241" s="32" t="s">
        <v>1240</v>
      </c>
      <c r="G241" s="32"/>
      <c r="H241" s="32" t="s">
        <v>1197</v>
      </c>
      <c r="I241" s="36" t="s">
        <v>1241</v>
      </c>
      <c r="J241" s="215" t="s">
        <v>1749</v>
      </c>
      <c r="K241" s="36"/>
      <c r="L241" s="32"/>
      <c r="M241" s="33" t="s">
        <v>1242</v>
      </c>
      <c r="N241" s="34" t="s">
        <v>1747</v>
      </c>
      <c r="O241" s="34" t="s">
        <v>1747</v>
      </c>
      <c r="P241" s="210" t="s">
        <v>1741</v>
      </c>
      <c r="Q241" s="38"/>
      <c r="R241" s="34"/>
      <c r="S241" s="32" t="s">
        <v>1243</v>
      </c>
      <c r="T241" s="36" t="s">
        <v>1244</v>
      </c>
      <c r="U241" s="36" t="s">
        <v>1245</v>
      </c>
      <c r="V241" s="32" t="s">
        <v>675</v>
      </c>
      <c r="W241" s="32"/>
      <c r="X241" s="38">
        <v>2015</v>
      </c>
      <c r="Y241" s="32" t="s">
        <v>676</v>
      </c>
      <c r="Z241" s="32" t="s">
        <v>1205</v>
      </c>
      <c r="AA241" s="32" t="s">
        <v>1205</v>
      </c>
      <c r="AB241" s="32" t="s">
        <v>675</v>
      </c>
      <c r="AC241" s="36"/>
      <c r="AD241" s="36"/>
      <c r="AE241" s="32"/>
      <c r="AF241" s="32"/>
      <c r="AG241" s="36" t="s">
        <v>1206</v>
      </c>
      <c r="AH241" s="36" t="s">
        <v>1207</v>
      </c>
      <c r="AI241" s="37">
        <v>0.44122400000000001</v>
      </c>
      <c r="AJ241" s="37">
        <v>8.9407799999999997E-4</v>
      </c>
      <c r="AK241" s="37"/>
      <c r="AL241" s="37">
        <v>1.0531E-5</v>
      </c>
      <c r="AM241" s="37">
        <v>2.7049599999999998E-12</v>
      </c>
      <c r="AN241" s="37">
        <v>7.6781999999999997E-11</v>
      </c>
      <c r="AO241" s="37">
        <v>4.8097599999999998E-11</v>
      </c>
      <c r="AP241" s="37">
        <v>6.8594399999999999E-11</v>
      </c>
      <c r="AQ241" s="37">
        <v>5.2615300000000001E-10</v>
      </c>
      <c r="AR241" s="37">
        <v>1.3646099999999999E-9</v>
      </c>
      <c r="AS241" s="37">
        <v>1.15173E-11</v>
      </c>
      <c r="AT241" s="37">
        <v>3.1714199999999998E-12</v>
      </c>
      <c r="AU241" s="37"/>
      <c r="AV241" s="37"/>
      <c r="AW241" s="37"/>
      <c r="AX241" s="37"/>
      <c r="AY241" s="35">
        <f>+AI241*'GHG '!$C$2</f>
        <v>0.44122400000000001</v>
      </c>
      <c r="AZ241" s="31">
        <f>AJ241*'GHG '!$C$4</f>
        <v>2.682234E-2</v>
      </c>
      <c r="BA241" s="35">
        <f>+AK241*'GHG '!$C$5</f>
        <v>0</v>
      </c>
      <c r="BB241" s="35">
        <f>+AL241*'GHG '!$C$6</f>
        <v>2.790715E-3</v>
      </c>
      <c r="BC241" s="125">
        <f>+AM241*'GHG '!$C$7</f>
        <v>6.3566559999999995E-8</v>
      </c>
      <c r="BD241" s="37">
        <f>AN241*'[1]CHF '!$C$5</f>
        <v>2.4339893999999999E-7</v>
      </c>
      <c r="BE241" s="37">
        <f>AO241*'[1]CHF '!$C$7</f>
        <v>6.2526880000000003E-8</v>
      </c>
      <c r="BF241" s="37">
        <f>AP241*'[1]CHF '!$C$8</f>
        <v>2.24989632E-8</v>
      </c>
      <c r="BG241" s="37">
        <f>AQ241*'[1]CHF '!$C$2</f>
        <v>6.5242972000000004E-6</v>
      </c>
      <c r="BH241" s="37">
        <f>AR241*'[1]CHF '!$C$17</f>
        <v>1.09987566E-5</v>
      </c>
      <c r="BI241" s="37">
        <f>AS241*'[1]CHF '!$C$3</f>
        <v>7.7972121000000001E-9</v>
      </c>
      <c r="BJ241" s="37">
        <f>AT241*'[1]GHG '!$C$8</f>
        <v>5.1059861999999998E-8</v>
      </c>
      <c r="BK241" s="32"/>
      <c r="BL241" s="32"/>
      <c r="BM241" s="32"/>
      <c r="BN241" s="32"/>
      <c r="BO241" s="32"/>
      <c r="BP241" s="32">
        <v>-1.2457999999999983E-3</v>
      </c>
      <c r="BQ241" s="32"/>
      <c r="BR241" s="214">
        <f t="shared" si="13"/>
        <v>0.47085502890221731</v>
      </c>
      <c r="BS241" s="32" t="s">
        <v>1490</v>
      </c>
      <c r="BT241" s="32" t="s">
        <v>1490</v>
      </c>
      <c r="BU241" s="14">
        <f t="shared" si="8"/>
        <v>3</v>
      </c>
    </row>
    <row r="242" spans="1:73" s="14" customFormat="1" ht="35" customHeight="1">
      <c r="A242" s="30" t="s">
        <v>201</v>
      </c>
      <c r="B242" s="32" t="s">
        <v>391</v>
      </c>
      <c r="C242" s="32" t="s">
        <v>447</v>
      </c>
      <c r="D242" s="32"/>
      <c r="E242" s="32" t="s">
        <v>193</v>
      </c>
      <c r="F242" s="32" t="s">
        <v>1240</v>
      </c>
      <c r="G242" s="32"/>
      <c r="H242" s="32" t="s">
        <v>1197</v>
      </c>
      <c r="I242" s="36" t="s">
        <v>1246</v>
      </c>
      <c r="J242" s="36" t="s">
        <v>1247</v>
      </c>
      <c r="K242" s="36"/>
      <c r="L242" s="32"/>
      <c r="M242" s="33" t="s">
        <v>1248</v>
      </c>
      <c r="N242" s="34" t="s">
        <v>1747</v>
      </c>
      <c r="O242" s="34" t="s">
        <v>1747</v>
      </c>
      <c r="P242" s="210" t="s">
        <v>1741</v>
      </c>
      <c r="Q242" s="38"/>
      <c r="R242" s="34"/>
      <c r="S242" s="32" t="s">
        <v>1243</v>
      </c>
      <c r="T242" s="36" t="s">
        <v>1249</v>
      </c>
      <c r="U242" s="36" t="s">
        <v>1250</v>
      </c>
      <c r="V242" s="32" t="s">
        <v>675</v>
      </c>
      <c r="W242" s="32"/>
      <c r="X242" s="38">
        <v>2015</v>
      </c>
      <c r="Y242" s="32" t="s">
        <v>676</v>
      </c>
      <c r="Z242" s="32" t="s">
        <v>1205</v>
      </c>
      <c r="AA242" s="32" t="s">
        <v>1205</v>
      </c>
      <c r="AB242" s="32" t="s">
        <v>675</v>
      </c>
      <c r="AC242" s="36"/>
      <c r="AD242" s="36"/>
      <c r="AE242" s="32"/>
      <c r="AF242" s="32"/>
      <c r="AG242" s="36" t="s">
        <v>1206</v>
      </c>
      <c r="AH242" s="36" t="s">
        <v>1207</v>
      </c>
      <c r="AI242" s="37">
        <v>0.46288499999999999</v>
      </c>
      <c r="AJ242" s="37">
        <v>9.3761400000000003E-4</v>
      </c>
      <c r="AK242" s="37"/>
      <c r="AL242" s="37">
        <v>1.09668E-5</v>
      </c>
      <c r="AM242" s="37">
        <v>2.7727099999999998E-12</v>
      </c>
      <c r="AN242" s="37">
        <v>8.0624100000000003E-11</v>
      </c>
      <c r="AO242" s="37">
        <v>5.0482000000000001E-11</v>
      </c>
      <c r="AP242" s="37">
        <v>7.2026700000000004E-11</v>
      </c>
      <c r="AQ242" s="37">
        <v>5.5247600000000001E-10</v>
      </c>
      <c r="AR242" s="37">
        <v>1.43289E-9</v>
      </c>
      <c r="AS242" s="37">
        <v>1.2093599999999999E-11</v>
      </c>
      <c r="AT242" s="37">
        <v>3.2867700000000001E-12</v>
      </c>
      <c r="AU242" s="37"/>
      <c r="AV242" s="37"/>
      <c r="AW242" s="37"/>
      <c r="AX242" s="37"/>
      <c r="AY242" s="35">
        <f>+AI242*'GHG '!$C$2</f>
        <v>0.46288499999999999</v>
      </c>
      <c r="AZ242" s="31">
        <f>AJ242*'GHG '!$C$4</f>
        <v>2.8128420000000001E-2</v>
      </c>
      <c r="BA242" s="35">
        <f>+AK242*'GHG '!$C$5</f>
        <v>0</v>
      </c>
      <c r="BB242" s="35">
        <f>+AL242*'GHG '!$C$6</f>
        <v>2.9062020000000001E-3</v>
      </c>
      <c r="BC242" s="125">
        <f>+AM242*'GHG '!$C$7</f>
        <v>6.515868499999999E-8</v>
      </c>
      <c r="BD242" s="37">
        <f>AN242*'[1]CHF '!$C$5</f>
        <v>2.5557839700000002E-7</v>
      </c>
      <c r="BE242" s="37">
        <f>AO242*'[1]CHF '!$C$7</f>
        <v>6.5626600000000001E-8</v>
      </c>
      <c r="BF242" s="37">
        <f>AP242*'[1]CHF '!$C$8</f>
        <v>2.36247576E-8</v>
      </c>
      <c r="BG242" s="37">
        <f>AQ242*'[1]CHF '!$C$2</f>
        <v>6.8507023999999997E-6</v>
      </c>
      <c r="BH242" s="37">
        <f>AR242*'[1]CHF '!$C$17</f>
        <v>1.15490934E-5</v>
      </c>
      <c r="BI242" s="37">
        <f>AS242*'[1]CHF '!$C$3</f>
        <v>8.1873671999999987E-9</v>
      </c>
      <c r="BJ242" s="37">
        <f>AT242*'[1]GHG '!$C$8</f>
        <v>5.2916996999999999E-8</v>
      </c>
      <c r="BK242" s="32"/>
      <c r="BL242" s="32"/>
      <c r="BM242" s="32"/>
      <c r="BN242" s="32"/>
      <c r="BO242" s="32"/>
      <c r="BP242" s="32">
        <v>-1.2954000000000021E-3</v>
      </c>
      <c r="BQ242" s="32"/>
      <c r="BR242" s="214">
        <f t="shared" si="13"/>
        <v>0.49393849288860375</v>
      </c>
      <c r="BS242" s="32" t="s">
        <v>1490</v>
      </c>
      <c r="BT242" s="32" t="s">
        <v>1490</v>
      </c>
      <c r="BU242" s="14">
        <f t="shared" si="8"/>
        <v>4</v>
      </c>
    </row>
    <row r="243" spans="1:73" s="14" customFormat="1" ht="35" customHeight="1">
      <c r="A243" s="30" t="s">
        <v>201</v>
      </c>
      <c r="B243" s="32" t="s">
        <v>1251</v>
      </c>
      <c r="C243" s="32" t="s">
        <v>408</v>
      </c>
      <c r="D243" s="32" t="s">
        <v>386</v>
      </c>
      <c r="E243" s="32" t="s">
        <v>445</v>
      </c>
      <c r="F243" s="32" t="s">
        <v>301</v>
      </c>
      <c r="G243" s="32" t="s">
        <v>302</v>
      </c>
      <c r="H243" s="32" t="s">
        <v>1252</v>
      </c>
      <c r="I243" s="36" t="s">
        <v>1253</v>
      </c>
      <c r="J243" s="36" t="s">
        <v>1254</v>
      </c>
      <c r="K243" s="36"/>
      <c r="L243" s="32"/>
      <c r="M243" s="33" t="s">
        <v>1255</v>
      </c>
      <c r="N243" s="34" t="s">
        <v>1256</v>
      </c>
      <c r="O243" s="34" t="s">
        <v>1256</v>
      </c>
      <c r="P243" s="210" t="s">
        <v>1741</v>
      </c>
      <c r="Q243" s="38"/>
      <c r="R243" s="34"/>
      <c r="S243" s="32" t="s">
        <v>1202</v>
      </c>
      <c r="T243" s="36" t="s">
        <v>1257</v>
      </c>
      <c r="U243" s="36" t="s">
        <v>1258</v>
      </c>
      <c r="V243" s="32" t="s">
        <v>675</v>
      </c>
      <c r="W243" s="32"/>
      <c r="X243" s="38">
        <v>2009</v>
      </c>
      <c r="Y243" s="32" t="s">
        <v>677</v>
      </c>
      <c r="Z243" s="32" t="s">
        <v>1259</v>
      </c>
      <c r="AA243" s="32" t="s">
        <v>1259</v>
      </c>
      <c r="AB243" s="32" t="s">
        <v>677</v>
      </c>
      <c r="AC243" s="36"/>
      <c r="AD243" s="36"/>
      <c r="AE243" s="32"/>
      <c r="AF243" s="32"/>
      <c r="AG243" s="36" t="s">
        <v>1206</v>
      </c>
      <c r="AH243" s="36" t="s">
        <v>1207</v>
      </c>
      <c r="AI243" s="37">
        <v>1.6874199999999999</v>
      </c>
      <c r="AJ243" s="216">
        <v>1.6308599999999999E-2</v>
      </c>
      <c r="AK243" s="37"/>
      <c r="AL243" s="37">
        <v>1.4147400000000001E-10</v>
      </c>
      <c r="AM243" s="37"/>
      <c r="AN243" s="37"/>
      <c r="AO243" s="37"/>
      <c r="AP243" s="37"/>
      <c r="AQ243" s="37"/>
      <c r="AR243" s="37"/>
      <c r="AS243" s="37"/>
      <c r="AT243" s="37"/>
      <c r="AU243" s="37"/>
      <c r="AV243" s="37"/>
      <c r="AW243" s="37"/>
      <c r="AX243" s="37"/>
      <c r="AY243" s="35">
        <f>+AI243*'GHG '!$C$2</f>
        <v>1.6874199999999999</v>
      </c>
      <c r="AZ243" s="31">
        <f>AJ243*'GHG '!$C$4</f>
        <v>0.48925799999999997</v>
      </c>
      <c r="BA243" s="35">
        <f>+AK243*'GHG '!$C$5</f>
        <v>0</v>
      </c>
      <c r="BB243" s="35">
        <f>+AL243*'GHG '!$C$6</f>
        <v>3.7490610000000003E-8</v>
      </c>
      <c r="BC243" s="125">
        <f>+AM243*'GHG '!$C$7</f>
        <v>0</v>
      </c>
      <c r="BD243" s="32"/>
      <c r="BE243" s="32"/>
      <c r="BF243" s="32"/>
      <c r="BG243" s="32"/>
      <c r="BH243" s="32"/>
      <c r="BI243" s="32"/>
      <c r="BJ243" s="32"/>
      <c r="BK243" s="32"/>
      <c r="BL243" s="32"/>
      <c r="BM243" s="32"/>
      <c r="BN243" s="32"/>
      <c r="BO243" s="32"/>
      <c r="BP243" s="32"/>
      <c r="BQ243" s="32"/>
      <c r="BR243" s="214">
        <f t="shared" si="13"/>
        <v>2.1766780374906101</v>
      </c>
      <c r="BS243" s="32" t="s">
        <v>1489</v>
      </c>
      <c r="BT243" s="32" t="s">
        <v>1489</v>
      </c>
      <c r="BU243" s="14">
        <f t="shared" si="8"/>
        <v>5</v>
      </c>
    </row>
    <row r="244" spans="1:73" s="14" customFormat="1" ht="35" customHeight="1">
      <c r="A244" s="30" t="s">
        <v>201</v>
      </c>
      <c r="B244" s="32" t="s">
        <v>1251</v>
      </c>
      <c r="C244" s="32" t="s">
        <v>408</v>
      </c>
      <c r="D244" s="32" t="s">
        <v>386</v>
      </c>
      <c r="E244" s="32" t="s">
        <v>445</v>
      </c>
      <c r="F244" s="32" t="s">
        <v>301</v>
      </c>
      <c r="G244" s="32" t="s">
        <v>302</v>
      </c>
      <c r="H244" s="32" t="s">
        <v>1252</v>
      </c>
      <c r="I244" s="36" t="s">
        <v>1260</v>
      </c>
      <c r="J244" s="36" t="s">
        <v>1261</v>
      </c>
      <c r="K244" s="36"/>
      <c r="L244" s="32"/>
      <c r="M244" s="33" t="s">
        <v>1262</v>
      </c>
      <c r="N244" s="34" t="s">
        <v>1256</v>
      </c>
      <c r="O244" s="34" t="s">
        <v>1256</v>
      </c>
      <c r="P244" s="210" t="s">
        <v>1741</v>
      </c>
      <c r="Q244" s="38"/>
      <c r="R244" s="34"/>
      <c r="S244" s="32" t="s">
        <v>1202</v>
      </c>
      <c r="T244" s="36" t="s">
        <v>1263</v>
      </c>
      <c r="U244" s="36" t="s">
        <v>1264</v>
      </c>
      <c r="V244" s="32" t="s">
        <v>675</v>
      </c>
      <c r="W244" s="32"/>
      <c r="X244" s="38">
        <v>2009</v>
      </c>
      <c r="Y244" s="32" t="s">
        <v>677</v>
      </c>
      <c r="Z244" s="32" t="s">
        <v>1259</v>
      </c>
      <c r="AA244" s="32" t="s">
        <v>1259</v>
      </c>
      <c r="AB244" s="32" t="s">
        <v>677</v>
      </c>
      <c r="AC244" s="36"/>
      <c r="AD244" s="36"/>
      <c r="AE244" s="32"/>
      <c r="AF244" s="32"/>
      <c r="AG244" s="36" t="s">
        <v>1206</v>
      </c>
      <c r="AH244" s="36" t="s">
        <v>1207</v>
      </c>
      <c r="AI244" s="216">
        <v>2.9226700000000001</v>
      </c>
      <c r="AJ244" s="216">
        <v>1.8920900000000001E-2</v>
      </c>
      <c r="AK244" s="37"/>
      <c r="AL244" s="37">
        <v>4.5390500000000002E-11</v>
      </c>
      <c r="AM244" s="37"/>
      <c r="AN244" s="37"/>
      <c r="AO244" s="37"/>
      <c r="AP244" s="37"/>
      <c r="AQ244" s="37"/>
      <c r="AR244" s="37"/>
      <c r="AS244" s="37"/>
      <c r="AT244" s="37"/>
      <c r="AU244" s="37"/>
      <c r="AV244" s="37"/>
      <c r="AW244" s="37"/>
      <c r="AX244" s="37"/>
      <c r="AY244" s="35">
        <f>+AI244*'GHG '!$C$2</f>
        <v>2.9226700000000001</v>
      </c>
      <c r="AZ244" s="31">
        <f>AJ244*'GHG '!$C$4</f>
        <v>0.56762699999999999</v>
      </c>
      <c r="BA244" s="35">
        <f>+AK244*'GHG '!$C$5</f>
        <v>0</v>
      </c>
      <c r="BB244" s="35">
        <f>+AL244*'GHG '!$C$6</f>
        <v>1.20284825E-8</v>
      </c>
      <c r="BC244" s="125">
        <f>+AM244*'GHG '!$C$7</f>
        <v>0</v>
      </c>
      <c r="BD244" s="32"/>
      <c r="BE244" s="32"/>
      <c r="BF244" s="32"/>
      <c r="BG244" s="32"/>
      <c r="BH244" s="32"/>
      <c r="BI244" s="32"/>
      <c r="BJ244" s="32"/>
      <c r="BK244" s="32"/>
      <c r="BL244" s="32"/>
      <c r="BM244" s="32"/>
      <c r="BN244" s="32"/>
      <c r="BO244" s="32"/>
      <c r="BP244" s="32"/>
      <c r="BQ244" s="32"/>
      <c r="BR244" s="214">
        <f t="shared" si="13"/>
        <v>3.4902970120284826</v>
      </c>
      <c r="BS244" s="32" t="s">
        <v>1489</v>
      </c>
      <c r="BT244" s="32" t="s">
        <v>1489</v>
      </c>
      <c r="BU244" s="14">
        <f t="shared" si="8"/>
        <v>6</v>
      </c>
    </row>
    <row r="245" spans="1:73" s="14" customFormat="1" ht="35" customHeight="1">
      <c r="A245" s="30" t="s">
        <v>201</v>
      </c>
      <c r="B245" s="32" t="s">
        <v>1251</v>
      </c>
      <c r="C245" s="32" t="s">
        <v>408</v>
      </c>
      <c r="D245" s="32" t="s">
        <v>386</v>
      </c>
      <c r="E245" s="32" t="s">
        <v>445</v>
      </c>
      <c r="F245" s="32" t="s">
        <v>301</v>
      </c>
      <c r="G245" s="32" t="s">
        <v>302</v>
      </c>
      <c r="H245" s="32" t="s">
        <v>1252</v>
      </c>
      <c r="I245" s="36" t="s">
        <v>1703</v>
      </c>
      <c r="J245" s="36" t="s">
        <v>1265</v>
      </c>
      <c r="K245" s="36"/>
      <c r="L245" s="32"/>
      <c r="M245" s="33" t="s">
        <v>1266</v>
      </c>
      <c r="N245" s="34" t="s">
        <v>1747</v>
      </c>
      <c r="O245" s="34" t="s">
        <v>1747</v>
      </c>
      <c r="P245" s="210" t="s">
        <v>1741</v>
      </c>
      <c r="Q245" s="38"/>
      <c r="R245" s="34"/>
      <c r="S245" s="32" t="s">
        <v>1202</v>
      </c>
      <c r="T245" s="36" t="s">
        <v>1267</v>
      </c>
      <c r="U245" s="36" t="s">
        <v>1268</v>
      </c>
      <c r="V245" s="32" t="s">
        <v>675</v>
      </c>
      <c r="W245" s="32"/>
      <c r="X245" s="38">
        <v>2012</v>
      </c>
      <c r="Y245" s="32" t="s">
        <v>677</v>
      </c>
      <c r="Z245" s="32" t="s">
        <v>1205</v>
      </c>
      <c r="AA245" s="32" t="s">
        <v>1205</v>
      </c>
      <c r="AB245" s="32" t="s">
        <v>675</v>
      </c>
      <c r="AC245" s="36"/>
      <c r="AD245" s="36"/>
      <c r="AE245" s="32"/>
      <c r="AF245" s="32"/>
      <c r="AG245" s="36" t="s">
        <v>1206</v>
      </c>
      <c r="AH245" s="36" t="s">
        <v>1207</v>
      </c>
      <c r="AI245" s="216">
        <v>4.1368499999999999</v>
      </c>
      <c r="AJ245" s="216">
        <v>1.16361E-2</v>
      </c>
      <c r="AK245" s="37"/>
      <c r="AL245" s="37">
        <v>8.4800000000000001E-5</v>
      </c>
      <c r="AM245" s="37">
        <v>5.5779800000000001E-11</v>
      </c>
      <c r="AN245" s="37"/>
      <c r="AO245" s="37"/>
      <c r="AP245" s="37"/>
      <c r="AQ245" s="37"/>
      <c r="AR245" s="37"/>
      <c r="AS245" s="37"/>
      <c r="AT245" s="37"/>
      <c r="AU245" s="37"/>
      <c r="AV245" s="37"/>
      <c r="AW245" s="37"/>
      <c r="AX245" s="37"/>
      <c r="AY245" s="35">
        <f>+AI245*'GHG '!$C$2</f>
        <v>4.1368499999999999</v>
      </c>
      <c r="AZ245" s="31">
        <f>AJ245*'GHG '!$C$4</f>
        <v>0.34908299999999998</v>
      </c>
      <c r="BA245" s="35">
        <f>+AK245*'GHG '!$C$5</f>
        <v>0</v>
      </c>
      <c r="BB245" s="35">
        <f>+AL245*'GHG '!$C$6</f>
        <v>2.2471999999999999E-2</v>
      </c>
      <c r="BC245" s="125">
        <f>+AM245*'GHG '!$C$7</f>
        <v>1.3108253000000001E-6</v>
      </c>
      <c r="BD245" s="32"/>
      <c r="BE245" s="32"/>
      <c r="BF245" s="32"/>
      <c r="BG245" s="32"/>
      <c r="BH245" s="32"/>
      <c r="BI245" s="32"/>
      <c r="BJ245" s="32"/>
      <c r="BK245" s="32"/>
      <c r="BL245" s="32"/>
      <c r="BM245" s="32"/>
      <c r="BN245" s="32"/>
      <c r="BO245" s="32"/>
      <c r="BP245" s="32">
        <v>-3.0357100000000001E-2</v>
      </c>
      <c r="BQ245" s="32"/>
      <c r="BR245" s="214">
        <f t="shared" si="13"/>
        <v>4.5084063108252996</v>
      </c>
      <c r="BS245" s="32" t="s">
        <v>1489</v>
      </c>
      <c r="BT245" s="32" t="s">
        <v>1489</v>
      </c>
      <c r="BU245" s="14">
        <f t="shared" si="8"/>
        <v>7</v>
      </c>
    </row>
    <row r="246" spans="1:73" s="14" customFormat="1" ht="35" customHeight="1">
      <c r="A246" s="30" t="s">
        <v>201</v>
      </c>
      <c r="B246" s="32" t="s">
        <v>1251</v>
      </c>
      <c r="C246" s="175" t="s">
        <v>416</v>
      </c>
      <c r="D246" s="32" t="s">
        <v>417</v>
      </c>
      <c r="E246" s="32" t="s">
        <v>445</v>
      </c>
      <c r="F246" s="32" t="s">
        <v>199</v>
      </c>
      <c r="G246" s="32" t="s">
        <v>319</v>
      </c>
      <c r="H246" s="32" t="s">
        <v>1269</v>
      </c>
      <c r="I246" s="36" t="s">
        <v>1705</v>
      </c>
      <c r="J246" s="36" t="s">
        <v>1270</v>
      </c>
      <c r="K246" s="36"/>
      <c r="L246" s="32"/>
      <c r="M246" s="33" t="s">
        <v>1271</v>
      </c>
      <c r="N246" s="34" t="s">
        <v>1747</v>
      </c>
      <c r="O246" s="34" t="s">
        <v>1747</v>
      </c>
      <c r="P246" s="210" t="s">
        <v>1741</v>
      </c>
      <c r="Q246" s="38"/>
      <c r="R246" s="34"/>
      <c r="S246" s="32" t="s">
        <v>1202</v>
      </c>
      <c r="T246" s="36" t="s">
        <v>1272</v>
      </c>
      <c r="U246" s="36" t="s">
        <v>1273</v>
      </c>
      <c r="V246" s="32" t="s">
        <v>675</v>
      </c>
      <c r="W246" s="32"/>
      <c r="X246" s="38">
        <v>2010</v>
      </c>
      <c r="Y246" s="32" t="s">
        <v>677</v>
      </c>
      <c r="Z246" s="32" t="s">
        <v>1274</v>
      </c>
      <c r="AA246" s="32" t="s">
        <v>1274</v>
      </c>
      <c r="AB246" s="32" t="s">
        <v>675</v>
      </c>
      <c r="AC246" s="36"/>
      <c r="AD246" s="36"/>
      <c r="AE246" s="32"/>
      <c r="AF246" s="32"/>
      <c r="AG246" s="36" t="s">
        <v>1206</v>
      </c>
      <c r="AH246" s="36" t="s">
        <v>1207</v>
      </c>
      <c r="AI246" s="216">
        <v>2.3826400000000001E-3</v>
      </c>
      <c r="AJ246" s="216">
        <v>3.5633100000000001E-6</v>
      </c>
      <c r="AK246" s="37"/>
      <c r="AL246" s="37">
        <v>6.2341E-7</v>
      </c>
      <c r="AM246" s="37">
        <v>1.33956E-14</v>
      </c>
      <c r="AN246" s="37"/>
      <c r="AO246" s="37"/>
      <c r="AP246" s="37"/>
      <c r="AQ246" s="37"/>
      <c r="AR246" s="37"/>
      <c r="AS246" s="37"/>
      <c r="AT246" s="37"/>
      <c r="AU246" s="37"/>
      <c r="AV246" s="37"/>
      <c r="AW246" s="37"/>
      <c r="AX246" s="37"/>
      <c r="AY246" s="35">
        <f>+AI246*'GHG '!$C$2</f>
        <v>2.3826400000000001E-3</v>
      </c>
      <c r="AZ246" s="31">
        <f>AJ246*'GHG '!$C$4</f>
        <v>1.068993E-4</v>
      </c>
      <c r="BA246" s="35">
        <f>+AK246*'GHG '!$C$5</f>
        <v>0</v>
      </c>
      <c r="BB246" s="35">
        <f>+AL246*'GHG '!$C$6</f>
        <v>1.6520365E-4</v>
      </c>
      <c r="BC246" s="125">
        <f>+AM246*'GHG '!$C$7</f>
        <v>3.1479659999999999E-10</v>
      </c>
      <c r="BD246" s="32"/>
      <c r="BE246" s="32"/>
      <c r="BF246" s="32"/>
      <c r="BG246" s="32"/>
      <c r="BH246" s="32"/>
      <c r="BI246" s="32"/>
      <c r="BJ246" s="32"/>
      <c r="BK246" s="32"/>
      <c r="BL246" s="32"/>
      <c r="BM246" s="32"/>
      <c r="BN246" s="32"/>
      <c r="BO246" s="32"/>
      <c r="BP246" s="37">
        <v>-2.8755700000000001E-6</v>
      </c>
      <c r="BQ246" s="32"/>
      <c r="BR246" s="214">
        <f t="shared" si="13"/>
        <v>2.6547432647965998E-3</v>
      </c>
      <c r="BS246" s="32" t="s">
        <v>1489</v>
      </c>
      <c r="BT246" s="32" t="s">
        <v>1489</v>
      </c>
      <c r="BU246" s="14">
        <f t="shared" si="8"/>
        <v>8</v>
      </c>
    </row>
    <row r="247" spans="1:73" s="14" customFormat="1" ht="35" customHeight="1">
      <c r="A247" s="30" t="s">
        <v>201</v>
      </c>
      <c r="B247" s="32" t="s">
        <v>1251</v>
      </c>
      <c r="C247" s="32" t="s">
        <v>416</v>
      </c>
      <c r="D247" s="32" t="s">
        <v>417</v>
      </c>
      <c r="E247" s="32" t="s">
        <v>445</v>
      </c>
      <c r="F247" s="32" t="s">
        <v>199</v>
      </c>
      <c r="G247" s="32" t="s">
        <v>319</v>
      </c>
      <c r="H247" s="32" t="s">
        <v>1269</v>
      </c>
      <c r="I247" s="36" t="s">
        <v>1275</v>
      </c>
      <c r="J247" s="36" t="s">
        <v>1276</v>
      </c>
      <c r="K247" s="36"/>
      <c r="L247" s="32"/>
      <c r="M247" s="33" t="s">
        <v>1277</v>
      </c>
      <c r="N247" s="39" t="s">
        <v>1278</v>
      </c>
      <c r="O247" s="39" t="s">
        <v>1750</v>
      </c>
      <c r="P247" s="210" t="s">
        <v>1741</v>
      </c>
      <c r="Q247" s="38"/>
      <c r="R247" s="34"/>
      <c r="S247" s="32" t="s">
        <v>1202</v>
      </c>
      <c r="T247" s="36" t="s">
        <v>1279</v>
      </c>
      <c r="U247" s="36" t="s">
        <v>1280</v>
      </c>
      <c r="V247" s="32" t="s">
        <v>675</v>
      </c>
      <c r="W247" s="32"/>
      <c r="X247" s="38">
        <v>2016</v>
      </c>
      <c r="Y247" s="32" t="s">
        <v>677</v>
      </c>
      <c r="Z247" s="32" t="s">
        <v>1205</v>
      </c>
      <c r="AA247" s="32" t="s">
        <v>1205</v>
      </c>
      <c r="AB247" s="32" t="s">
        <v>675</v>
      </c>
      <c r="AC247" s="36"/>
      <c r="AD247" s="36"/>
      <c r="AE247" s="32"/>
      <c r="AF247" s="32"/>
      <c r="AG247" s="36" t="s">
        <v>1206</v>
      </c>
      <c r="AH247" s="36" t="s">
        <v>1207</v>
      </c>
      <c r="AI247" s="216">
        <v>3.8059500000000003E-2</v>
      </c>
      <c r="AJ247" s="216">
        <v>5.8668600000000003E-5</v>
      </c>
      <c r="AK247" s="37"/>
      <c r="AL247" s="37">
        <v>4.1144599999999999E-7</v>
      </c>
      <c r="AM247" s="37"/>
      <c r="AN247" s="37"/>
      <c r="AO247" s="37"/>
      <c r="AP247" s="37"/>
      <c r="AQ247" s="37"/>
      <c r="AR247" s="37"/>
      <c r="AS247" s="37"/>
      <c r="AT247" s="37"/>
      <c r="AU247" s="37"/>
      <c r="AV247" s="37"/>
      <c r="AW247" s="37"/>
      <c r="AX247" s="37"/>
      <c r="AY247" s="35">
        <f>+AI247*'GHG '!$C$2</f>
        <v>3.8059500000000003E-2</v>
      </c>
      <c r="AZ247" s="31">
        <f>AJ247*'GHG '!$C$4</f>
        <v>1.7600580000000001E-3</v>
      </c>
      <c r="BA247" s="35">
        <f>+AK247*'GHG '!$C$5</f>
        <v>0</v>
      </c>
      <c r="BB247" s="35">
        <f>+AL247*'GHG '!$C$6</f>
        <v>1.0903319E-4</v>
      </c>
      <c r="BC247" s="125">
        <f>+AM247*'GHG '!$C$7</f>
        <v>0</v>
      </c>
      <c r="BD247" s="32"/>
      <c r="BE247" s="32"/>
      <c r="BF247" s="32"/>
      <c r="BG247" s="32"/>
      <c r="BH247" s="32"/>
      <c r="BI247" s="32"/>
      <c r="BJ247" s="32"/>
      <c r="BK247" s="32"/>
      <c r="BL247" s="32"/>
      <c r="BM247" s="32"/>
      <c r="BN247" s="32"/>
      <c r="BO247" s="32"/>
      <c r="BP247" s="37">
        <v>-4.6600000000000005E-10</v>
      </c>
      <c r="BQ247" s="32"/>
      <c r="BR247" s="214">
        <f t="shared" si="13"/>
        <v>3.9928591190000008E-2</v>
      </c>
      <c r="BS247" s="32" t="s">
        <v>1489</v>
      </c>
      <c r="BT247" s="32" t="s">
        <v>1489</v>
      </c>
      <c r="BU247" s="14">
        <f t="shared" si="8"/>
        <v>9</v>
      </c>
    </row>
    <row r="248" spans="1:73" s="14" customFormat="1" ht="35" customHeight="1">
      <c r="A248" s="30" t="s">
        <v>201</v>
      </c>
      <c r="B248" s="32" t="s">
        <v>1251</v>
      </c>
      <c r="C248" s="32" t="s">
        <v>416</v>
      </c>
      <c r="D248" s="32" t="s">
        <v>417</v>
      </c>
      <c r="E248" s="32" t="s">
        <v>445</v>
      </c>
      <c r="F248" s="32" t="s">
        <v>199</v>
      </c>
      <c r="G248" s="32" t="s">
        <v>319</v>
      </c>
      <c r="H248" s="32" t="s">
        <v>1269</v>
      </c>
      <c r="I248" s="36" t="s">
        <v>1281</v>
      </c>
      <c r="J248" s="32" t="s">
        <v>1282</v>
      </c>
      <c r="K248" s="32"/>
      <c r="L248" s="32"/>
      <c r="M248" s="33" t="s">
        <v>1283</v>
      </c>
      <c r="N248" s="34" t="s">
        <v>1747</v>
      </c>
      <c r="O248" s="34" t="s">
        <v>1747</v>
      </c>
      <c r="P248" s="210" t="s">
        <v>1284</v>
      </c>
      <c r="Q248" s="38"/>
      <c r="R248" s="34"/>
      <c r="S248" s="32" t="s">
        <v>1202</v>
      </c>
      <c r="T248" s="36" t="s">
        <v>1285</v>
      </c>
      <c r="U248" s="36" t="s">
        <v>1286</v>
      </c>
      <c r="V248" s="32" t="s">
        <v>675</v>
      </c>
      <c r="W248" s="32"/>
      <c r="X248" s="38">
        <v>2013</v>
      </c>
      <c r="Y248" s="32" t="s">
        <v>677</v>
      </c>
      <c r="Z248" s="32" t="s">
        <v>1274</v>
      </c>
      <c r="AA248" s="32" t="s">
        <v>1274</v>
      </c>
      <c r="AB248" s="32" t="s">
        <v>675</v>
      </c>
      <c r="AC248" s="36"/>
      <c r="AD248" s="36"/>
      <c r="AE248" s="32"/>
      <c r="AF248" s="32"/>
      <c r="AG248" s="36" t="s">
        <v>1206</v>
      </c>
      <c r="AH248" s="36" t="s">
        <v>1207</v>
      </c>
      <c r="AI248" s="216"/>
      <c r="AJ248" s="216"/>
      <c r="AK248" s="37"/>
      <c r="AL248" s="37"/>
      <c r="AM248" s="37"/>
      <c r="AN248" s="37"/>
      <c r="AO248" s="37"/>
      <c r="AP248" s="37"/>
      <c r="AQ248" s="37"/>
      <c r="AR248" s="37"/>
      <c r="AS248" s="37"/>
      <c r="AT248" s="37"/>
      <c r="AU248" s="37"/>
      <c r="AV248" s="37"/>
      <c r="AW248" s="37"/>
      <c r="AX248" s="37"/>
      <c r="AY248" s="35">
        <f>+AI248*'GHG '!$C$2</f>
        <v>0</v>
      </c>
      <c r="AZ248" s="31">
        <f>AJ248*'GHG '!$C$4</f>
        <v>0</v>
      </c>
      <c r="BA248" s="35">
        <f>+AK248*'GHG '!$C$5</f>
        <v>0</v>
      </c>
      <c r="BB248" s="35">
        <f>+AL248*'GHG '!$C$6</f>
        <v>0</v>
      </c>
      <c r="BC248" s="125">
        <f>+AM248*'GHG '!$C$7</f>
        <v>0</v>
      </c>
      <c r="BD248" s="32"/>
      <c r="BE248" s="32"/>
      <c r="BF248" s="32"/>
      <c r="BG248" s="32"/>
      <c r="BH248" s="32"/>
      <c r="BI248" s="32"/>
      <c r="BJ248" s="32"/>
      <c r="BK248" s="32"/>
      <c r="BL248" s="32"/>
      <c r="BM248" s="32"/>
      <c r="BN248" s="32"/>
      <c r="BO248" s="32"/>
      <c r="BP248" s="32"/>
      <c r="BQ248" s="32"/>
      <c r="BR248" s="214">
        <f>[2]Sheet8!$C$25</f>
        <v>1.4590000000000001</v>
      </c>
      <c r="BS248" s="32" t="s">
        <v>1489</v>
      </c>
      <c r="BT248" s="32" t="s">
        <v>1489</v>
      </c>
      <c r="BU248" s="14">
        <f t="shared" si="8"/>
        <v>10</v>
      </c>
    </row>
    <row r="249" spans="1:73" s="14" customFormat="1" ht="35" customHeight="1">
      <c r="A249" s="30" t="s">
        <v>201</v>
      </c>
      <c r="B249" s="32" t="s">
        <v>1251</v>
      </c>
      <c r="C249" s="32" t="s">
        <v>416</v>
      </c>
      <c r="D249" s="32" t="s">
        <v>417</v>
      </c>
      <c r="E249" s="32" t="s">
        <v>445</v>
      </c>
      <c r="F249" s="32" t="s">
        <v>199</v>
      </c>
      <c r="G249" s="32" t="s">
        <v>319</v>
      </c>
      <c r="H249" s="32" t="s">
        <v>1269</v>
      </c>
      <c r="I249" s="36" t="s">
        <v>1287</v>
      </c>
      <c r="J249" s="32" t="s">
        <v>1288</v>
      </c>
      <c r="K249" s="32"/>
      <c r="L249" s="32"/>
      <c r="M249" s="33" t="s">
        <v>1289</v>
      </c>
      <c r="N249" s="34" t="s">
        <v>1747</v>
      </c>
      <c r="O249" s="34" t="s">
        <v>1747</v>
      </c>
      <c r="P249" s="210" t="s">
        <v>1284</v>
      </c>
      <c r="Q249" s="38"/>
      <c r="R249" s="34"/>
      <c r="S249" s="32" t="s">
        <v>1202</v>
      </c>
      <c r="T249" s="36" t="s">
        <v>1290</v>
      </c>
      <c r="U249" s="36" t="s">
        <v>1291</v>
      </c>
      <c r="V249" s="32" t="s">
        <v>675</v>
      </c>
      <c r="W249" s="32"/>
      <c r="X249" s="38">
        <v>2013</v>
      </c>
      <c r="Y249" s="32" t="s">
        <v>677</v>
      </c>
      <c r="Z249" s="32" t="s">
        <v>1274</v>
      </c>
      <c r="AA249" s="32" t="s">
        <v>1274</v>
      </c>
      <c r="AB249" s="32" t="s">
        <v>675</v>
      </c>
      <c r="AC249" s="36"/>
      <c r="AD249" s="36"/>
      <c r="AE249" s="32"/>
      <c r="AF249" s="32"/>
      <c r="AG249" s="36" t="s">
        <v>1206</v>
      </c>
      <c r="AH249" s="36" t="s">
        <v>1207</v>
      </c>
      <c r="AI249" s="216"/>
      <c r="AJ249" s="216"/>
      <c r="AK249" s="37"/>
      <c r="AL249" s="37"/>
      <c r="AM249" s="37"/>
      <c r="AN249" s="37"/>
      <c r="AO249" s="37"/>
      <c r="AP249" s="37"/>
      <c r="AQ249" s="37"/>
      <c r="AR249" s="37"/>
      <c r="AS249" s="37"/>
      <c r="AT249" s="37"/>
      <c r="AU249" s="37"/>
      <c r="AV249" s="37"/>
      <c r="AW249" s="37"/>
      <c r="AX249" s="37"/>
      <c r="AY249" s="35">
        <f>+AI249*'GHG '!$C$2</f>
        <v>0</v>
      </c>
      <c r="AZ249" s="31">
        <f>AJ249*'GHG '!$C$4</f>
        <v>0</v>
      </c>
      <c r="BA249" s="35">
        <f>+AK249*'GHG '!$C$5</f>
        <v>0</v>
      </c>
      <c r="BB249" s="35">
        <f>+AL249*'GHG '!$C$6</f>
        <v>0</v>
      </c>
      <c r="BC249" s="125">
        <f>+AM249*'GHG '!$C$7</f>
        <v>0</v>
      </c>
      <c r="BD249" s="32"/>
      <c r="BE249" s="32"/>
      <c r="BF249" s="32"/>
      <c r="BG249" s="32"/>
      <c r="BH249" s="32"/>
      <c r="BI249" s="32"/>
      <c r="BJ249" s="32"/>
      <c r="BK249" s="32"/>
      <c r="BL249" s="32"/>
      <c r="BM249" s="32"/>
      <c r="BN249" s="32"/>
      <c r="BO249" s="32"/>
      <c r="BP249" s="32"/>
      <c r="BQ249" s="32"/>
      <c r="BR249" s="214">
        <f>[2]Sheet9!$C$26</f>
        <v>0.35199999999999998</v>
      </c>
      <c r="BS249" s="32" t="s">
        <v>1489</v>
      </c>
      <c r="BT249" s="32" t="s">
        <v>1489</v>
      </c>
      <c r="BU249" s="14">
        <f t="shared" si="8"/>
        <v>11</v>
      </c>
    </row>
    <row r="250" spans="1:73" s="14" customFormat="1" ht="35" customHeight="1">
      <c r="A250" s="30" t="s">
        <v>201</v>
      </c>
      <c r="B250" s="32" t="s">
        <v>1251</v>
      </c>
      <c r="C250" s="32" t="s">
        <v>424</v>
      </c>
      <c r="D250" s="32" t="s">
        <v>425</v>
      </c>
      <c r="E250" s="32" t="s">
        <v>445</v>
      </c>
      <c r="F250" s="32" t="s">
        <v>333</v>
      </c>
      <c r="G250" s="32" t="s">
        <v>334</v>
      </c>
      <c r="H250" s="32" t="s">
        <v>809</v>
      </c>
      <c r="I250" s="36" t="s">
        <v>1292</v>
      </c>
      <c r="J250" s="36" t="s">
        <v>1293</v>
      </c>
      <c r="K250" s="32"/>
      <c r="L250" s="32"/>
      <c r="M250" s="33" t="s">
        <v>1294</v>
      </c>
      <c r="N250" s="34" t="s">
        <v>1747</v>
      </c>
      <c r="O250" s="34" t="s">
        <v>1747</v>
      </c>
      <c r="P250" s="210" t="s">
        <v>1284</v>
      </c>
      <c r="Q250" s="38"/>
      <c r="R250" s="34"/>
      <c r="S250" s="32" t="s">
        <v>1202</v>
      </c>
      <c r="T250" s="36" t="s">
        <v>1295</v>
      </c>
      <c r="U250" s="36" t="s">
        <v>1286</v>
      </c>
      <c r="V250" s="32" t="s">
        <v>675</v>
      </c>
      <c r="W250" s="32"/>
      <c r="X250" s="38">
        <v>2013</v>
      </c>
      <c r="Y250" s="32" t="s">
        <v>677</v>
      </c>
      <c r="Z250" s="32" t="s">
        <v>1274</v>
      </c>
      <c r="AA250" s="32" t="s">
        <v>1274</v>
      </c>
      <c r="AB250" s="32" t="s">
        <v>675</v>
      </c>
      <c r="AC250" s="36"/>
      <c r="AD250" s="36"/>
      <c r="AE250" s="32"/>
      <c r="AF250" s="32"/>
      <c r="AG250" s="36" t="s">
        <v>1206</v>
      </c>
      <c r="AH250" s="36" t="s">
        <v>1207</v>
      </c>
      <c r="AI250" s="216"/>
      <c r="AJ250" s="216"/>
      <c r="AK250" s="37"/>
      <c r="AL250" s="37"/>
      <c r="AM250" s="37"/>
      <c r="AN250" s="37"/>
      <c r="AO250" s="37"/>
      <c r="AP250" s="37"/>
      <c r="AQ250" s="37"/>
      <c r="AR250" s="37"/>
      <c r="AS250" s="37"/>
      <c r="AT250" s="37"/>
      <c r="AU250" s="37"/>
      <c r="AV250" s="37"/>
      <c r="AW250" s="37"/>
      <c r="AX250" s="37"/>
      <c r="AY250" s="35">
        <f>+AI250*'GHG '!$C$2</f>
        <v>0</v>
      </c>
      <c r="AZ250" s="31">
        <f>AJ250*'GHG '!$C$4</f>
        <v>0</v>
      </c>
      <c r="BA250" s="35">
        <f>+AK250*'GHG '!$C$5</f>
        <v>0</v>
      </c>
      <c r="BB250" s="35">
        <f>+AL250*'GHG '!$C$6</f>
        <v>0</v>
      </c>
      <c r="BC250" s="125">
        <f>+AM250*'GHG '!$C$7</f>
        <v>0</v>
      </c>
      <c r="BD250" s="32"/>
      <c r="BE250" s="32"/>
      <c r="BF250" s="32"/>
      <c r="BG250" s="32"/>
      <c r="BH250" s="32"/>
      <c r="BI250" s="32"/>
      <c r="BJ250" s="32"/>
      <c r="BK250" s="32"/>
      <c r="BL250" s="32"/>
      <c r="BM250" s="32"/>
      <c r="BN250" s="32"/>
      <c r="BO250" s="32"/>
      <c r="BP250" s="32"/>
      <c r="BQ250" s="32"/>
      <c r="BR250" s="214">
        <f>[2]Sheet10!$C$26</f>
        <v>0.23280000000000001</v>
      </c>
      <c r="BS250" s="32" t="s">
        <v>1489</v>
      </c>
      <c r="BT250" s="32" t="s">
        <v>1489</v>
      </c>
      <c r="BU250" s="14">
        <f t="shared" si="8"/>
        <v>12</v>
      </c>
    </row>
    <row r="251" spans="1:73" s="14" customFormat="1" ht="35" customHeight="1">
      <c r="A251" s="30" t="s">
        <v>201</v>
      </c>
      <c r="B251" s="32" t="s">
        <v>1251</v>
      </c>
      <c r="C251" s="32" t="s">
        <v>424</v>
      </c>
      <c r="D251" s="32" t="s">
        <v>425</v>
      </c>
      <c r="E251" s="32" t="s">
        <v>445</v>
      </c>
      <c r="F251" s="32" t="s">
        <v>333</v>
      </c>
      <c r="G251" s="32" t="s">
        <v>334</v>
      </c>
      <c r="H251" s="32" t="s">
        <v>809</v>
      </c>
      <c r="I251" s="36" t="s">
        <v>1296</v>
      </c>
      <c r="J251" s="32" t="s">
        <v>1297</v>
      </c>
      <c r="K251" s="32"/>
      <c r="L251" s="32"/>
      <c r="M251" s="33" t="s">
        <v>1298</v>
      </c>
      <c r="N251" s="34" t="s">
        <v>1747</v>
      </c>
      <c r="O251" s="34" t="s">
        <v>1747</v>
      </c>
      <c r="P251" s="210" t="s">
        <v>1284</v>
      </c>
      <c r="Q251" s="38"/>
      <c r="R251" s="34"/>
      <c r="S251" s="32" t="s">
        <v>1202</v>
      </c>
      <c r="T251" s="36" t="s">
        <v>1290</v>
      </c>
      <c r="U251" s="36" t="s">
        <v>1291</v>
      </c>
      <c r="V251" s="32" t="s">
        <v>675</v>
      </c>
      <c r="W251" s="32"/>
      <c r="X251" s="38">
        <v>2013</v>
      </c>
      <c r="Y251" s="32" t="s">
        <v>677</v>
      </c>
      <c r="Z251" s="32" t="s">
        <v>1274</v>
      </c>
      <c r="AA251" s="32" t="s">
        <v>1274</v>
      </c>
      <c r="AB251" s="32" t="s">
        <v>675</v>
      </c>
      <c r="AC251" s="36"/>
      <c r="AD251" s="36"/>
      <c r="AE251" s="32"/>
      <c r="AF251" s="32"/>
      <c r="AG251" s="36" t="s">
        <v>1206</v>
      </c>
      <c r="AH251" s="36" t="s">
        <v>1207</v>
      </c>
      <c r="AI251" s="216"/>
      <c r="AJ251" s="216"/>
      <c r="AK251" s="37"/>
      <c r="AL251" s="37"/>
      <c r="AM251" s="37"/>
      <c r="AN251" s="37"/>
      <c r="AO251" s="37"/>
      <c r="AP251" s="37"/>
      <c r="AQ251" s="37"/>
      <c r="AR251" s="37"/>
      <c r="AS251" s="37"/>
      <c r="AT251" s="37"/>
      <c r="AU251" s="37"/>
      <c r="AV251" s="37"/>
      <c r="AW251" s="37"/>
      <c r="AX251" s="37"/>
      <c r="AY251" s="35">
        <f>+AI251*'GHG '!$C$2</f>
        <v>0</v>
      </c>
      <c r="AZ251" s="31">
        <f>AJ251*'GHG '!$C$4</f>
        <v>0</v>
      </c>
      <c r="BA251" s="35">
        <f>+AK251*'GHG '!$C$5</f>
        <v>0</v>
      </c>
      <c r="BB251" s="35">
        <f>+AL251*'GHG '!$C$6</f>
        <v>0</v>
      </c>
      <c r="BC251" s="125">
        <f>+AM251*'GHG '!$C$7</f>
        <v>0</v>
      </c>
      <c r="BD251" s="32"/>
      <c r="BE251" s="32"/>
      <c r="BF251" s="32"/>
      <c r="BG251" s="32"/>
      <c r="BH251" s="32"/>
      <c r="BI251" s="32"/>
      <c r="BJ251" s="32"/>
      <c r="BK251" s="32"/>
      <c r="BL251" s="32"/>
      <c r="BM251" s="32"/>
      <c r="BN251" s="32"/>
      <c r="BO251" s="32"/>
      <c r="BP251" s="32"/>
      <c r="BQ251" s="32"/>
      <c r="BR251" s="214">
        <f>[2]Sheet11!$C$25</f>
        <v>0.3473</v>
      </c>
      <c r="BS251" s="32" t="s">
        <v>1489</v>
      </c>
      <c r="BT251" s="32" t="s">
        <v>1489</v>
      </c>
      <c r="BU251" s="14">
        <f t="shared" si="8"/>
        <v>13</v>
      </c>
    </row>
    <row r="252" spans="1:73" s="14" customFormat="1" ht="35" customHeight="1">
      <c r="A252" s="30" t="s">
        <v>201</v>
      </c>
      <c r="B252" s="32" t="s">
        <v>1251</v>
      </c>
      <c r="C252" s="32" t="s">
        <v>424</v>
      </c>
      <c r="D252" s="32" t="s">
        <v>425</v>
      </c>
      <c r="E252" s="32" t="s">
        <v>445</v>
      </c>
      <c r="F252" s="32" t="s">
        <v>333</v>
      </c>
      <c r="G252" s="32" t="s">
        <v>334</v>
      </c>
      <c r="H252" s="32" t="s">
        <v>809</v>
      </c>
      <c r="I252" s="36" t="s">
        <v>1299</v>
      </c>
      <c r="J252" s="36" t="s">
        <v>1300</v>
      </c>
      <c r="K252" s="32"/>
      <c r="L252" s="32"/>
      <c r="M252" s="33" t="s">
        <v>1301</v>
      </c>
      <c r="N252" s="34" t="s">
        <v>1747</v>
      </c>
      <c r="O252" s="34" t="s">
        <v>1747</v>
      </c>
      <c r="P252" s="217" t="s">
        <v>1284</v>
      </c>
      <c r="Q252" s="38"/>
      <c r="R252" s="34"/>
      <c r="S252" s="32" t="s">
        <v>1202</v>
      </c>
      <c r="T252" s="36" t="s">
        <v>1302</v>
      </c>
      <c r="U252" s="36" t="s">
        <v>1303</v>
      </c>
      <c r="V252" s="32" t="s">
        <v>675</v>
      </c>
      <c r="W252" s="32"/>
      <c r="X252" s="38">
        <v>2013</v>
      </c>
      <c r="Y252" s="32" t="s">
        <v>677</v>
      </c>
      <c r="Z252" s="32" t="s">
        <v>1274</v>
      </c>
      <c r="AA252" s="32" t="s">
        <v>1274</v>
      </c>
      <c r="AB252" s="32" t="s">
        <v>675</v>
      </c>
      <c r="AC252" s="36"/>
      <c r="AD252" s="36"/>
      <c r="AE252" s="32"/>
      <c r="AF252" s="32"/>
      <c r="AG252" s="36" t="s">
        <v>1206</v>
      </c>
      <c r="AH252" s="36" t="s">
        <v>1207</v>
      </c>
      <c r="AI252" s="37"/>
      <c r="AJ252" s="37"/>
      <c r="AK252" s="37"/>
      <c r="AL252" s="37"/>
      <c r="AM252" s="37"/>
      <c r="AN252" s="37"/>
      <c r="AO252" s="37"/>
      <c r="AP252" s="37"/>
      <c r="AQ252" s="37"/>
      <c r="AR252" s="37"/>
      <c r="AS252" s="37"/>
      <c r="AT252" s="37"/>
      <c r="AU252" s="37"/>
      <c r="AV252" s="37"/>
      <c r="AW252" s="37"/>
      <c r="AX252" s="37"/>
      <c r="AY252" s="35">
        <f>+AI252*'GHG '!$C$2</f>
        <v>0</v>
      </c>
      <c r="AZ252" s="31">
        <f>AJ252*'GHG '!$C$4</f>
        <v>0</v>
      </c>
      <c r="BA252" s="35">
        <f>+AK252*'GHG '!$C$5</f>
        <v>0</v>
      </c>
      <c r="BB252" s="35">
        <f>+AL252*'GHG '!$C$6</f>
        <v>0</v>
      </c>
      <c r="BC252" s="125">
        <f>+AM252*'GHG '!$C$7</f>
        <v>0</v>
      </c>
      <c r="BD252" s="32"/>
      <c r="BE252" s="32"/>
      <c r="BF252" s="32"/>
      <c r="BG252" s="32"/>
      <c r="BH252" s="32"/>
      <c r="BI252" s="32"/>
      <c r="BJ252" s="32"/>
      <c r="BK252" s="32"/>
      <c r="BL252" s="32"/>
      <c r="BM252" s="32"/>
      <c r="BN252" s="32"/>
      <c r="BO252" s="32"/>
      <c r="BP252" s="32"/>
      <c r="BQ252" s="32"/>
      <c r="BR252" s="214">
        <f>[2]Sheet12!$C$26</f>
        <v>0.3286</v>
      </c>
      <c r="BS252" s="32" t="s">
        <v>1489</v>
      </c>
      <c r="BT252" s="32" t="s">
        <v>1489</v>
      </c>
      <c r="BU252" s="14">
        <f t="shared" si="8"/>
        <v>14</v>
      </c>
    </row>
    <row r="253" spans="1:73" s="14" customFormat="1" ht="64" customHeight="1">
      <c r="A253" s="30" t="s">
        <v>201</v>
      </c>
      <c r="B253" s="32" t="s">
        <v>1251</v>
      </c>
      <c r="C253" s="32" t="s">
        <v>424</v>
      </c>
      <c r="D253" s="32" t="s">
        <v>425</v>
      </c>
      <c r="E253" s="32" t="s">
        <v>445</v>
      </c>
      <c r="F253" s="32" t="s">
        <v>333</v>
      </c>
      <c r="G253" s="32" t="s">
        <v>334</v>
      </c>
      <c r="H253" s="32" t="s">
        <v>809</v>
      </c>
      <c r="I253" s="36" t="s">
        <v>1304</v>
      </c>
      <c r="J253" s="36" t="s">
        <v>1305</v>
      </c>
      <c r="K253" s="32"/>
      <c r="L253" s="32"/>
      <c r="M253" s="33" t="s">
        <v>1306</v>
      </c>
      <c r="N253" s="34" t="s">
        <v>1747</v>
      </c>
      <c r="O253" s="34" t="s">
        <v>1747</v>
      </c>
      <c r="P253" s="217" t="s">
        <v>1284</v>
      </c>
      <c r="Q253" s="38"/>
      <c r="R253" s="34"/>
      <c r="S253" s="32" t="s">
        <v>1202</v>
      </c>
      <c r="T253" s="36" t="s">
        <v>1302</v>
      </c>
      <c r="U253" s="36" t="s">
        <v>1303</v>
      </c>
      <c r="V253" s="32" t="s">
        <v>675</v>
      </c>
      <c r="W253" s="32"/>
      <c r="X253" s="38">
        <v>2013</v>
      </c>
      <c r="Y253" s="32" t="s">
        <v>677</v>
      </c>
      <c r="Z253" s="32" t="s">
        <v>1274</v>
      </c>
      <c r="AA253" s="32" t="s">
        <v>1274</v>
      </c>
      <c r="AB253" s="32" t="s">
        <v>675</v>
      </c>
      <c r="AC253" s="36"/>
      <c r="AD253" s="36"/>
      <c r="AE253" s="32"/>
      <c r="AF253" s="32"/>
      <c r="AG253" s="36" t="s">
        <v>1206</v>
      </c>
      <c r="AH253" s="36" t="s">
        <v>1207</v>
      </c>
      <c r="AI253" s="37"/>
      <c r="AJ253" s="37"/>
      <c r="AK253" s="37"/>
      <c r="AL253" s="37"/>
      <c r="AM253" s="37"/>
      <c r="AN253" s="37"/>
      <c r="AO253" s="37"/>
      <c r="AP253" s="37"/>
      <c r="AQ253" s="37"/>
      <c r="AR253" s="37"/>
      <c r="AS253" s="37"/>
      <c r="AT253" s="37"/>
      <c r="AU253" s="37"/>
      <c r="AV253" s="37"/>
      <c r="AW253" s="37"/>
      <c r="AX253" s="37"/>
      <c r="AY253" s="35">
        <f>+AI253*'GHG '!$C$2</f>
        <v>0</v>
      </c>
      <c r="AZ253" s="31">
        <f>AJ253*'GHG '!$C$4</f>
        <v>0</v>
      </c>
      <c r="BA253" s="35">
        <f>+AK253*'GHG '!$C$5</f>
        <v>0</v>
      </c>
      <c r="BB253" s="35">
        <f>+AL253*'GHG '!$C$6</f>
        <v>0</v>
      </c>
      <c r="BC253" s="125">
        <f>+AM253*'GHG '!$C$7</f>
        <v>0</v>
      </c>
      <c r="BD253" s="32"/>
      <c r="BE253" s="32"/>
      <c r="BF253" s="32"/>
      <c r="BG253" s="32"/>
      <c r="BH253" s="32"/>
      <c r="BI253" s="32"/>
      <c r="BJ253" s="32"/>
      <c r="BK253" s="32"/>
      <c r="BL253" s="32"/>
      <c r="BM253" s="32"/>
      <c r="BN253" s="32"/>
      <c r="BO253" s="32"/>
      <c r="BP253" s="32"/>
      <c r="BQ253" s="32"/>
      <c r="BR253" s="214">
        <f>[2]Sheet13!$C$26</f>
        <v>0.35970000000000002</v>
      </c>
      <c r="BS253" s="32" t="s">
        <v>1489</v>
      </c>
      <c r="BT253" s="32" t="s">
        <v>1489</v>
      </c>
      <c r="BU253" s="14">
        <f t="shared" si="8"/>
        <v>15</v>
      </c>
    </row>
    <row r="254" spans="1:73" s="14" customFormat="1" ht="35" customHeight="1">
      <c r="A254" s="30" t="s">
        <v>201</v>
      </c>
      <c r="B254" s="32" t="s">
        <v>1251</v>
      </c>
      <c r="C254" s="32" t="s">
        <v>424</v>
      </c>
      <c r="D254" s="32" t="s">
        <v>425</v>
      </c>
      <c r="E254" s="32" t="s">
        <v>445</v>
      </c>
      <c r="F254" s="32" t="s">
        <v>333</v>
      </c>
      <c r="G254" s="32" t="s">
        <v>334</v>
      </c>
      <c r="H254" s="32" t="s">
        <v>809</v>
      </c>
      <c r="I254" s="36" t="s">
        <v>1307</v>
      </c>
      <c r="J254" s="36" t="s">
        <v>1308</v>
      </c>
      <c r="K254" s="36"/>
      <c r="L254" s="32"/>
      <c r="M254" s="33" t="s">
        <v>1309</v>
      </c>
      <c r="N254" s="34" t="s">
        <v>1747</v>
      </c>
      <c r="O254" s="34" t="s">
        <v>1747</v>
      </c>
      <c r="P254" s="210" t="s">
        <v>1741</v>
      </c>
      <c r="Q254" s="38"/>
      <c r="R254" s="34"/>
      <c r="S254" s="32" t="s">
        <v>1202</v>
      </c>
      <c r="T254" s="36" t="s">
        <v>1310</v>
      </c>
      <c r="U254" s="36" t="s">
        <v>1311</v>
      </c>
      <c r="V254" s="32" t="s">
        <v>675</v>
      </c>
      <c r="W254" s="32"/>
      <c r="X254" s="38">
        <v>2010</v>
      </c>
      <c r="Y254" s="32" t="s">
        <v>677</v>
      </c>
      <c r="Z254" s="32" t="s">
        <v>1274</v>
      </c>
      <c r="AA254" s="32" t="s">
        <v>1274</v>
      </c>
      <c r="AB254" s="32" t="s">
        <v>675</v>
      </c>
      <c r="AC254" s="36"/>
      <c r="AD254" s="36"/>
      <c r="AE254" s="32"/>
      <c r="AF254" s="32"/>
      <c r="AG254" s="36" t="s">
        <v>1206</v>
      </c>
      <c r="AH254" s="36" t="s">
        <v>1207</v>
      </c>
      <c r="AI254" s="37">
        <v>0.100978</v>
      </c>
      <c r="AJ254" s="37">
        <v>2.34334E-4</v>
      </c>
      <c r="AK254" s="37"/>
      <c r="AL254" s="37">
        <v>2.51078E-6</v>
      </c>
      <c r="AM254" s="37">
        <v>2.6787399999999999E-13</v>
      </c>
      <c r="AN254" s="37"/>
      <c r="AO254" s="37"/>
      <c r="AP254" s="37"/>
      <c r="AQ254" s="37"/>
      <c r="AR254" s="37"/>
      <c r="AS254" s="37"/>
      <c r="AT254" s="37"/>
      <c r="AU254" s="37"/>
      <c r="AV254" s="37"/>
      <c r="AW254" s="37"/>
      <c r="AX254" s="37"/>
      <c r="AY254" s="35">
        <f>+AI254*'GHG '!$C$2</f>
        <v>0.100978</v>
      </c>
      <c r="AZ254" s="31">
        <f>AJ254*'GHG '!$C$4</f>
        <v>7.0300199999999997E-3</v>
      </c>
      <c r="BA254" s="35">
        <f>+AK254*'GHG '!$C$5</f>
        <v>0</v>
      </c>
      <c r="BB254" s="35">
        <f>+AL254*'GHG '!$C$6</f>
        <v>6.653567E-4</v>
      </c>
      <c r="BC254" s="125">
        <f>+AM254*'GHG '!$C$7</f>
        <v>6.2950389999999995E-9</v>
      </c>
      <c r="BD254" s="32"/>
      <c r="BE254" s="32"/>
      <c r="BF254" s="32"/>
      <c r="BG254" s="32"/>
      <c r="BH254" s="32"/>
      <c r="BI254" s="32"/>
      <c r="BJ254" s="32"/>
      <c r="BK254" s="32"/>
      <c r="BL254" s="32"/>
      <c r="BM254" s="32"/>
      <c r="BN254" s="32"/>
      <c r="BO254" s="32"/>
      <c r="BP254" s="37">
        <v>-4.7493200000000001E-5</v>
      </c>
      <c r="BQ254" s="32"/>
      <c r="BR254" s="214">
        <f t="shared" ref="BR254:BR300" si="14">SUM(AY254:BL254)</f>
        <v>0.10867338299503899</v>
      </c>
      <c r="BS254" s="32" t="s">
        <v>1489</v>
      </c>
      <c r="BT254" s="32" t="s">
        <v>1489</v>
      </c>
      <c r="BU254" s="14">
        <f t="shared" si="8"/>
        <v>16</v>
      </c>
    </row>
    <row r="255" spans="1:73" s="14" customFormat="1" ht="35" customHeight="1">
      <c r="A255" s="30" t="s">
        <v>201</v>
      </c>
      <c r="B255" s="32" t="s">
        <v>1251</v>
      </c>
      <c r="C255" s="32" t="s">
        <v>424</v>
      </c>
      <c r="D255" s="32" t="s">
        <v>425</v>
      </c>
      <c r="E255" s="32" t="s">
        <v>445</v>
      </c>
      <c r="F255" s="32" t="s">
        <v>333</v>
      </c>
      <c r="G255" s="32" t="s">
        <v>334</v>
      </c>
      <c r="H255" s="32" t="s">
        <v>809</v>
      </c>
      <c r="I255" s="36" t="s">
        <v>1312</v>
      </c>
      <c r="J255" s="36" t="s">
        <v>1313</v>
      </c>
      <c r="K255" s="36"/>
      <c r="L255" s="32"/>
      <c r="M255" s="33" t="s">
        <v>1314</v>
      </c>
      <c r="N255" s="39" t="s">
        <v>1315</v>
      </c>
      <c r="O255" s="39" t="s">
        <v>1751</v>
      </c>
      <c r="P255" s="217" t="s">
        <v>1284</v>
      </c>
      <c r="Q255" s="38"/>
      <c r="R255" s="34"/>
      <c r="S255" s="32" t="s">
        <v>1202</v>
      </c>
      <c r="T255" s="36" t="s">
        <v>1316</v>
      </c>
      <c r="U255" s="36" t="s">
        <v>1317</v>
      </c>
      <c r="V255" s="32" t="s">
        <v>675</v>
      </c>
      <c r="W255" s="32"/>
      <c r="X255" s="38">
        <v>2011</v>
      </c>
      <c r="Y255" s="32" t="s">
        <v>677</v>
      </c>
      <c r="Z255" s="32" t="s">
        <v>1274</v>
      </c>
      <c r="AA255" s="32" t="s">
        <v>1274</v>
      </c>
      <c r="AB255" s="32" t="s">
        <v>675</v>
      </c>
      <c r="AC255" s="36"/>
      <c r="AD255" s="36"/>
      <c r="AE255" s="32"/>
      <c r="AF255" s="32"/>
      <c r="AG255" s="36" t="s">
        <v>1206</v>
      </c>
      <c r="AH255" s="36" t="s">
        <v>1207</v>
      </c>
      <c r="AI255" s="37"/>
      <c r="AJ255" s="37"/>
      <c r="AK255" s="37"/>
      <c r="AL255" s="37"/>
      <c r="AM255" s="37"/>
      <c r="AN255" s="37"/>
      <c r="AO255" s="37"/>
      <c r="AP255" s="37"/>
      <c r="AQ255" s="37"/>
      <c r="AR255" s="37"/>
      <c r="AS255" s="37"/>
      <c r="AT255" s="37"/>
      <c r="AU255" s="37"/>
      <c r="AV255" s="37"/>
      <c r="AW255" s="37"/>
      <c r="AX255" s="37"/>
      <c r="AY255" s="35">
        <f>+AI255*'GHG '!$C$2</f>
        <v>0</v>
      </c>
      <c r="AZ255" s="31">
        <f>AJ255*'GHG '!$C$4</f>
        <v>0</v>
      </c>
      <c r="BA255" s="35">
        <f>+AK255*'GHG '!$C$5</f>
        <v>0</v>
      </c>
      <c r="BB255" s="35">
        <f>+AL255*'GHG '!$C$6</f>
        <v>0</v>
      </c>
      <c r="BC255" s="125">
        <f>+AM255*'GHG '!$C$7</f>
        <v>0</v>
      </c>
      <c r="BD255" s="32"/>
      <c r="BE255" s="32"/>
      <c r="BF255" s="32"/>
      <c r="BG255" s="32"/>
      <c r="BH255" s="32"/>
      <c r="BI255" s="32"/>
      <c r="BJ255" s="32"/>
      <c r="BK255" s="32"/>
      <c r="BL255" s="32"/>
      <c r="BM255" s="32"/>
      <c r="BN255" s="32"/>
      <c r="BO255" s="32"/>
      <c r="BP255" s="32"/>
      <c r="BQ255" s="32"/>
      <c r="BR255" s="214">
        <f>[2]Sheet15!$C$30+[2]Sheet15!$D$30</f>
        <v>9.9405600000000011E-2</v>
      </c>
      <c r="BS255" s="32" t="s">
        <v>1489</v>
      </c>
      <c r="BT255" s="32" t="s">
        <v>1489</v>
      </c>
      <c r="BU255" s="14">
        <f t="shared" si="8"/>
        <v>17</v>
      </c>
    </row>
    <row r="256" spans="1:73" s="14" customFormat="1" ht="35" customHeight="1">
      <c r="A256" s="30" t="s">
        <v>201</v>
      </c>
      <c r="B256" s="32" t="s">
        <v>1251</v>
      </c>
      <c r="C256" s="32" t="s">
        <v>424</v>
      </c>
      <c r="D256" s="32" t="s">
        <v>425</v>
      </c>
      <c r="E256" s="32" t="s">
        <v>445</v>
      </c>
      <c r="F256" s="32" t="s">
        <v>333</v>
      </c>
      <c r="G256" s="32" t="s">
        <v>334</v>
      </c>
      <c r="H256" s="32" t="s">
        <v>809</v>
      </c>
      <c r="I256" s="36" t="s">
        <v>1318</v>
      </c>
      <c r="J256" s="36" t="s">
        <v>1319</v>
      </c>
      <c r="K256" s="36"/>
      <c r="L256" s="32"/>
      <c r="M256" s="33" t="s">
        <v>1320</v>
      </c>
      <c r="N256" s="39" t="s">
        <v>1315</v>
      </c>
      <c r="O256" s="39" t="s">
        <v>1751</v>
      </c>
      <c r="P256" s="217" t="s">
        <v>1284</v>
      </c>
      <c r="Q256" s="38"/>
      <c r="R256" s="34"/>
      <c r="S256" s="32" t="s">
        <v>1202</v>
      </c>
      <c r="T256" s="36" t="s">
        <v>1295</v>
      </c>
      <c r="U256" s="36" t="s">
        <v>1286</v>
      </c>
      <c r="V256" s="32" t="s">
        <v>675</v>
      </c>
      <c r="W256" s="32"/>
      <c r="X256" s="38">
        <v>2011</v>
      </c>
      <c r="Y256" s="32" t="s">
        <v>677</v>
      </c>
      <c r="Z256" s="32" t="s">
        <v>1274</v>
      </c>
      <c r="AA256" s="32" t="s">
        <v>1274</v>
      </c>
      <c r="AB256" s="32" t="s">
        <v>675</v>
      </c>
      <c r="AC256" s="36"/>
      <c r="AD256" s="36"/>
      <c r="AE256" s="32"/>
      <c r="AF256" s="32"/>
      <c r="AG256" s="36" t="s">
        <v>1206</v>
      </c>
      <c r="AH256" s="36" t="s">
        <v>1207</v>
      </c>
      <c r="AI256" s="37"/>
      <c r="AJ256" s="37"/>
      <c r="AK256" s="37"/>
      <c r="AL256" s="37"/>
      <c r="AM256" s="37"/>
      <c r="AN256" s="37"/>
      <c r="AO256" s="37"/>
      <c r="AP256" s="37"/>
      <c r="AQ256" s="37"/>
      <c r="AR256" s="37"/>
      <c r="AS256" s="37"/>
      <c r="AT256" s="37"/>
      <c r="AU256" s="37"/>
      <c r="AV256" s="37"/>
      <c r="AW256" s="37"/>
      <c r="AX256" s="37"/>
      <c r="AY256" s="35">
        <f>+AI256*'GHG '!$C$2</f>
        <v>0</v>
      </c>
      <c r="AZ256" s="31">
        <f>AJ256*'GHG '!$C$4</f>
        <v>0</v>
      </c>
      <c r="BA256" s="35">
        <f>+AK256*'GHG '!$C$5</f>
        <v>0</v>
      </c>
      <c r="BB256" s="35">
        <f>+AL256*'GHG '!$C$6</f>
        <v>0</v>
      </c>
      <c r="BC256" s="125">
        <f>+AM256*'GHG '!$C$7</f>
        <v>0</v>
      </c>
      <c r="BD256" s="32"/>
      <c r="BE256" s="32"/>
      <c r="BF256" s="32"/>
      <c r="BG256" s="32"/>
      <c r="BH256" s="32"/>
      <c r="BI256" s="32"/>
      <c r="BJ256" s="32"/>
      <c r="BK256" s="32"/>
      <c r="BL256" s="32"/>
      <c r="BM256" s="32"/>
      <c r="BN256" s="32"/>
      <c r="BO256" s="32"/>
      <c r="BP256" s="32"/>
      <c r="BQ256" s="32"/>
      <c r="BR256" s="214">
        <f>[2]Sheet16!$C$28+[2]Sheet16!$D$28</f>
        <v>0.12131560000000001</v>
      </c>
      <c r="BS256" s="32" t="s">
        <v>1489</v>
      </c>
      <c r="BT256" s="32" t="s">
        <v>1489</v>
      </c>
      <c r="BU256" s="14">
        <f t="shared" si="8"/>
        <v>18</v>
      </c>
    </row>
    <row r="257" spans="1:73" s="14" customFormat="1" ht="35" customHeight="1">
      <c r="A257" s="30" t="s">
        <v>201</v>
      </c>
      <c r="B257" s="32" t="s">
        <v>1251</v>
      </c>
      <c r="C257" s="32" t="s">
        <v>424</v>
      </c>
      <c r="D257" s="32" t="s">
        <v>425</v>
      </c>
      <c r="E257" s="32" t="s">
        <v>445</v>
      </c>
      <c r="F257" s="32" t="s">
        <v>333</v>
      </c>
      <c r="G257" s="32" t="s">
        <v>334</v>
      </c>
      <c r="H257" s="32" t="s">
        <v>809</v>
      </c>
      <c r="I257" s="36" t="s">
        <v>1321</v>
      </c>
      <c r="J257" s="36" t="s">
        <v>1322</v>
      </c>
      <c r="K257" s="36"/>
      <c r="L257" s="32"/>
      <c r="M257" s="33" t="s">
        <v>1323</v>
      </c>
      <c r="N257" s="34" t="s">
        <v>1747</v>
      </c>
      <c r="O257" s="34" t="s">
        <v>1747</v>
      </c>
      <c r="P257" s="210" t="s">
        <v>1741</v>
      </c>
      <c r="Q257" s="38"/>
      <c r="R257" s="34"/>
      <c r="S257" s="32" t="s">
        <v>1202</v>
      </c>
      <c r="T257" s="36" t="s">
        <v>1295</v>
      </c>
      <c r="U257" s="36" t="s">
        <v>1286</v>
      </c>
      <c r="V257" s="32" t="s">
        <v>675</v>
      </c>
      <c r="W257" s="32"/>
      <c r="X257" s="38">
        <v>2012</v>
      </c>
      <c r="Y257" s="32" t="s">
        <v>677</v>
      </c>
      <c r="Z257" s="32" t="s">
        <v>1259</v>
      </c>
      <c r="AA257" s="32" t="s">
        <v>1259</v>
      </c>
      <c r="AB257" s="32" t="s">
        <v>677</v>
      </c>
      <c r="AC257" s="36"/>
      <c r="AD257" s="36"/>
      <c r="AE257" s="32"/>
      <c r="AF257" s="32"/>
      <c r="AG257" s="36" t="s">
        <v>1206</v>
      </c>
      <c r="AH257" s="36" t="s">
        <v>1207</v>
      </c>
      <c r="AI257" s="37">
        <v>0.49814700000000001</v>
      </c>
      <c r="AJ257" s="37">
        <v>5.8900100000000002E-4</v>
      </c>
      <c r="AK257" s="37"/>
      <c r="AL257" s="37">
        <v>4.4713099999999997E-6</v>
      </c>
      <c r="AM257" s="37">
        <v>2.1411600000000001E-12</v>
      </c>
      <c r="AN257" s="37"/>
      <c r="AO257" s="37"/>
      <c r="AP257" s="37"/>
      <c r="AQ257" s="37"/>
      <c r="AR257" s="37"/>
      <c r="AS257" s="37"/>
      <c r="AT257" s="37"/>
      <c r="AU257" s="37"/>
      <c r="AV257" s="37"/>
      <c r="AW257" s="37"/>
      <c r="AX257" s="37"/>
      <c r="AY257" s="35">
        <f>+AI257*'GHG '!$C$2</f>
        <v>0.49814700000000001</v>
      </c>
      <c r="AZ257" s="31">
        <f>AJ257*'GHG '!$C$4</f>
        <v>1.767003E-2</v>
      </c>
      <c r="BA257" s="35">
        <f>+AK257*'GHG '!$C$5</f>
        <v>0</v>
      </c>
      <c r="BB257" s="35">
        <f>+AL257*'GHG '!$C$6</f>
        <v>1.1848971499999999E-3</v>
      </c>
      <c r="BC257" s="125">
        <f>+AM257*'GHG '!$C$7</f>
        <v>5.0317260000000003E-8</v>
      </c>
      <c r="BD257" s="32"/>
      <c r="BE257" s="32"/>
      <c r="BF257" s="32"/>
      <c r="BG257" s="32"/>
      <c r="BH257" s="32"/>
      <c r="BI257" s="32"/>
      <c r="BJ257" s="32"/>
      <c r="BK257" s="32"/>
      <c r="BL257" s="32"/>
      <c r="BM257" s="32"/>
      <c r="BN257" s="32"/>
      <c r="BO257" s="32"/>
      <c r="BP257" s="32">
        <v>-2.9007600000000001E-3</v>
      </c>
      <c r="BQ257" s="32"/>
      <c r="BR257" s="214">
        <f t="shared" si="14"/>
        <v>0.51700197746726007</v>
      </c>
      <c r="BS257" s="32" t="s">
        <v>1489</v>
      </c>
      <c r="BT257" s="32" t="s">
        <v>1489</v>
      </c>
      <c r="BU257" s="14">
        <f t="shared" si="8"/>
        <v>19</v>
      </c>
    </row>
    <row r="258" spans="1:73" s="14" customFormat="1" ht="35" customHeight="1">
      <c r="A258" s="30" t="s">
        <v>201</v>
      </c>
      <c r="B258" s="32" t="s">
        <v>1251</v>
      </c>
      <c r="C258" s="32" t="s">
        <v>424</v>
      </c>
      <c r="D258" s="32" t="s">
        <v>425</v>
      </c>
      <c r="E258" s="32" t="s">
        <v>445</v>
      </c>
      <c r="F258" s="32" t="s">
        <v>333</v>
      </c>
      <c r="G258" s="32" t="s">
        <v>334</v>
      </c>
      <c r="H258" s="32" t="s">
        <v>809</v>
      </c>
      <c r="I258" s="36" t="s">
        <v>1324</v>
      </c>
      <c r="J258" s="36" t="s">
        <v>1325</v>
      </c>
      <c r="K258" s="36"/>
      <c r="L258" s="32"/>
      <c r="M258" s="33" t="s">
        <v>1326</v>
      </c>
      <c r="N258" s="34" t="s">
        <v>1747</v>
      </c>
      <c r="O258" s="34" t="s">
        <v>1747</v>
      </c>
      <c r="P258" s="210" t="s">
        <v>1741</v>
      </c>
      <c r="Q258" s="38"/>
      <c r="R258" s="34"/>
      <c r="S258" s="32" t="s">
        <v>1202</v>
      </c>
      <c r="T258" s="36" t="s">
        <v>1295</v>
      </c>
      <c r="U258" s="36" t="s">
        <v>1286</v>
      </c>
      <c r="V258" s="32" t="s">
        <v>675</v>
      </c>
      <c r="W258" s="32"/>
      <c r="X258" s="38">
        <v>2012</v>
      </c>
      <c r="Y258" s="32" t="s">
        <v>677</v>
      </c>
      <c r="Z258" s="32" t="s">
        <v>1259</v>
      </c>
      <c r="AA258" s="32" t="s">
        <v>1259</v>
      </c>
      <c r="AB258" s="32" t="s">
        <v>677</v>
      </c>
      <c r="AC258" s="36"/>
      <c r="AD258" s="36"/>
      <c r="AE258" s="32"/>
      <c r="AF258" s="32"/>
      <c r="AG258" s="36" t="s">
        <v>1206</v>
      </c>
      <c r="AH258" s="36" t="s">
        <v>1207</v>
      </c>
      <c r="AI258" s="37">
        <v>0.44889099999999998</v>
      </c>
      <c r="AJ258" s="37">
        <v>4.8586400000000002E-4</v>
      </c>
      <c r="AK258" s="37"/>
      <c r="AL258" s="37">
        <v>3.4707399999999999E-6</v>
      </c>
      <c r="AM258" s="37">
        <v>8.9830499999999998E-13</v>
      </c>
      <c r="AN258" s="37"/>
      <c r="AO258" s="37"/>
      <c r="AP258" s="37"/>
      <c r="AQ258" s="37"/>
      <c r="AR258" s="37"/>
      <c r="AS258" s="37"/>
      <c r="AT258" s="37"/>
      <c r="AU258" s="37"/>
      <c r="AV258" s="37"/>
      <c r="AW258" s="37"/>
      <c r="AX258" s="37"/>
      <c r="AY258" s="35">
        <f>+AI258*'GHG '!$C$2</f>
        <v>0.44889099999999998</v>
      </c>
      <c r="AZ258" s="31">
        <f>AJ258*'GHG '!$C$4</f>
        <v>1.4575920000000001E-2</v>
      </c>
      <c r="BA258" s="35">
        <f>+AK258*'GHG '!$C$5</f>
        <v>0</v>
      </c>
      <c r="BB258" s="35">
        <f>+AL258*'GHG '!$C$6</f>
        <v>9.1974609999999997E-4</v>
      </c>
      <c r="BC258" s="125">
        <f>+AM258*'GHG '!$C$7</f>
        <v>2.1110167500000001E-8</v>
      </c>
      <c r="BD258" s="32"/>
      <c r="BE258" s="32"/>
      <c r="BF258" s="32"/>
      <c r="BG258" s="32"/>
      <c r="BH258" s="32"/>
      <c r="BI258" s="32"/>
      <c r="BJ258" s="32"/>
      <c r="BK258" s="32"/>
      <c r="BL258" s="32"/>
      <c r="BM258" s="32"/>
      <c r="BN258" s="32"/>
      <c r="BO258" s="32"/>
      <c r="BP258" s="32">
        <v>-1.9732800000000002E-2</v>
      </c>
      <c r="BQ258" s="32"/>
      <c r="BR258" s="214">
        <f t="shared" si="14"/>
        <v>0.46438668721016751</v>
      </c>
      <c r="BS258" s="32" t="s">
        <v>1489</v>
      </c>
      <c r="BT258" s="32" t="s">
        <v>1489</v>
      </c>
      <c r="BU258" s="14">
        <f t="shared" si="8"/>
        <v>20</v>
      </c>
    </row>
    <row r="259" spans="1:73" s="14" customFormat="1" ht="35" customHeight="1">
      <c r="A259" s="30" t="s">
        <v>201</v>
      </c>
      <c r="B259" s="32" t="s">
        <v>1251</v>
      </c>
      <c r="C259" s="32" t="s">
        <v>424</v>
      </c>
      <c r="D259" s="32" t="s">
        <v>426</v>
      </c>
      <c r="E259" s="32" t="s">
        <v>445</v>
      </c>
      <c r="F259" s="32" t="s">
        <v>333</v>
      </c>
      <c r="G259" s="32" t="s">
        <v>194</v>
      </c>
      <c r="H259" s="32" t="s">
        <v>1327</v>
      </c>
      <c r="I259" s="36" t="s">
        <v>1328</v>
      </c>
      <c r="J259" s="36" t="s">
        <v>1329</v>
      </c>
      <c r="K259" s="32"/>
      <c r="L259" s="32"/>
      <c r="M259" s="33" t="s">
        <v>1330</v>
      </c>
      <c r="N259" s="34" t="s">
        <v>1747</v>
      </c>
      <c r="O259" s="34" t="s">
        <v>1747</v>
      </c>
      <c r="P259" s="217" t="s">
        <v>1284</v>
      </c>
      <c r="Q259" s="38"/>
      <c r="R259" s="34"/>
      <c r="S259" s="32" t="s">
        <v>2290</v>
      </c>
      <c r="T259" s="36" t="s">
        <v>1331</v>
      </c>
      <c r="U259" s="36" t="s">
        <v>1332</v>
      </c>
      <c r="V259" s="32" t="s">
        <v>675</v>
      </c>
      <c r="W259" s="32"/>
      <c r="X259" s="38">
        <v>2013</v>
      </c>
      <c r="Y259" s="32" t="s">
        <v>677</v>
      </c>
      <c r="Z259" s="32" t="s">
        <v>1274</v>
      </c>
      <c r="AA259" s="32" t="s">
        <v>1274</v>
      </c>
      <c r="AB259" s="32" t="s">
        <v>675</v>
      </c>
      <c r="AC259" s="36"/>
      <c r="AD259" s="36"/>
      <c r="AE259" s="32"/>
      <c r="AF259" s="32"/>
      <c r="AG259" s="36" t="s">
        <v>1206</v>
      </c>
      <c r="AH259" s="36" t="s">
        <v>1207</v>
      </c>
      <c r="AI259" s="37"/>
      <c r="AJ259" s="37"/>
      <c r="AK259" s="37"/>
      <c r="AL259" s="37"/>
      <c r="AM259" s="37"/>
      <c r="AN259" s="37"/>
      <c r="AO259" s="37"/>
      <c r="AP259" s="37"/>
      <c r="AQ259" s="37"/>
      <c r="AR259" s="37"/>
      <c r="AS259" s="37"/>
      <c r="AT259" s="37"/>
      <c r="AU259" s="37"/>
      <c r="AV259" s="37"/>
      <c r="AW259" s="37"/>
      <c r="AX259" s="37"/>
      <c r="AY259" s="35">
        <f>+AI259*'GHG '!$C$2</f>
        <v>0</v>
      </c>
      <c r="AZ259" s="31">
        <f>AJ259*'GHG '!$C$4</f>
        <v>0</v>
      </c>
      <c r="BA259" s="35">
        <f>+AK259*'GHG '!$C$5</f>
        <v>0</v>
      </c>
      <c r="BB259" s="35">
        <f>+AL259*'GHG '!$C$6</f>
        <v>0</v>
      </c>
      <c r="BC259" s="125">
        <f>+AM259*'GHG '!$C$7</f>
        <v>0</v>
      </c>
      <c r="BD259" s="32"/>
      <c r="BE259" s="32"/>
      <c r="BF259" s="32"/>
      <c r="BG259" s="32"/>
      <c r="BH259" s="32"/>
      <c r="BI259" s="32"/>
      <c r="BJ259" s="32"/>
      <c r="BK259" s="32"/>
      <c r="BL259" s="32"/>
      <c r="BM259" s="32"/>
      <c r="BN259" s="32"/>
      <c r="BO259" s="32"/>
      <c r="BP259" s="32"/>
      <c r="BQ259" s="32"/>
      <c r="BR259" s="214">
        <f>[2]Sheet19!$C$27</f>
        <v>74.94</v>
      </c>
      <c r="BS259" s="32" t="s">
        <v>2289</v>
      </c>
      <c r="BT259" s="32" t="s">
        <v>2289</v>
      </c>
      <c r="BU259" s="14">
        <f t="shared" si="8"/>
        <v>21</v>
      </c>
    </row>
    <row r="260" spans="1:73" s="14" customFormat="1" ht="35" customHeight="1">
      <c r="A260" s="30" t="s">
        <v>201</v>
      </c>
      <c r="B260" s="32" t="s">
        <v>1251</v>
      </c>
      <c r="C260" s="32" t="s">
        <v>424</v>
      </c>
      <c r="D260" s="32" t="s">
        <v>426</v>
      </c>
      <c r="E260" s="32" t="s">
        <v>445</v>
      </c>
      <c r="F260" s="32" t="s">
        <v>333</v>
      </c>
      <c r="G260" s="32" t="s">
        <v>194</v>
      </c>
      <c r="H260" s="32" t="s">
        <v>1327</v>
      </c>
      <c r="I260" s="36" t="s">
        <v>1333</v>
      </c>
      <c r="J260" s="36" t="s">
        <v>1334</v>
      </c>
      <c r="K260" s="32"/>
      <c r="L260" s="32"/>
      <c r="M260" s="33" t="s">
        <v>1335</v>
      </c>
      <c r="N260" s="36" t="s">
        <v>1336</v>
      </c>
      <c r="O260" s="36" t="s">
        <v>1752</v>
      </c>
      <c r="P260" s="32" t="s">
        <v>1336</v>
      </c>
      <c r="Q260" s="38"/>
      <c r="R260" s="34"/>
      <c r="S260" s="32" t="s">
        <v>1202</v>
      </c>
      <c r="T260" s="36" t="s">
        <v>1337</v>
      </c>
      <c r="U260" s="36" t="s">
        <v>1338</v>
      </c>
      <c r="V260" s="32" t="s">
        <v>675</v>
      </c>
      <c r="W260" s="32"/>
      <c r="X260" s="38">
        <v>2011</v>
      </c>
      <c r="Y260" s="32" t="s">
        <v>677</v>
      </c>
      <c r="Z260" s="32" t="s">
        <v>1339</v>
      </c>
      <c r="AA260" s="32" t="s">
        <v>1339</v>
      </c>
      <c r="AB260" s="32" t="s">
        <v>675</v>
      </c>
      <c r="AC260" s="36"/>
      <c r="AD260" s="36"/>
      <c r="AE260" s="32"/>
      <c r="AF260" s="32"/>
      <c r="AG260" s="36" t="s">
        <v>1206</v>
      </c>
      <c r="AH260" s="36" t="s">
        <v>1207</v>
      </c>
      <c r="AI260" s="37">
        <v>0.17424400000000001</v>
      </c>
      <c r="AJ260" s="37">
        <v>5.9499999999999993E-4</v>
      </c>
      <c r="AK260" s="37"/>
      <c r="AL260" s="37"/>
      <c r="AM260" s="37"/>
      <c r="AN260" s="37"/>
      <c r="AO260" s="37"/>
      <c r="AP260" s="37"/>
      <c r="AQ260" s="37"/>
      <c r="AR260" s="37"/>
      <c r="AS260" s="37"/>
      <c r="AT260" s="37"/>
      <c r="AU260" s="37"/>
      <c r="AV260" s="37"/>
      <c r="AW260" s="37"/>
      <c r="AX260" s="37"/>
      <c r="AY260" s="35">
        <f>+AI260*'GHG '!$C$2</f>
        <v>0.17424400000000001</v>
      </c>
      <c r="AZ260" s="31">
        <f>AJ260*'GHG '!$C$4</f>
        <v>1.7849999999999998E-2</v>
      </c>
      <c r="BA260" s="35">
        <f>+AK260*'GHG '!$C$5</f>
        <v>0</v>
      </c>
      <c r="BB260" s="35">
        <f>+AL260*'GHG '!$C$6</f>
        <v>0</v>
      </c>
      <c r="BC260" s="125">
        <f>+AM260*'GHG '!$C$7</f>
        <v>0</v>
      </c>
      <c r="BD260" s="32"/>
      <c r="BE260" s="32"/>
      <c r="BF260" s="32"/>
      <c r="BG260" s="32"/>
      <c r="BH260" s="32"/>
      <c r="BI260" s="32"/>
      <c r="BJ260" s="32"/>
      <c r="BK260" s="32"/>
      <c r="BL260" s="32"/>
      <c r="BM260" s="32"/>
      <c r="BN260" s="32"/>
      <c r="BO260" s="32"/>
      <c r="BP260" s="32"/>
      <c r="BQ260" s="32"/>
      <c r="BR260" s="214">
        <f t="shared" si="14"/>
        <v>0.19209400000000001</v>
      </c>
      <c r="BS260" s="32" t="s">
        <v>1489</v>
      </c>
      <c r="BT260" s="32" t="s">
        <v>1489</v>
      </c>
      <c r="BU260" s="14">
        <f t="shared" si="8"/>
        <v>22</v>
      </c>
    </row>
    <row r="261" spans="1:73" ht="41" customHeight="1">
      <c r="A261" s="30" t="s">
        <v>201</v>
      </c>
      <c r="B261" s="45" t="s">
        <v>435</v>
      </c>
      <c r="C261" s="45" t="s">
        <v>223</v>
      </c>
      <c r="D261" s="45" t="s">
        <v>366</v>
      </c>
      <c r="E261" s="32" t="s">
        <v>444</v>
      </c>
      <c r="F261" s="32" t="s">
        <v>188</v>
      </c>
      <c r="G261" s="32" t="s">
        <v>186</v>
      </c>
      <c r="H261" s="32" t="s">
        <v>880</v>
      </c>
      <c r="I261" s="42" t="s">
        <v>2339</v>
      </c>
      <c r="J261" s="36" t="s">
        <v>1800</v>
      </c>
      <c r="K261" s="42" t="s">
        <v>2390</v>
      </c>
      <c r="L261" s="36" t="s">
        <v>1801</v>
      </c>
      <c r="M261" s="33" t="s">
        <v>1802</v>
      </c>
      <c r="N261" s="34" t="s">
        <v>1803</v>
      </c>
      <c r="O261" s="39" t="s">
        <v>1706</v>
      </c>
      <c r="P261" s="218" t="s">
        <v>1804</v>
      </c>
      <c r="Q261" s="34" t="s">
        <v>1805</v>
      </c>
      <c r="R261" s="34"/>
      <c r="S261" s="32" t="s">
        <v>187</v>
      </c>
      <c r="T261" s="42" t="s">
        <v>2592</v>
      </c>
      <c r="U261" s="36" t="s">
        <v>1806</v>
      </c>
      <c r="V261" s="32" t="s">
        <v>1181</v>
      </c>
      <c r="W261" s="32"/>
      <c r="X261" s="38">
        <v>2015</v>
      </c>
      <c r="Y261" s="32" t="s">
        <v>1181</v>
      </c>
      <c r="Z261" s="32" t="s">
        <v>191</v>
      </c>
      <c r="AA261" s="32" t="s">
        <v>191</v>
      </c>
      <c r="AB261" s="32" t="s">
        <v>1181</v>
      </c>
      <c r="AC261" s="42" t="s">
        <v>2668</v>
      </c>
      <c r="AD261" s="36" t="s">
        <v>1807</v>
      </c>
      <c r="AE261" s="32"/>
      <c r="AF261" s="32"/>
      <c r="AG261" s="42" t="s">
        <v>2638</v>
      </c>
      <c r="AH261" s="36" t="s">
        <v>1808</v>
      </c>
      <c r="AI261" s="216">
        <v>1.8598699999999999E-2</v>
      </c>
      <c r="AJ261" s="219">
        <v>6.4712500000000002E-4</v>
      </c>
      <c r="AK261" s="216"/>
      <c r="AL261" s="219">
        <v>5.7365800000000001E-7</v>
      </c>
      <c r="AM261" s="216">
        <v>7.6803799999999996E-14</v>
      </c>
      <c r="AN261" s="37"/>
      <c r="AO261" s="37"/>
      <c r="AP261" s="37"/>
      <c r="AQ261" s="37"/>
      <c r="AR261" s="37"/>
      <c r="AS261" s="37"/>
      <c r="AT261" s="37"/>
      <c r="AU261" s="37"/>
      <c r="AV261" s="37"/>
      <c r="AW261" s="37"/>
      <c r="AX261" s="37"/>
      <c r="AY261" s="35">
        <f>+AI261*'GHG '!$C$2</f>
        <v>1.8598699999999999E-2</v>
      </c>
      <c r="AZ261" s="31">
        <f>AJ261*'GHG '!$C$4</f>
        <v>1.941375E-2</v>
      </c>
      <c r="BA261" s="35">
        <f>+AK261*'GHG '!$C$5</f>
        <v>0</v>
      </c>
      <c r="BB261" s="35">
        <f>+AL261*'GHG '!$C$6</f>
        <v>1.5201936999999999E-4</v>
      </c>
      <c r="BC261" s="125">
        <f>+AM261*'GHG '!$C$7</f>
        <v>1.8048892999999999E-9</v>
      </c>
      <c r="BD261" s="32"/>
      <c r="BE261" s="32"/>
      <c r="BF261" s="32"/>
      <c r="BG261" s="32"/>
      <c r="BH261" s="32"/>
      <c r="BI261" s="32"/>
      <c r="BJ261" s="32"/>
      <c r="BK261" s="32"/>
      <c r="BL261" s="32"/>
      <c r="BM261" s="32"/>
      <c r="BN261" s="32"/>
      <c r="BO261" s="32"/>
      <c r="BP261" s="220">
        <v>-2.6098000000000007E-5</v>
      </c>
      <c r="BR261" s="214">
        <f t="shared" si="14"/>
        <v>3.8164471174889303E-2</v>
      </c>
      <c r="BS261" s="36" t="s">
        <v>190</v>
      </c>
      <c r="BT261" s="36" t="s">
        <v>190</v>
      </c>
      <c r="BU261" s="14">
        <f t="shared" si="8"/>
        <v>23</v>
      </c>
    </row>
    <row r="262" spans="1:73" ht="41" customHeight="1">
      <c r="A262" s="30" t="s">
        <v>201</v>
      </c>
      <c r="B262" s="45" t="s">
        <v>435</v>
      </c>
      <c r="C262" s="45" t="s">
        <v>223</v>
      </c>
      <c r="D262" s="45" t="s">
        <v>366</v>
      </c>
      <c r="E262" s="32" t="s">
        <v>444</v>
      </c>
      <c r="F262" s="32" t="s">
        <v>188</v>
      </c>
      <c r="G262" s="32" t="s">
        <v>186</v>
      </c>
      <c r="H262" s="32" t="s">
        <v>880</v>
      </c>
      <c r="I262" s="42" t="s">
        <v>2340</v>
      </c>
      <c r="J262" s="36" t="s">
        <v>1809</v>
      </c>
      <c r="K262" s="42" t="s">
        <v>2391</v>
      </c>
      <c r="L262" s="36" t="s">
        <v>1810</v>
      </c>
      <c r="M262" s="33" t="s">
        <v>1811</v>
      </c>
      <c r="N262" s="34" t="s">
        <v>1803</v>
      </c>
      <c r="O262" s="39" t="s">
        <v>1706</v>
      </c>
      <c r="P262" s="218" t="s">
        <v>1804</v>
      </c>
      <c r="Q262" s="34" t="s">
        <v>1805</v>
      </c>
      <c r="R262" s="34"/>
      <c r="S262" s="32" t="s">
        <v>187</v>
      </c>
      <c r="T262" s="42" t="s">
        <v>2593</v>
      </c>
      <c r="U262" s="36" t="s">
        <v>1812</v>
      </c>
      <c r="V262" s="32" t="s">
        <v>1181</v>
      </c>
      <c r="W262" s="32"/>
      <c r="X262" s="38">
        <v>2015</v>
      </c>
      <c r="Y262" s="32" t="s">
        <v>1181</v>
      </c>
      <c r="Z262" s="32" t="s">
        <v>191</v>
      </c>
      <c r="AA262" s="32" t="s">
        <v>191</v>
      </c>
      <c r="AB262" s="32" t="s">
        <v>1181</v>
      </c>
      <c r="AC262" s="42" t="s">
        <v>2669</v>
      </c>
      <c r="AD262" s="36" t="s">
        <v>1813</v>
      </c>
      <c r="AE262" s="36"/>
      <c r="AF262" s="32"/>
      <c r="AG262" s="42" t="s">
        <v>2639</v>
      </c>
      <c r="AH262" s="39" t="s">
        <v>1814</v>
      </c>
      <c r="AI262" s="216">
        <v>0.11322699999999999</v>
      </c>
      <c r="AJ262" s="219">
        <v>7.2679600000000004E-3</v>
      </c>
      <c r="AK262" s="216"/>
      <c r="AL262" s="219">
        <v>6.2508600000000003E-6</v>
      </c>
      <c r="AM262" s="216">
        <v>7.7620599999999994E-14</v>
      </c>
      <c r="AN262" s="37"/>
      <c r="AO262" s="37"/>
      <c r="AP262" s="37"/>
      <c r="AQ262" s="37"/>
      <c r="AR262" s="37"/>
      <c r="AS262" s="37"/>
      <c r="AT262" s="37"/>
      <c r="AU262" s="37"/>
      <c r="AV262" s="37"/>
      <c r="AW262" s="37"/>
      <c r="AX262" s="37"/>
      <c r="AY262" s="35">
        <f>+AI262*'GHG '!$C$2</f>
        <v>0.11322699999999999</v>
      </c>
      <c r="AZ262" s="31">
        <f>AJ262*'GHG '!$C$4</f>
        <v>0.2180388</v>
      </c>
      <c r="BA262" s="35">
        <f>+AK262*'GHG '!$C$5</f>
        <v>0</v>
      </c>
      <c r="BB262" s="35">
        <f>+AL262*'GHG '!$C$6</f>
        <v>1.6564779E-3</v>
      </c>
      <c r="BC262" s="125">
        <f>+AM262*'GHG '!$C$7</f>
        <v>1.8240840999999998E-9</v>
      </c>
      <c r="BD262" s="32"/>
      <c r="BE262" s="32"/>
      <c r="BF262" s="32"/>
      <c r="BG262" s="32"/>
      <c r="BH262" s="32"/>
      <c r="BI262" s="32"/>
      <c r="BJ262" s="32"/>
      <c r="BK262" s="32"/>
      <c r="BL262" s="32"/>
      <c r="BM262" s="32"/>
      <c r="BN262" s="32"/>
      <c r="BO262" s="32"/>
      <c r="BP262" s="220">
        <v>2.5252E-4</v>
      </c>
      <c r="BR262" s="214">
        <f t="shared" si="14"/>
        <v>0.33292227972408411</v>
      </c>
      <c r="BS262" s="36" t="s">
        <v>190</v>
      </c>
      <c r="BT262" s="36" t="s">
        <v>190</v>
      </c>
      <c r="BU262" s="14">
        <f t="shared" si="8"/>
        <v>24</v>
      </c>
    </row>
    <row r="263" spans="1:73" ht="41" customHeight="1">
      <c r="A263" s="30" t="s">
        <v>201</v>
      </c>
      <c r="B263" s="45" t="s">
        <v>435</v>
      </c>
      <c r="C263" s="45" t="s">
        <v>223</v>
      </c>
      <c r="D263" s="45" t="s">
        <v>367</v>
      </c>
      <c r="E263" s="32" t="s">
        <v>444</v>
      </c>
      <c r="F263" s="32" t="s">
        <v>188</v>
      </c>
      <c r="G263" s="32" t="s">
        <v>225</v>
      </c>
      <c r="H263" s="32" t="s">
        <v>879</v>
      </c>
      <c r="I263" s="42" t="s">
        <v>2341</v>
      </c>
      <c r="J263" s="36" t="s">
        <v>1815</v>
      </c>
      <c r="K263" s="42" t="s">
        <v>2392</v>
      </c>
      <c r="L263" s="36" t="s">
        <v>1816</v>
      </c>
      <c r="M263" s="33" t="s">
        <v>1817</v>
      </c>
      <c r="N263" s="34" t="s">
        <v>1803</v>
      </c>
      <c r="O263" s="39" t="s">
        <v>1706</v>
      </c>
      <c r="P263" s="218" t="s">
        <v>1804</v>
      </c>
      <c r="Q263" s="34" t="s">
        <v>1805</v>
      </c>
      <c r="R263" s="34"/>
      <c r="S263" s="32" t="s">
        <v>187</v>
      </c>
      <c r="T263" s="42" t="s">
        <v>2594</v>
      </c>
      <c r="U263" s="36" t="s">
        <v>1818</v>
      </c>
      <c r="V263" s="32" t="s">
        <v>1181</v>
      </c>
      <c r="W263" s="32"/>
      <c r="X263" s="38">
        <v>2015</v>
      </c>
      <c r="Y263" s="32" t="s">
        <v>1181</v>
      </c>
      <c r="Z263" s="32" t="s">
        <v>191</v>
      </c>
      <c r="AA263" s="32" t="s">
        <v>191</v>
      </c>
      <c r="AB263" s="32" t="s">
        <v>1181</v>
      </c>
      <c r="AC263" s="42" t="s">
        <v>2670</v>
      </c>
      <c r="AD263" s="36" t="s">
        <v>1819</v>
      </c>
      <c r="AE263" s="32"/>
      <c r="AF263" s="32"/>
      <c r="AG263" s="42" t="s">
        <v>2640</v>
      </c>
      <c r="AH263" s="39" t="s">
        <v>1820</v>
      </c>
      <c r="AI263" s="216">
        <v>0.33495200000000003</v>
      </c>
      <c r="AJ263" s="219">
        <v>3.1877899999999998E-3</v>
      </c>
      <c r="AK263" s="216"/>
      <c r="AL263" s="219">
        <v>8.5577299999999998E-6</v>
      </c>
      <c r="AM263" s="216">
        <v>1.17631E-13</v>
      </c>
      <c r="AN263" s="37"/>
      <c r="AO263" s="37"/>
      <c r="AP263" s="37"/>
      <c r="AQ263" s="37"/>
      <c r="AR263" s="37"/>
      <c r="AS263" s="37"/>
      <c r="AT263" s="37"/>
      <c r="AU263" s="37"/>
      <c r="AV263" s="37"/>
      <c r="AW263" s="37"/>
      <c r="AX263" s="37"/>
      <c r="AY263" s="35">
        <f>+AI263*'GHG '!$C$2</f>
        <v>0.33495200000000003</v>
      </c>
      <c r="AZ263" s="31">
        <f>AJ263*'GHG '!$C$4</f>
        <v>9.5633699999999988E-2</v>
      </c>
      <c r="BA263" s="35">
        <f>+AK263*'GHG '!$C$5</f>
        <v>0</v>
      </c>
      <c r="BB263" s="35">
        <f>+AL263*'GHG '!$C$6</f>
        <v>2.2677984500000001E-3</v>
      </c>
      <c r="BC263" s="125">
        <f>+AM263*'GHG '!$C$7</f>
        <v>2.7643285E-9</v>
      </c>
      <c r="BD263" s="32"/>
      <c r="BE263" s="32"/>
      <c r="BF263" s="32"/>
      <c r="BG263" s="32"/>
      <c r="BH263" s="32"/>
      <c r="BI263" s="32"/>
      <c r="BJ263" s="32"/>
      <c r="BK263" s="32"/>
      <c r="BL263" s="32"/>
      <c r="BM263" s="32"/>
      <c r="BN263" s="32"/>
      <c r="BO263" s="32"/>
      <c r="BP263" s="220">
        <v>-3.3208999999999995E-4</v>
      </c>
      <c r="BR263" s="214">
        <f t="shared" si="14"/>
        <v>0.43285350121432853</v>
      </c>
      <c r="BS263" s="36" t="s">
        <v>190</v>
      </c>
      <c r="BT263" s="36" t="s">
        <v>190</v>
      </c>
      <c r="BU263" s="14">
        <f t="shared" si="8"/>
        <v>25</v>
      </c>
    </row>
    <row r="264" spans="1:73" ht="41" customHeight="1">
      <c r="A264" s="30" t="s">
        <v>201</v>
      </c>
      <c r="B264" s="45" t="s">
        <v>435</v>
      </c>
      <c r="C264" s="45" t="s">
        <v>223</v>
      </c>
      <c r="D264" s="45" t="s">
        <v>367</v>
      </c>
      <c r="E264" s="32" t="s">
        <v>444</v>
      </c>
      <c r="F264" s="32" t="s">
        <v>188</v>
      </c>
      <c r="G264" s="32" t="s">
        <v>225</v>
      </c>
      <c r="H264" s="32" t="s">
        <v>879</v>
      </c>
      <c r="I264" s="42" t="s">
        <v>2342</v>
      </c>
      <c r="J264" s="36" t="s">
        <v>1821</v>
      </c>
      <c r="K264" s="42" t="s">
        <v>2392</v>
      </c>
      <c r="L264" s="36" t="s">
        <v>1816</v>
      </c>
      <c r="M264" s="33" t="s">
        <v>1822</v>
      </c>
      <c r="N264" s="34" t="s">
        <v>1803</v>
      </c>
      <c r="O264" s="39" t="s">
        <v>1706</v>
      </c>
      <c r="P264" s="218" t="s">
        <v>1804</v>
      </c>
      <c r="Q264" s="34" t="s">
        <v>1823</v>
      </c>
      <c r="R264" s="34"/>
      <c r="S264" s="32" t="s">
        <v>187</v>
      </c>
      <c r="T264" s="42" t="s">
        <v>2594</v>
      </c>
      <c r="U264" s="36" t="s">
        <v>1818</v>
      </c>
      <c r="V264" s="32" t="s">
        <v>1181</v>
      </c>
      <c r="W264" s="32"/>
      <c r="X264" s="38">
        <v>2012</v>
      </c>
      <c r="Y264" s="32" t="s">
        <v>1181</v>
      </c>
      <c r="Z264" s="32" t="s">
        <v>1824</v>
      </c>
      <c r="AA264" s="32" t="s">
        <v>1824</v>
      </c>
      <c r="AB264" s="32" t="s">
        <v>1181</v>
      </c>
      <c r="AC264" s="42" t="s">
        <v>2671</v>
      </c>
      <c r="AD264" s="36" t="s">
        <v>1825</v>
      </c>
      <c r="AE264" s="32"/>
      <c r="AF264" s="32"/>
      <c r="AG264" s="42" t="s">
        <v>2641</v>
      </c>
      <c r="AH264" s="39" t="s">
        <v>1826</v>
      </c>
      <c r="AI264" s="216">
        <v>0.26930399999999999</v>
      </c>
      <c r="AJ264" s="219">
        <v>2.9444499999999999E-3</v>
      </c>
      <c r="AK264" s="216"/>
      <c r="AL264" s="219">
        <v>6.2230100000000002E-6</v>
      </c>
      <c r="AM264" s="216">
        <v>1.4334300000000001E-12</v>
      </c>
      <c r="AN264" s="37"/>
      <c r="AO264" s="37"/>
      <c r="AP264" s="37"/>
      <c r="AQ264" s="37"/>
      <c r="AR264" s="37"/>
      <c r="AS264" s="37"/>
      <c r="AT264" s="37"/>
      <c r="AU264" s="37"/>
      <c r="AV264" s="37"/>
      <c r="AW264" s="37"/>
      <c r="AX264" s="37"/>
      <c r="AY264" s="35">
        <f>+AI264*'GHG '!$C$2</f>
        <v>0.26930399999999999</v>
      </c>
      <c r="AZ264" s="31">
        <f>AJ264*'GHG '!$C$4</f>
        <v>8.8333499999999995E-2</v>
      </c>
      <c r="BA264" s="35">
        <f>+AK264*'GHG '!$C$5</f>
        <v>0</v>
      </c>
      <c r="BB264" s="35">
        <f>+AL264*'GHG '!$C$6</f>
        <v>1.64909765E-3</v>
      </c>
      <c r="BC264" s="125">
        <f>+AM264*'GHG '!$C$7</f>
        <v>3.3685605000000004E-8</v>
      </c>
      <c r="BD264" s="32"/>
      <c r="BE264" s="32"/>
      <c r="BF264" s="32"/>
      <c r="BG264" s="32"/>
      <c r="BH264" s="32"/>
      <c r="BI264" s="32"/>
      <c r="BJ264" s="32"/>
      <c r="BK264" s="32"/>
      <c r="BL264" s="32"/>
      <c r="BM264" s="32"/>
      <c r="BN264" s="32"/>
      <c r="BO264" s="32"/>
      <c r="BP264" s="220">
        <v>-3.9774599999999998E-4</v>
      </c>
      <c r="BR264" s="214">
        <f t="shared" si="14"/>
        <v>0.35928663133560501</v>
      </c>
      <c r="BS264" s="36" t="s">
        <v>190</v>
      </c>
      <c r="BT264" s="36" t="s">
        <v>190</v>
      </c>
      <c r="BU264" s="14">
        <f t="shared" si="8"/>
        <v>26</v>
      </c>
    </row>
    <row r="265" spans="1:73" ht="41" customHeight="1">
      <c r="A265" s="30" t="s">
        <v>201</v>
      </c>
      <c r="B265" s="45" t="s">
        <v>435</v>
      </c>
      <c r="C265" s="45" t="s">
        <v>223</v>
      </c>
      <c r="D265" s="45" t="s">
        <v>367</v>
      </c>
      <c r="E265" s="32" t="s">
        <v>444</v>
      </c>
      <c r="F265" s="32" t="s">
        <v>188</v>
      </c>
      <c r="G265" s="32" t="s">
        <v>225</v>
      </c>
      <c r="H265" s="32" t="s">
        <v>879</v>
      </c>
      <c r="I265" s="42" t="s">
        <v>2343</v>
      </c>
      <c r="J265" s="36" t="s">
        <v>1827</v>
      </c>
      <c r="K265" s="45" t="s">
        <v>2393</v>
      </c>
      <c r="L265" s="32" t="s">
        <v>1828</v>
      </c>
      <c r="M265" s="33" t="s">
        <v>1829</v>
      </c>
      <c r="N265" s="39" t="s">
        <v>1803</v>
      </c>
      <c r="O265" s="39" t="s">
        <v>1706</v>
      </c>
      <c r="P265" s="218" t="s">
        <v>1804</v>
      </c>
      <c r="Q265" s="34" t="s">
        <v>1805</v>
      </c>
      <c r="R265" s="34"/>
      <c r="S265" s="32" t="s">
        <v>187</v>
      </c>
      <c r="T265" s="42" t="s">
        <v>2594</v>
      </c>
      <c r="U265" s="36" t="s">
        <v>1818</v>
      </c>
      <c r="V265" s="32" t="s">
        <v>1181</v>
      </c>
      <c r="W265" s="32"/>
      <c r="X265" s="38">
        <v>2015</v>
      </c>
      <c r="Y265" s="32" t="s">
        <v>1181</v>
      </c>
      <c r="Z265" s="32" t="s">
        <v>191</v>
      </c>
      <c r="AA265" s="32" t="s">
        <v>191</v>
      </c>
      <c r="AB265" s="32" t="s">
        <v>1181</v>
      </c>
      <c r="AC265" s="42" t="s">
        <v>2672</v>
      </c>
      <c r="AD265" s="36" t="s">
        <v>1830</v>
      </c>
      <c r="AE265" s="32"/>
      <c r="AF265" s="32"/>
      <c r="AG265" s="42" t="s">
        <v>2642</v>
      </c>
      <c r="AH265" s="39" t="s">
        <v>1831</v>
      </c>
      <c r="AI265" s="216">
        <v>0.29119499999999998</v>
      </c>
      <c r="AJ265" s="219">
        <v>3.5258899999999998E-3</v>
      </c>
      <c r="AK265" s="216"/>
      <c r="AL265" s="219">
        <v>7.2241500000000001E-6</v>
      </c>
      <c r="AM265" s="216">
        <v>9.0738100000000001E-14</v>
      </c>
      <c r="AN265" s="37"/>
      <c r="AO265" s="37"/>
      <c r="AP265" s="37"/>
      <c r="AQ265" s="37"/>
      <c r="AR265" s="37"/>
      <c r="AS265" s="37"/>
      <c r="AT265" s="37"/>
      <c r="AU265" s="37"/>
      <c r="AV265" s="37"/>
      <c r="AW265" s="37"/>
      <c r="AX265" s="37"/>
      <c r="AY265" s="35">
        <f>+AI265*'GHG '!$C$2</f>
        <v>0.29119499999999998</v>
      </c>
      <c r="AZ265" s="31">
        <f>AJ265*'GHG '!$C$4</f>
        <v>0.1057767</v>
      </c>
      <c r="BA265" s="35">
        <f>+AK265*'GHG '!$C$5</f>
        <v>0</v>
      </c>
      <c r="BB265" s="35">
        <f>+AL265*'GHG '!$C$6</f>
        <v>1.91439975E-3</v>
      </c>
      <c r="BC265" s="125">
        <f>+AM265*'GHG '!$C$7</f>
        <v>2.1323453500000002E-9</v>
      </c>
      <c r="BD265" s="32"/>
      <c r="BE265" s="32"/>
      <c r="BF265" s="32"/>
      <c r="BG265" s="32"/>
      <c r="BH265" s="32"/>
      <c r="BI265" s="32"/>
      <c r="BJ265" s="32"/>
      <c r="BK265" s="32"/>
      <c r="BL265" s="32"/>
      <c r="BM265" s="32"/>
      <c r="BN265" s="32"/>
      <c r="BO265" s="32"/>
      <c r="BP265" s="220">
        <v>-3.5364000000000012E-4</v>
      </c>
      <c r="BR265" s="214">
        <f t="shared" si="14"/>
        <v>0.39888610188234536</v>
      </c>
      <c r="BS265" s="36" t="s">
        <v>190</v>
      </c>
      <c r="BT265" s="36" t="s">
        <v>190</v>
      </c>
      <c r="BU265" s="14">
        <f t="shared" si="8"/>
        <v>27</v>
      </c>
    </row>
    <row r="266" spans="1:73" ht="41" customHeight="1">
      <c r="A266" s="30" t="s">
        <v>201</v>
      </c>
      <c r="B266" s="45" t="s">
        <v>435</v>
      </c>
      <c r="C266" s="45" t="s">
        <v>223</v>
      </c>
      <c r="D266" s="45" t="s">
        <v>367</v>
      </c>
      <c r="E266" s="32" t="s">
        <v>444</v>
      </c>
      <c r="F266" s="32" t="s">
        <v>188</v>
      </c>
      <c r="G266" s="32" t="s">
        <v>225</v>
      </c>
      <c r="H266" s="32" t="s">
        <v>879</v>
      </c>
      <c r="I266" s="42" t="s">
        <v>2344</v>
      </c>
      <c r="J266" s="36" t="s">
        <v>1832</v>
      </c>
      <c r="K266" s="45" t="s">
        <v>2393</v>
      </c>
      <c r="L266" s="32" t="s">
        <v>1828</v>
      </c>
      <c r="M266" s="33" t="s">
        <v>1833</v>
      </c>
      <c r="N266" s="34" t="s">
        <v>1803</v>
      </c>
      <c r="O266" s="39" t="s">
        <v>1706</v>
      </c>
      <c r="P266" s="218" t="s">
        <v>1804</v>
      </c>
      <c r="Q266" s="34" t="s">
        <v>1823</v>
      </c>
      <c r="R266" s="34"/>
      <c r="S266" s="32" t="s">
        <v>187</v>
      </c>
      <c r="T266" s="42" t="s">
        <v>2594</v>
      </c>
      <c r="U266" s="36" t="s">
        <v>1818</v>
      </c>
      <c r="V266" s="32" t="s">
        <v>1181</v>
      </c>
      <c r="W266" s="32"/>
      <c r="X266" s="38">
        <v>2012</v>
      </c>
      <c r="Y266" s="32" t="s">
        <v>1181</v>
      </c>
      <c r="Z266" s="32" t="s">
        <v>1824</v>
      </c>
      <c r="AA266" s="32" t="s">
        <v>1824</v>
      </c>
      <c r="AB266" s="32" t="s">
        <v>1181</v>
      </c>
      <c r="AC266" s="42" t="s">
        <v>2673</v>
      </c>
      <c r="AD266" s="36" t="s">
        <v>1825</v>
      </c>
      <c r="AE266" s="32"/>
      <c r="AF266" s="32"/>
      <c r="AG266" s="42" t="s">
        <v>2643</v>
      </c>
      <c r="AH266" s="39" t="s">
        <v>1834</v>
      </c>
      <c r="AI266" s="216">
        <v>0.25931300000000002</v>
      </c>
      <c r="AJ266" s="219">
        <v>3.29999E-3</v>
      </c>
      <c r="AK266" s="216"/>
      <c r="AL266" s="219">
        <v>5.9251600000000002E-6</v>
      </c>
      <c r="AM266" s="216">
        <v>1.46237E-12</v>
      </c>
      <c r="AN266" s="37"/>
      <c r="AO266" s="37"/>
      <c r="AP266" s="37"/>
      <c r="AQ266" s="37"/>
      <c r="AR266" s="37"/>
      <c r="AS266" s="37"/>
      <c r="AT266" s="37"/>
      <c r="AU266" s="37"/>
      <c r="AV266" s="37"/>
      <c r="AW266" s="37"/>
      <c r="AX266" s="37"/>
      <c r="AY266" s="35">
        <f>+AI266*'GHG '!$C$2</f>
        <v>0.25931300000000002</v>
      </c>
      <c r="AZ266" s="31">
        <f>AJ266*'GHG '!$C$4</f>
        <v>9.8999699999999996E-2</v>
      </c>
      <c r="BA266" s="35">
        <f>+AK266*'GHG '!$C$5</f>
        <v>0</v>
      </c>
      <c r="BB266" s="35">
        <f>+AL266*'GHG '!$C$6</f>
        <v>1.5701674000000001E-3</v>
      </c>
      <c r="BC266" s="125">
        <f>+AM266*'GHG '!$C$7</f>
        <v>3.4365694999999997E-8</v>
      </c>
      <c r="BD266" s="32"/>
      <c r="BE266" s="32"/>
      <c r="BF266" s="32"/>
      <c r="BG266" s="32"/>
      <c r="BH266" s="32"/>
      <c r="BI266" s="32"/>
      <c r="BJ266" s="32"/>
      <c r="BK266" s="32"/>
      <c r="BL266" s="32"/>
      <c r="BM266" s="32"/>
      <c r="BN266" s="32"/>
      <c r="BO266" s="32"/>
      <c r="BP266" s="220">
        <v>-3.5626800000000003E-4</v>
      </c>
      <c r="BR266" s="214">
        <f t="shared" si="14"/>
        <v>0.35988290176569504</v>
      </c>
      <c r="BS266" s="36" t="s">
        <v>190</v>
      </c>
      <c r="BT266" s="36" t="s">
        <v>190</v>
      </c>
      <c r="BU266" s="14">
        <f t="shared" si="8"/>
        <v>28</v>
      </c>
    </row>
    <row r="267" spans="1:73" ht="41" customHeight="1">
      <c r="A267" s="30" t="s">
        <v>201</v>
      </c>
      <c r="B267" s="45" t="s">
        <v>435</v>
      </c>
      <c r="C267" s="45" t="s">
        <v>223</v>
      </c>
      <c r="D267" s="45" t="s">
        <v>367</v>
      </c>
      <c r="E267" s="32" t="s">
        <v>444</v>
      </c>
      <c r="F267" s="32" t="s">
        <v>188</v>
      </c>
      <c r="G267" s="32" t="s">
        <v>225</v>
      </c>
      <c r="H267" s="32" t="s">
        <v>879</v>
      </c>
      <c r="I267" s="42" t="s">
        <v>2345</v>
      </c>
      <c r="J267" s="36" t="s">
        <v>1835</v>
      </c>
      <c r="K267" s="42" t="s">
        <v>2394</v>
      </c>
      <c r="L267" s="36" t="s">
        <v>1836</v>
      </c>
      <c r="M267" s="33" t="s">
        <v>1837</v>
      </c>
      <c r="N267" s="39" t="s">
        <v>1803</v>
      </c>
      <c r="O267" s="39" t="s">
        <v>1706</v>
      </c>
      <c r="P267" s="218" t="s">
        <v>1804</v>
      </c>
      <c r="Q267" s="34" t="s">
        <v>1805</v>
      </c>
      <c r="R267" s="34"/>
      <c r="S267" s="32" t="s">
        <v>187</v>
      </c>
      <c r="T267" s="42" t="s">
        <v>2594</v>
      </c>
      <c r="U267" s="36" t="s">
        <v>1818</v>
      </c>
      <c r="V267" s="32" t="s">
        <v>1181</v>
      </c>
      <c r="W267" s="32"/>
      <c r="X267" s="38">
        <v>2015</v>
      </c>
      <c r="Y267" s="32" t="s">
        <v>1838</v>
      </c>
      <c r="Z267" s="32" t="s">
        <v>191</v>
      </c>
      <c r="AA267" s="32" t="s">
        <v>191</v>
      </c>
      <c r="AB267" s="32" t="s">
        <v>1181</v>
      </c>
      <c r="AC267" s="42" t="s">
        <v>2674</v>
      </c>
      <c r="AD267" s="36" t="s">
        <v>1839</v>
      </c>
      <c r="AE267" s="32"/>
      <c r="AF267" s="32"/>
      <c r="AG267" s="42" t="s">
        <v>2644</v>
      </c>
      <c r="AH267" s="39" t="s">
        <v>1840</v>
      </c>
      <c r="AI267" s="216">
        <v>0.33751300000000001</v>
      </c>
      <c r="AJ267" s="219">
        <v>3.6109499999999999E-3</v>
      </c>
      <c r="AK267" s="216"/>
      <c r="AL267" s="219">
        <v>8.5008899999999995E-6</v>
      </c>
      <c r="AM267" s="216">
        <v>1.2698600000000001E-13</v>
      </c>
      <c r="AN267" s="37"/>
      <c r="AO267" s="37"/>
      <c r="AP267" s="37"/>
      <c r="AQ267" s="37"/>
      <c r="AR267" s="37"/>
      <c r="AS267" s="37"/>
      <c r="AT267" s="37"/>
      <c r="AU267" s="37"/>
      <c r="AV267" s="37"/>
      <c r="AW267" s="37"/>
      <c r="AX267" s="37"/>
      <c r="AY267" s="35">
        <f>+AI267*'GHG '!$C$2</f>
        <v>0.33751300000000001</v>
      </c>
      <c r="AZ267" s="31">
        <f>AJ267*'GHG '!$C$4</f>
        <v>0.10832849999999999</v>
      </c>
      <c r="BA267" s="35">
        <f>+AK267*'GHG '!$C$5</f>
        <v>0</v>
      </c>
      <c r="BB267" s="35">
        <f>+AL267*'GHG '!$C$6</f>
        <v>2.2527358499999997E-3</v>
      </c>
      <c r="BC267" s="125">
        <f>+AM267*'GHG '!$C$7</f>
        <v>2.9841710000000004E-9</v>
      </c>
      <c r="BD267" s="32"/>
      <c r="BE267" s="32"/>
      <c r="BF267" s="32"/>
      <c r="BG267" s="32"/>
      <c r="BH267" s="32"/>
      <c r="BI267" s="32"/>
      <c r="BJ267" s="32"/>
      <c r="BK267" s="32"/>
      <c r="BL267" s="32"/>
      <c r="BM267" s="32"/>
      <c r="BN267" s="32"/>
      <c r="BO267" s="32"/>
      <c r="BP267" s="220">
        <v>-3.7543999999999989E-4</v>
      </c>
      <c r="BR267" s="214">
        <f t="shared" si="14"/>
        <v>0.44809423883417104</v>
      </c>
      <c r="BS267" s="36" t="s">
        <v>190</v>
      </c>
      <c r="BT267" s="36" t="s">
        <v>190</v>
      </c>
      <c r="BU267" s="14">
        <f t="shared" si="8"/>
        <v>29</v>
      </c>
    </row>
    <row r="268" spans="1:73" ht="41" customHeight="1">
      <c r="A268" s="30" t="s">
        <v>201</v>
      </c>
      <c r="B268" s="45" t="s">
        <v>435</v>
      </c>
      <c r="C268" s="45" t="s">
        <v>223</v>
      </c>
      <c r="D268" s="45" t="s">
        <v>367</v>
      </c>
      <c r="E268" s="32" t="s">
        <v>444</v>
      </c>
      <c r="F268" s="32" t="s">
        <v>188</v>
      </c>
      <c r="G268" s="32" t="s">
        <v>225</v>
      </c>
      <c r="H268" s="32" t="s">
        <v>879</v>
      </c>
      <c r="I268" s="42" t="s">
        <v>2346</v>
      </c>
      <c r="J268" s="36" t="s">
        <v>1841</v>
      </c>
      <c r="K268" s="42" t="s">
        <v>2394</v>
      </c>
      <c r="L268" s="36" t="s">
        <v>1836</v>
      </c>
      <c r="M268" s="33" t="s">
        <v>1842</v>
      </c>
      <c r="N268" s="39" t="s">
        <v>1803</v>
      </c>
      <c r="O268" s="39" t="s">
        <v>1706</v>
      </c>
      <c r="P268" s="218" t="s">
        <v>1804</v>
      </c>
      <c r="Q268" s="34" t="s">
        <v>1823</v>
      </c>
      <c r="R268" s="34"/>
      <c r="S268" s="32" t="s">
        <v>187</v>
      </c>
      <c r="T268" s="42" t="s">
        <v>2594</v>
      </c>
      <c r="U268" s="36" t="s">
        <v>1818</v>
      </c>
      <c r="V268" s="32" t="s">
        <v>1181</v>
      </c>
      <c r="W268" s="32"/>
      <c r="X268" s="38">
        <v>2012</v>
      </c>
      <c r="Y268" s="32" t="s">
        <v>1181</v>
      </c>
      <c r="Z268" s="32" t="s">
        <v>1824</v>
      </c>
      <c r="AA268" s="32" t="s">
        <v>1824</v>
      </c>
      <c r="AB268" s="32" t="s">
        <v>1181</v>
      </c>
      <c r="AC268" s="42" t="s">
        <v>2673</v>
      </c>
      <c r="AD268" s="36" t="s">
        <v>1825</v>
      </c>
      <c r="AE268" s="32"/>
      <c r="AF268" s="32"/>
      <c r="AG268" s="42" t="s">
        <v>2645</v>
      </c>
      <c r="AH268" s="39" t="s">
        <v>1843</v>
      </c>
      <c r="AI268" s="216">
        <v>0.30133799999999999</v>
      </c>
      <c r="AJ268" s="219">
        <v>3.34782E-3</v>
      </c>
      <c r="AK268" s="216"/>
      <c r="AL268" s="219">
        <v>6.9579800000000004E-6</v>
      </c>
      <c r="AM268" s="216">
        <v>1.7079E-12</v>
      </c>
      <c r="AN268" s="37"/>
      <c r="AO268" s="37"/>
      <c r="AP268" s="37"/>
      <c r="AQ268" s="37"/>
      <c r="AR268" s="37"/>
      <c r="AS268" s="37"/>
      <c r="AT268" s="37"/>
      <c r="AU268" s="37"/>
      <c r="AV268" s="37"/>
      <c r="AW268" s="37"/>
      <c r="AX268" s="37"/>
      <c r="AY268" s="35">
        <f>+AI268*'GHG '!$C$2</f>
        <v>0.30133799999999999</v>
      </c>
      <c r="AZ268" s="31">
        <f>AJ268*'GHG '!$C$4</f>
        <v>0.1004346</v>
      </c>
      <c r="BA268" s="35">
        <f>+AK268*'GHG '!$C$5</f>
        <v>0</v>
      </c>
      <c r="BB268" s="35">
        <f>+AL268*'GHG '!$C$6</f>
        <v>1.8438647000000002E-3</v>
      </c>
      <c r="BC268" s="125">
        <f>+AM268*'GHG '!$C$7</f>
        <v>4.0135650000000004E-8</v>
      </c>
      <c r="BD268" s="32"/>
      <c r="BE268" s="32"/>
      <c r="BF268" s="32"/>
      <c r="BG268" s="32"/>
      <c r="BH268" s="32"/>
      <c r="BI268" s="32"/>
      <c r="BJ268" s="32"/>
      <c r="BK268" s="32"/>
      <c r="BL268" s="32"/>
      <c r="BM268" s="32"/>
      <c r="BN268" s="32"/>
      <c r="BO268" s="32"/>
      <c r="BP268" s="220">
        <v>-4.9765699999999998E-4</v>
      </c>
      <c r="BR268" s="214">
        <f t="shared" si="14"/>
        <v>0.40361650483564998</v>
      </c>
      <c r="BS268" s="36" t="s">
        <v>190</v>
      </c>
      <c r="BT268" s="36" t="s">
        <v>190</v>
      </c>
      <c r="BU268" s="14">
        <f t="shared" si="8"/>
        <v>30</v>
      </c>
    </row>
    <row r="269" spans="1:73" ht="41" customHeight="1">
      <c r="A269" s="30" t="s">
        <v>201</v>
      </c>
      <c r="B269" s="45" t="s">
        <v>435</v>
      </c>
      <c r="C269" s="45" t="s">
        <v>223</v>
      </c>
      <c r="D269" s="45" t="s">
        <v>367</v>
      </c>
      <c r="E269" s="32" t="s">
        <v>444</v>
      </c>
      <c r="F269" s="32" t="s">
        <v>188</v>
      </c>
      <c r="G269" s="32" t="s">
        <v>225</v>
      </c>
      <c r="H269" s="32" t="s">
        <v>879</v>
      </c>
      <c r="I269" s="42" t="s">
        <v>2347</v>
      </c>
      <c r="J269" s="36" t="s">
        <v>1844</v>
      </c>
      <c r="K269" s="42" t="s">
        <v>2395</v>
      </c>
      <c r="L269" s="32" t="s">
        <v>1845</v>
      </c>
      <c r="M269" s="33" t="s">
        <v>1846</v>
      </c>
      <c r="N269" s="39" t="s">
        <v>1803</v>
      </c>
      <c r="O269" s="39" t="s">
        <v>1706</v>
      </c>
      <c r="P269" s="218" t="s">
        <v>1804</v>
      </c>
      <c r="Q269" s="34" t="s">
        <v>1805</v>
      </c>
      <c r="R269" s="34"/>
      <c r="S269" s="32" t="s">
        <v>187</v>
      </c>
      <c r="T269" s="42" t="s">
        <v>2594</v>
      </c>
      <c r="U269" s="36" t="s">
        <v>1818</v>
      </c>
      <c r="V269" s="32" t="s">
        <v>1181</v>
      </c>
      <c r="W269" s="32"/>
      <c r="X269" s="38">
        <v>2015</v>
      </c>
      <c r="Y269" s="32" t="s">
        <v>1838</v>
      </c>
      <c r="Z269" s="32" t="s">
        <v>191</v>
      </c>
      <c r="AA269" s="32" t="s">
        <v>191</v>
      </c>
      <c r="AB269" s="32" t="s">
        <v>1181</v>
      </c>
      <c r="AC269" s="42" t="s">
        <v>2675</v>
      </c>
      <c r="AD269" s="36" t="s">
        <v>1830</v>
      </c>
      <c r="AE269" s="32"/>
      <c r="AF269" s="32"/>
      <c r="AG269" s="42" t="s">
        <v>2646</v>
      </c>
      <c r="AH269" s="39" t="s">
        <v>1847</v>
      </c>
      <c r="AI269" s="216">
        <v>0.355244</v>
      </c>
      <c r="AJ269" s="219">
        <v>3.63548E-3</v>
      </c>
      <c r="AK269" s="216"/>
      <c r="AL269" s="219">
        <v>6.7436900000000005E-5</v>
      </c>
      <c r="AM269" s="216">
        <v>1.73906E-13</v>
      </c>
      <c r="AN269" s="37"/>
      <c r="AO269" s="37"/>
      <c r="AP269" s="37"/>
      <c r="AQ269" s="37"/>
      <c r="AR269" s="37"/>
      <c r="AS269" s="37"/>
      <c r="AT269" s="37"/>
      <c r="AU269" s="37"/>
      <c r="AV269" s="37"/>
      <c r="AW269" s="37"/>
      <c r="AX269" s="37"/>
      <c r="AY269" s="35">
        <f>+AI269*'GHG '!$C$2</f>
        <v>0.355244</v>
      </c>
      <c r="AZ269" s="31">
        <f>AJ269*'GHG '!$C$4</f>
        <v>0.10906440000000001</v>
      </c>
      <c r="BA269" s="35">
        <f>+AK269*'GHG '!$C$5</f>
        <v>0</v>
      </c>
      <c r="BB269" s="35">
        <f>+AL269*'GHG '!$C$6</f>
        <v>1.78707785E-2</v>
      </c>
      <c r="BC269" s="125">
        <f>+AM269*'GHG '!$C$7</f>
        <v>4.086791E-9</v>
      </c>
      <c r="BD269" s="32"/>
      <c r="BE269" s="32"/>
      <c r="BF269" s="32"/>
      <c r="BG269" s="32"/>
      <c r="BH269" s="32"/>
      <c r="BI269" s="32"/>
      <c r="BJ269" s="32"/>
      <c r="BK269" s="32"/>
      <c r="BL269" s="32"/>
      <c r="BM269" s="32"/>
      <c r="BN269" s="32"/>
      <c r="BO269" s="32"/>
      <c r="BP269" s="220">
        <v>-0.12553310000000001</v>
      </c>
      <c r="BR269" s="214">
        <f t="shared" si="14"/>
        <v>0.48217918258679104</v>
      </c>
      <c r="BS269" s="36" t="s">
        <v>190</v>
      </c>
      <c r="BT269" s="36" t="s">
        <v>190</v>
      </c>
      <c r="BU269" s="14">
        <f t="shared" si="8"/>
        <v>31</v>
      </c>
    </row>
    <row r="270" spans="1:73" ht="41" customHeight="1">
      <c r="A270" s="30" t="s">
        <v>201</v>
      </c>
      <c r="B270" s="45" t="s">
        <v>435</v>
      </c>
      <c r="C270" s="45" t="s">
        <v>223</v>
      </c>
      <c r="D270" s="45" t="s">
        <v>367</v>
      </c>
      <c r="E270" s="32" t="s">
        <v>444</v>
      </c>
      <c r="F270" s="32" t="s">
        <v>188</v>
      </c>
      <c r="G270" s="32" t="s">
        <v>225</v>
      </c>
      <c r="H270" s="32" t="s">
        <v>879</v>
      </c>
      <c r="I270" s="42" t="s">
        <v>1848</v>
      </c>
      <c r="J270" s="36" t="s">
        <v>1848</v>
      </c>
      <c r="K270" s="42" t="s">
        <v>2395</v>
      </c>
      <c r="L270" s="32" t="s">
        <v>1845</v>
      </c>
      <c r="M270" s="33" t="s">
        <v>1849</v>
      </c>
      <c r="N270" s="39" t="s">
        <v>1803</v>
      </c>
      <c r="O270" s="39" t="s">
        <v>1706</v>
      </c>
      <c r="P270" s="218" t="s">
        <v>1804</v>
      </c>
      <c r="Q270" s="34" t="s">
        <v>1823</v>
      </c>
      <c r="R270" s="34"/>
      <c r="S270" s="32" t="s">
        <v>187</v>
      </c>
      <c r="T270" s="42" t="s">
        <v>2594</v>
      </c>
      <c r="U270" s="36" t="s">
        <v>1818</v>
      </c>
      <c r="V270" s="32" t="s">
        <v>1181</v>
      </c>
      <c r="W270" s="32"/>
      <c r="X270" s="38">
        <v>2012</v>
      </c>
      <c r="Y270" s="32" t="s">
        <v>1181</v>
      </c>
      <c r="Z270" s="32" t="s">
        <v>1824</v>
      </c>
      <c r="AA270" s="32" t="s">
        <v>1824</v>
      </c>
      <c r="AB270" s="32" t="s">
        <v>1181</v>
      </c>
      <c r="AC270" s="42" t="s">
        <v>2676</v>
      </c>
      <c r="AD270" s="36" t="s">
        <v>1850</v>
      </c>
      <c r="AE270" s="32"/>
      <c r="AF270" s="32"/>
      <c r="AG270" s="42" t="s">
        <v>2647</v>
      </c>
      <c r="AH270" s="39" t="s">
        <v>1851</v>
      </c>
      <c r="AI270" s="216">
        <v>0.301927</v>
      </c>
      <c r="AJ270" s="219">
        <v>3.3599200000000002E-3</v>
      </c>
      <c r="AK270" s="216"/>
      <c r="AL270" s="219">
        <v>6.9708000000000002E-6</v>
      </c>
      <c r="AM270" s="216">
        <v>1.7124700000000001E-12</v>
      </c>
      <c r="AN270" s="37"/>
      <c r="AO270" s="37"/>
      <c r="AP270" s="37"/>
      <c r="AQ270" s="37"/>
      <c r="AR270" s="37"/>
      <c r="AS270" s="37"/>
      <c r="AT270" s="37"/>
      <c r="AU270" s="37"/>
      <c r="AV270" s="37"/>
      <c r="AW270" s="37"/>
      <c r="AX270" s="37"/>
      <c r="AY270" s="35">
        <f>+AI270*'GHG '!$C$2</f>
        <v>0.301927</v>
      </c>
      <c r="AZ270" s="31">
        <f>AJ270*'GHG '!$C$4</f>
        <v>0.1007976</v>
      </c>
      <c r="BA270" s="35">
        <f>+AK270*'GHG '!$C$5</f>
        <v>0</v>
      </c>
      <c r="BB270" s="35">
        <f>+AL270*'GHG '!$C$6</f>
        <v>1.8472620000000001E-3</v>
      </c>
      <c r="BC270" s="125">
        <f>+AM270*'GHG '!$C$7</f>
        <v>4.0243045000000003E-8</v>
      </c>
      <c r="BD270" s="32"/>
      <c r="BE270" s="32"/>
      <c r="BF270" s="32"/>
      <c r="BG270" s="32"/>
      <c r="BH270" s="32"/>
      <c r="BI270" s="32"/>
      <c r="BJ270" s="32"/>
      <c r="BK270" s="32"/>
      <c r="BL270" s="32"/>
      <c r="BM270" s="32"/>
      <c r="BN270" s="32"/>
      <c r="BO270" s="32"/>
      <c r="BP270" s="220">
        <v>-4.98457E-4</v>
      </c>
      <c r="BR270" s="214">
        <f t="shared" si="14"/>
        <v>0.40457190224304501</v>
      </c>
      <c r="BS270" s="36" t="s">
        <v>190</v>
      </c>
      <c r="BT270" s="36" t="s">
        <v>190</v>
      </c>
      <c r="BU270" s="14">
        <f t="shared" si="8"/>
        <v>32</v>
      </c>
    </row>
    <row r="271" spans="1:73" ht="39" customHeight="1">
      <c r="A271" s="30" t="s">
        <v>201</v>
      </c>
      <c r="B271" s="45" t="s">
        <v>435</v>
      </c>
      <c r="C271" s="45" t="s">
        <v>223</v>
      </c>
      <c r="D271" s="45" t="s">
        <v>367</v>
      </c>
      <c r="E271" s="32" t="s">
        <v>444</v>
      </c>
      <c r="F271" s="32" t="s">
        <v>188</v>
      </c>
      <c r="G271" s="32" t="s">
        <v>225</v>
      </c>
      <c r="H271" s="32" t="s">
        <v>879</v>
      </c>
      <c r="I271" s="42" t="s">
        <v>2348</v>
      </c>
      <c r="J271" s="36" t="s">
        <v>1852</v>
      </c>
      <c r="K271" s="42" t="s">
        <v>2396</v>
      </c>
      <c r="L271" s="36" t="s">
        <v>1853</v>
      </c>
      <c r="M271" s="33" t="s">
        <v>1854</v>
      </c>
      <c r="N271" s="39" t="s">
        <v>1803</v>
      </c>
      <c r="O271" s="39" t="s">
        <v>1706</v>
      </c>
      <c r="P271" s="218" t="s">
        <v>1804</v>
      </c>
      <c r="Q271" s="34" t="s">
        <v>1805</v>
      </c>
      <c r="R271" s="34"/>
      <c r="S271" s="32" t="s">
        <v>187</v>
      </c>
      <c r="T271" s="42" t="s">
        <v>2594</v>
      </c>
      <c r="U271" s="36" t="s">
        <v>1818</v>
      </c>
      <c r="V271" s="32" t="s">
        <v>1181</v>
      </c>
      <c r="W271" s="32"/>
      <c r="X271" s="38">
        <v>2015</v>
      </c>
      <c r="Y271" s="32" t="s">
        <v>1838</v>
      </c>
      <c r="Z271" s="32" t="s">
        <v>191</v>
      </c>
      <c r="AA271" s="32" t="s">
        <v>191</v>
      </c>
      <c r="AB271" s="32" t="s">
        <v>1181</v>
      </c>
      <c r="AC271" s="42" t="s">
        <v>2677</v>
      </c>
      <c r="AD271" s="36" t="s">
        <v>1830</v>
      </c>
      <c r="AE271" s="32"/>
      <c r="AF271" s="32"/>
      <c r="AG271" s="42" t="s">
        <v>2648</v>
      </c>
      <c r="AH271" s="39" t="s">
        <v>1855</v>
      </c>
      <c r="AI271" s="216">
        <v>0.68597300000000005</v>
      </c>
      <c r="AJ271" s="219">
        <v>3.9182699999999997E-3</v>
      </c>
      <c r="AK271" s="216"/>
      <c r="AL271" s="219">
        <v>4.5557799999999999E-5</v>
      </c>
      <c r="AM271" s="216">
        <v>2.04588E-13</v>
      </c>
      <c r="AN271" s="37"/>
      <c r="AO271" s="37"/>
      <c r="AP271" s="37"/>
      <c r="AQ271" s="37"/>
      <c r="AR271" s="37"/>
      <c r="AS271" s="37"/>
      <c r="AT271" s="37"/>
      <c r="AU271" s="37"/>
      <c r="AV271" s="37"/>
      <c r="AW271" s="37"/>
      <c r="AX271" s="37"/>
      <c r="AY271" s="35">
        <f>+AI271*'GHG '!$C$2</f>
        <v>0.68597300000000005</v>
      </c>
      <c r="AZ271" s="31">
        <f>AJ271*'GHG '!$C$4</f>
        <v>0.11754809999999999</v>
      </c>
      <c r="BA271" s="35">
        <f>+AK271*'GHG '!$C$5</f>
        <v>0</v>
      </c>
      <c r="BB271" s="35">
        <f>+AL271*'GHG '!$C$6</f>
        <v>1.2072817E-2</v>
      </c>
      <c r="BC271" s="125">
        <f>+AM271*'GHG '!$C$7</f>
        <v>4.8078179999999998E-9</v>
      </c>
      <c r="BD271" s="32"/>
      <c r="BE271" s="32"/>
      <c r="BF271" s="32"/>
      <c r="BG271" s="32"/>
      <c r="BH271" s="32"/>
      <c r="BI271" s="32"/>
      <c r="BJ271" s="32"/>
      <c r="BK271" s="32"/>
      <c r="BL271" s="32"/>
      <c r="BM271" s="32"/>
      <c r="BN271" s="32"/>
      <c r="BO271" s="32"/>
      <c r="BP271" s="220">
        <v>-0.11909891</v>
      </c>
      <c r="BR271" s="214">
        <f t="shared" si="14"/>
        <v>0.81559392180781798</v>
      </c>
      <c r="BS271" s="36" t="s">
        <v>190</v>
      </c>
      <c r="BT271" s="36" t="s">
        <v>190</v>
      </c>
      <c r="BU271" s="14">
        <f t="shared" si="8"/>
        <v>33</v>
      </c>
    </row>
    <row r="272" spans="1:73" ht="39" customHeight="1">
      <c r="A272" s="30" t="s">
        <v>201</v>
      </c>
      <c r="B272" s="45" t="s">
        <v>435</v>
      </c>
      <c r="C272" s="45" t="s">
        <v>223</v>
      </c>
      <c r="D272" s="45" t="s">
        <v>367</v>
      </c>
      <c r="E272" s="32" t="s">
        <v>444</v>
      </c>
      <c r="F272" s="32" t="s">
        <v>188</v>
      </c>
      <c r="G272" s="32" t="s">
        <v>225</v>
      </c>
      <c r="H272" s="32" t="s">
        <v>879</v>
      </c>
      <c r="I272" s="42" t="s">
        <v>2349</v>
      </c>
      <c r="J272" s="36" t="s">
        <v>1856</v>
      </c>
      <c r="K272" s="42" t="s">
        <v>2396</v>
      </c>
      <c r="L272" s="36" t="s">
        <v>1853</v>
      </c>
      <c r="M272" s="33" t="s">
        <v>1857</v>
      </c>
      <c r="N272" s="39" t="s">
        <v>1803</v>
      </c>
      <c r="O272" s="39" t="s">
        <v>1706</v>
      </c>
      <c r="P272" s="218" t="s">
        <v>1804</v>
      </c>
      <c r="Q272" s="34" t="s">
        <v>1823</v>
      </c>
      <c r="R272" s="34"/>
      <c r="S272" s="32" t="s">
        <v>187</v>
      </c>
      <c r="T272" s="42" t="s">
        <v>2594</v>
      </c>
      <c r="U272" s="36" t="s">
        <v>1818</v>
      </c>
      <c r="V272" s="32" t="s">
        <v>1181</v>
      </c>
      <c r="W272" s="32"/>
      <c r="X272" s="38">
        <v>2012</v>
      </c>
      <c r="Y272" s="32" t="s">
        <v>1181</v>
      </c>
      <c r="Z272" s="32" t="s">
        <v>1824</v>
      </c>
      <c r="AA272" s="32" t="s">
        <v>1824</v>
      </c>
      <c r="AB272" s="32" t="s">
        <v>1181</v>
      </c>
      <c r="AC272" s="42" t="s">
        <v>2678</v>
      </c>
      <c r="AD272" s="36" t="s">
        <v>1858</v>
      </c>
      <c r="AE272" s="32"/>
      <c r="AF272" s="32"/>
      <c r="AG272" s="42" t="s">
        <v>2649</v>
      </c>
      <c r="AH272" s="39" t="s">
        <v>1859</v>
      </c>
      <c r="AI272" s="216">
        <v>0.59323000000000004</v>
      </c>
      <c r="AJ272" s="219">
        <v>3.6056899999999999E-3</v>
      </c>
      <c r="AK272" s="216"/>
      <c r="AL272" s="219">
        <v>1.40358E-5</v>
      </c>
      <c r="AM272" s="216">
        <v>2.0771000000000001E-12</v>
      </c>
      <c r="AN272" s="37"/>
      <c r="AO272" s="37"/>
      <c r="AP272" s="37"/>
      <c r="AQ272" s="37"/>
      <c r="AR272" s="37"/>
      <c r="AS272" s="37"/>
      <c r="AT272" s="37"/>
      <c r="AU272" s="37"/>
      <c r="AV272" s="37"/>
      <c r="AW272" s="37"/>
      <c r="AX272" s="37"/>
      <c r="AY272" s="35">
        <f>+AI272*'GHG '!$C$2</f>
        <v>0.59323000000000004</v>
      </c>
      <c r="AZ272" s="31">
        <f>AJ272*'GHG '!$C$4</f>
        <v>0.10817069999999999</v>
      </c>
      <c r="BA272" s="35">
        <f>+AK272*'GHG '!$C$5</f>
        <v>0</v>
      </c>
      <c r="BB272" s="35">
        <f>+AL272*'GHG '!$C$6</f>
        <v>3.7194870000000001E-3</v>
      </c>
      <c r="BC272" s="125">
        <f>+AM272*'GHG '!$C$7</f>
        <v>4.8811850000000006E-8</v>
      </c>
      <c r="BD272" s="32"/>
      <c r="BE272" s="32"/>
      <c r="BF272" s="32"/>
      <c r="BG272" s="32"/>
      <c r="BH272" s="32"/>
      <c r="BI272" s="32"/>
      <c r="BJ272" s="32"/>
      <c r="BK272" s="32"/>
      <c r="BL272" s="32"/>
      <c r="BM272" s="32"/>
      <c r="BN272" s="32"/>
      <c r="BO272" s="32"/>
      <c r="BP272" s="220">
        <v>-7.10708E-4</v>
      </c>
      <c r="BR272" s="214">
        <f t="shared" si="14"/>
        <v>0.70512023581185002</v>
      </c>
      <c r="BS272" s="36" t="s">
        <v>190</v>
      </c>
      <c r="BT272" s="36" t="s">
        <v>190</v>
      </c>
      <c r="BU272" s="14">
        <f t="shared" si="8"/>
        <v>34</v>
      </c>
    </row>
    <row r="273" spans="1:73" ht="39" customHeight="1">
      <c r="A273" s="30" t="s">
        <v>201</v>
      </c>
      <c r="B273" s="45" t="s">
        <v>435</v>
      </c>
      <c r="C273" s="45" t="s">
        <v>223</v>
      </c>
      <c r="D273" s="45" t="s">
        <v>367</v>
      </c>
      <c r="E273" s="32" t="s">
        <v>444</v>
      </c>
      <c r="F273" s="32" t="s">
        <v>188</v>
      </c>
      <c r="G273" s="32" t="s">
        <v>225</v>
      </c>
      <c r="H273" s="32" t="s">
        <v>879</v>
      </c>
      <c r="I273" s="42" t="s">
        <v>2350</v>
      </c>
      <c r="J273" s="36" t="s">
        <v>1860</v>
      </c>
      <c r="K273" s="45" t="s">
        <v>2397</v>
      </c>
      <c r="L273" s="32" t="s">
        <v>1861</v>
      </c>
      <c r="M273" s="33" t="s">
        <v>1862</v>
      </c>
      <c r="N273" s="39" t="s">
        <v>1803</v>
      </c>
      <c r="O273" s="39" t="s">
        <v>1706</v>
      </c>
      <c r="P273" s="218" t="s">
        <v>1804</v>
      </c>
      <c r="Q273" s="34" t="s">
        <v>1823</v>
      </c>
      <c r="R273" s="34"/>
      <c r="S273" s="32" t="s">
        <v>187</v>
      </c>
      <c r="T273" s="42" t="s">
        <v>2594</v>
      </c>
      <c r="U273" s="36" t="s">
        <v>1818</v>
      </c>
      <c r="V273" s="32" t="s">
        <v>1181</v>
      </c>
      <c r="W273" s="32"/>
      <c r="X273" s="38">
        <v>2012</v>
      </c>
      <c r="Y273" s="32" t="s">
        <v>1181</v>
      </c>
      <c r="Z273" s="32" t="s">
        <v>1824</v>
      </c>
      <c r="AA273" s="32" t="s">
        <v>1824</v>
      </c>
      <c r="AB273" s="32" t="s">
        <v>1181</v>
      </c>
      <c r="AC273" s="42" t="s">
        <v>2673</v>
      </c>
      <c r="AD273" s="36" t="s">
        <v>1825</v>
      </c>
      <c r="AE273" s="32"/>
      <c r="AF273" s="32"/>
      <c r="AG273" s="42" t="s">
        <v>2650</v>
      </c>
      <c r="AH273" s="39" t="s">
        <v>1863</v>
      </c>
      <c r="AI273" s="216">
        <v>0.338563</v>
      </c>
      <c r="AJ273" s="219">
        <v>3.3464300000000001E-3</v>
      </c>
      <c r="AK273" s="216"/>
      <c r="AL273" s="219">
        <v>7.87379E-6</v>
      </c>
      <c r="AM273" s="216">
        <v>1.70605E-12</v>
      </c>
      <c r="AN273" s="37"/>
      <c r="AO273" s="37"/>
      <c r="AP273" s="37"/>
      <c r="AQ273" s="37"/>
      <c r="AR273" s="37"/>
      <c r="AS273" s="37"/>
      <c r="AT273" s="37"/>
      <c r="AU273" s="37"/>
      <c r="AV273" s="37"/>
      <c r="AW273" s="37"/>
      <c r="AX273" s="37"/>
      <c r="AY273" s="35">
        <f>+AI273*'GHG '!$C$2</f>
        <v>0.338563</v>
      </c>
      <c r="AZ273" s="31">
        <f>AJ273*'GHG '!$C$4</f>
        <v>0.10039290000000001</v>
      </c>
      <c r="BA273" s="35">
        <f>+AK273*'GHG '!$C$5</f>
        <v>0</v>
      </c>
      <c r="BB273" s="35">
        <f>+AL273*'GHG '!$C$6</f>
        <v>2.0865543499999999E-3</v>
      </c>
      <c r="BC273" s="125">
        <f>+AM273*'GHG '!$C$7</f>
        <v>4.0092174999999999E-8</v>
      </c>
      <c r="BD273" s="32"/>
      <c r="BE273" s="32"/>
      <c r="BF273" s="32"/>
      <c r="BG273" s="32"/>
      <c r="BH273" s="32"/>
      <c r="BI273" s="32"/>
      <c r="BJ273" s="32"/>
      <c r="BK273" s="32"/>
      <c r="BL273" s="32"/>
      <c r="BM273" s="32"/>
      <c r="BN273" s="32"/>
      <c r="BO273" s="32"/>
      <c r="BP273" s="220">
        <v>-5.0089600000000002E-4</v>
      </c>
      <c r="BR273" s="214">
        <f t="shared" si="14"/>
        <v>0.44104249444217503</v>
      </c>
      <c r="BS273" s="36" t="s">
        <v>190</v>
      </c>
      <c r="BT273" s="36" t="s">
        <v>190</v>
      </c>
      <c r="BU273" s="14">
        <f t="shared" si="8"/>
        <v>35</v>
      </c>
    </row>
    <row r="274" spans="1:73" ht="39" customHeight="1">
      <c r="A274" s="30" t="s">
        <v>201</v>
      </c>
      <c r="B274" s="45" t="s">
        <v>435</v>
      </c>
      <c r="C274" s="45" t="s">
        <v>223</v>
      </c>
      <c r="D274" s="45" t="s">
        <v>368</v>
      </c>
      <c r="E274" s="32" t="s">
        <v>444</v>
      </c>
      <c r="F274" s="32" t="s">
        <v>188</v>
      </c>
      <c r="G274" s="32" t="s">
        <v>189</v>
      </c>
      <c r="H274" s="32" t="s">
        <v>878</v>
      </c>
      <c r="I274" s="42" t="s">
        <v>2351</v>
      </c>
      <c r="J274" s="36" t="s">
        <v>1864</v>
      </c>
      <c r="K274" s="42" t="s">
        <v>2398</v>
      </c>
      <c r="L274" s="32" t="s">
        <v>1865</v>
      </c>
      <c r="M274" s="33" t="s">
        <v>1866</v>
      </c>
      <c r="N274" s="39" t="s">
        <v>1803</v>
      </c>
      <c r="O274" s="39" t="s">
        <v>1706</v>
      </c>
      <c r="P274" s="218" t="s">
        <v>1804</v>
      </c>
      <c r="Q274" s="34" t="s">
        <v>1805</v>
      </c>
      <c r="R274" s="34"/>
      <c r="S274" s="32" t="s">
        <v>187</v>
      </c>
      <c r="T274" s="42" t="s">
        <v>2595</v>
      </c>
      <c r="U274" s="36" t="s">
        <v>1867</v>
      </c>
      <c r="V274" s="32" t="s">
        <v>1181</v>
      </c>
      <c r="W274" s="32"/>
      <c r="X274" s="38">
        <v>2015</v>
      </c>
      <c r="Y274" s="32" t="s">
        <v>1838</v>
      </c>
      <c r="Z274" s="32" t="s">
        <v>191</v>
      </c>
      <c r="AA274" s="32" t="s">
        <v>191</v>
      </c>
      <c r="AB274" s="32" t="s">
        <v>1181</v>
      </c>
      <c r="AC274" s="42" t="s">
        <v>2679</v>
      </c>
      <c r="AD274" s="36" t="s">
        <v>1868</v>
      </c>
      <c r="AE274" s="32"/>
      <c r="AF274" s="32"/>
      <c r="AG274" s="42" t="s">
        <v>2651</v>
      </c>
      <c r="AH274" s="39" t="s">
        <v>1869</v>
      </c>
      <c r="AI274" s="216">
        <v>0.31339299999999998</v>
      </c>
      <c r="AJ274" s="219">
        <v>7.4827799999999996E-3</v>
      </c>
      <c r="AK274" s="216"/>
      <c r="AL274" s="219">
        <v>5.9632599999999999E-6</v>
      </c>
      <c r="AM274" s="216">
        <v>4.6121600000000004E-13</v>
      </c>
      <c r="AN274" s="37"/>
      <c r="AO274" s="37"/>
      <c r="AP274" s="37"/>
      <c r="AQ274" s="37"/>
      <c r="AR274" s="37"/>
      <c r="AS274" s="37"/>
      <c r="AT274" s="37"/>
      <c r="AU274" s="37"/>
      <c r="AV274" s="37"/>
      <c r="AW274" s="37"/>
      <c r="AX274" s="37"/>
      <c r="AY274" s="35">
        <f>+AI274*'GHG '!$C$2</f>
        <v>0.31339299999999998</v>
      </c>
      <c r="AZ274" s="31">
        <f>AJ274*'GHG '!$C$4</f>
        <v>0.2244834</v>
      </c>
      <c r="BA274" s="35">
        <f>+AK274*'GHG '!$C$5</f>
        <v>0</v>
      </c>
      <c r="BB274" s="35">
        <f>+AL274*'GHG '!$C$6</f>
        <v>1.5802639E-3</v>
      </c>
      <c r="BC274" s="125">
        <f>+AM274*'GHG '!$C$7</f>
        <v>1.0838576000000001E-8</v>
      </c>
      <c r="BD274" s="32"/>
      <c r="BE274" s="32"/>
      <c r="BF274" s="32"/>
      <c r="BG274" s="32"/>
      <c r="BH274" s="32"/>
      <c r="BI274" s="32"/>
      <c r="BJ274" s="32"/>
      <c r="BK274" s="32"/>
      <c r="BL274" s="32"/>
      <c r="BM274" s="32"/>
      <c r="BN274" s="32"/>
      <c r="BO274" s="32"/>
      <c r="BP274" s="220">
        <v>-5.5462999999999953E-4</v>
      </c>
      <c r="BR274" s="214">
        <f t="shared" si="14"/>
        <v>0.53945667473857606</v>
      </c>
      <c r="BS274" s="36" t="s">
        <v>190</v>
      </c>
      <c r="BT274" s="36" t="s">
        <v>190</v>
      </c>
      <c r="BU274" s="14">
        <f t="shared" si="8"/>
        <v>36</v>
      </c>
    </row>
    <row r="275" spans="1:73" ht="39" customHeight="1">
      <c r="A275" s="30" t="s">
        <v>201</v>
      </c>
      <c r="B275" s="45" t="s">
        <v>435</v>
      </c>
      <c r="C275" s="45" t="s">
        <v>223</v>
      </c>
      <c r="D275" s="45" t="s">
        <v>367</v>
      </c>
      <c r="E275" s="32" t="s">
        <v>444</v>
      </c>
      <c r="F275" s="32" t="s">
        <v>188</v>
      </c>
      <c r="G275" s="32" t="s">
        <v>225</v>
      </c>
      <c r="H275" s="32" t="s">
        <v>879</v>
      </c>
      <c r="I275" s="42" t="s">
        <v>2352</v>
      </c>
      <c r="J275" s="36" t="s">
        <v>1870</v>
      </c>
      <c r="K275" s="42" t="s">
        <v>2399</v>
      </c>
      <c r="L275" s="36" t="s">
        <v>1871</v>
      </c>
      <c r="M275" s="33" t="s">
        <v>1872</v>
      </c>
      <c r="N275" s="39" t="s">
        <v>1873</v>
      </c>
      <c r="O275" s="39" t="s">
        <v>1874</v>
      </c>
      <c r="P275" s="218" t="s">
        <v>1875</v>
      </c>
      <c r="Q275" s="34" t="s">
        <v>1876</v>
      </c>
      <c r="R275" s="34"/>
      <c r="S275" s="32" t="s">
        <v>187</v>
      </c>
      <c r="T275" s="42" t="s">
        <v>2596</v>
      </c>
      <c r="U275" s="36" t="s">
        <v>1877</v>
      </c>
      <c r="V275" s="32" t="s">
        <v>1181</v>
      </c>
      <c r="W275" s="32"/>
      <c r="X275" s="38">
        <v>2014</v>
      </c>
      <c r="Y275" s="32" t="s">
        <v>1838</v>
      </c>
      <c r="Z275" s="32" t="s">
        <v>1878</v>
      </c>
      <c r="AA275" s="32" t="s">
        <v>1879</v>
      </c>
      <c r="AB275" s="32" t="s">
        <v>1880</v>
      </c>
      <c r="AC275" s="42" t="s">
        <v>2680</v>
      </c>
      <c r="AD275" s="36" t="s">
        <v>1881</v>
      </c>
      <c r="AE275" s="32"/>
      <c r="AF275" s="32"/>
      <c r="AG275" s="42" t="s">
        <v>2652</v>
      </c>
      <c r="AH275" s="36" t="s">
        <v>1882</v>
      </c>
      <c r="AI275" s="216">
        <v>0.35</v>
      </c>
      <c r="AJ275" s="219">
        <v>4.5666666666666668E-3</v>
      </c>
      <c r="AK275" s="216"/>
      <c r="AL275" s="219"/>
      <c r="AM275" s="216"/>
      <c r="AN275" s="37"/>
      <c r="AO275" s="37"/>
      <c r="AP275" s="37"/>
      <c r="AQ275" s="37"/>
      <c r="AR275" s="37"/>
      <c r="AS275" s="37"/>
      <c r="AT275" s="37"/>
      <c r="AU275" s="37"/>
      <c r="AV275" s="37"/>
      <c r="AW275" s="37"/>
      <c r="AX275" s="37"/>
      <c r="AY275" s="35">
        <f>+AI275*'GHG '!$C$2</f>
        <v>0.35</v>
      </c>
      <c r="AZ275" s="31">
        <f>AJ275*'GHG '!$C$4</f>
        <v>0.13700000000000001</v>
      </c>
      <c r="BA275" s="35">
        <f>+AK275*'GHG '!$C$5</f>
        <v>0</v>
      </c>
      <c r="BB275" s="35">
        <f>+AL275*'GHG '!$C$6</f>
        <v>0</v>
      </c>
      <c r="BC275" s="125">
        <f>+AM275*'GHG '!$C$7</f>
        <v>0</v>
      </c>
      <c r="BD275" s="32"/>
      <c r="BE275" s="32"/>
      <c r="BF275" s="32"/>
      <c r="BG275" s="32"/>
      <c r="BH275" s="32"/>
      <c r="BI275" s="32"/>
      <c r="BJ275" s="32"/>
      <c r="BK275" s="32"/>
      <c r="BL275" s="32"/>
      <c r="BM275" s="32"/>
      <c r="BN275" s="32"/>
      <c r="BO275" s="32"/>
      <c r="BP275" s="220">
        <v>0</v>
      </c>
      <c r="BR275" s="214">
        <f t="shared" si="14"/>
        <v>0.48699999999999999</v>
      </c>
      <c r="BS275" s="36" t="s">
        <v>190</v>
      </c>
      <c r="BT275" s="36" t="s">
        <v>190</v>
      </c>
      <c r="BU275" s="14">
        <f t="shared" si="8"/>
        <v>37</v>
      </c>
    </row>
    <row r="276" spans="1:73" ht="39" customHeight="1">
      <c r="A276" s="30" t="s">
        <v>201</v>
      </c>
      <c r="B276" s="45" t="s">
        <v>435</v>
      </c>
      <c r="C276" s="45" t="s">
        <v>223</v>
      </c>
      <c r="D276" s="45" t="s">
        <v>367</v>
      </c>
      <c r="E276" s="32" t="s">
        <v>444</v>
      </c>
      <c r="F276" s="32" t="s">
        <v>188</v>
      </c>
      <c r="G276" s="32" t="s">
        <v>225</v>
      </c>
      <c r="H276" s="32" t="s">
        <v>879</v>
      </c>
      <c r="I276" s="42" t="s">
        <v>2353</v>
      </c>
      <c r="J276" s="36" t="s">
        <v>1883</v>
      </c>
      <c r="K276" s="45" t="s">
        <v>2400</v>
      </c>
      <c r="L276" s="32" t="s">
        <v>1884</v>
      </c>
      <c r="M276" s="33" t="s">
        <v>1885</v>
      </c>
      <c r="N276" s="39" t="s">
        <v>1873</v>
      </c>
      <c r="O276" s="39" t="s">
        <v>1874</v>
      </c>
      <c r="P276" s="218" t="s">
        <v>1875</v>
      </c>
      <c r="Q276" s="135" t="s">
        <v>1876</v>
      </c>
      <c r="R276" s="34"/>
      <c r="S276" s="32" t="s">
        <v>187</v>
      </c>
      <c r="T276" s="42" t="s">
        <v>2597</v>
      </c>
      <c r="U276" s="36" t="s">
        <v>1886</v>
      </c>
      <c r="V276" s="32" t="s">
        <v>1181</v>
      </c>
      <c r="W276" s="32"/>
      <c r="X276" s="38">
        <v>2014</v>
      </c>
      <c r="Y276" s="32" t="s">
        <v>1838</v>
      </c>
      <c r="Z276" s="32" t="s">
        <v>1887</v>
      </c>
      <c r="AA276" s="32" t="s">
        <v>1339</v>
      </c>
      <c r="AB276" s="32" t="s">
        <v>1181</v>
      </c>
      <c r="AC276" s="42" t="s">
        <v>2680</v>
      </c>
      <c r="AD276" s="36" t="s">
        <v>1881</v>
      </c>
      <c r="AE276" s="32"/>
      <c r="AF276" s="32"/>
      <c r="AG276" s="42" t="s">
        <v>2353</v>
      </c>
      <c r="AH276" s="36" t="s">
        <v>1883</v>
      </c>
      <c r="AI276" s="216">
        <v>0.36299999999999999</v>
      </c>
      <c r="AJ276" s="219">
        <v>4.7333333333333333E-3</v>
      </c>
      <c r="AK276" s="216"/>
      <c r="AL276" s="219"/>
      <c r="AM276" s="216"/>
      <c r="AN276" s="37"/>
      <c r="AO276" s="37"/>
      <c r="AP276" s="37"/>
      <c r="AQ276" s="37"/>
      <c r="AR276" s="37"/>
      <c r="AS276" s="37"/>
      <c r="AT276" s="37"/>
      <c r="AU276" s="37"/>
      <c r="AV276" s="37"/>
      <c r="AW276" s="37"/>
      <c r="AX276" s="37"/>
      <c r="AY276" s="35">
        <f>+AI276*'GHG '!$C$2</f>
        <v>0.36299999999999999</v>
      </c>
      <c r="AZ276" s="31">
        <f>AJ276*'GHG '!$C$4</f>
        <v>0.14199999999999999</v>
      </c>
      <c r="BA276" s="35">
        <f>+AK276*'GHG '!$C$5</f>
        <v>0</v>
      </c>
      <c r="BB276" s="35">
        <f>+AL276*'GHG '!$C$6</f>
        <v>0</v>
      </c>
      <c r="BC276" s="125">
        <f>+AM276*'GHG '!$C$7</f>
        <v>0</v>
      </c>
      <c r="BD276" s="32"/>
      <c r="BE276" s="32"/>
      <c r="BF276" s="32"/>
      <c r="BG276" s="32"/>
      <c r="BH276" s="32"/>
      <c r="BI276" s="32"/>
      <c r="BJ276" s="32"/>
      <c r="BK276" s="32"/>
      <c r="BL276" s="32"/>
      <c r="BM276" s="32"/>
      <c r="BN276" s="32"/>
      <c r="BO276" s="32"/>
      <c r="BP276" s="220">
        <v>0</v>
      </c>
      <c r="BR276" s="214">
        <f t="shared" si="14"/>
        <v>0.505</v>
      </c>
      <c r="BS276" s="36" t="s">
        <v>190</v>
      </c>
      <c r="BT276" s="36" t="s">
        <v>190</v>
      </c>
      <c r="BU276" s="14">
        <f t="shared" si="8"/>
        <v>38</v>
      </c>
    </row>
    <row r="277" spans="1:73" ht="39" customHeight="1">
      <c r="A277" s="30" t="s">
        <v>201</v>
      </c>
      <c r="B277" s="45" t="s">
        <v>435</v>
      </c>
      <c r="C277" s="45" t="s">
        <v>223</v>
      </c>
      <c r="D277" s="45" t="s">
        <v>367</v>
      </c>
      <c r="E277" s="32" t="s">
        <v>444</v>
      </c>
      <c r="F277" s="32" t="s">
        <v>188</v>
      </c>
      <c r="G277" s="32" t="s">
        <v>225</v>
      </c>
      <c r="H277" s="32" t="s">
        <v>879</v>
      </c>
      <c r="I277" s="42" t="s">
        <v>2354</v>
      </c>
      <c r="J277" s="36" t="s">
        <v>1888</v>
      </c>
      <c r="K277" s="45" t="s">
        <v>2401</v>
      </c>
      <c r="L277" s="32" t="s">
        <v>1889</v>
      </c>
      <c r="M277" s="33" t="s">
        <v>1890</v>
      </c>
      <c r="N277" s="39" t="s">
        <v>1873</v>
      </c>
      <c r="O277" s="39" t="s">
        <v>1874</v>
      </c>
      <c r="P277" s="218" t="s">
        <v>1875</v>
      </c>
      <c r="Q277" s="135" t="s">
        <v>1876</v>
      </c>
      <c r="R277" s="34"/>
      <c r="S277" s="32" t="s">
        <v>187</v>
      </c>
      <c r="T277" s="42" t="s">
        <v>2597</v>
      </c>
      <c r="U277" s="36" t="s">
        <v>1886</v>
      </c>
      <c r="V277" s="32" t="s">
        <v>1181</v>
      </c>
      <c r="W277" s="32"/>
      <c r="X277" s="38">
        <v>2014</v>
      </c>
      <c r="Y277" s="32" t="s">
        <v>1838</v>
      </c>
      <c r="Z277" s="32" t="s">
        <v>1887</v>
      </c>
      <c r="AA277" s="32" t="s">
        <v>1339</v>
      </c>
      <c r="AB277" s="32" t="s">
        <v>1181</v>
      </c>
      <c r="AC277" s="42" t="s">
        <v>2680</v>
      </c>
      <c r="AD277" s="36" t="s">
        <v>1881</v>
      </c>
      <c r="AE277" s="32"/>
      <c r="AF277" s="32"/>
      <c r="AG277" s="42" t="s">
        <v>2653</v>
      </c>
      <c r="AH277" s="36" t="s">
        <v>1888</v>
      </c>
      <c r="AI277" s="216">
        <v>0.35899999999999999</v>
      </c>
      <c r="AJ277" s="219">
        <v>4.6999999999999993E-3</v>
      </c>
      <c r="AK277" s="216"/>
      <c r="AL277" s="219"/>
      <c r="AM277" s="216"/>
      <c r="AN277" s="37"/>
      <c r="AO277" s="37"/>
      <c r="AP277" s="37"/>
      <c r="AQ277" s="37"/>
      <c r="AR277" s="37"/>
      <c r="AS277" s="37"/>
      <c r="AT277" s="37"/>
      <c r="AU277" s="37"/>
      <c r="AV277" s="37"/>
      <c r="AW277" s="37"/>
      <c r="AX277" s="37"/>
      <c r="AY277" s="35">
        <f>+AI277*'GHG '!$C$2</f>
        <v>0.35899999999999999</v>
      </c>
      <c r="AZ277" s="31">
        <f>AJ277*'GHG '!$C$4</f>
        <v>0.14099999999999999</v>
      </c>
      <c r="BA277" s="35">
        <f>+AK277*'GHG '!$C$5</f>
        <v>0</v>
      </c>
      <c r="BB277" s="35">
        <f>+AL277*'GHG '!$C$6</f>
        <v>0</v>
      </c>
      <c r="BC277" s="125">
        <f>+AM277*'GHG '!$C$7</f>
        <v>0</v>
      </c>
      <c r="BD277" s="32"/>
      <c r="BE277" s="32"/>
      <c r="BF277" s="32"/>
      <c r="BG277" s="32"/>
      <c r="BH277" s="32"/>
      <c r="BI277" s="32"/>
      <c r="BJ277" s="32"/>
      <c r="BK277" s="32"/>
      <c r="BL277" s="32"/>
      <c r="BM277" s="32"/>
      <c r="BN277" s="32"/>
      <c r="BO277" s="32"/>
      <c r="BP277" s="220">
        <v>0</v>
      </c>
      <c r="BR277" s="214">
        <f t="shared" si="14"/>
        <v>0.5</v>
      </c>
      <c r="BS277" s="36" t="s">
        <v>190</v>
      </c>
      <c r="BT277" s="36" t="s">
        <v>190</v>
      </c>
      <c r="BU277" s="14">
        <f t="shared" si="8"/>
        <v>39</v>
      </c>
    </row>
    <row r="278" spans="1:73" ht="39" customHeight="1">
      <c r="A278" s="30" t="s">
        <v>201</v>
      </c>
      <c r="B278" s="45" t="s">
        <v>435</v>
      </c>
      <c r="C278" s="45" t="s">
        <v>223</v>
      </c>
      <c r="D278" s="45" t="s">
        <v>366</v>
      </c>
      <c r="E278" s="32" t="s">
        <v>444</v>
      </c>
      <c r="F278" s="32" t="s">
        <v>228</v>
      </c>
      <c r="G278" s="32" t="s">
        <v>186</v>
      </c>
      <c r="H278" s="32" t="s">
        <v>1891</v>
      </c>
      <c r="I278" s="42" t="s">
        <v>2355</v>
      </c>
      <c r="J278" s="36" t="s">
        <v>1892</v>
      </c>
      <c r="K278" s="42" t="s">
        <v>2402</v>
      </c>
      <c r="L278" s="32" t="s">
        <v>1893</v>
      </c>
      <c r="M278" s="33" t="s">
        <v>1894</v>
      </c>
      <c r="N278" s="39" t="s">
        <v>1873</v>
      </c>
      <c r="O278" s="39" t="s">
        <v>1874</v>
      </c>
      <c r="P278" s="218" t="s">
        <v>1875</v>
      </c>
      <c r="Q278" s="34" t="s">
        <v>1876</v>
      </c>
      <c r="R278" s="34"/>
      <c r="S278" s="32" t="s">
        <v>187</v>
      </c>
      <c r="T278" s="42" t="s">
        <v>2598</v>
      </c>
      <c r="U278" s="36" t="s">
        <v>1895</v>
      </c>
      <c r="V278" s="32" t="s">
        <v>1181</v>
      </c>
      <c r="W278" s="32"/>
      <c r="X278" s="38">
        <v>2014</v>
      </c>
      <c r="Y278" s="32" t="s">
        <v>1838</v>
      </c>
      <c r="Z278" s="32" t="s">
        <v>1879</v>
      </c>
      <c r="AA278" s="32" t="s">
        <v>1879</v>
      </c>
      <c r="AB278" s="32" t="s">
        <v>1880</v>
      </c>
      <c r="AC278" s="42" t="s">
        <v>2680</v>
      </c>
      <c r="AD278" s="36" t="s">
        <v>1881</v>
      </c>
      <c r="AE278" s="32"/>
      <c r="AF278" s="32"/>
      <c r="AG278" s="42" t="s">
        <v>2654</v>
      </c>
      <c r="AH278" s="36" t="s">
        <v>1896</v>
      </c>
      <c r="AI278" s="220">
        <v>4.5900000000000003E-2</v>
      </c>
      <c r="AJ278" s="221">
        <v>4.6000000000000001E-4</v>
      </c>
      <c r="AK278" s="216"/>
      <c r="AL278" s="219"/>
      <c r="AM278" s="216"/>
      <c r="AN278" s="37"/>
      <c r="AO278" s="37"/>
      <c r="AP278" s="37"/>
      <c r="AQ278" s="37"/>
      <c r="AR278" s="37"/>
      <c r="AS278" s="37"/>
      <c r="AT278" s="37"/>
      <c r="AU278" s="37"/>
      <c r="AV278" s="37"/>
      <c r="AW278" s="37"/>
      <c r="AX278" s="37"/>
      <c r="AY278" s="35">
        <f>+AI278*'GHG '!$C$2</f>
        <v>4.5900000000000003E-2</v>
      </c>
      <c r="AZ278" s="31">
        <f>AJ278*'GHG '!$C$4</f>
        <v>1.38E-2</v>
      </c>
      <c r="BA278" s="35">
        <f>+AK278*'GHG '!$C$5</f>
        <v>0</v>
      </c>
      <c r="BB278" s="35">
        <f>+AL278*'GHG '!$C$6</f>
        <v>0</v>
      </c>
      <c r="BC278" s="125">
        <f>+AM278*'GHG '!$C$7</f>
        <v>0</v>
      </c>
      <c r="BD278" s="32"/>
      <c r="BE278" s="32"/>
      <c r="BF278" s="32"/>
      <c r="BG278" s="32"/>
      <c r="BH278" s="32"/>
      <c r="BI278" s="32"/>
      <c r="BJ278" s="32"/>
      <c r="BK278" s="32"/>
      <c r="BL278" s="32"/>
      <c r="BM278" s="32"/>
      <c r="BN278" s="32"/>
      <c r="BO278" s="32"/>
      <c r="BP278" s="220">
        <v>-1.69</v>
      </c>
      <c r="BR278" s="214">
        <f t="shared" si="14"/>
        <v>5.9700000000000003E-2</v>
      </c>
      <c r="BS278" s="36" t="s">
        <v>190</v>
      </c>
      <c r="BT278" s="36" t="s">
        <v>190</v>
      </c>
      <c r="BU278" s="14">
        <f t="shared" si="8"/>
        <v>40</v>
      </c>
    </row>
    <row r="279" spans="1:73" ht="39" customHeight="1">
      <c r="A279" s="30" t="s">
        <v>201</v>
      </c>
      <c r="B279" s="45" t="s">
        <v>435</v>
      </c>
      <c r="C279" s="45" t="s">
        <v>223</v>
      </c>
      <c r="D279" s="45" t="s">
        <v>366</v>
      </c>
      <c r="E279" s="32" t="s">
        <v>444</v>
      </c>
      <c r="F279" s="32" t="s">
        <v>228</v>
      </c>
      <c r="G279" s="32" t="s">
        <v>186</v>
      </c>
      <c r="H279" s="32" t="s">
        <v>1891</v>
      </c>
      <c r="I279" s="42" t="s">
        <v>2356</v>
      </c>
      <c r="J279" s="36" t="s">
        <v>1897</v>
      </c>
      <c r="K279" s="42" t="s">
        <v>2403</v>
      </c>
      <c r="L279" s="32" t="s">
        <v>1898</v>
      </c>
      <c r="M279" s="33" t="s">
        <v>1899</v>
      </c>
      <c r="N279" s="39" t="s">
        <v>1873</v>
      </c>
      <c r="O279" s="39" t="s">
        <v>1874</v>
      </c>
      <c r="P279" s="218" t="s">
        <v>1875</v>
      </c>
      <c r="Q279" s="135" t="s">
        <v>1876</v>
      </c>
      <c r="R279" s="34"/>
      <c r="S279" s="32" t="s">
        <v>187</v>
      </c>
      <c r="T279" s="42" t="s">
        <v>2599</v>
      </c>
      <c r="U279" s="36" t="s">
        <v>1900</v>
      </c>
      <c r="V279" s="32" t="s">
        <v>1181</v>
      </c>
      <c r="W279" s="32"/>
      <c r="X279" s="38">
        <v>2014</v>
      </c>
      <c r="Y279" s="32" t="s">
        <v>1838</v>
      </c>
      <c r="Z279" s="32" t="s">
        <v>1878</v>
      </c>
      <c r="AA279" s="32" t="s">
        <v>1879</v>
      </c>
      <c r="AB279" s="32" t="s">
        <v>1880</v>
      </c>
      <c r="AC279" s="42" t="s">
        <v>2680</v>
      </c>
      <c r="AD279" s="36" t="s">
        <v>1881</v>
      </c>
      <c r="AE279" s="32"/>
      <c r="AF279" s="32"/>
      <c r="AG279" s="42" t="s">
        <v>2356</v>
      </c>
      <c r="AH279" s="36" t="s">
        <v>1897</v>
      </c>
      <c r="AI279" s="216">
        <v>3.1699999999999999E-2</v>
      </c>
      <c r="AJ279" s="219">
        <v>3.1666666666666665E-4</v>
      </c>
      <c r="AK279" s="216"/>
      <c r="AL279" s="219"/>
      <c r="AM279" s="216"/>
      <c r="AN279" s="37"/>
      <c r="AO279" s="37"/>
      <c r="AP279" s="37"/>
      <c r="AQ279" s="37"/>
      <c r="AR279" s="37"/>
      <c r="AS279" s="37"/>
      <c r="AT279" s="37"/>
      <c r="AU279" s="37"/>
      <c r="AV279" s="37"/>
      <c r="AW279" s="37"/>
      <c r="AX279" s="37"/>
      <c r="AY279" s="35">
        <f>+AI279*'GHG '!$C$2</f>
        <v>3.1699999999999999E-2</v>
      </c>
      <c r="AZ279" s="31">
        <f>AJ279*'GHG '!$C$4</f>
        <v>9.4999999999999998E-3</v>
      </c>
      <c r="BA279" s="35">
        <f>+AK279*'GHG '!$C$5</f>
        <v>0</v>
      </c>
      <c r="BB279" s="35">
        <f>+AL279*'GHG '!$C$6</f>
        <v>0</v>
      </c>
      <c r="BC279" s="125">
        <f>+AM279*'GHG '!$C$7</f>
        <v>0</v>
      </c>
      <c r="BD279" s="32"/>
      <c r="BE279" s="32"/>
      <c r="BF279" s="32"/>
      <c r="BG279" s="32"/>
      <c r="BH279" s="32"/>
      <c r="BI279" s="32"/>
      <c r="BJ279" s="32"/>
      <c r="BK279" s="32"/>
      <c r="BL279" s="32"/>
      <c r="BM279" s="32"/>
      <c r="BN279" s="32"/>
      <c r="BO279" s="32"/>
      <c r="BP279" s="220">
        <v>-1.47</v>
      </c>
      <c r="BR279" s="214">
        <f t="shared" si="14"/>
        <v>4.1200000000000001E-2</v>
      </c>
      <c r="BS279" s="36" t="s">
        <v>190</v>
      </c>
      <c r="BT279" s="36" t="s">
        <v>190</v>
      </c>
      <c r="BU279" s="14">
        <f t="shared" si="8"/>
        <v>41</v>
      </c>
    </row>
    <row r="280" spans="1:73" ht="39" customHeight="1">
      <c r="A280" s="30" t="s">
        <v>201</v>
      </c>
      <c r="B280" s="45" t="s">
        <v>435</v>
      </c>
      <c r="C280" s="45" t="s">
        <v>223</v>
      </c>
      <c r="D280" s="45" t="s">
        <v>366</v>
      </c>
      <c r="E280" s="32" t="s">
        <v>444</v>
      </c>
      <c r="F280" s="32" t="s">
        <v>228</v>
      </c>
      <c r="G280" s="32" t="s">
        <v>186</v>
      </c>
      <c r="H280" s="32" t="s">
        <v>1891</v>
      </c>
      <c r="I280" s="42" t="s">
        <v>2357</v>
      </c>
      <c r="J280" s="36" t="s">
        <v>1901</v>
      </c>
      <c r="K280" s="42" t="s">
        <v>2404</v>
      </c>
      <c r="L280" s="32" t="s">
        <v>1902</v>
      </c>
      <c r="M280" s="33" t="s">
        <v>1903</v>
      </c>
      <c r="N280" s="39" t="s">
        <v>1873</v>
      </c>
      <c r="O280" s="39" t="s">
        <v>1874</v>
      </c>
      <c r="P280" s="218" t="s">
        <v>1875</v>
      </c>
      <c r="Q280" s="34" t="s">
        <v>1876</v>
      </c>
      <c r="R280" s="34"/>
      <c r="S280" s="32" t="s">
        <v>187</v>
      </c>
      <c r="T280" s="42" t="s">
        <v>2600</v>
      </c>
      <c r="U280" s="36" t="s">
        <v>1904</v>
      </c>
      <c r="V280" s="32" t="s">
        <v>1181</v>
      </c>
      <c r="W280" s="32"/>
      <c r="X280" s="38">
        <v>2014</v>
      </c>
      <c r="Y280" s="32" t="s">
        <v>1838</v>
      </c>
      <c r="Z280" s="32" t="s">
        <v>1878</v>
      </c>
      <c r="AA280" s="32" t="s">
        <v>1879</v>
      </c>
      <c r="AB280" s="32" t="s">
        <v>1880</v>
      </c>
      <c r="AC280" s="42" t="s">
        <v>2680</v>
      </c>
      <c r="AD280" s="36" t="s">
        <v>1881</v>
      </c>
      <c r="AE280" s="32"/>
      <c r="AF280" s="32"/>
      <c r="AG280" s="42" t="s">
        <v>2357</v>
      </c>
      <c r="AH280" s="36" t="s">
        <v>1901</v>
      </c>
      <c r="AI280" s="216">
        <v>3.4099999999999998E-3</v>
      </c>
      <c r="AJ280" s="219">
        <v>3.8999999999999999E-5</v>
      </c>
      <c r="AK280" s="216"/>
      <c r="AL280" s="219"/>
      <c r="AM280" s="216"/>
      <c r="AN280" s="37"/>
      <c r="AO280" s="37"/>
      <c r="AP280" s="37"/>
      <c r="AQ280" s="37"/>
      <c r="AR280" s="37"/>
      <c r="AS280" s="37"/>
      <c r="AT280" s="37"/>
      <c r="AU280" s="37"/>
      <c r="AV280" s="37"/>
      <c r="AW280" s="37"/>
      <c r="AX280" s="37"/>
      <c r="AY280" s="35">
        <f>+AI280*'GHG '!$C$2</f>
        <v>3.4099999999999998E-3</v>
      </c>
      <c r="AZ280" s="31">
        <f>AJ280*'GHG '!$C$4</f>
        <v>1.17E-3</v>
      </c>
      <c r="BA280" s="35">
        <f>+AK280*'GHG '!$C$5</f>
        <v>0</v>
      </c>
      <c r="BB280" s="35">
        <f>+AL280*'GHG '!$C$6</f>
        <v>0</v>
      </c>
      <c r="BC280" s="125">
        <f>+AM280*'GHG '!$C$7</f>
        <v>0</v>
      </c>
      <c r="BD280" s="32"/>
      <c r="BE280" s="32"/>
      <c r="BF280" s="32"/>
      <c r="BG280" s="32"/>
      <c r="BH280" s="32"/>
      <c r="BI280" s="32"/>
      <c r="BJ280" s="32"/>
      <c r="BK280" s="32"/>
      <c r="BL280" s="32"/>
      <c r="BM280" s="32"/>
      <c r="BN280" s="32"/>
      <c r="BO280" s="32"/>
      <c r="BP280" s="220">
        <v>-0.91700000000000004</v>
      </c>
      <c r="BR280" s="214">
        <f t="shared" si="14"/>
        <v>4.5799999999999999E-3</v>
      </c>
      <c r="BS280" s="36" t="s">
        <v>190</v>
      </c>
      <c r="BT280" s="36" t="s">
        <v>190</v>
      </c>
      <c r="BU280" s="14">
        <f t="shared" si="8"/>
        <v>42</v>
      </c>
    </row>
    <row r="281" spans="1:73" ht="39" customHeight="1">
      <c r="A281" s="30" t="s">
        <v>201</v>
      </c>
      <c r="B281" s="45" t="s">
        <v>435</v>
      </c>
      <c r="C281" s="45" t="s">
        <v>223</v>
      </c>
      <c r="D281" s="45" t="s">
        <v>366</v>
      </c>
      <c r="E281" s="32" t="s">
        <v>444</v>
      </c>
      <c r="F281" s="32" t="s">
        <v>228</v>
      </c>
      <c r="G281" s="32" t="s">
        <v>186</v>
      </c>
      <c r="H281" s="32" t="s">
        <v>1891</v>
      </c>
      <c r="I281" s="42" t="s">
        <v>2358</v>
      </c>
      <c r="J281" s="36" t="s">
        <v>1905</v>
      </c>
      <c r="K281" s="42" t="s">
        <v>2405</v>
      </c>
      <c r="L281" s="32" t="s">
        <v>1906</v>
      </c>
      <c r="M281" s="33" t="s">
        <v>1907</v>
      </c>
      <c r="N281" s="39" t="s">
        <v>1873</v>
      </c>
      <c r="O281" s="39" t="s">
        <v>1874</v>
      </c>
      <c r="P281" s="218" t="s">
        <v>1875</v>
      </c>
      <c r="Q281" s="34" t="s">
        <v>1876</v>
      </c>
      <c r="R281" s="34"/>
      <c r="S281" s="32" t="s">
        <v>187</v>
      </c>
      <c r="T281" s="42" t="s">
        <v>2601</v>
      </c>
      <c r="U281" s="36" t="s">
        <v>1908</v>
      </c>
      <c r="V281" s="32" t="s">
        <v>1181</v>
      </c>
      <c r="W281" s="32"/>
      <c r="X281" s="38">
        <v>2014</v>
      </c>
      <c r="Y281" s="32" t="s">
        <v>1838</v>
      </c>
      <c r="Z281" s="32" t="s">
        <v>1878</v>
      </c>
      <c r="AA281" s="32" t="s">
        <v>1879</v>
      </c>
      <c r="AB281" s="32" t="s">
        <v>1880</v>
      </c>
      <c r="AC281" s="42" t="s">
        <v>2680</v>
      </c>
      <c r="AD281" s="36" t="s">
        <v>1881</v>
      </c>
      <c r="AE281" s="32"/>
      <c r="AF281" s="32"/>
      <c r="AG281" s="42" t="s">
        <v>2358</v>
      </c>
      <c r="AH281" s="36" t="s">
        <v>1905</v>
      </c>
      <c r="AI281" s="216">
        <v>3.1300000000000001E-2</v>
      </c>
      <c r="AJ281" s="219">
        <v>3.1333333333333332E-4</v>
      </c>
      <c r="AK281" s="216"/>
      <c r="AL281" s="219"/>
      <c r="AM281" s="216"/>
      <c r="AN281" s="37"/>
      <c r="AO281" s="37"/>
      <c r="AP281" s="37"/>
      <c r="AQ281" s="37"/>
      <c r="AR281" s="37"/>
      <c r="AS281" s="37"/>
      <c r="AT281" s="37"/>
      <c r="AU281" s="37"/>
      <c r="AV281" s="37"/>
      <c r="AW281" s="37"/>
      <c r="AX281" s="37"/>
      <c r="AY281" s="35">
        <f>+AI281*'GHG '!$C$2</f>
        <v>3.1300000000000001E-2</v>
      </c>
      <c r="AZ281" s="31">
        <f>AJ281*'GHG '!$C$4</f>
        <v>9.4000000000000004E-3</v>
      </c>
      <c r="BA281" s="35">
        <f>+AK281*'GHG '!$C$5</f>
        <v>0</v>
      </c>
      <c r="BB281" s="35">
        <f>+AL281*'GHG '!$C$6</f>
        <v>0</v>
      </c>
      <c r="BC281" s="125">
        <f>+AM281*'GHG '!$C$7</f>
        <v>0</v>
      </c>
      <c r="BD281" s="32"/>
      <c r="BE281" s="32"/>
      <c r="BF281" s="32"/>
      <c r="BG281" s="32"/>
      <c r="BH281" s="32"/>
      <c r="BI281" s="32"/>
      <c r="BJ281" s="32"/>
      <c r="BK281" s="32"/>
      <c r="BL281" s="32"/>
      <c r="BM281" s="32"/>
      <c r="BN281" s="32"/>
      <c r="BO281" s="32"/>
      <c r="BP281" s="220">
        <v>-1.38</v>
      </c>
      <c r="BR281" s="214">
        <f t="shared" si="14"/>
        <v>4.07E-2</v>
      </c>
      <c r="BS281" s="36" t="s">
        <v>190</v>
      </c>
      <c r="BT281" s="36" t="s">
        <v>190</v>
      </c>
      <c r="BU281" s="14">
        <f t="shared" si="8"/>
        <v>43</v>
      </c>
    </row>
    <row r="282" spans="1:73" ht="39" customHeight="1">
      <c r="A282" s="30" t="s">
        <v>201</v>
      </c>
      <c r="B282" s="45" t="s">
        <v>435</v>
      </c>
      <c r="C282" s="45" t="s">
        <v>223</v>
      </c>
      <c r="D282" s="45" t="s">
        <v>367</v>
      </c>
      <c r="E282" s="32" t="s">
        <v>444</v>
      </c>
      <c r="F282" s="32" t="s">
        <v>228</v>
      </c>
      <c r="G282" s="32" t="s">
        <v>225</v>
      </c>
      <c r="H282" s="32" t="s">
        <v>1909</v>
      </c>
      <c r="I282" s="42" t="s">
        <v>2359</v>
      </c>
      <c r="J282" s="36" t="s">
        <v>1910</v>
      </c>
      <c r="K282" s="45" t="s">
        <v>1911</v>
      </c>
      <c r="L282" s="32" t="s">
        <v>1911</v>
      </c>
      <c r="M282" s="33" t="s">
        <v>1912</v>
      </c>
      <c r="N282" s="39" t="s">
        <v>1873</v>
      </c>
      <c r="O282" s="39" t="s">
        <v>1874</v>
      </c>
      <c r="P282" s="218" t="s">
        <v>1875</v>
      </c>
      <c r="Q282" s="34" t="s">
        <v>1876</v>
      </c>
      <c r="R282" s="34"/>
      <c r="S282" s="32" t="s">
        <v>187</v>
      </c>
      <c r="T282" s="42" t="s">
        <v>2602</v>
      </c>
      <c r="U282" s="36" t="s">
        <v>1913</v>
      </c>
      <c r="V282" s="32" t="s">
        <v>1181</v>
      </c>
      <c r="W282" s="32"/>
      <c r="X282" s="38">
        <v>2014</v>
      </c>
      <c r="Y282" s="32" t="s">
        <v>1838</v>
      </c>
      <c r="Z282" s="32" t="s">
        <v>1878</v>
      </c>
      <c r="AA282" s="32" t="s">
        <v>1879</v>
      </c>
      <c r="AB282" s="32" t="s">
        <v>1880</v>
      </c>
      <c r="AC282" s="42" t="s">
        <v>2680</v>
      </c>
      <c r="AD282" s="36" t="s">
        <v>1881</v>
      </c>
      <c r="AE282" s="32"/>
      <c r="AF282" s="32"/>
      <c r="AG282" s="42" t="s">
        <v>2359</v>
      </c>
      <c r="AH282" s="36" t="s">
        <v>1910</v>
      </c>
      <c r="AI282" s="216">
        <v>0.58799999999999997</v>
      </c>
      <c r="AJ282" s="219">
        <v>1.0966666666666666E-3</v>
      </c>
      <c r="AK282" s="216"/>
      <c r="AL282" s="219">
        <v>1.9396226415094339E-3</v>
      </c>
      <c r="AM282" s="216"/>
      <c r="AN282" s="37"/>
      <c r="AO282" s="37"/>
      <c r="AP282" s="37"/>
      <c r="AQ282" s="37"/>
      <c r="AR282" s="37"/>
      <c r="AS282" s="37"/>
      <c r="AT282" s="37"/>
      <c r="AU282" s="37"/>
      <c r="AV282" s="37"/>
      <c r="AW282" s="37"/>
      <c r="AX282" s="37"/>
      <c r="AY282" s="35">
        <f>+AI282*'GHG '!$C$2</f>
        <v>0.58799999999999997</v>
      </c>
      <c r="AZ282" s="31">
        <f>AJ282*'GHG '!$C$4</f>
        <v>3.2899999999999999E-2</v>
      </c>
      <c r="BA282" s="35">
        <f>+AK282*'GHG '!$C$5</f>
        <v>0</v>
      </c>
      <c r="BB282" s="35">
        <f>+AL282*'GHG '!$C$6</f>
        <v>0.51400000000000001</v>
      </c>
      <c r="BC282" s="125">
        <f>+AM282*'GHG '!$C$7</f>
        <v>0</v>
      </c>
      <c r="BD282" s="32"/>
      <c r="BE282" s="32"/>
      <c r="BF282" s="32"/>
      <c r="BG282" s="32"/>
      <c r="BH282" s="32"/>
      <c r="BI282" s="32"/>
      <c r="BJ282" s="32"/>
      <c r="BK282" s="32"/>
      <c r="BL282" s="32"/>
      <c r="BM282" s="32"/>
      <c r="BN282" s="32"/>
      <c r="BO282" s="32"/>
      <c r="BP282" s="220">
        <v>-2.6</v>
      </c>
      <c r="BR282" s="214">
        <f t="shared" si="14"/>
        <v>1.1349</v>
      </c>
      <c r="BS282" s="36" t="s">
        <v>190</v>
      </c>
      <c r="BT282" s="36" t="s">
        <v>190</v>
      </c>
      <c r="BU282" s="14">
        <f t="shared" ref="BU282:BU345" si="15">+BU281+1</f>
        <v>44</v>
      </c>
    </row>
    <row r="283" spans="1:73" ht="39" customHeight="1">
      <c r="A283" s="30" t="s">
        <v>201</v>
      </c>
      <c r="B283" s="243" t="s">
        <v>435</v>
      </c>
      <c r="C283" s="244" t="s">
        <v>223</v>
      </c>
      <c r="D283" s="244" t="s">
        <v>367</v>
      </c>
      <c r="E283" s="32" t="s">
        <v>444</v>
      </c>
      <c r="F283" s="32" t="s">
        <v>228</v>
      </c>
      <c r="G283" s="32" t="s">
        <v>225</v>
      </c>
      <c r="H283" s="32" t="s">
        <v>1909</v>
      </c>
      <c r="I283" s="42" t="s">
        <v>2360</v>
      </c>
      <c r="J283" s="36" t="s">
        <v>1914</v>
      </c>
      <c r="K283" s="45" t="s">
        <v>2406</v>
      </c>
      <c r="L283" s="36" t="s">
        <v>1915</v>
      </c>
      <c r="M283" s="33" t="s">
        <v>1916</v>
      </c>
      <c r="N283" s="39" t="s">
        <v>1873</v>
      </c>
      <c r="O283" s="39" t="s">
        <v>1874</v>
      </c>
      <c r="P283" s="218" t="s">
        <v>1875</v>
      </c>
      <c r="Q283" s="34" t="s">
        <v>1876</v>
      </c>
      <c r="R283" s="34"/>
      <c r="S283" s="32" t="s">
        <v>187</v>
      </c>
      <c r="T283" s="42" t="s">
        <v>2603</v>
      </c>
      <c r="U283" s="36" t="s">
        <v>1917</v>
      </c>
      <c r="V283" s="32" t="s">
        <v>1181</v>
      </c>
      <c r="W283" s="32"/>
      <c r="X283" s="38">
        <v>2014</v>
      </c>
      <c r="Y283" s="32" t="s">
        <v>1838</v>
      </c>
      <c r="Z283" s="32" t="s">
        <v>1878</v>
      </c>
      <c r="AA283" s="32" t="s">
        <v>1879</v>
      </c>
      <c r="AB283" s="32" t="s">
        <v>1880</v>
      </c>
      <c r="AC283" s="42" t="s">
        <v>2680</v>
      </c>
      <c r="AD283" s="36" t="s">
        <v>1881</v>
      </c>
      <c r="AE283" s="32"/>
      <c r="AF283" s="32"/>
      <c r="AG283" s="42" t="s">
        <v>2360</v>
      </c>
      <c r="AH283" s="36" t="s">
        <v>1914</v>
      </c>
      <c r="AI283" s="216">
        <v>0.76500000000000001</v>
      </c>
      <c r="AJ283" s="219">
        <v>1.3033333333333334E-3</v>
      </c>
      <c r="AK283" s="216"/>
      <c r="AL283" s="219">
        <v>1.0150943396226417E-3</v>
      </c>
      <c r="AM283" s="216"/>
      <c r="AN283" s="37"/>
      <c r="AO283" s="37"/>
      <c r="AP283" s="37"/>
      <c r="AQ283" s="37"/>
      <c r="AR283" s="37"/>
      <c r="AS283" s="37"/>
      <c r="AT283" s="37"/>
      <c r="AU283" s="37"/>
      <c r="AV283" s="37"/>
      <c r="AW283" s="37"/>
      <c r="AX283" s="37"/>
      <c r="AY283" s="35">
        <f>+AI283*'GHG '!$C$2</f>
        <v>0.76500000000000001</v>
      </c>
      <c r="AZ283" s="31">
        <f>AJ283*'GHG '!$C$4</f>
        <v>3.9100000000000003E-2</v>
      </c>
      <c r="BA283" s="35">
        <f>+AK283*'GHG '!$C$5</f>
        <v>0</v>
      </c>
      <c r="BB283" s="35">
        <f>+AL283*'GHG '!$C$6</f>
        <v>0.26900000000000002</v>
      </c>
      <c r="BC283" s="125">
        <f>+AM283*'GHG '!$C$7</f>
        <v>0</v>
      </c>
      <c r="BD283" s="32"/>
      <c r="BE283" s="32"/>
      <c r="BF283" s="32"/>
      <c r="BG283" s="32"/>
      <c r="BH283" s="32"/>
      <c r="BI283" s="32"/>
      <c r="BJ283" s="32"/>
      <c r="BK283" s="32"/>
      <c r="BL283" s="32"/>
      <c r="BM283" s="32"/>
      <c r="BN283" s="32"/>
      <c r="BO283" s="32"/>
      <c r="BP283" s="220">
        <v>-1.92</v>
      </c>
      <c r="BR283" s="214">
        <f t="shared" si="14"/>
        <v>1.0731000000000002</v>
      </c>
      <c r="BS283" s="36" t="s">
        <v>190</v>
      </c>
      <c r="BT283" s="36" t="s">
        <v>190</v>
      </c>
      <c r="BU283" s="14">
        <f t="shared" si="15"/>
        <v>45</v>
      </c>
    </row>
    <row r="284" spans="1:73" ht="39" customHeight="1">
      <c r="A284" s="30" t="s">
        <v>201</v>
      </c>
      <c r="B284" s="45" t="s">
        <v>391</v>
      </c>
      <c r="C284" s="45" t="s">
        <v>2330</v>
      </c>
      <c r="D284" s="45" t="s">
        <v>393</v>
      </c>
      <c r="E284" s="32" t="s">
        <v>193</v>
      </c>
      <c r="F284" s="32" t="s">
        <v>268</v>
      </c>
      <c r="G284" s="32" t="s">
        <v>269</v>
      </c>
      <c r="H284" s="32" t="s">
        <v>1918</v>
      </c>
      <c r="I284" s="36" t="s">
        <v>1989</v>
      </c>
      <c r="J284" s="36" t="s">
        <v>1919</v>
      </c>
      <c r="K284" s="42" t="s">
        <v>2407</v>
      </c>
      <c r="L284" s="36" t="s">
        <v>1920</v>
      </c>
      <c r="M284" s="33" t="s">
        <v>1921</v>
      </c>
      <c r="N284" s="39" t="s">
        <v>1873</v>
      </c>
      <c r="O284" s="39" t="s">
        <v>1874</v>
      </c>
      <c r="P284" s="218" t="s">
        <v>1875</v>
      </c>
      <c r="Q284" s="135" t="s">
        <v>1876</v>
      </c>
      <c r="R284" s="34"/>
      <c r="S284" s="32" t="s">
        <v>1500</v>
      </c>
      <c r="T284" s="42" t="s">
        <v>1922</v>
      </c>
      <c r="U284" s="36" t="s">
        <v>1922</v>
      </c>
      <c r="V284" s="32" t="s">
        <v>1181</v>
      </c>
      <c r="W284" s="32"/>
      <c r="X284" s="38">
        <v>2014</v>
      </c>
      <c r="Y284" s="32" t="s">
        <v>1838</v>
      </c>
      <c r="Z284" s="32" t="s">
        <v>1878</v>
      </c>
      <c r="AA284" s="32" t="s">
        <v>1879</v>
      </c>
      <c r="AB284" s="32" t="s">
        <v>1880</v>
      </c>
      <c r="AC284" s="42" t="s">
        <v>2680</v>
      </c>
      <c r="AD284" s="36" t="s">
        <v>1881</v>
      </c>
      <c r="AE284" s="32"/>
      <c r="AF284" s="32"/>
      <c r="AG284" s="42" t="s">
        <v>2655</v>
      </c>
      <c r="AH284" s="36" t="s">
        <v>1919</v>
      </c>
      <c r="AI284" s="216">
        <v>6.0000000000000001E-3</v>
      </c>
      <c r="AJ284" s="219"/>
      <c r="AK284" s="216"/>
      <c r="AL284" s="219"/>
      <c r="AM284" s="216"/>
      <c r="AN284" s="37"/>
      <c r="AO284" s="37"/>
      <c r="AP284" s="37"/>
      <c r="AQ284" s="37"/>
      <c r="AR284" s="37"/>
      <c r="AS284" s="37"/>
      <c r="AT284" s="37"/>
      <c r="AU284" s="37"/>
      <c r="AV284" s="37"/>
      <c r="AW284" s="37"/>
      <c r="AX284" s="37"/>
      <c r="AY284" s="35">
        <f>+AI284*'GHG '!$C$2</f>
        <v>6.0000000000000001E-3</v>
      </c>
      <c r="AZ284" s="31">
        <f>AJ284*'GHG '!$C$4</f>
        <v>0</v>
      </c>
      <c r="BA284" s="35">
        <f>+AK284*'GHG '!$C$5</f>
        <v>0</v>
      </c>
      <c r="BB284" s="35">
        <f>+AL284*'GHG '!$C$6</f>
        <v>0</v>
      </c>
      <c r="BC284" s="125">
        <f>+AM284*'GHG '!$C$7</f>
        <v>0</v>
      </c>
      <c r="BD284" s="32"/>
      <c r="BE284" s="32"/>
      <c r="BF284" s="32"/>
      <c r="BG284" s="32"/>
      <c r="BH284" s="32"/>
      <c r="BI284" s="32"/>
      <c r="BJ284" s="32"/>
      <c r="BK284" s="32"/>
      <c r="BL284" s="32"/>
      <c r="BM284" s="32"/>
      <c r="BN284" s="32"/>
      <c r="BO284" s="32"/>
      <c r="BP284" s="220">
        <v>0</v>
      </c>
      <c r="BR284" s="214">
        <f t="shared" si="14"/>
        <v>6.0000000000000001E-3</v>
      </c>
      <c r="BS284" s="36" t="s">
        <v>1188</v>
      </c>
      <c r="BT284" s="36" t="s">
        <v>1188</v>
      </c>
      <c r="BU284" s="14">
        <f t="shared" si="15"/>
        <v>46</v>
      </c>
    </row>
    <row r="285" spans="1:73" ht="39" customHeight="1">
      <c r="A285" s="30" t="s">
        <v>201</v>
      </c>
      <c r="B285" s="45" t="s">
        <v>391</v>
      </c>
      <c r="C285" s="45" t="s">
        <v>2330</v>
      </c>
      <c r="D285" s="45" t="s">
        <v>2331</v>
      </c>
      <c r="E285" s="32" t="s">
        <v>193</v>
      </c>
      <c r="F285" s="32" t="s">
        <v>268</v>
      </c>
      <c r="G285" s="32" t="s">
        <v>272</v>
      </c>
      <c r="H285" s="32" t="s">
        <v>1923</v>
      </c>
      <c r="I285" s="36" t="s">
        <v>1990</v>
      </c>
      <c r="J285" s="36" t="s">
        <v>1924</v>
      </c>
      <c r="K285" s="45" t="s">
        <v>2408</v>
      </c>
      <c r="L285" s="36" t="s">
        <v>1925</v>
      </c>
      <c r="M285" s="33" t="s">
        <v>1926</v>
      </c>
      <c r="N285" s="39" t="s">
        <v>1803</v>
      </c>
      <c r="O285" s="39" t="s">
        <v>1706</v>
      </c>
      <c r="P285" s="218" t="s">
        <v>1804</v>
      </c>
      <c r="Q285" s="135" t="s">
        <v>1805</v>
      </c>
      <c r="R285" s="34"/>
      <c r="S285" s="32" t="s">
        <v>1927</v>
      </c>
      <c r="T285" s="42" t="s">
        <v>2604</v>
      </c>
      <c r="U285" s="36" t="s">
        <v>1928</v>
      </c>
      <c r="V285" s="32" t="s">
        <v>1181</v>
      </c>
      <c r="W285" s="32"/>
      <c r="X285" s="38">
        <v>2015</v>
      </c>
      <c r="Y285" s="32" t="s">
        <v>1838</v>
      </c>
      <c r="Z285" s="32" t="s">
        <v>1887</v>
      </c>
      <c r="AA285" s="32" t="s">
        <v>1339</v>
      </c>
      <c r="AB285" s="32" t="s">
        <v>1181</v>
      </c>
      <c r="AC285" s="42" t="s">
        <v>2681</v>
      </c>
      <c r="AD285" s="36" t="s">
        <v>1929</v>
      </c>
      <c r="AE285" s="32"/>
      <c r="AF285" s="32"/>
      <c r="AG285" s="42" t="s">
        <v>2656</v>
      </c>
      <c r="AH285" s="39" t="s">
        <v>1930</v>
      </c>
      <c r="AI285" s="216">
        <v>9.9178500000000006E-3</v>
      </c>
      <c r="AJ285" s="219">
        <v>2.7683900000000001E-5</v>
      </c>
      <c r="AK285" s="216"/>
      <c r="AL285" s="219">
        <v>6.6110400000000001E-7</v>
      </c>
      <c r="AM285" s="216">
        <v>1.18169E-14</v>
      </c>
      <c r="AN285" s="37"/>
      <c r="AO285" s="37"/>
      <c r="AP285" s="37"/>
      <c r="AQ285" s="37"/>
      <c r="AR285" s="37"/>
      <c r="AS285" s="37"/>
      <c r="AT285" s="37"/>
      <c r="AU285" s="37"/>
      <c r="AV285" s="37"/>
      <c r="AW285" s="37"/>
      <c r="AX285" s="37"/>
      <c r="AY285" s="35">
        <f>+AI285*'GHG '!$C$2</f>
        <v>9.9178500000000006E-3</v>
      </c>
      <c r="AZ285" s="31">
        <f>AJ285*'GHG '!$C$4</f>
        <v>8.3051700000000002E-4</v>
      </c>
      <c r="BA285" s="35">
        <f>+AK285*'GHG '!$C$5</f>
        <v>0</v>
      </c>
      <c r="BB285" s="35">
        <f>+AL285*'GHG '!$C$6</f>
        <v>1.7519256E-4</v>
      </c>
      <c r="BC285" s="125">
        <f>+AM285*'GHG '!$C$7</f>
        <v>2.7769715E-10</v>
      </c>
      <c r="BD285" s="32"/>
      <c r="BE285" s="32"/>
      <c r="BF285" s="32"/>
      <c r="BG285" s="32"/>
      <c r="BH285" s="32"/>
      <c r="BI285" s="32"/>
      <c r="BJ285" s="32"/>
      <c r="BK285" s="32"/>
      <c r="BL285" s="32"/>
      <c r="BM285" s="32"/>
      <c r="BN285" s="32"/>
      <c r="BO285" s="32"/>
      <c r="BP285" s="220">
        <v>1.2935000000000003E-4</v>
      </c>
      <c r="BR285" s="214">
        <f t="shared" si="14"/>
        <v>1.0923559837697151E-2</v>
      </c>
      <c r="BS285" s="36" t="s">
        <v>1188</v>
      </c>
      <c r="BT285" s="36" t="s">
        <v>1188</v>
      </c>
      <c r="BU285" s="14">
        <f t="shared" si="15"/>
        <v>47</v>
      </c>
    </row>
    <row r="286" spans="1:73" ht="39" customHeight="1">
      <c r="A286" s="30" t="s">
        <v>201</v>
      </c>
      <c r="B286" s="45" t="s">
        <v>391</v>
      </c>
      <c r="C286" s="45" t="s">
        <v>2330</v>
      </c>
      <c r="D286" s="45" t="s">
        <v>2331</v>
      </c>
      <c r="E286" s="32" t="s">
        <v>193</v>
      </c>
      <c r="F286" s="32" t="s">
        <v>268</v>
      </c>
      <c r="G286" s="32" t="s">
        <v>272</v>
      </c>
      <c r="H286" s="32" t="s">
        <v>1923</v>
      </c>
      <c r="I286" s="36" t="s">
        <v>1992</v>
      </c>
      <c r="J286" s="36" t="s">
        <v>1931</v>
      </c>
      <c r="K286" s="42" t="s">
        <v>2409</v>
      </c>
      <c r="L286" s="36" t="s">
        <v>1932</v>
      </c>
      <c r="M286" s="33" t="s">
        <v>1933</v>
      </c>
      <c r="N286" s="39" t="s">
        <v>1803</v>
      </c>
      <c r="O286" s="39" t="s">
        <v>1706</v>
      </c>
      <c r="P286" s="218" t="s">
        <v>1804</v>
      </c>
      <c r="Q286" s="135" t="s">
        <v>1805</v>
      </c>
      <c r="R286" s="34"/>
      <c r="S286" s="32" t="s">
        <v>1927</v>
      </c>
      <c r="T286" s="42" t="s">
        <v>2605</v>
      </c>
      <c r="U286" s="36" t="s">
        <v>1934</v>
      </c>
      <c r="V286" s="32" t="s">
        <v>1181</v>
      </c>
      <c r="W286" s="32"/>
      <c r="X286" s="38">
        <v>2015</v>
      </c>
      <c r="Y286" s="32" t="s">
        <v>1838</v>
      </c>
      <c r="Z286" s="32" t="s">
        <v>1887</v>
      </c>
      <c r="AA286" s="32" t="s">
        <v>1339</v>
      </c>
      <c r="AB286" s="32" t="s">
        <v>1181</v>
      </c>
      <c r="AC286" s="42" t="s">
        <v>2682</v>
      </c>
      <c r="AD286" s="36" t="s">
        <v>1935</v>
      </c>
      <c r="AE286" s="32"/>
      <c r="AF286" s="32"/>
      <c r="AG286" s="42" t="s">
        <v>2657</v>
      </c>
      <c r="AH286" s="39" t="s">
        <v>1936</v>
      </c>
      <c r="AI286" s="216">
        <v>5.84988E-3</v>
      </c>
      <c r="AJ286" s="219">
        <v>3.0550399999999998E-6</v>
      </c>
      <c r="AK286" s="216"/>
      <c r="AL286" s="219">
        <v>6.7505299999999998E-8</v>
      </c>
      <c r="AM286" s="216">
        <v>7.9960500000000002E-15</v>
      </c>
      <c r="AN286" s="37"/>
      <c r="AO286" s="37"/>
      <c r="AP286" s="37"/>
      <c r="AQ286" s="37"/>
      <c r="AR286" s="37"/>
      <c r="AS286" s="37"/>
      <c r="AT286" s="37"/>
      <c r="AU286" s="37"/>
      <c r="AV286" s="37"/>
      <c r="AW286" s="37"/>
      <c r="AX286" s="37"/>
      <c r="AY286" s="35">
        <f>+AI286*'GHG '!$C$2</f>
        <v>5.84988E-3</v>
      </c>
      <c r="AZ286" s="31">
        <f>AJ286*'GHG '!$C$4</f>
        <v>9.1651199999999994E-5</v>
      </c>
      <c r="BA286" s="35">
        <f>+AK286*'GHG '!$C$5</f>
        <v>0</v>
      </c>
      <c r="BB286" s="35">
        <f>+AL286*'GHG '!$C$6</f>
        <v>1.78889045E-5</v>
      </c>
      <c r="BC286" s="125">
        <f>+AM286*'GHG '!$C$7</f>
        <v>1.87907175E-10</v>
      </c>
      <c r="BD286" s="32"/>
      <c r="BE286" s="32"/>
      <c r="BF286" s="32"/>
      <c r="BG286" s="32"/>
      <c r="BH286" s="32"/>
      <c r="BI286" s="32"/>
      <c r="BJ286" s="32"/>
      <c r="BK286" s="32"/>
      <c r="BL286" s="32"/>
      <c r="BM286" s="32"/>
      <c r="BN286" s="32"/>
      <c r="BO286" s="32"/>
      <c r="BP286" s="220">
        <v>6.7941999999999994E-5</v>
      </c>
      <c r="BR286" s="214">
        <f t="shared" si="14"/>
        <v>5.9594202924071749E-3</v>
      </c>
      <c r="BS286" s="36" t="s">
        <v>1188</v>
      </c>
      <c r="BT286" s="36" t="s">
        <v>1188</v>
      </c>
      <c r="BU286" s="14">
        <f t="shared" si="15"/>
        <v>48</v>
      </c>
    </row>
    <row r="287" spans="1:73" ht="39" customHeight="1">
      <c r="A287" s="30" t="s">
        <v>201</v>
      </c>
      <c r="B287" s="45" t="s">
        <v>391</v>
      </c>
      <c r="C287" s="45" t="s">
        <v>2330</v>
      </c>
      <c r="D287" s="45" t="s">
        <v>2331</v>
      </c>
      <c r="E287" s="32" t="s">
        <v>193</v>
      </c>
      <c r="F287" s="32" t="s">
        <v>268</v>
      </c>
      <c r="G287" s="32" t="s">
        <v>272</v>
      </c>
      <c r="H287" s="32" t="s">
        <v>1923</v>
      </c>
      <c r="I287" s="36" t="s">
        <v>1991</v>
      </c>
      <c r="J287" s="36" t="s">
        <v>1937</v>
      </c>
      <c r="K287" s="42" t="s">
        <v>2409</v>
      </c>
      <c r="L287" s="36" t="s">
        <v>1932</v>
      </c>
      <c r="M287" s="33" t="s">
        <v>1938</v>
      </c>
      <c r="N287" s="39" t="s">
        <v>1803</v>
      </c>
      <c r="O287" s="39" t="s">
        <v>1706</v>
      </c>
      <c r="P287" s="218" t="s">
        <v>1804</v>
      </c>
      <c r="Q287" s="135" t="s">
        <v>1939</v>
      </c>
      <c r="R287" s="34"/>
      <c r="S287" s="32" t="s">
        <v>1927</v>
      </c>
      <c r="T287" s="42" t="s">
        <v>2606</v>
      </c>
      <c r="U287" s="36" t="s">
        <v>1940</v>
      </c>
      <c r="V287" s="32" t="s">
        <v>1181</v>
      </c>
      <c r="W287" s="32"/>
      <c r="X287" s="38">
        <v>2010</v>
      </c>
      <c r="Y287" s="32" t="s">
        <v>1880</v>
      </c>
      <c r="Z287" s="32" t="s">
        <v>1887</v>
      </c>
      <c r="AA287" s="32" t="s">
        <v>1339</v>
      </c>
      <c r="AB287" s="32" t="s">
        <v>1181</v>
      </c>
      <c r="AC287" s="42" t="s">
        <v>2683</v>
      </c>
      <c r="AD287" s="36" t="s">
        <v>1941</v>
      </c>
      <c r="AE287" s="32"/>
      <c r="AF287" s="32"/>
      <c r="AG287" s="42" t="s">
        <v>2658</v>
      </c>
      <c r="AH287" s="39" t="s">
        <v>1942</v>
      </c>
      <c r="AI287" s="216">
        <v>2.4300100000000002E-2</v>
      </c>
      <c r="AJ287" s="219">
        <v>3.0186900000000001E-6</v>
      </c>
      <c r="AK287" s="216"/>
      <c r="AL287" s="219">
        <v>2.2347900000000001E-8</v>
      </c>
      <c r="AM287" s="216">
        <v>1.43585E-10</v>
      </c>
      <c r="AN287" s="37"/>
      <c r="AO287" s="37"/>
      <c r="AP287" s="37"/>
      <c r="AQ287" s="37"/>
      <c r="AR287" s="37"/>
      <c r="AS287" s="37"/>
      <c r="AT287" s="37"/>
      <c r="AU287" s="37"/>
      <c r="AV287" s="37"/>
      <c r="AW287" s="37"/>
      <c r="AX287" s="37"/>
      <c r="AY287" s="35">
        <f>+AI287*'GHG '!$C$2</f>
        <v>2.4300100000000002E-2</v>
      </c>
      <c r="AZ287" s="31">
        <f>AJ287*'GHG '!$C$4</f>
        <v>9.0560700000000009E-5</v>
      </c>
      <c r="BA287" s="35">
        <f>+AK287*'GHG '!$C$5</f>
        <v>0</v>
      </c>
      <c r="BB287" s="35">
        <f>+AL287*'GHG '!$C$6</f>
        <v>5.9221935000000004E-6</v>
      </c>
      <c r="BC287" s="125">
        <f>+AM287*'GHG '!$C$7</f>
        <v>3.3742475000000002E-6</v>
      </c>
      <c r="BD287" s="32"/>
      <c r="BE287" s="32"/>
      <c r="BF287" s="32"/>
      <c r="BG287" s="32"/>
      <c r="BH287" s="32"/>
      <c r="BI287" s="32"/>
      <c r="BJ287" s="32"/>
      <c r="BK287" s="32"/>
      <c r="BL287" s="32"/>
      <c r="BM287" s="32"/>
      <c r="BN287" s="32"/>
      <c r="BO287" s="32"/>
      <c r="BP287" s="220">
        <v>-1.13723E-5</v>
      </c>
      <c r="BR287" s="214">
        <f t="shared" si="14"/>
        <v>2.4399957141E-2</v>
      </c>
      <c r="BS287" s="36" t="s">
        <v>1188</v>
      </c>
      <c r="BT287" s="36" t="s">
        <v>1188</v>
      </c>
      <c r="BU287" s="14">
        <f t="shared" si="15"/>
        <v>49</v>
      </c>
    </row>
    <row r="288" spans="1:73" ht="39" customHeight="1">
      <c r="A288" s="30" t="s">
        <v>201</v>
      </c>
      <c r="B288" s="45" t="s">
        <v>391</v>
      </c>
      <c r="C288" s="45" t="s">
        <v>2330</v>
      </c>
      <c r="D288" s="45" t="s">
        <v>2331</v>
      </c>
      <c r="E288" s="32" t="s">
        <v>193</v>
      </c>
      <c r="F288" s="32" t="s">
        <v>268</v>
      </c>
      <c r="G288" s="32" t="s">
        <v>272</v>
      </c>
      <c r="H288" s="32" t="s">
        <v>1923</v>
      </c>
      <c r="I288" s="36" t="s">
        <v>1993</v>
      </c>
      <c r="J288" s="36" t="s">
        <v>1943</v>
      </c>
      <c r="K288" s="42" t="s">
        <v>2410</v>
      </c>
      <c r="L288" s="36" t="s">
        <v>1944</v>
      </c>
      <c r="M288" s="33" t="s">
        <v>1945</v>
      </c>
      <c r="N288" s="39" t="s">
        <v>1873</v>
      </c>
      <c r="O288" s="39" t="s">
        <v>1874</v>
      </c>
      <c r="P288" s="218" t="s">
        <v>1875</v>
      </c>
      <c r="Q288" s="135" t="s">
        <v>1876</v>
      </c>
      <c r="R288" s="34"/>
      <c r="S288" s="32" t="s">
        <v>1500</v>
      </c>
      <c r="T288" s="42" t="s">
        <v>2607</v>
      </c>
      <c r="U288" s="42" t="s">
        <v>1946</v>
      </c>
      <c r="V288" s="32" t="s">
        <v>1181</v>
      </c>
      <c r="W288" s="32"/>
      <c r="X288" s="38">
        <v>2014</v>
      </c>
      <c r="Y288" s="32" t="s">
        <v>1838</v>
      </c>
      <c r="Z288" s="32" t="s">
        <v>1878</v>
      </c>
      <c r="AA288" s="32" t="s">
        <v>1879</v>
      </c>
      <c r="AB288" s="32" t="s">
        <v>1880</v>
      </c>
      <c r="AC288" s="42" t="s">
        <v>2680</v>
      </c>
      <c r="AD288" s="36" t="s">
        <v>1947</v>
      </c>
      <c r="AE288" s="32"/>
      <c r="AF288" s="32"/>
      <c r="AG288" s="42" t="s">
        <v>2659</v>
      </c>
      <c r="AH288" s="36" t="s">
        <v>1943</v>
      </c>
      <c r="AI288" s="216">
        <v>5.5E-2</v>
      </c>
      <c r="AJ288" s="219"/>
      <c r="AK288" s="216"/>
      <c r="AL288" s="219"/>
      <c r="AM288" s="216"/>
      <c r="AN288" s="37"/>
      <c r="AO288" s="37"/>
      <c r="AP288" s="37"/>
      <c r="AQ288" s="37"/>
      <c r="AR288" s="37"/>
      <c r="AS288" s="37"/>
      <c r="AT288" s="37"/>
      <c r="AU288" s="37"/>
      <c r="AV288" s="37"/>
      <c r="AW288" s="37"/>
      <c r="AX288" s="37"/>
      <c r="AY288" s="35">
        <f>+AI288*'GHG '!$C$2</f>
        <v>5.5E-2</v>
      </c>
      <c r="AZ288" s="31">
        <f>AJ288*'GHG '!$C$4</f>
        <v>0</v>
      </c>
      <c r="BA288" s="35">
        <f>+AK288*'GHG '!$C$5</f>
        <v>0</v>
      </c>
      <c r="BB288" s="35">
        <f>+AL288*'GHG '!$C$6</f>
        <v>0</v>
      </c>
      <c r="BC288" s="125">
        <f>+AM288*'GHG '!$C$7</f>
        <v>0</v>
      </c>
      <c r="BD288" s="32"/>
      <c r="BE288" s="32"/>
      <c r="BF288" s="32"/>
      <c r="BG288" s="32"/>
      <c r="BH288" s="32"/>
      <c r="BI288" s="32"/>
      <c r="BJ288" s="32"/>
      <c r="BK288" s="32"/>
      <c r="BL288" s="32"/>
      <c r="BM288" s="32"/>
      <c r="BN288" s="32"/>
      <c r="BO288" s="32"/>
      <c r="BP288" s="220">
        <v>0</v>
      </c>
      <c r="BR288" s="214">
        <f t="shared" si="14"/>
        <v>5.5E-2</v>
      </c>
      <c r="BS288" s="36" t="s">
        <v>1188</v>
      </c>
      <c r="BT288" s="36" t="s">
        <v>1188</v>
      </c>
      <c r="BU288" s="14">
        <f t="shared" si="15"/>
        <v>50</v>
      </c>
    </row>
    <row r="289" spans="1:123" ht="39" customHeight="1">
      <c r="A289" s="30" t="s">
        <v>201</v>
      </c>
      <c r="B289" s="45" t="s">
        <v>391</v>
      </c>
      <c r="C289" s="45" t="s">
        <v>2330</v>
      </c>
      <c r="D289" s="45" t="s">
        <v>2331</v>
      </c>
      <c r="E289" s="32" t="s">
        <v>193</v>
      </c>
      <c r="F289" s="32" t="s">
        <v>268</v>
      </c>
      <c r="G289" s="32" t="s">
        <v>272</v>
      </c>
      <c r="H289" s="32" t="s">
        <v>1923</v>
      </c>
      <c r="I289" s="36" t="s">
        <v>1994</v>
      </c>
      <c r="J289" s="36" t="s">
        <v>1948</v>
      </c>
      <c r="K289" s="42" t="s">
        <v>2411</v>
      </c>
      <c r="L289" s="36" t="s">
        <v>1949</v>
      </c>
      <c r="M289" s="33" t="s">
        <v>1950</v>
      </c>
      <c r="N289" s="39" t="s">
        <v>1873</v>
      </c>
      <c r="O289" s="39" t="s">
        <v>1874</v>
      </c>
      <c r="P289" s="218" t="s">
        <v>1875</v>
      </c>
      <c r="Q289" s="135" t="s">
        <v>1876</v>
      </c>
      <c r="R289" s="34"/>
      <c r="S289" s="32" t="s">
        <v>1500</v>
      </c>
      <c r="T289" s="42" t="s">
        <v>2608</v>
      </c>
      <c r="U289" s="36" t="s">
        <v>1951</v>
      </c>
      <c r="V289" s="32" t="s">
        <v>1181</v>
      </c>
      <c r="W289" s="32"/>
      <c r="X289" s="38">
        <v>2014</v>
      </c>
      <c r="Y289" s="32" t="s">
        <v>1838</v>
      </c>
      <c r="Z289" s="32" t="s">
        <v>1878</v>
      </c>
      <c r="AA289" s="32" t="s">
        <v>1879</v>
      </c>
      <c r="AB289" s="32" t="s">
        <v>1880</v>
      </c>
      <c r="AC289" s="42" t="s">
        <v>2680</v>
      </c>
      <c r="AD289" s="36" t="s">
        <v>1947</v>
      </c>
      <c r="AE289" s="32"/>
      <c r="AF289" s="32"/>
      <c r="AG289" s="42" t="s">
        <v>2660</v>
      </c>
      <c r="AH289" s="36" t="s">
        <v>1948</v>
      </c>
      <c r="AI289" s="216">
        <v>4.4999999999999998E-2</v>
      </c>
      <c r="AJ289" s="219"/>
      <c r="AK289" s="216"/>
      <c r="AL289" s="219"/>
      <c r="AM289" s="216"/>
      <c r="AN289" s="37"/>
      <c r="AO289" s="37"/>
      <c r="AP289" s="37"/>
      <c r="AQ289" s="37"/>
      <c r="AR289" s="37"/>
      <c r="AS289" s="37"/>
      <c r="AT289" s="37"/>
      <c r="AU289" s="37"/>
      <c r="AV289" s="37"/>
      <c r="AW289" s="37"/>
      <c r="AX289" s="37"/>
      <c r="AY289" s="35">
        <f>+AI289*'GHG '!$C$2</f>
        <v>4.4999999999999998E-2</v>
      </c>
      <c r="AZ289" s="31">
        <f>AJ289*'GHG '!$C$4</f>
        <v>0</v>
      </c>
      <c r="BA289" s="35">
        <f>+AK289*'GHG '!$C$5</f>
        <v>0</v>
      </c>
      <c r="BB289" s="35">
        <f>+AL289*'GHG '!$C$6</f>
        <v>0</v>
      </c>
      <c r="BC289" s="125">
        <f>+AM289*'GHG '!$C$7</f>
        <v>0</v>
      </c>
      <c r="BD289" s="32"/>
      <c r="BE289" s="32"/>
      <c r="BF289" s="32"/>
      <c r="BG289" s="32"/>
      <c r="BH289" s="32"/>
      <c r="BI289" s="32"/>
      <c r="BJ289" s="32"/>
      <c r="BK289" s="32"/>
      <c r="BL289" s="32"/>
      <c r="BM289" s="32"/>
      <c r="BN289" s="32"/>
      <c r="BO289" s="32"/>
      <c r="BP289" s="220">
        <v>0</v>
      </c>
      <c r="BR289" s="214">
        <f t="shared" si="14"/>
        <v>4.4999999999999998E-2</v>
      </c>
      <c r="BS289" s="36" t="s">
        <v>1188</v>
      </c>
      <c r="BT289" s="36" t="s">
        <v>1188</v>
      </c>
      <c r="BU289" s="14">
        <f t="shared" si="15"/>
        <v>51</v>
      </c>
    </row>
    <row r="290" spans="1:123" ht="39" customHeight="1">
      <c r="A290" s="30" t="s">
        <v>201</v>
      </c>
      <c r="B290" s="45" t="s">
        <v>2332</v>
      </c>
      <c r="C290" s="45" t="s">
        <v>2332</v>
      </c>
      <c r="D290" s="45"/>
      <c r="E290" s="32" t="s">
        <v>274</v>
      </c>
      <c r="F290" s="32" t="s">
        <v>275</v>
      </c>
      <c r="G290" s="32"/>
      <c r="H290" s="32" t="s">
        <v>1952</v>
      </c>
      <c r="I290" s="36" t="s">
        <v>1995</v>
      </c>
      <c r="J290" s="36" t="s">
        <v>1953</v>
      </c>
      <c r="K290" s="42" t="s">
        <v>2412</v>
      </c>
      <c r="L290" s="36" t="s">
        <v>1954</v>
      </c>
      <c r="M290" s="33" t="s">
        <v>1955</v>
      </c>
      <c r="N290" s="39" t="s">
        <v>1803</v>
      </c>
      <c r="O290" s="39" t="s">
        <v>1706</v>
      </c>
      <c r="P290" s="218" t="s">
        <v>1804</v>
      </c>
      <c r="Q290" s="135" t="s">
        <v>1805</v>
      </c>
      <c r="R290" s="34"/>
      <c r="S290" s="32" t="s">
        <v>1956</v>
      </c>
      <c r="T290" s="42" t="s">
        <v>2609</v>
      </c>
      <c r="U290" s="36" t="s">
        <v>1957</v>
      </c>
      <c r="V290" s="32" t="s">
        <v>1181</v>
      </c>
      <c r="W290" s="32"/>
      <c r="X290" s="38">
        <v>2015</v>
      </c>
      <c r="Y290" s="32" t="s">
        <v>1838</v>
      </c>
      <c r="Z290" s="32" t="s">
        <v>191</v>
      </c>
      <c r="AA290" s="32" t="s">
        <v>191</v>
      </c>
      <c r="AB290" s="32" t="s">
        <v>1181</v>
      </c>
      <c r="AC290" s="42" t="s">
        <v>2684</v>
      </c>
      <c r="AD290" s="36" t="s">
        <v>1958</v>
      </c>
      <c r="AE290" s="32"/>
      <c r="AF290" s="32"/>
      <c r="AG290" s="42" t="s">
        <v>2661</v>
      </c>
      <c r="AH290" s="39" t="s">
        <v>1959</v>
      </c>
      <c r="AI290" s="216">
        <v>0.100093</v>
      </c>
      <c r="AJ290" s="219">
        <v>9.6865200000000002E-5</v>
      </c>
      <c r="AK290" s="216"/>
      <c r="AL290" s="219">
        <v>1.56434E-6</v>
      </c>
      <c r="AM290" s="216">
        <v>3.8408800000000002E-15</v>
      </c>
      <c r="AN290" s="37"/>
      <c r="AO290" s="37"/>
      <c r="AP290" s="37"/>
      <c r="AQ290" s="37"/>
      <c r="AR290" s="37"/>
      <c r="AS290" s="37"/>
      <c r="AT290" s="37"/>
      <c r="AU290" s="37"/>
      <c r="AV290" s="37"/>
      <c r="AW290" s="37"/>
      <c r="AX290" s="37"/>
      <c r="AY290" s="35">
        <f>+AI290*'GHG '!$C$2</f>
        <v>0.100093</v>
      </c>
      <c r="AZ290" s="31">
        <f>AJ290*'GHG '!$C$4</f>
        <v>2.9059559999999999E-3</v>
      </c>
      <c r="BA290" s="35">
        <f>+AK290*'GHG '!$C$5</f>
        <v>0</v>
      </c>
      <c r="BB290" s="35">
        <f>+AL290*'GHG '!$C$6</f>
        <v>4.145501E-4</v>
      </c>
      <c r="BC290" s="125">
        <f>+AM290*'GHG '!$C$7</f>
        <v>9.0260679999999999E-11</v>
      </c>
      <c r="BD290" s="32"/>
      <c r="BE290" s="32"/>
      <c r="BF290" s="32"/>
      <c r="BG290" s="32"/>
      <c r="BH290" s="32"/>
      <c r="BI290" s="32"/>
      <c r="BJ290" s="32"/>
      <c r="BK290" s="32"/>
      <c r="BL290" s="32"/>
      <c r="BM290" s="32"/>
      <c r="BN290" s="32"/>
      <c r="BO290" s="32"/>
      <c r="BP290" s="220">
        <v>-9.0257999999999907E-6</v>
      </c>
      <c r="BR290" s="214">
        <f t="shared" si="14"/>
        <v>0.10341350619026067</v>
      </c>
      <c r="BS290" s="36" t="s">
        <v>1988</v>
      </c>
      <c r="BT290" s="36" t="s">
        <v>1988</v>
      </c>
      <c r="BU290" s="14">
        <f t="shared" si="15"/>
        <v>52</v>
      </c>
    </row>
    <row r="291" spans="1:123" ht="39" customHeight="1">
      <c r="A291" s="30" t="s">
        <v>201</v>
      </c>
      <c r="B291" s="45" t="s">
        <v>2332</v>
      </c>
      <c r="C291" s="45" t="s">
        <v>2332</v>
      </c>
      <c r="D291" s="45"/>
      <c r="E291" s="32" t="s">
        <v>274</v>
      </c>
      <c r="F291" s="32" t="s">
        <v>275</v>
      </c>
      <c r="G291" s="32"/>
      <c r="H291" s="32" t="s">
        <v>1952</v>
      </c>
      <c r="I291" s="36" t="s">
        <v>1996</v>
      </c>
      <c r="J291" s="36" t="s">
        <v>1960</v>
      </c>
      <c r="K291" s="42" t="s">
        <v>2413</v>
      </c>
      <c r="L291" s="36" t="s">
        <v>1961</v>
      </c>
      <c r="M291" s="33" t="s">
        <v>1962</v>
      </c>
      <c r="N291" s="39" t="s">
        <v>1803</v>
      </c>
      <c r="O291" s="39" t="s">
        <v>1706</v>
      </c>
      <c r="P291" s="218" t="s">
        <v>1804</v>
      </c>
      <c r="Q291" s="135" t="s">
        <v>1805</v>
      </c>
      <c r="R291" s="34"/>
      <c r="S291" s="32" t="s">
        <v>1956</v>
      </c>
      <c r="T291" s="42" t="s">
        <v>2610</v>
      </c>
      <c r="U291" s="36" t="s">
        <v>1963</v>
      </c>
      <c r="V291" s="32" t="s">
        <v>1181</v>
      </c>
      <c r="W291" s="32"/>
      <c r="X291" s="38">
        <v>2015</v>
      </c>
      <c r="Y291" s="32" t="s">
        <v>1838</v>
      </c>
      <c r="Z291" s="32" t="s">
        <v>191</v>
      </c>
      <c r="AA291" s="32" t="s">
        <v>191</v>
      </c>
      <c r="AB291" s="32" t="s">
        <v>1181</v>
      </c>
      <c r="AC291" s="42" t="s">
        <v>2684</v>
      </c>
      <c r="AD291" s="36" t="s">
        <v>1958</v>
      </c>
      <c r="AE291" s="32"/>
      <c r="AF291" s="32"/>
      <c r="AG291" s="42" t="s">
        <v>2662</v>
      </c>
      <c r="AH291" s="39" t="s">
        <v>1964</v>
      </c>
      <c r="AI291" s="216">
        <v>7.5267799999999996E-2</v>
      </c>
      <c r="AJ291" s="219">
        <v>2.0001799999999999E-4</v>
      </c>
      <c r="AK291" s="216"/>
      <c r="AL291" s="219">
        <v>8.7484400000000002E-7</v>
      </c>
      <c r="AM291" s="216">
        <v>1.23452E-14</v>
      </c>
      <c r="AN291" s="37"/>
      <c r="AO291" s="37"/>
      <c r="AP291" s="37"/>
      <c r="AQ291" s="37"/>
      <c r="AR291" s="37"/>
      <c r="AS291" s="37"/>
      <c r="AT291" s="37"/>
      <c r="AU291" s="37"/>
      <c r="AV291" s="37"/>
      <c r="AW291" s="37"/>
      <c r="AX291" s="37"/>
      <c r="AY291" s="35">
        <f>+AI291*'GHG '!$C$2</f>
        <v>7.5267799999999996E-2</v>
      </c>
      <c r="AZ291" s="31">
        <f>AJ291*'GHG '!$C$4</f>
        <v>6.0005399999999995E-3</v>
      </c>
      <c r="BA291" s="35">
        <f>+AK291*'GHG '!$C$5</f>
        <v>0</v>
      </c>
      <c r="BB291" s="35">
        <f>+AL291*'GHG '!$C$6</f>
        <v>2.3183365999999999E-4</v>
      </c>
      <c r="BC291" s="125">
        <f>+AM291*'GHG '!$C$7</f>
        <v>2.9011220000000002E-10</v>
      </c>
      <c r="BD291" s="32"/>
      <c r="BE291" s="32"/>
      <c r="BF291" s="32"/>
      <c r="BG291" s="32"/>
      <c r="BH291" s="32"/>
      <c r="BI291" s="32"/>
      <c r="BJ291" s="32"/>
      <c r="BK291" s="32"/>
      <c r="BL291" s="32"/>
      <c r="BM291" s="32"/>
      <c r="BN291" s="32"/>
      <c r="BO291" s="32"/>
      <c r="BP291" s="220">
        <v>-1.3851999999999989E-5</v>
      </c>
      <c r="BR291" s="214">
        <f t="shared" si="14"/>
        <v>8.1500173950112192E-2</v>
      </c>
      <c r="BS291" s="36" t="s">
        <v>1988</v>
      </c>
      <c r="BT291" s="36" t="s">
        <v>1988</v>
      </c>
      <c r="BU291" s="14">
        <f t="shared" si="15"/>
        <v>53</v>
      </c>
    </row>
    <row r="292" spans="1:123" ht="39" customHeight="1">
      <c r="A292" s="30" t="s">
        <v>201</v>
      </c>
      <c r="B292" s="45" t="s">
        <v>2332</v>
      </c>
      <c r="C292" s="45" t="s">
        <v>2332</v>
      </c>
      <c r="D292" s="45"/>
      <c r="E292" s="32" t="s">
        <v>274</v>
      </c>
      <c r="F292" s="32" t="s">
        <v>275</v>
      </c>
      <c r="G292" s="32"/>
      <c r="H292" s="32" t="s">
        <v>1952</v>
      </c>
      <c r="I292" s="36" t="s">
        <v>1997</v>
      </c>
      <c r="J292" s="36" t="s">
        <v>1965</v>
      </c>
      <c r="K292" s="42" t="s">
        <v>2414</v>
      </c>
      <c r="L292" s="36" t="s">
        <v>1966</v>
      </c>
      <c r="M292" s="33" t="s">
        <v>1967</v>
      </c>
      <c r="N292" s="39" t="s">
        <v>1803</v>
      </c>
      <c r="O292" s="39" t="s">
        <v>1706</v>
      </c>
      <c r="P292" s="218" t="s">
        <v>1804</v>
      </c>
      <c r="Q292" s="135" t="s">
        <v>1968</v>
      </c>
      <c r="R292" s="34"/>
      <c r="S292" s="32" t="s">
        <v>1956</v>
      </c>
      <c r="T292" s="42" t="s">
        <v>2611</v>
      </c>
      <c r="U292" s="36" t="s">
        <v>1969</v>
      </c>
      <c r="V292" s="32" t="s">
        <v>1181</v>
      </c>
      <c r="W292" s="32"/>
      <c r="X292" s="38">
        <v>2012</v>
      </c>
      <c r="Y292" s="32" t="s">
        <v>1181</v>
      </c>
      <c r="Z292" s="32" t="s">
        <v>191</v>
      </c>
      <c r="AA292" s="32" t="s">
        <v>191</v>
      </c>
      <c r="AB292" s="32" t="s">
        <v>1181</v>
      </c>
      <c r="AC292" s="42" t="s">
        <v>2685</v>
      </c>
      <c r="AD292" s="36" t="s">
        <v>1970</v>
      </c>
      <c r="AE292" s="32"/>
      <c r="AF292" s="32"/>
      <c r="AG292" s="42" t="s">
        <v>2663</v>
      </c>
      <c r="AH292" s="39" t="s">
        <v>1971</v>
      </c>
      <c r="AI292" s="216">
        <v>9.2121400000000006E-2</v>
      </c>
      <c r="AJ292" s="219">
        <v>9.1460199999999996E-5</v>
      </c>
      <c r="AK292" s="216"/>
      <c r="AL292" s="219">
        <v>8.2158600000000004E-7</v>
      </c>
      <c r="AM292" s="216">
        <v>8.1296399999999996E-14</v>
      </c>
      <c r="AN292" s="37"/>
      <c r="AO292" s="37"/>
      <c r="AP292" s="37"/>
      <c r="AQ292" s="37"/>
      <c r="AR292" s="37"/>
      <c r="AS292" s="37"/>
      <c r="AT292" s="37"/>
      <c r="AU292" s="37"/>
      <c r="AV292" s="37"/>
      <c r="AW292" s="37"/>
      <c r="AX292" s="37"/>
      <c r="AY292" s="35">
        <f>+AI292*'GHG '!$C$2</f>
        <v>9.2121400000000006E-2</v>
      </c>
      <c r="AZ292" s="31">
        <f>AJ292*'GHG '!$C$4</f>
        <v>2.7438059999999997E-3</v>
      </c>
      <c r="BA292" s="35">
        <f>+AK292*'GHG '!$C$5</f>
        <v>0</v>
      </c>
      <c r="BB292" s="35">
        <f>+AL292*'GHG '!$C$6</f>
        <v>2.1772029E-4</v>
      </c>
      <c r="BC292" s="125">
        <f>+AM292*'GHG '!$C$7</f>
        <v>1.9104654000000001E-9</v>
      </c>
      <c r="BD292" s="32"/>
      <c r="BE292" s="32"/>
      <c r="BF292" s="32"/>
      <c r="BG292" s="32"/>
      <c r="BH292" s="32"/>
      <c r="BI292" s="32"/>
      <c r="BJ292" s="32"/>
      <c r="BK292" s="32"/>
      <c r="BL292" s="32"/>
      <c r="BM292" s="32"/>
      <c r="BN292" s="32"/>
      <c r="BO292" s="32"/>
      <c r="BP292" s="220">
        <v>-3.0654200000000002E-5</v>
      </c>
      <c r="BR292" s="214">
        <f t="shared" si="14"/>
        <v>9.5082928200465405E-2</v>
      </c>
      <c r="BS292" s="36" t="s">
        <v>1988</v>
      </c>
      <c r="BT292" s="36" t="s">
        <v>1988</v>
      </c>
      <c r="BU292" s="14">
        <f t="shared" si="15"/>
        <v>54</v>
      </c>
    </row>
    <row r="293" spans="1:123" ht="39" customHeight="1">
      <c r="A293" s="30" t="s">
        <v>201</v>
      </c>
      <c r="B293" s="45" t="s">
        <v>2332</v>
      </c>
      <c r="C293" s="45" t="s">
        <v>2332</v>
      </c>
      <c r="D293" s="45"/>
      <c r="E293" s="32" t="s">
        <v>274</v>
      </c>
      <c r="F293" s="32" t="s">
        <v>275</v>
      </c>
      <c r="G293" s="32"/>
      <c r="H293" s="32" t="s">
        <v>1952</v>
      </c>
      <c r="I293" s="36" t="s">
        <v>1998</v>
      </c>
      <c r="J293" s="36" t="s">
        <v>1972</v>
      </c>
      <c r="K293" s="42" t="s">
        <v>2414</v>
      </c>
      <c r="L293" s="36" t="s">
        <v>1973</v>
      </c>
      <c r="M293" s="33" t="s">
        <v>1974</v>
      </c>
      <c r="N293" s="39" t="s">
        <v>1803</v>
      </c>
      <c r="O293" s="39" t="s">
        <v>1706</v>
      </c>
      <c r="P293" s="218" t="s">
        <v>1804</v>
      </c>
      <c r="Q293" s="135" t="s">
        <v>1968</v>
      </c>
      <c r="R293" s="34"/>
      <c r="S293" s="32" t="s">
        <v>1956</v>
      </c>
      <c r="T293" s="42" t="s">
        <v>2612</v>
      </c>
      <c r="U293" s="36" t="s">
        <v>1975</v>
      </c>
      <c r="V293" s="32" t="s">
        <v>1181</v>
      </c>
      <c r="W293" s="32"/>
      <c r="X293" s="38">
        <v>2012</v>
      </c>
      <c r="Y293" s="32" t="s">
        <v>1181</v>
      </c>
      <c r="Z293" s="32" t="s">
        <v>191</v>
      </c>
      <c r="AA293" s="32" t="s">
        <v>191</v>
      </c>
      <c r="AB293" s="32" t="s">
        <v>1181</v>
      </c>
      <c r="AC293" s="42" t="s">
        <v>2685</v>
      </c>
      <c r="AD293" s="36" t="s">
        <v>1970</v>
      </c>
      <c r="AE293" s="32"/>
      <c r="AF293" s="32"/>
      <c r="AG293" s="42" t="s">
        <v>2664</v>
      </c>
      <c r="AH293" s="39" t="s">
        <v>1976</v>
      </c>
      <c r="AI293" s="216">
        <v>6.3941100000000001E-2</v>
      </c>
      <c r="AJ293" s="219">
        <v>1.7011899999999999E-4</v>
      </c>
      <c r="AK293" s="216"/>
      <c r="AL293" s="219">
        <v>7.4227100000000002E-7</v>
      </c>
      <c r="AM293" s="216">
        <v>3.5413900000000002E-14</v>
      </c>
      <c r="AN293" s="37"/>
      <c r="AO293" s="37"/>
      <c r="AP293" s="37"/>
      <c r="AQ293" s="37"/>
      <c r="AR293" s="37"/>
      <c r="AS293" s="37"/>
      <c r="AT293" s="37"/>
      <c r="AU293" s="37"/>
      <c r="AV293" s="37"/>
      <c r="AW293" s="37"/>
      <c r="AX293" s="37"/>
      <c r="AY293" s="35">
        <f>+AI293*'GHG '!$C$2</f>
        <v>6.3941100000000001E-2</v>
      </c>
      <c r="AZ293" s="31">
        <f>AJ293*'GHG '!$C$4</f>
        <v>5.10357E-3</v>
      </c>
      <c r="BA293" s="35">
        <f>+AK293*'GHG '!$C$5</f>
        <v>0</v>
      </c>
      <c r="BB293" s="35">
        <f>+AL293*'GHG '!$C$6</f>
        <v>1.96701815E-4</v>
      </c>
      <c r="BC293" s="125">
        <f>+AM293*'GHG '!$C$7</f>
        <v>8.322266500000001E-10</v>
      </c>
      <c r="BD293" s="32"/>
      <c r="BE293" s="32"/>
      <c r="BF293" s="32"/>
      <c r="BG293" s="32"/>
      <c r="BH293" s="32"/>
      <c r="BI293" s="32"/>
      <c r="BJ293" s="32"/>
      <c r="BK293" s="32"/>
      <c r="BL293" s="32"/>
      <c r="BM293" s="32"/>
      <c r="BN293" s="32"/>
      <c r="BO293" s="32"/>
      <c r="BP293" s="220">
        <v>-2.7463599999999999E-5</v>
      </c>
      <c r="BR293" s="214">
        <f t="shared" si="14"/>
        <v>6.9241372647226657E-2</v>
      </c>
      <c r="BS293" s="36" t="s">
        <v>1988</v>
      </c>
      <c r="BT293" s="36" t="s">
        <v>1988</v>
      </c>
      <c r="BU293" s="14">
        <f t="shared" si="15"/>
        <v>55</v>
      </c>
    </row>
    <row r="294" spans="1:123" ht="39" customHeight="1">
      <c r="A294" s="30" t="s">
        <v>201</v>
      </c>
      <c r="B294" s="45" t="s">
        <v>2332</v>
      </c>
      <c r="C294" s="45" t="s">
        <v>2332</v>
      </c>
      <c r="D294" s="45"/>
      <c r="E294" s="32" t="s">
        <v>274</v>
      </c>
      <c r="F294" s="32" t="s">
        <v>275</v>
      </c>
      <c r="G294" s="32"/>
      <c r="H294" s="32" t="s">
        <v>1952</v>
      </c>
      <c r="I294" s="36" t="s">
        <v>1999</v>
      </c>
      <c r="J294" s="36" t="s">
        <v>1977</v>
      </c>
      <c r="K294" s="42" t="s">
        <v>2415</v>
      </c>
      <c r="L294" s="36" t="s">
        <v>1978</v>
      </c>
      <c r="M294" s="33" t="s">
        <v>1979</v>
      </c>
      <c r="N294" s="39" t="s">
        <v>1803</v>
      </c>
      <c r="O294" s="39" t="s">
        <v>1706</v>
      </c>
      <c r="P294" s="218" t="s">
        <v>1804</v>
      </c>
      <c r="Q294" s="135" t="s">
        <v>1968</v>
      </c>
      <c r="R294" s="34"/>
      <c r="S294" s="32" t="s">
        <v>1956</v>
      </c>
      <c r="T294" s="42" t="s">
        <v>2613</v>
      </c>
      <c r="U294" s="36" t="s">
        <v>1980</v>
      </c>
      <c r="V294" s="32" t="s">
        <v>1181</v>
      </c>
      <c r="W294" s="32"/>
      <c r="X294" s="38">
        <v>2012</v>
      </c>
      <c r="Y294" s="32" t="s">
        <v>1181</v>
      </c>
      <c r="Z294" s="32" t="s">
        <v>191</v>
      </c>
      <c r="AA294" s="32" t="s">
        <v>191</v>
      </c>
      <c r="AB294" s="32" t="s">
        <v>1181</v>
      </c>
      <c r="AC294" s="42" t="s">
        <v>2686</v>
      </c>
      <c r="AD294" s="36" t="s">
        <v>1981</v>
      </c>
      <c r="AE294" s="32"/>
      <c r="AF294" s="32"/>
      <c r="AG294" s="42" t="s">
        <v>2665</v>
      </c>
      <c r="AH294" s="39" t="s">
        <v>1982</v>
      </c>
      <c r="AI294" s="220">
        <v>0.149894</v>
      </c>
      <c r="AJ294" s="219">
        <v>2.2505299999999999E-5</v>
      </c>
      <c r="AK294" s="216"/>
      <c r="AL294" s="219">
        <v>1.3984E-6</v>
      </c>
      <c r="AM294" s="216">
        <v>1.17992E-13</v>
      </c>
      <c r="AN294" s="37"/>
      <c r="AO294" s="37"/>
      <c r="AP294" s="37"/>
      <c r="AQ294" s="37"/>
      <c r="AR294" s="37"/>
      <c r="AS294" s="37"/>
      <c r="AT294" s="37"/>
      <c r="AU294" s="37"/>
      <c r="AV294" s="37"/>
      <c r="AW294" s="37"/>
      <c r="AX294" s="37"/>
      <c r="AY294" s="35">
        <f>+AI294*'GHG '!$C$2</f>
        <v>0.149894</v>
      </c>
      <c r="AZ294" s="31">
        <f>AJ294*'GHG '!$C$4</f>
        <v>6.7515899999999994E-4</v>
      </c>
      <c r="BA294" s="35">
        <f>+AK294*'GHG '!$C$5</f>
        <v>0</v>
      </c>
      <c r="BB294" s="35">
        <f>+AL294*'GHG '!$C$6</f>
        <v>3.7057600000000001E-4</v>
      </c>
      <c r="BC294" s="125">
        <f>+AM294*'GHG '!$C$7</f>
        <v>2.7728120000000003E-9</v>
      </c>
      <c r="BD294" s="32"/>
      <c r="BE294" s="32"/>
      <c r="BF294" s="32"/>
      <c r="BG294" s="32"/>
      <c r="BH294" s="32"/>
      <c r="BI294" s="32"/>
      <c r="BJ294" s="32"/>
      <c r="BK294" s="32"/>
      <c r="BL294" s="32"/>
      <c r="BM294" s="32"/>
      <c r="BN294" s="32"/>
      <c r="BO294" s="32"/>
      <c r="BP294" s="220">
        <v>-0.14013400000000001</v>
      </c>
      <c r="BR294" s="214">
        <f t="shared" si="14"/>
        <v>0.15093973777281203</v>
      </c>
      <c r="BS294" s="36" t="s">
        <v>1988</v>
      </c>
      <c r="BT294" s="36" t="s">
        <v>1988</v>
      </c>
      <c r="BU294" s="14">
        <f t="shared" si="15"/>
        <v>56</v>
      </c>
    </row>
    <row r="295" spans="1:123" ht="39" customHeight="1">
      <c r="A295" s="30" t="s">
        <v>201</v>
      </c>
      <c r="B295" s="45" t="s">
        <v>2332</v>
      </c>
      <c r="C295" s="45" t="s">
        <v>2332</v>
      </c>
      <c r="D295" s="45"/>
      <c r="E295" s="32" t="s">
        <v>274</v>
      </c>
      <c r="F295" s="32" t="s">
        <v>275</v>
      </c>
      <c r="G295" s="32"/>
      <c r="H295" s="32" t="s">
        <v>1952</v>
      </c>
      <c r="I295" s="36" t="s">
        <v>2000</v>
      </c>
      <c r="J295" s="36" t="s">
        <v>1983</v>
      </c>
      <c r="K295" s="42" t="s">
        <v>2416</v>
      </c>
      <c r="L295" s="36" t="s">
        <v>1984</v>
      </c>
      <c r="M295" s="33" t="s">
        <v>1985</v>
      </c>
      <c r="N295" s="39" t="s">
        <v>1803</v>
      </c>
      <c r="O295" s="39" t="s">
        <v>1706</v>
      </c>
      <c r="P295" s="218" t="s">
        <v>1804</v>
      </c>
      <c r="Q295" s="135" t="s">
        <v>1805</v>
      </c>
      <c r="R295" s="34"/>
      <c r="S295" s="32" t="s">
        <v>1956</v>
      </c>
      <c r="T295" s="42" t="s">
        <v>2614</v>
      </c>
      <c r="U295" s="36" t="s">
        <v>1986</v>
      </c>
      <c r="V295" s="32" t="s">
        <v>1181</v>
      </c>
      <c r="W295" s="32"/>
      <c r="X295" s="38">
        <v>2015</v>
      </c>
      <c r="Y295" s="32" t="s">
        <v>1838</v>
      </c>
      <c r="Z295" s="32" t="s">
        <v>191</v>
      </c>
      <c r="AA295" s="32" t="s">
        <v>191</v>
      </c>
      <c r="AB295" s="32" t="s">
        <v>1181</v>
      </c>
      <c r="AC295" s="42" t="s">
        <v>2684</v>
      </c>
      <c r="AD295" s="36" t="s">
        <v>1958</v>
      </c>
      <c r="AE295" s="32"/>
      <c r="AF295" s="32"/>
      <c r="AG295" s="42" t="s">
        <v>2666</v>
      </c>
      <c r="AH295" s="39" t="s">
        <v>1987</v>
      </c>
      <c r="AI295" s="216">
        <v>9.9624400000000002E-2</v>
      </c>
      <c r="AJ295" s="219">
        <v>1.03373E-4</v>
      </c>
      <c r="AK295" s="216"/>
      <c r="AL295" s="219">
        <v>1.54848E-6</v>
      </c>
      <c r="AM295" s="216">
        <v>3.8685100000000002E-15</v>
      </c>
      <c r="AN295" s="37"/>
      <c r="AO295" s="37"/>
      <c r="AP295" s="37"/>
      <c r="AQ295" s="37"/>
      <c r="AR295" s="37"/>
      <c r="AS295" s="37"/>
      <c r="AT295" s="37"/>
      <c r="AU295" s="37"/>
      <c r="AV295" s="37"/>
      <c r="AW295" s="37"/>
      <c r="AX295" s="37"/>
      <c r="AY295" s="35">
        <f>+AI295*'GHG '!$C$2</f>
        <v>9.9624400000000002E-2</v>
      </c>
      <c r="AZ295" s="31">
        <f>AJ295*'GHG '!$C$4</f>
        <v>3.1011900000000002E-3</v>
      </c>
      <c r="BA295" s="35">
        <f>+AK295*'GHG '!$C$5</f>
        <v>0</v>
      </c>
      <c r="BB295" s="35">
        <f>+AL295*'GHG '!$C$6</f>
        <v>4.1034719999999999E-4</v>
      </c>
      <c r="BC295" s="125">
        <f>+AM295*'GHG '!$C$7</f>
        <v>9.090998500000001E-11</v>
      </c>
      <c r="BD295" s="32"/>
      <c r="BE295" s="32"/>
      <c r="BF295" s="32"/>
      <c r="BG295" s="32"/>
      <c r="BH295" s="32"/>
      <c r="BI295" s="32"/>
      <c r="BJ295" s="32"/>
      <c r="BK295" s="32"/>
      <c r="BL295" s="32"/>
      <c r="BM295" s="32"/>
      <c r="BN295" s="32"/>
      <c r="BO295" s="32"/>
      <c r="BP295" s="220">
        <v>-9.677300000000003E-6</v>
      </c>
      <c r="BR295" s="214">
        <f t="shared" si="14"/>
        <v>0.10313593729090999</v>
      </c>
      <c r="BS295" s="36" t="s">
        <v>1988</v>
      </c>
      <c r="BT295" s="36" t="s">
        <v>1988</v>
      </c>
      <c r="BU295" s="14">
        <f t="shared" si="15"/>
        <v>57</v>
      </c>
    </row>
    <row r="296" spans="1:123" s="223" customFormat="1" ht="39" customHeight="1">
      <c r="A296" s="30" t="s">
        <v>201</v>
      </c>
      <c r="B296" s="45" t="s">
        <v>2332</v>
      </c>
      <c r="C296" s="45" t="s">
        <v>2332</v>
      </c>
      <c r="D296" s="45"/>
      <c r="E296" s="32" t="s">
        <v>274</v>
      </c>
      <c r="F296" s="32" t="s">
        <v>275</v>
      </c>
      <c r="G296" s="32"/>
      <c r="H296" s="32" t="s">
        <v>1952</v>
      </c>
      <c r="I296" s="36" t="s">
        <v>2040</v>
      </c>
      <c r="J296" s="36" t="s">
        <v>2004</v>
      </c>
      <c r="K296" s="45" t="s">
        <v>2417</v>
      </c>
      <c r="L296" s="32" t="s">
        <v>2005</v>
      </c>
      <c r="M296" s="33" t="s">
        <v>2006</v>
      </c>
      <c r="N296" s="32" t="s">
        <v>817</v>
      </c>
      <c r="O296" s="32" t="s">
        <v>2007</v>
      </c>
      <c r="P296" s="36" t="s">
        <v>2008</v>
      </c>
      <c r="Q296" s="32">
        <v>42794</v>
      </c>
      <c r="R296" s="32"/>
      <c r="S296" s="32" t="s">
        <v>2009</v>
      </c>
      <c r="T296" s="42" t="s">
        <v>2615</v>
      </c>
      <c r="U296" s="36" t="s">
        <v>2010</v>
      </c>
      <c r="V296" s="32" t="s">
        <v>820</v>
      </c>
      <c r="W296" s="32" t="s">
        <v>2001</v>
      </c>
      <c r="X296" s="32">
        <v>2015</v>
      </c>
      <c r="Y296" s="32" t="s">
        <v>820</v>
      </c>
      <c r="Z296" s="32" t="s">
        <v>2002</v>
      </c>
      <c r="AA296" s="32" t="s">
        <v>2003</v>
      </c>
      <c r="AB296" s="32" t="s">
        <v>820</v>
      </c>
      <c r="AC296" s="42" t="s">
        <v>2687</v>
      </c>
      <c r="AD296" s="36" t="s">
        <v>2011</v>
      </c>
      <c r="AE296" s="36"/>
      <c r="AF296" s="36"/>
      <c r="AG296" s="42" t="s">
        <v>2667</v>
      </c>
      <c r="AH296" s="36" t="s">
        <v>2012</v>
      </c>
      <c r="AI296" s="32">
        <v>301.12143891278083</v>
      </c>
      <c r="AJ296" s="32">
        <v>1.4044888629218282E-2</v>
      </c>
      <c r="AK296" s="32"/>
      <c r="AL296" s="32">
        <v>6.4187935611027293E-4</v>
      </c>
      <c r="AM296" s="32"/>
      <c r="AN296" s="32"/>
      <c r="AO296" s="32"/>
      <c r="AP296" s="32"/>
      <c r="AQ296" s="32"/>
      <c r="AR296" s="32"/>
      <c r="AS296" s="32"/>
      <c r="AT296" s="37"/>
      <c r="AU296" s="37"/>
      <c r="AV296" s="37"/>
      <c r="AW296" s="37"/>
      <c r="AX296" s="37"/>
      <c r="AY296" s="35">
        <f>+AI296*'GHG '!$C$2</f>
        <v>301.12143891278083</v>
      </c>
      <c r="AZ296" s="31">
        <f>AJ296*'GHG '!$C$4</f>
        <v>0.42134665887654843</v>
      </c>
      <c r="BA296" s="35">
        <f>+AK296*'GHG '!$C$5</f>
        <v>0</v>
      </c>
      <c r="BB296" s="35">
        <f>+AL296*'GHG '!$C$6</f>
        <v>0.17009802936922233</v>
      </c>
      <c r="BC296" s="125">
        <f>+AM296*'GHG '!$C$7</f>
        <v>0</v>
      </c>
      <c r="BD296" s="37"/>
      <c r="BE296" s="37"/>
      <c r="BF296" s="37"/>
      <c r="BG296" s="37"/>
      <c r="BH296" s="37"/>
      <c r="BI296" s="37"/>
      <c r="BJ296" s="37"/>
      <c r="BK296" s="37"/>
      <c r="BL296" s="37"/>
      <c r="BM296" s="37"/>
      <c r="BN296" s="37"/>
      <c r="BO296" s="37"/>
      <c r="BP296" s="220">
        <v>0.48656378193436689</v>
      </c>
      <c r="BQ296" s="36"/>
      <c r="BR296" s="214">
        <f t="shared" si="14"/>
        <v>301.71288360102659</v>
      </c>
      <c r="BS296" s="36" t="s">
        <v>2013</v>
      </c>
      <c r="BT296" s="36" t="s">
        <v>2013</v>
      </c>
      <c r="BU296" s="14">
        <f t="shared" si="15"/>
        <v>58</v>
      </c>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c r="DR296" s="14"/>
      <c r="DS296" s="14"/>
    </row>
    <row r="297" spans="1:123" s="223" customFormat="1" ht="39" customHeight="1">
      <c r="A297" s="30" t="s">
        <v>201</v>
      </c>
      <c r="B297" s="45" t="s">
        <v>2332</v>
      </c>
      <c r="C297" s="45" t="s">
        <v>2332</v>
      </c>
      <c r="D297" s="45"/>
      <c r="E297" s="32" t="s">
        <v>274</v>
      </c>
      <c r="F297" s="32" t="s">
        <v>275</v>
      </c>
      <c r="G297" s="32"/>
      <c r="H297" s="32" t="s">
        <v>1952</v>
      </c>
      <c r="I297" s="36" t="s">
        <v>2042</v>
      </c>
      <c r="J297" s="36" t="s">
        <v>2014</v>
      </c>
      <c r="K297" s="45" t="s">
        <v>2417</v>
      </c>
      <c r="L297" s="32" t="s">
        <v>2005</v>
      </c>
      <c r="M297" s="33" t="s">
        <v>2015</v>
      </c>
      <c r="N297" s="32" t="s">
        <v>817</v>
      </c>
      <c r="O297" s="32" t="s">
        <v>2007</v>
      </c>
      <c r="P297" s="36" t="s">
        <v>2008</v>
      </c>
      <c r="Q297" s="32">
        <v>42794</v>
      </c>
      <c r="R297" s="32"/>
      <c r="S297" s="32" t="s">
        <v>2009</v>
      </c>
      <c r="T297" s="42" t="s">
        <v>2616</v>
      </c>
      <c r="U297" s="36" t="s">
        <v>2016</v>
      </c>
      <c r="V297" s="32" t="s">
        <v>820</v>
      </c>
      <c r="W297" s="32" t="s">
        <v>2001</v>
      </c>
      <c r="X297" s="32">
        <v>2015</v>
      </c>
      <c r="Y297" s="32" t="s">
        <v>820</v>
      </c>
      <c r="Z297" s="32" t="s">
        <v>2002</v>
      </c>
      <c r="AA297" s="32" t="s">
        <v>2003</v>
      </c>
      <c r="AB297" s="32" t="s">
        <v>820</v>
      </c>
      <c r="AC297" s="42" t="s">
        <v>2687</v>
      </c>
      <c r="AD297" s="36" t="s">
        <v>2011</v>
      </c>
      <c r="AE297" s="36"/>
      <c r="AF297" s="36"/>
      <c r="AG297" s="42" t="s">
        <v>2667</v>
      </c>
      <c r="AH297" s="36" t="s">
        <v>2012</v>
      </c>
      <c r="AI297" s="32">
        <v>515.89527538334778</v>
      </c>
      <c r="AJ297" s="32">
        <v>2.6454088951312585E-2</v>
      </c>
      <c r="AK297" s="32"/>
      <c r="AL297" s="32">
        <v>3.6295562102937468E-3</v>
      </c>
      <c r="AM297" s="32"/>
      <c r="AN297" s="32"/>
      <c r="AO297" s="32"/>
      <c r="AP297" s="32"/>
      <c r="AQ297" s="32"/>
      <c r="AR297" s="32"/>
      <c r="AS297" s="32"/>
      <c r="AT297" s="37"/>
      <c r="AU297" s="37"/>
      <c r="AV297" s="37"/>
      <c r="AW297" s="37"/>
      <c r="AX297" s="37"/>
      <c r="AY297" s="35">
        <f>+AI297*'GHG '!$C$2</f>
        <v>515.89527538334778</v>
      </c>
      <c r="AZ297" s="31">
        <f>AJ297*'GHG '!$C$4</f>
        <v>0.79362266853937757</v>
      </c>
      <c r="BA297" s="35">
        <f>+AK297*'GHG '!$C$5</f>
        <v>0</v>
      </c>
      <c r="BB297" s="35">
        <f>+AL297*'GHG '!$C$6</f>
        <v>0.96183239572784285</v>
      </c>
      <c r="BC297" s="125">
        <f>+AM297*'GHG '!$C$7</f>
        <v>0</v>
      </c>
      <c r="BD297" s="37"/>
      <c r="BE297" s="37"/>
      <c r="BF297" s="37"/>
      <c r="BG297" s="37"/>
      <c r="BH297" s="37"/>
      <c r="BI297" s="37"/>
      <c r="BJ297" s="37"/>
      <c r="BK297" s="37"/>
      <c r="BL297" s="37"/>
      <c r="BM297" s="37"/>
      <c r="BN297" s="37"/>
      <c r="BO297" s="37"/>
      <c r="BP297" s="220">
        <v>0.48656378193436689</v>
      </c>
      <c r="BQ297" s="36"/>
      <c r="BR297" s="214">
        <f t="shared" si="14"/>
        <v>517.65073044761493</v>
      </c>
      <c r="BS297" s="36" t="s">
        <v>2013</v>
      </c>
      <c r="BT297" s="36" t="s">
        <v>2013</v>
      </c>
      <c r="BU297" s="14">
        <f t="shared" si="15"/>
        <v>59</v>
      </c>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c r="DR297" s="14"/>
      <c r="DS297" s="14"/>
    </row>
    <row r="298" spans="1:123" s="223" customFormat="1" ht="39" customHeight="1">
      <c r="A298" s="30" t="s">
        <v>201</v>
      </c>
      <c r="B298" s="45" t="s">
        <v>2332</v>
      </c>
      <c r="C298" s="45" t="s">
        <v>2332</v>
      </c>
      <c r="D298" s="45"/>
      <c r="E298" s="32" t="s">
        <v>274</v>
      </c>
      <c r="F298" s="32" t="s">
        <v>275</v>
      </c>
      <c r="G298" s="32"/>
      <c r="H298" s="32" t="s">
        <v>1952</v>
      </c>
      <c r="I298" s="36" t="s">
        <v>2041</v>
      </c>
      <c r="J298" s="36" t="s">
        <v>2017</v>
      </c>
      <c r="K298" s="45" t="s">
        <v>2417</v>
      </c>
      <c r="L298" s="32" t="s">
        <v>2005</v>
      </c>
      <c r="M298" s="33" t="s">
        <v>2018</v>
      </c>
      <c r="N298" s="32" t="s">
        <v>817</v>
      </c>
      <c r="O298" s="32" t="s">
        <v>2007</v>
      </c>
      <c r="P298" s="36" t="s">
        <v>2008</v>
      </c>
      <c r="Q298" s="32">
        <v>42794</v>
      </c>
      <c r="R298" s="32"/>
      <c r="S298" s="32" t="s">
        <v>2009</v>
      </c>
      <c r="T298" s="42" t="s">
        <v>2616</v>
      </c>
      <c r="U298" s="36" t="s">
        <v>2016</v>
      </c>
      <c r="V298" s="32" t="s">
        <v>820</v>
      </c>
      <c r="W298" s="32" t="s">
        <v>2001</v>
      </c>
      <c r="X298" s="32">
        <v>2015</v>
      </c>
      <c r="Y298" s="32" t="s">
        <v>820</v>
      </c>
      <c r="Z298" s="32" t="s">
        <v>2002</v>
      </c>
      <c r="AA298" s="32" t="s">
        <v>2003</v>
      </c>
      <c r="AB298" s="32" t="s">
        <v>820</v>
      </c>
      <c r="AC298" s="42" t="s">
        <v>2687</v>
      </c>
      <c r="AD298" s="36" t="s">
        <v>2011</v>
      </c>
      <c r="AE298" s="36"/>
      <c r="AF298" s="36"/>
      <c r="AG298" s="42" t="s">
        <v>2667</v>
      </c>
      <c r="AH298" s="36" t="s">
        <v>2012</v>
      </c>
      <c r="AI298" s="32">
        <v>485.09349134415385</v>
      </c>
      <c r="AJ298" s="32">
        <v>2.613778897495031E-2</v>
      </c>
      <c r="AK298" s="32"/>
      <c r="AL298" s="32">
        <v>3.5662962150212929E-3</v>
      </c>
      <c r="AM298" s="32"/>
      <c r="AN298" s="32"/>
      <c r="AO298" s="32"/>
      <c r="AP298" s="32"/>
      <c r="AQ298" s="32"/>
      <c r="AR298" s="32"/>
      <c r="AS298" s="32"/>
      <c r="AT298" s="37"/>
      <c r="AU298" s="37"/>
      <c r="AV298" s="37"/>
      <c r="AW298" s="37"/>
      <c r="AX298" s="37"/>
      <c r="AY298" s="35">
        <f>+AI298*'GHG '!$C$2</f>
        <v>485.09349134415385</v>
      </c>
      <c r="AZ298" s="31">
        <f>AJ298*'GHG '!$C$4</f>
        <v>0.78413366924850925</v>
      </c>
      <c r="BA298" s="35">
        <f>+AK298*'GHG '!$C$5</f>
        <v>0</v>
      </c>
      <c r="BB298" s="35">
        <f>+AL298*'GHG '!$C$6</f>
        <v>0.94506849698064266</v>
      </c>
      <c r="BC298" s="125">
        <f>+AM298*'GHG '!$C$7</f>
        <v>0</v>
      </c>
      <c r="BD298" s="37"/>
      <c r="BE298" s="37"/>
      <c r="BF298" s="37"/>
      <c r="BG298" s="37"/>
      <c r="BH298" s="37"/>
      <c r="BI298" s="37"/>
      <c r="BJ298" s="37"/>
      <c r="BK298" s="37"/>
      <c r="BL298" s="37"/>
      <c r="BM298" s="37"/>
      <c r="BN298" s="37"/>
      <c r="BO298" s="37"/>
      <c r="BP298" s="220">
        <v>0.48656378193436689</v>
      </c>
      <c r="BQ298" s="36"/>
      <c r="BR298" s="214">
        <f t="shared" si="14"/>
        <v>486.82269351038298</v>
      </c>
      <c r="BS298" s="36" t="s">
        <v>2013</v>
      </c>
      <c r="BT298" s="36" t="s">
        <v>2013</v>
      </c>
      <c r="BU298" s="14">
        <f t="shared" si="15"/>
        <v>60</v>
      </c>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c r="DR298" s="14"/>
      <c r="DS298" s="14"/>
    </row>
    <row r="299" spans="1:123" s="223" customFormat="1" ht="39" customHeight="1">
      <c r="A299" s="30" t="s">
        <v>201</v>
      </c>
      <c r="B299" s="45" t="s">
        <v>2332</v>
      </c>
      <c r="C299" s="45" t="s">
        <v>2332</v>
      </c>
      <c r="D299" s="45"/>
      <c r="E299" s="32" t="s">
        <v>274</v>
      </c>
      <c r="F299" s="32" t="s">
        <v>275</v>
      </c>
      <c r="G299" s="32"/>
      <c r="H299" s="32" t="s">
        <v>1952</v>
      </c>
      <c r="I299" s="36" t="s">
        <v>2043</v>
      </c>
      <c r="J299" s="36" t="s">
        <v>2019</v>
      </c>
      <c r="K299" s="45" t="s">
        <v>2417</v>
      </c>
      <c r="L299" s="32" t="s">
        <v>2005</v>
      </c>
      <c r="M299" s="33" t="s">
        <v>2020</v>
      </c>
      <c r="N299" s="32" t="s">
        <v>817</v>
      </c>
      <c r="O299" s="32" t="s">
        <v>2007</v>
      </c>
      <c r="P299" s="36" t="s">
        <v>2008</v>
      </c>
      <c r="Q299" s="32">
        <v>42794</v>
      </c>
      <c r="R299" s="32"/>
      <c r="S299" s="32" t="s">
        <v>2009</v>
      </c>
      <c r="T299" s="42" t="s">
        <v>2617</v>
      </c>
      <c r="U299" s="36" t="s">
        <v>2021</v>
      </c>
      <c r="V299" s="32" t="s">
        <v>820</v>
      </c>
      <c r="W299" s="32" t="s">
        <v>2001</v>
      </c>
      <c r="X299" s="32">
        <v>2015</v>
      </c>
      <c r="Y299" s="32" t="s">
        <v>820</v>
      </c>
      <c r="Z299" s="32" t="s">
        <v>2002</v>
      </c>
      <c r="AA299" s="32" t="s">
        <v>2003</v>
      </c>
      <c r="AB299" s="32" t="s">
        <v>820</v>
      </c>
      <c r="AC299" s="42" t="s">
        <v>2687</v>
      </c>
      <c r="AD299" s="36" t="s">
        <v>2011</v>
      </c>
      <c r="AE299" s="36"/>
      <c r="AF299" s="36"/>
      <c r="AG299" s="42" t="s">
        <v>2667</v>
      </c>
      <c r="AH299" s="36" t="s">
        <v>2012</v>
      </c>
      <c r="AI299" s="32">
        <v>89.266444745162588</v>
      </c>
      <c r="AJ299" s="32">
        <v>0.26407585322750499</v>
      </c>
      <c r="AK299" s="32"/>
      <c r="AL299" s="32">
        <v>3.4147953565803371E-2</v>
      </c>
      <c r="AM299" s="32"/>
      <c r="AN299" s="32"/>
      <c r="AO299" s="32"/>
      <c r="AP299" s="32"/>
      <c r="AQ299" s="32"/>
      <c r="AR299" s="32"/>
      <c r="AS299" s="32"/>
      <c r="AT299" s="37"/>
      <c r="AU299" s="37"/>
      <c r="AV299" s="37"/>
      <c r="AW299" s="37"/>
      <c r="AX299" s="37"/>
      <c r="AY299" s="35">
        <f>+AI299*'GHG '!$C$2</f>
        <v>89.266444745162588</v>
      </c>
      <c r="AZ299" s="31">
        <f>AJ299*'GHG '!$C$4</f>
        <v>7.9222755968251493</v>
      </c>
      <c r="BA299" s="35">
        <f>+AK299*'GHG '!$C$5</f>
        <v>0</v>
      </c>
      <c r="BB299" s="35">
        <f>+AL299*'GHG '!$C$6</f>
        <v>9.049207694937893</v>
      </c>
      <c r="BC299" s="125">
        <f>+AM299*'GHG '!$C$7</f>
        <v>0</v>
      </c>
      <c r="BD299" s="37"/>
      <c r="BE299" s="37"/>
      <c r="BF299" s="37"/>
      <c r="BG299" s="37"/>
      <c r="BH299" s="37"/>
      <c r="BI299" s="37"/>
      <c r="BJ299" s="37"/>
      <c r="BK299" s="37"/>
      <c r="BL299" s="37"/>
      <c r="BM299" s="37"/>
      <c r="BN299" s="37"/>
      <c r="BO299" s="37"/>
      <c r="BP299" s="220">
        <v>486.26969631205486</v>
      </c>
      <c r="BQ299" s="36"/>
      <c r="BR299" s="214">
        <f t="shared" si="14"/>
        <v>106.23792803692562</v>
      </c>
      <c r="BS299" s="36" t="s">
        <v>2013</v>
      </c>
      <c r="BT299" s="36" t="s">
        <v>2013</v>
      </c>
      <c r="BU299" s="14">
        <f t="shared" si="15"/>
        <v>61</v>
      </c>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c r="DR299" s="14"/>
      <c r="DS299" s="14"/>
    </row>
    <row r="300" spans="1:123" s="223" customFormat="1" ht="39" customHeight="1">
      <c r="A300" s="30" t="s">
        <v>201</v>
      </c>
      <c r="B300" s="45" t="s">
        <v>2332</v>
      </c>
      <c r="C300" s="45" t="s">
        <v>2332</v>
      </c>
      <c r="D300" s="45"/>
      <c r="E300" s="32" t="s">
        <v>274</v>
      </c>
      <c r="F300" s="32" t="s">
        <v>275</v>
      </c>
      <c r="G300" s="32"/>
      <c r="H300" s="32" t="s">
        <v>1952</v>
      </c>
      <c r="I300" s="36" t="s">
        <v>2044</v>
      </c>
      <c r="J300" s="36" t="s">
        <v>2022</v>
      </c>
      <c r="K300" s="45" t="s">
        <v>2417</v>
      </c>
      <c r="L300" s="32" t="s">
        <v>2005</v>
      </c>
      <c r="M300" s="33" t="s">
        <v>2023</v>
      </c>
      <c r="N300" s="32" t="s">
        <v>817</v>
      </c>
      <c r="O300" s="32" t="s">
        <v>2007</v>
      </c>
      <c r="P300" s="36" t="s">
        <v>2008</v>
      </c>
      <c r="Q300" s="32">
        <v>42794</v>
      </c>
      <c r="R300" s="32"/>
      <c r="S300" s="32" t="s">
        <v>2009</v>
      </c>
      <c r="T300" s="42" t="s">
        <v>2618</v>
      </c>
      <c r="U300" s="36" t="s">
        <v>2024</v>
      </c>
      <c r="V300" s="32" t="s">
        <v>820</v>
      </c>
      <c r="W300" s="32" t="s">
        <v>2001</v>
      </c>
      <c r="X300" s="32">
        <v>2015</v>
      </c>
      <c r="Y300" s="32" t="s">
        <v>820</v>
      </c>
      <c r="Z300" s="32" t="s">
        <v>2002</v>
      </c>
      <c r="AA300" s="32" t="s">
        <v>2003</v>
      </c>
      <c r="AB300" s="32" t="s">
        <v>820</v>
      </c>
      <c r="AC300" s="42" t="s">
        <v>2687</v>
      </c>
      <c r="AD300" s="36" t="s">
        <v>2011</v>
      </c>
      <c r="AE300" s="36"/>
      <c r="AF300" s="36"/>
      <c r="AG300" s="42" t="s">
        <v>2667</v>
      </c>
      <c r="AH300" s="36" t="s">
        <v>2012</v>
      </c>
      <c r="AI300" s="32">
        <v>403.03027352335818</v>
      </c>
      <c r="AJ300" s="32">
        <v>1.7333240524270811E-2</v>
      </c>
      <c r="AK300" s="32"/>
      <c r="AL300" s="32">
        <v>1.3251223964233499E-3</v>
      </c>
      <c r="AM300" s="32"/>
      <c r="AN300" s="32"/>
      <c r="AO300" s="32"/>
      <c r="AP300" s="32"/>
      <c r="AQ300" s="32"/>
      <c r="AR300" s="32"/>
      <c r="AS300" s="32"/>
      <c r="AT300" s="37"/>
      <c r="AU300" s="37"/>
      <c r="AV300" s="37"/>
      <c r="AW300" s="37"/>
      <c r="AX300" s="37"/>
      <c r="AY300" s="35">
        <f>+AI300*'GHG '!$C$2</f>
        <v>403.03027352335818</v>
      </c>
      <c r="AZ300" s="31">
        <f>AJ300*'GHG '!$C$4</f>
        <v>0.5199972157281243</v>
      </c>
      <c r="BA300" s="35">
        <f>+AK300*'GHG '!$C$5</f>
        <v>0</v>
      </c>
      <c r="BB300" s="35">
        <f>+AL300*'GHG '!$C$6</f>
        <v>0.35115743505218772</v>
      </c>
      <c r="BC300" s="125">
        <f>+AM300*'GHG '!$C$7</f>
        <v>0</v>
      </c>
      <c r="BD300" s="37"/>
      <c r="BE300" s="37"/>
      <c r="BF300" s="37"/>
      <c r="BG300" s="37"/>
      <c r="BH300" s="37"/>
      <c r="BI300" s="37"/>
      <c r="BJ300" s="37"/>
      <c r="BK300" s="37"/>
      <c r="BL300" s="37"/>
      <c r="BM300" s="37"/>
      <c r="BN300" s="37"/>
      <c r="BO300" s="37"/>
      <c r="BP300" s="220">
        <v>0.48656378193436689</v>
      </c>
      <c r="BQ300" s="36"/>
      <c r="BR300" s="214">
        <f t="shared" si="14"/>
        <v>403.90142817413846</v>
      </c>
      <c r="BS300" s="36" t="s">
        <v>2013</v>
      </c>
      <c r="BT300" s="36" t="s">
        <v>2013</v>
      </c>
      <c r="BU300" s="14">
        <f t="shared" si="15"/>
        <v>62</v>
      </c>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c r="DR300" s="14"/>
      <c r="DS300" s="14"/>
    </row>
    <row r="301" spans="1:123" ht="39" customHeight="1">
      <c r="A301" s="222" t="s">
        <v>201</v>
      </c>
      <c r="B301" s="45" t="s">
        <v>2332</v>
      </c>
      <c r="C301" s="45" t="s">
        <v>2332</v>
      </c>
      <c r="D301" s="45"/>
      <c r="E301" s="32" t="s">
        <v>274</v>
      </c>
      <c r="F301" s="32" t="s">
        <v>275</v>
      </c>
      <c r="G301" s="32"/>
      <c r="H301" s="32" t="s">
        <v>1952</v>
      </c>
      <c r="I301" s="36" t="s">
        <v>2045</v>
      </c>
      <c r="J301" s="36" t="s">
        <v>2025</v>
      </c>
      <c r="K301" s="45" t="s">
        <v>2418</v>
      </c>
      <c r="L301" s="32" t="s">
        <v>2026</v>
      </c>
      <c r="M301" s="33" t="s">
        <v>2027</v>
      </c>
      <c r="N301" s="32" t="s">
        <v>817</v>
      </c>
      <c r="O301" s="32" t="s">
        <v>2007</v>
      </c>
      <c r="P301" s="36" t="s">
        <v>2008</v>
      </c>
      <c r="Q301" s="32">
        <v>42794</v>
      </c>
      <c r="R301" s="32"/>
      <c r="S301" s="32" t="s">
        <v>2009</v>
      </c>
      <c r="T301" s="42" t="s">
        <v>2619</v>
      </c>
      <c r="U301" s="36" t="s">
        <v>2028</v>
      </c>
      <c r="V301" s="32" t="s">
        <v>820</v>
      </c>
      <c r="W301" s="32" t="s">
        <v>2001</v>
      </c>
      <c r="X301" s="32">
        <v>2015</v>
      </c>
      <c r="Y301" s="32" t="s">
        <v>820</v>
      </c>
      <c r="Z301" s="32" t="s">
        <v>2002</v>
      </c>
      <c r="AA301" s="32" t="s">
        <v>2003</v>
      </c>
      <c r="AB301" s="32" t="s">
        <v>820</v>
      </c>
      <c r="AC301" s="42" t="s">
        <v>2687</v>
      </c>
      <c r="AD301" s="36" t="s">
        <v>2011</v>
      </c>
      <c r="AE301" s="36"/>
      <c r="AF301" s="36"/>
      <c r="AG301" s="42" t="s">
        <v>2667</v>
      </c>
      <c r="AH301" s="36" t="s">
        <v>2012</v>
      </c>
      <c r="AI301" s="32">
        <v>349.76232142010895</v>
      </c>
      <c r="AJ301" s="32">
        <v>2.1941777523423363E-2</v>
      </c>
      <c r="AK301" s="32"/>
      <c r="AL301" s="32">
        <v>1.8470873478349864E-3</v>
      </c>
      <c r="AM301" s="32"/>
      <c r="AN301" s="32"/>
      <c r="AO301" s="32"/>
      <c r="AP301" s="32"/>
      <c r="AQ301" s="32"/>
      <c r="AR301" s="32"/>
      <c r="AS301" s="32"/>
      <c r="AT301" s="37"/>
      <c r="AU301" s="37"/>
      <c r="AV301" s="37"/>
      <c r="AW301" s="37"/>
      <c r="AX301" s="37"/>
      <c r="AY301" s="35">
        <f>+AI301*'GHG '!$C$2</f>
        <v>349.76232142010895</v>
      </c>
      <c r="AZ301" s="31">
        <f>AJ301*'GHG '!$C$4</f>
        <v>0.6582533257027009</v>
      </c>
      <c r="BA301" s="35">
        <f>+AK301*'GHG '!$C$5</f>
        <v>0</v>
      </c>
      <c r="BB301" s="35">
        <f>+AL301*'GHG '!$C$6</f>
        <v>0.48947814717627136</v>
      </c>
      <c r="BC301" s="125">
        <f>+AM301*'GHG '!$C$7</f>
        <v>0</v>
      </c>
      <c r="BD301" s="37"/>
      <c r="BE301" s="37"/>
      <c r="BF301" s="37"/>
      <c r="BG301" s="37"/>
      <c r="BH301" s="37"/>
      <c r="BI301" s="37"/>
      <c r="BJ301" s="37"/>
      <c r="BK301" s="37"/>
      <c r="BL301" s="37"/>
      <c r="BM301" s="37"/>
      <c r="BN301" s="37"/>
      <c r="BO301" s="37"/>
      <c r="BP301" s="220">
        <v>21.785462160563519</v>
      </c>
      <c r="BQ301" s="36"/>
      <c r="BR301" s="214">
        <f>SUM(AR301:BL301)</f>
        <v>350.91005289298789</v>
      </c>
      <c r="BS301" s="36" t="s">
        <v>2013</v>
      </c>
      <c r="BT301" s="36" t="s">
        <v>2013</v>
      </c>
      <c r="BU301" s="14">
        <f t="shared" si="15"/>
        <v>63</v>
      </c>
    </row>
    <row r="302" spans="1:123" ht="39" customHeight="1">
      <c r="A302" s="32"/>
      <c r="B302" s="45"/>
      <c r="C302" s="45"/>
      <c r="D302" s="45"/>
      <c r="E302" s="32" t="s">
        <v>274</v>
      </c>
      <c r="F302" s="32" t="s">
        <v>275</v>
      </c>
      <c r="G302" s="32"/>
      <c r="H302" s="32" t="s">
        <v>1952</v>
      </c>
      <c r="I302" s="36" t="s">
        <v>2046</v>
      </c>
      <c r="J302" s="32" t="s">
        <v>2029</v>
      </c>
      <c r="K302" s="32"/>
      <c r="L302" s="32"/>
      <c r="M302" s="32" t="s">
        <v>2030</v>
      </c>
      <c r="N302" s="32" t="s">
        <v>2031</v>
      </c>
      <c r="O302" s="32" t="s">
        <v>2032</v>
      </c>
      <c r="P302" s="32" t="s">
        <v>2033</v>
      </c>
      <c r="Q302" s="32">
        <v>2016</v>
      </c>
      <c r="R302" s="32"/>
      <c r="S302" s="32" t="s">
        <v>2034</v>
      </c>
      <c r="T302" s="42" t="s">
        <v>2620</v>
      </c>
      <c r="U302" s="32" t="s">
        <v>2035</v>
      </c>
      <c r="V302" s="32" t="s">
        <v>820</v>
      </c>
      <c r="W302" s="32" t="s">
        <v>2036</v>
      </c>
      <c r="X302" s="32">
        <v>2016</v>
      </c>
      <c r="Y302" s="32" t="s">
        <v>1347</v>
      </c>
      <c r="Z302" s="32" t="s">
        <v>2037</v>
      </c>
      <c r="AA302" s="32" t="s">
        <v>2038</v>
      </c>
      <c r="AB302" s="32" t="s">
        <v>675</v>
      </c>
      <c r="AC302" s="42" t="s">
        <v>2688</v>
      </c>
      <c r="AD302" s="32" t="s">
        <v>675</v>
      </c>
      <c r="AE302" s="32"/>
      <c r="AF302" s="32"/>
      <c r="AG302" s="42" t="s">
        <v>2692</v>
      </c>
      <c r="AH302" s="32" t="s">
        <v>2039</v>
      </c>
      <c r="AI302" s="234">
        <v>143.1535427</v>
      </c>
      <c r="AJ302" s="32"/>
      <c r="AK302" s="32"/>
      <c r="AL302" s="32"/>
      <c r="AM302" s="32"/>
      <c r="AN302" s="32"/>
      <c r="AO302" s="32"/>
      <c r="AP302" s="32"/>
      <c r="AQ302" s="32"/>
      <c r="AR302" s="32"/>
      <c r="AS302" s="32"/>
      <c r="AT302" s="32"/>
      <c r="AU302" s="32"/>
      <c r="AV302" s="32"/>
      <c r="AW302" s="32"/>
      <c r="AX302" s="32"/>
      <c r="AY302" s="35">
        <f>+AI302*'GHG '!$C$2</f>
        <v>143.1535427</v>
      </c>
      <c r="AZ302" s="31">
        <f>AJ302*'GHG '!$C$4</f>
        <v>0</v>
      </c>
      <c r="BA302" s="35">
        <f>+AK302*'GHG '!$C$5</f>
        <v>0</v>
      </c>
      <c r="BB302" s="35">
        <f>+AL302*'GHG '!$C$6</f>
        <v>0</v>
      </c>
      <c r="BC302" s="125">
        <f>+AM302*'GHG '!$C$7</f>
        <v>0</v>
      </c>
      <c r="BD302" s="37"/>
      <c r="BE302" s="37"/>
      <c r="BF302" s="37"/>
      <c r="BG302" s="37"/>
      <c r="BH302" s="37"/>
      <c r="BI302" s="37"/>
      <c r="BJ302" s="37"/>
      <c r="BK302" s="37"/>
      <c r="BL302" s="37"/>
      <c r="BM302" s="37"/>
      <c r="BN302" s="37"/>
      <c r="BO302" s="37"/>
      <c r="BP302" s="37">
        <v>41.066091440000001</v>
      </c>
      <c r="BR302" s="214">
        <f t="shared" ref="BR302:BR332" si="16">SUM(AR302:BO302)</f>
        <v>143.1535427</v>
      </c>
      <c r="BS302" s="36" t="s">
        <v>2047</v>
      </c>
      <c r="BT302" s="36" t="s">
        <v>2047</v>
      </c>
      <c r="BU302" s="14">
        <f t="shared" si="15"/>
        <v>64</v>
      </c>
    </row>
    <row r="303" spans="1:123" ht="39" customHeight="1">
      <c r="A303" s="236"/>
      <c r="B303" s="245" t="s">
        <v>2333</v>
      </c>
      <c r="C303" s="233" t="s">
        <v>2334</v>
      </c>
      <c r="D303" s="245" t="s">
        <v>2335</v>
      </c>
      <c r="E303" s="226" t="s">
        <v>280</v>
      </c>
      <c r="F303" s="225" t="s">
        <v>288</v>
      </c>
      <c r="G303" s="226" t="s">
        <v>281</v>
      </c>
      <c r="H303" s="225" t="s">
        <v>2087</v>
      </c>
      <c r="I303" s="45" t="s">
        <v>2361</v>
      </c>
      <c r="J303" s="227" t="s">
        <v>2088</v>
      </c>
      <c r="K303" s="226"/>
      <c r="L303" s="226"/>
      <c r="M303" s="228" t="s">
        <v>2089</v>
      </c>
      <c r="N303" s="229" t="s">
        <v>2090</v>
      </c>
      <c r="O303" s="229" t="s">
        <v>2090</v>
      </c>
      <c r="P303" s="229" t="s">
        <v>2091</v>
      </c>
      <c r="Q303" s="230">
        <v>2015</v>
      </c>
      <c r="R303" s="231"/>
      <c r="S303" s="230" t="s">
        <v>2092</v>
      </c>
      <c r="T303" s="42" t="s">
        <v>2621</v>
      </c>
      <c r="U303" s="224" t="s">
        <v>2093</v>
      </c>
      <c r="V303" s="224" t="s">
        <v>1347</v>
      </c>
      <c r="W303" s="231" t="s">
        <v>2036</v>
      </c>
      <c r="X303" s="230">
        <v>2017</v>
      </c>
      <c r="Y303" s="230" t="s">
        <v>820</v>
      </c>
      <c r="Z303" s="230" t="s">
        <v>2094</v>
      </c>
      <c r="AA303" s="230" t="s">
        <v>2095</v>
      </c>
      <c r="AB303" s="224" t="s">
        <v>2096</v>
      </c>
      <c r="AC303" s="42" t="s">
        <v>2689</v>
      </c>
      <c r="AD303" s="230" t="s">
        <v>820</v>
      </c>
      <c r="AE303" s="231"/>
      <c r="AF303" s="231"/>
      <c r="AG303" s="42" t="s">
        <v>2693</v>
      </c>
      <c r="AH303" s="224" t="s">
        <v>2097</v>
      </c>
      <c r="AI303" s="234">
        <v>0.27722000000000002</v>
      </c>
      <c r="AJ303" s="234">
        <v>6.9999999999999994E-5</v>
      </c>
      <c r="AK303" s="234"/>
      <c r="AL303" s="234">
        <v>1.3799999999999999E-3</v>
      </c>
      <c r="AM303" s="234"/>
      <c r="AN303" s="234"/>
      <c r="AO303" s="234">
        <v>2.1157793175144199E-8</v>
      </c>
      <c r="AP303" s="234"/>
      <c r="AQ303" s="234"/>
      <c r="AS303" s="234"/>
      <c r="AT303" s="234"/>
      <c r="AU303" s="234"/>
      <c r="AV303" s="234"/>
      <c r="AW303" s="234"/>
      <c r="AX303" s="234"/>
      <c r="AY303" s="35">
        <f>+AI303*'GHG '!$C$2</f>
        <v>0.27722000000000002</v>
      </c>
      <c r="AZ303" s="31">
        <f>AJ303*'GHG '!$C$4</f>
        <v>2.0999999999999999E-3</v>
      </c>
      <c r="BA303" s="35">
        <f>+AK303*'GHG '!$C$5</f>
        <v>0</v>
      </c>
      <c r="BB303" s="35">
        <f>+AL303*'GHG '!$C$6</f>
        <v>0.36569999999999997</v>
      </c>
      <c r="BC303" s="125">
        <f>+AM303*'GHG '!$C$7</f>
        <v>0</v>
      </c>
      <c r="BD303" s="37"/>
      <c r="BE303" s="37"/>
      <c r="BF303" s="37"/>
      <c r="BG303" s="37"/>
      <c r="BH303" s="37"/>
      <c r="BI303" s="37"/>
      <c r="BJ303" s="37"/>
      <c r="BK303" s="37"/>
      <c r="BL303" s="37"/>
      <c r="BM303" s="37"/>
      <c r="BN303" s="37"/>
      <c r="BO303" s="37"/>
      <c r="BP303" s="37">
        <v>1.2911409069999999</v>
      </c>
      <c r="BR303" s="214">
        <f t="shared" si="16"/>
        <v>0.64501999999999993</v>
      </c>
      <c r="BS303" s="230" t="s">
        <v>2286</v>
      </c>
      <c r="BT303" s="230" t="s">
        <v>2286</v>
      </c>
      <c r="BU303" s="14">
        <f t="shared" si="15"/>
        <v>65</v>
      </c>
    </row>
    <row r="304" spans="1:123" ht="39" customHeight="1">
      <c r="A304" s="236"/>
      <c r="B304" s="245" t="s">
        <v>2333</v>
      </c>
      <c r="C304" s="233" t="s">
        <v>2334</v>
      </c>
      <c r="D304" s="245" t="s">
        <v>2335</v>
      </c>
      <c r="E304" s="226" t="s">
        <v>280</v>
      </c>
      <c r="F304" s="225" t="s">
        <v>288</v>
      </c>
      <c r="G304" s="226" t="s">
        <v>281</v>
      </c>
      <c r="H304" s="225" t="s">
        <v>2087</v>
      </c>
      <c r="I304" s="45" t="s">
        <v>2362</v>
      </c>
      <c r="J304" s="227" t="s">
        <v>2098</v>
      </c>
      <c r="K304" s="226"/>
      <c r="L304" s="226"/>
      <c r="M304" s="228" t="s">
        <v>2099</v>
      </c>
      <c r="N304" s="229" t="s">
        <v>2090</v>
      </c>
      <c r="O304" s="229" t="s">
        <v>2090</v>
      </c>
      <c r="P304" s="229" t="s">
        <v>2091</v>
      </c>
      <c r="Q304" s="230">
        <v>2015</v>
      </c>
      <c r="R304" s="231"/>
      <c r="S304" s="230" t="s">
        <v>2092</v>
      </c>
      <c r="T304" s="42" t="s">
        <v>2622</v>
      </c>
      <c r="U304" s="224" t="s">
        <v>2100</v>
      </c>
      <c r="V304" s="224" t="s">
        <v>1347</v>
      </c>
      <c r="W304" s="231" t="s">
        <v>2036</v>
      </c>
      <c r="X304" s="230">
        <v>2017</v>
      </c>
      <c r="Y304" s="230" t="s">
        <v>820</v>
      </c>
      <c r="Z304" s="230" t="s">
        <v>2101</v>
      </c>
      <c r="AA304" s="230" t="s">
        <v>1339</v>
      </c>
      <c r="AB304" s="224" t="s">
        <v>1347</v>
      </c>
      <c r="AC304" s="42" t="s">
        <v>2689</v>
      </c>
      <c r="AD304" s="230" t="s">
        <v>820</v>
      </c>
      <c r="AE304" s="231"/>
      <c r="AF304" s="231"/>
      <c r="AG304" s="42" t="s">
        <v>2694</v>
      </c>
      <c r="AH304" s="224" t="s">
        <v>2102</v>
      </c>
      <c r="AI304" s="234">
        <v>0.1676</v>
      </c>
      <c r="AJ304" s="234">
        <v>1.0000000000000001E-5</v>
      </c>
      <c r="AK304" s="234"/>
      <c r="AL304" s="234">
        <v>8.3000000000000001E-4</v>
      </c>
      <c r="AM304" s="234"/>
      <c r="AN304" s="234"/>
      <c r="AO304" s="234">
        <v>0</v>
      </c>
      <c r="AP304" s="234"/>
      <c r="AQ304" s="234"/>
      <c r="AS304" s="234"/>
      <c r="AT304" s="234"/>
      <c r="AU304" s="234"/>
      <c r="AV304" s="234"/>
      <c r="AW304" s="234"/>
      <c r="AX304" s="234"/>
      <c r="AY304" s="35">
        <f>+AI304*'GHG '!$C$2</f>
        <v>0.1676</v>
      </c>
      <c r="AZ304" s="31">
        <f>AJ304*'GHG '!$C$4</f>
        <v>3.0000000000000003E-4</v>
      </c>
      <c r="BA304" s="35">
        <f>+AK304*'GHG '!$C$5</f>
        <v>0</v>
      </c>
      <c r="BB304" s="35">
        <f>+AL304*'GHG '!$C$6</f>
        <v>0.21995000000000001</v>
      </c>
      <c r="BC304" s="125">
        <f>+AM304*'GHG '!$C$7</f>
        <v>0</v>
      </c>
      <c r="BD304" s="37"/>
      <c r="BE304" s="37"/>
      <c r="BF304" s="37"/>
      <c r="BG304" s="37"/>
      <c r="BH304" s="37"/>
      <c r="BI304" s="37"/>
      <c r="BJ304" s="37"/>
      <c r="BK304" s="37"/>
      <c r="BL304" s="37"/>
      <c r="BM304" s="37"/>
      <c r="BN304" s="37"/>
      <c r="BO304" s="37"/>
      <c r="BP304" s="37">
        <v>3217.15</v>
      </c>
      <c r="BR304" s="214">
        <f t="shared" si="16"/>
        <v>0.38785000000000003</v>
      </c>
      <c r="BS304" s="230" t="s">
        <v>2286</v>
      </c>
      <c r="BT304" s="230" t="s">
        <v>2286</v>
      </c>
      <c r="BU304" s="14">
        <f t="shared" si="15"/>
        <v>66</v>
      </c>
    </row>
    <row r="305" spans="1:73" ht="39" customHeight="1">
      <c r="A305" s="236"/>
      <c r="B305" s="245" t="s">
        <v>2333</v>
      </c>
      <c r="C305" s="233" t="s">
        <v>2334</v>
      </c>
      <c r="D305" s="245" t="s">
        <v>2335</v>
      </c>
      <c r="E305" s="226" t="s">
        <v>280</v>
      </c>
      <c r="F305" s="225" t="s">
        <v>288</v>
      </c>
      <c r="G305" s="226" t="s">
        <v>281</v>
      </c>
      <c r="H305" s="225" t="s">
        <v>2087</v>
      </c>
      <c r="I305" s="45" t="s">
        <v>2363</v>
      </c>
      <c r="J305" s="227" t="s">
        <v>2103</v>
      </c>
      <c r="K305" s="226"/>
      <c r="L305" s="226"/>
      <c r="M305" s="228" t="s">
        <v>2104</v>
      </c>
      <c r="N305" s="229" t="s">
        <v>2090</v>
      </c>
      <c r="O305" s="229" t="s">
        <v>2090</v>
      </c>
      <c r="P305" s="229" t="s">
        <v>2091</v>
      </c>
      <c r="Q305" s="230">
        <v>2015</v>
      </c>
      <c r="R305" s="231"/>
      <c r="S305" s="230" t="s">
        <v>2092</v>
      </c>
      <c r="T305" s="42" t="s">
        <v>2623</v>
      </c>
      <c r="U305" s="224" t="s">
        <v>2105</v>
      </c>
      <c r="V305" s="224" t="s">
        <v>1347</v>
      </c>
      <c r="W305" s="231" t="s">
        <v>2036</v>
      </c>
      <c r="X305" s="230">
        <v>2017</v>
      </c>
      <c r="Y305" s="230" t="s">
        <v>820</v>
      </c>
      <c r="Z305" s="230" t="s">
        <v>2101</v>
      </c>
      <c r="AA305" s="230" t="s">
        <v>1339</v>
      </c>
      <c r="AB305" s="224" t="s">
        <v>1347</v>
      </c>
      <c r="AC305" s="42" t="s">
        <v>2689</v>
      </c>
      <c r="AD305" s="230" t="s">
        <v>820</v>
      </c>
      <c r="AE305" s="231"/>
      <c r="AF305" s="231"/>
      <c r="AG305" s="42" t="s">
        <v>2695</v>
      </c>
      <c r="AH305" s="224" t="s">
        <v>2106</v>
      </c>
      <c r="AI305" s="234">
        <v>0.19066</v>
      </c>
      <c r="AJ305" s="234">
        <v>1.0000000000000001E-5</v>
      </c>
      <c r="AK305" s="234"/>
      <c r="AL305" s="234">
        <v>9.5E-4</v>
      </c>
      <c r="AM305" s="234"/>
      <c r="AN305" s="234"/>
      <c r="AO305" s="234">
        <v>0</v>
      </c>
      <c r="AP305" s="234"/>
      <c r="AQ305" s="234"/>
      <c r="AS305" s="234"/>
      <c r="AT305" s="234"/>
      <c r="AU305" s="234"/>
      <c r="AV305" s="234"/>
      <c r="AW305" s="234"/>
      <c r="AX305" s="234"/>
      <c r="AY305" s="35">
        <f>+AI305*'GHG '!$C$2</f>
        <v>0.19066</v>
      </c>
      <c r="AZ305" s="31">
        <f>AJ305*'GHG '!$C$4</f>
        <v>3.0000000000000003E-4</v>
      </c>
      <c r="BA305" s="35">
        <f>+AK305*'GHG '!$C$5</f>
        <v>0</v>
      </c>
      <c r="BB305" s="35">
        <f>+AL305*'GHG '!$C$6</f>
        <v>0.25174999999999997</v>
      </c>
      <c r="BC305" s="125">
        <f>+AM305*'GHG '!$C$7</f>
        <v>0</v>
      </c>
      <c r="BD305" s="37"/>
      <c r="BE305" s="37"/>
      <c r="BF305" s="37"/>
      <c r="BG305" s="37"/>
      <c r="BH305" s="37"/>
      <c r="BI305" s="37"/>
      <c r="BJ305" s="37"/>
      <c r="BK305" s="37"/>
      <c r="BL305" s="37"/>
      <c r="BM305" s="37"/>
      <c r="BN305" s="37"/>
      <c r="BO305" s="37"/>
      <c r="BP305" s="37">
        <v>1.96481376</v>
      </c>
      <c r="BR305" s="214">
        <f t="shared" si="16"/>
        <v>0.44270999999999994</v>
      </c>
      <c r="BS305" s="230" t="s">
        <v>2286</v>
      </c>
      <c r="BT305" s="230" t="s">
        <v>2286</v>
      </c>
      <c r="BU305" s="14">
        <f t="shared" si="15"/>
        <v>67</v>
      </c>
    </row>
    <row r="306" spans="1:73" ht="39" customHeight="1">
      <c r="A306" s="236"/>
      <c r="B306" s="245" t="s">
        <v>2333</v>
      </c>
      <c r="C306" s="233" t="s">
        <v>2334</v>
      </c>
      <c r="D306" s="245" t="s">
        <v>2335</v>
      </c>
      <c r="E306" s="226" t="s">
        <v>280</v>
      </c>
      <c r="F306" s="225" t="s">
        <v>288</v>
      </c>
      <c r="G306" s="226" t="s">
        <v>281</v>
      </c>
      <c r="H306" s="226" t="s">
        <v>2087</v>
      </c>
      <c r="I306" s="45" t="s">
        <v>2364</v>
      </c>
      <c r="J306" s="227" t="s">
        <v>2107</v>
      </c>
      <c r="K306" s="226"/>
      <c r="L306" s="226"/>
      <c r="M306" s="228" t="s">
        <v>2108</v>
      </c>
      <c r="N306" s="229" t="s">
        <v>2090</v>
      </c>
      <c r="O306" s="229" t="s">
        <v>2090</v>
      </c>
      <c r="P306" s="229" t="s">
        <v>2091</v>
      </c>
      <c r="Q306" s="230">
        <v>2015</v>
      </c>
      <c r="R306" s="231"/>
      <c r="S306" s="230" t="s">
        <v>2092</v>
      </c>
      <c r="T306" s="42" t="s">
        <v>2624</v>
      </c>
      <c r="U306" s="224" t="s">
        <v>2109</v>
      </c>
      <c r="V306" s="224" t="s">
        <v>1347</v>
      </c>
      <c r="W306" s="231" t="s">
        <v>2036</v>
      </c>
      <c r="X306" s="230">
        <v>2017</v>
      </c>
      <c r="Y306" s="230" t="s">
        <v>820</v>
      </c>
      <c r="Z306" s="230" t="s">
        <v>2101</v>
      </c>
      <c r="AA306" s="230" t="s">
        <v>1339</v>
      </c>
      <c r="AB306" s="224" t="s">
        <v>1347</v>
      </c>
      <c r="AC306" s="42" t="s">
        <v>2689</v>
      </c>
      <c r="AD306" s="230" t="s">
        <v>820</v>
      </c>
      <c r="AE306" s="231"/>
      <c r="AF306" s="231"/>
      <c r="AG306" s="42" t="s">
        <v>2696</v>
      </c>
      <c r="AH306" s="224" t="s">
        <v>2110</v>
      </c>
      <c r="AI306" s="234">
        <v>0.13644000000000001</v>
      </c>
      <c r="AJ306" s="234">
        <v>5.0000000000000004E-6</v>
      </c>
      <c r="AK306" s="234"/>
      <c r="AL306" s="234">
        <v>6.8000000000000005E-4</v>
      </c>
      <c r="AM306" s="234"/>
      <c r="AN306" s="234"/>
      <c r="AO306" s="234">
        <v>0</v>
      </c>
      <c r="AP306" s="234"/>
      <c r="AQ306" s="234"/>
      <c r="AS306" s="234"/>
      <c r="AT306" s="234"/>
      <c r="AU306" s="234"/>
      <c r="AV306" s="234"/>
      <c r="AW306" s="234"/>
      <c r="AX306" s="234"/>
      <c r="AY306" s="35">
        <f>+AI306*'GHG '!$C$2</f>
        <v>0.13644000000000001</v>
      </c>
      <c r="AZ306" s="31">
        <f>AJ306*'GHG '!$C$4</f>
        <v>1.5000000000000001E-4</v>
      </c>
      <c r="BA306" s="35">
        <f>+AK306*'GHG '!$C$5</f>
        <v>0</v>
      </c>
      <c r="BB306" s="35">
        <f>+AL306*'GHG '!$C$6</f>
        <v>0.18020000000000003</v>
      </c>
      <c r="BC306" s="125">
        <f>+AM306*'GHG '!$C$7</f>
        <v>0</v>
      </c>
      <c r="BD306" s="37"/>
      <c r="BE306" s="37"/>
      <c r="BF306" s="37"/>
      <c r="BG306" s="37"/>
      <c r="BH306" s="37"/>
      <c r="BI306" s="37"/>
      <c r="BJ306" s="37"/>
      <c r="BK306" s="37"/>
      <c r="BL306" s="37"/>
      <c r="BM306" s="37"/>
      <c r="BN306" s="37"/>
      <c r="BO306" s="37"/>
      <c r="BP306" s="37"/>
      <c r="BR306" s="214">
        <f t="shared" si="16"/>
        <v>0.31679000000000002</v>
      </c>
      <c r="BS306" s="230" t="s">
        <v>2286</v>
      </c>
      <c r="BT306" s="230" t="s">
        <v>2286</v>
      </c>
      <c r="BU306" s="14">
        <f t="shared" si="15"/>
        <v>68</v>
      </c>
    </row>
    <row r="307" spans="1:73" ht="39" customHeight="1">
      <c r="A307" s="236"/>
      <c r="B307" s="245" t="s">
        <v>2333</v>
      </c>
      <c r="C307" s="233" t="s">
        <v>2334</v>
      </c>
      <c r="D307" s="245" t="s">
        <v>2335</v>
      </c>
      <c r="E307" s="226" t="s">
        <v>280</v>
      </c>
      <c r="F307" s="225" t="s">
        <v>288</v>
      </c>
      <c r="G307" s="226" t="s">
        <v>281</v>
      </c>
      <c r="H307" s="225" t="s">
        <v>2087</v>
      </c>
      <c r="I307" s="45" t="s">
        <v>2365</v>
      </c>
      <c r="J307" s="227" t="s">
        <v>2111</v>
      </c>
      <c r="K307" s="226"/>
      <c r="L307" s="226"/>
      <c r="M307" s="228" t="s">
        <v>2112</v>
      </c>
      <c r="N307" s="229" t="s">
        <v>2090</v>
      </c>
      <c r="O307" s="229" t="s">
        <v>2090</v>
      </c>
      <c r="P307" s="229" t="s">
        <v>2091</v>
      </c>
      <c r="Q307" s="230">
        <v>2015</v>
      </c>
      <c r="R307" s="231"/>
      <c r="S307" s="230" t="s">
        <v>2092</v>
      </c>
      <c r="T307" s="42" t="s">
        <v>2624</v>
      </c>
      <c r="U307" s="224" t="s">
        <v>2109</v>
      </c>
      <c r="V307" s="224" t="s">
        <v>1347</v>
      </c>
      <c r="W307" s="231" t="s">
        <v>2036</v>
      </c>
      <c r="X307" s="230">
        <v>2017</v>
      </c>
      <c r="Y307" s="230" t="s">
        <v>820</v>
      </c>
      <c r="Z307" s="230" t="s">
        <v>2101</v>
      </c>
      <c r="AA307" s="230" t="s">
        <v>1339</v>
      </c>
      <c r="AB307" s="224" t="s">
        <v>1347</v>
      </c>
      <c r="AC307" s="42" t="s">
        <v>2689</v>
      </c>
      <c r="AD307" s="230" t="s">
        <v>820</v>
      </c>
      <c r="AE307" s="231"/>
      <c r="AF307" s="231"/>
      <c r="AG307" s="42" t="s">
        <v>2696</v>
      </c>
      <c r="AH307" s="224" t="s">
        <v>2110</v>
      </c>
      <c r="AI307" s="234">
        <v>0.54571999999999998</v>
      </c>
      <c r="AJ307" s="234">
        <v>2.0000000000000002E-5</v>
      </c>
      <c r="AK307" s="234"/>
      <c r="AL307" s="234">
        <v>2.7200000000000002E-3</v>
      </c>
      <c r="AM307" s="234"/>
      <c r="AN307" s="234"/>
      <c r="AO307" s="234">
        <v>0</v>
      </c>
      <c r="AP307" s="234"/>
      <c r="AQ307" s="234"/>
      <c r="AS307" s="234"/>
      <c r="AT307" s="234"/>
      <c r="AU307" s="234"/>
      <c r="AV307" s="234"/>
      <c r="AW307" s="234"/>
      <c r="AX307" s="234"/>
      <c r="AY307" s="35">
        <f>+AI307*'GHG '!$C$2</f>
        <v>0.54571999999999998</v>
      </c>
      <c r="AZ307" s="31">
        <f>AJ307*'GHG '!$C$4</f>
        <v>6.0000000000000006E-4</v>
      </c>
      <c r="BA307" s="35">
        <f>+AK307*'GHG '!$C$5</f>
        <v>0</v>
      </c>
      <c r="BB307" s="35">
        <f>+AL307*'GHG '!$C$6</f>
        <v>0.72080000000000011</v>
      </c>
      <c r="BC307" s="125">
        <f>+AM307*'GHG '!$C$7</f>
        <v>0</v>
      </c>
      <c r="BD307" s="37"/>
      <c r="BE307" s="37"/>
      <c r="BF307" s="37"/>
      <c r="BG307" s="37"/>
      <c r="BH307" s="37"/>
      <c r="BI307" s="37"/>
      <c r="BJ307" s="37"/>
      <c r="BK307" s="37"/>
      <c r="BL307" s="37"/>
      <c r="BM307" s="37"/>
      <c r="BN307" s="37"/>
      <c r="BO307" s="37"/>
      <c r="BP307" s="37"/>
      <c r="BR307" s="214">
        <f t="shared" si="16"/>
        <v>1.2671200000000002</v>
      </c>
      <c r="BS307" s="230" t="s">
        <v>2286</v>
      </c>
      <c r="BT307" s="230" t="s">
        <v>2286</v>
      </c>
      <c r="BU307" s="14">
        <f t="shared" si="15"/>
        <v>69</v>
      </c>
    </row>
    <row r="308" spans="1:73" ht="39" customHeight="1">
      <c r="A308" s="236"/>
      <c r="B308" s="245" t="s">
        <v>805</v>
      </c>
      <c r="C308" s="233" t="s">
        <v>2336</v>
      </c>
      <c r="D308" s="245" t="s">
        <v>411</v>
      </c>
      <c r="E308" s="226" t="s">
        <v>445</v>
      </c>
      <c r="F308" s="225" t="s">
        <v>306</v>
      </c>
      <c r="G308" s="226" t="s">
        <v>307</v>
      </c>
      <c r="H308" s="225" t="s">
        <v>2113</v>
      </c>
      <c r="I308" s="45" t="s">
        <v>2366</v>
      </c>
      <c r="J308" s="227" t="s">
        <v>2114</v>
      </c>
      <c r="K308" s="226"/>
      <c r="L308" s="226" t="s">
        <v>2115</v>
      </c>
      <c r="M308" s="228" t="s">
        <v>2116</v>
      </c>
      <c r="N308" s="232" t="s">
        <v>2117</v>
      </c>
      <c r="O308" s="226" t="s">
        <v>2118</v>
      </c>
      <c r="P308" s="226" t="s">
        <v>2119</v>
      </c>
      <c r="Q308" s="230">
        <v>2012</v>
      </c>
      <c r="R308" s="231"/>
      <c r="S308" s="230" t="s">
        <v>2120</v>
      </c>
      <c r="T308" s="42" t="s">
        <v>2625</v>
      </c>
      <c r="U308" s="224" t="s">
        <v>2121</v>
      </c>
      <c r="V308" s="224" t="s">
        <v>2036</v>
      </c>
      <c r="W308" s="231" t="s">
        <v>2036</v>
      </c>
      <c r="X308" s="230">
        <v>2018</v>
      </c>
      <c r="Y308" s="230" t="s">
        <v>675</v>
      </c>
      <c r="Z308" s="230" t="s">
        <v>2122</v>
      </c>
      <c r="AA308" s="230" t="s">
        <v>2123</v>
      </c>
      <c r="AB308" s="224" t="s">
        <v>1347</v>
      </c>
      <c r="AC308" s="42" t="s">
        <v>2688</v>
      </c>
      <c r="AD308" s="230" t="s">
        <v>675</v>
      </c>
      <c r="AE308" s="231"/>
      <c r="AF308" s="231"/>
      <c r="AG308" s="42" t="s">
        <v>2697</v>
      </c>
      <c r="AH308" s="224" t="s">
        <v>2124</v>
      </c>
      <c r="AI308" s="234">
        <v>2130.0951332844702</v>
      </c>
      <c r="AJ308" s="234">
        <v>5.4007118551811804</v>
      </c>
      <c r="AK308" s="234">
        <v>1.9777272989837802E-8</v>
      </c>
      <c r="AL308" s="234">
        <v>2.1754549378387299E-2</v>
      </c>
      <c r="AM308" s="234">
        <v>4.8475125473853497E-11</v>
      </c>
      <c r="AN308" s="234">
        <v>3.3173280900089501E-8</v>
      </c>
      <c r="AO308" s="234">
        <v>0</v>
      </c>
      <c r="AP308" s="234"/>
      <c r="AQ308" s="234">
        <v>2.28084034337257E-7</v>
      </c>
      <c r="AS308" s="234">
        <v>4.9759921350134297E-9</v>
      </c>
      <c r="AT308" s="234">
        <v>6.2635610180604602E-9</v>
      </c>
      <c r="AU308" s="234">
        <v>0</v>
      </c>
      <c r="AV308" s="234">
        <v>5.7798056495615001E-5</v>
      </c>
      <c r="AW308" s="234">
        <v>6.7965270921056399E-6</v>
      </c>
      <c r="AX308" s="234"/>
      <c r="AY308" s="35">
        <f>+AI308*'GHG '!$C$2</f>
        <v>2130.0951332844702</v>
      </c>
      <c r="AZ308" s="31">
        <f>AJ308*'GHG '!$C$4</f>
        <v>162.0213556554354</v>
      </c>
      <c r="BA308" s="35">
        <f>+AK308*'GHG '!$C$5</f>
        <v>5.5376364371545849E-7</v>
      </c>
      <c r="BB308" s="35">
        <f>+AL308*'GHG '!$C$6</f>
        <v>5.7649555852726344</v>
      </c>
      <c r="BC308" s="125">
        <f>+AM308*'GHG '!$C$7</f>
        <v>1.1391654486355573E-6</v>
      </c>
      <c r="BD308" s="37">
        <f>AN308*'[1]CHF '!$C$5</f>
        <v>1.0515930045328371E-4</v>
      </c>
      <c r="BE308" s="37">
        <f>AO308*'[1]CHF '!$C$7</f>
        <v>0</v>
      </c>
      <c r="BF308" s="37">
        <f>AP308*'[1]CHF '!$C$8</f>
        <v>0</v>
      </c>
      <c r="BG308" s="37">
        <f>AQ308*'[1]CHF '!$C$2</f>
        <v>2.8282420257819867E-3</v>
      </c>
      <c r="BH308" s="37">
        <f>AR308*'[1]CHF '!$C$17</f>
        <v>0</v>
      </c>
      <c r="BI308" s="37">
        <f>AS308*'[1]CHF '!$C$3</f>
        <v>3.3687466754040919E-6</v>
      </c>
      <c r="BJ308" s="37">
        <f>AT308*'[1]GHG '!$C$8</f>
        <v>1.008433323907734E-4</v>
      </c>
      <c r="BK308" s="37">
        <f>+AU308*'CHF '!$C$11</f>
        <v>0</v>
      </c>
      <c r="BL308" s="37">
        <f>+'National DB'!AV308*PFC!$C$2</f>
        <v>0.38320111456592748</v>
      </c>
      <c r="BM308" s="37">
        <f>+AW308*PFC!$C$3</f>
        <v>7.5441450722372599E-2</v>
      </c>
      <c r="BN308" s="37"/>
      <c r="BO308" s="37"/>
      <c r="BP308" s="37"/>
      <c r="BR308" s="214">
        <f t="shared" si="16"/>
        <v>2298.3431910026238</v>
      </c>
      <c r="BS308" s="230" t="s">
        <v>2287</v>
      </c>
      <c r="BT308" s="230" t="s">
        <v>2287</v>
      </c>
      <c r="BU308" s="14">
        <f t="shared" si="15"/>
        <v>70</v>
      </c>
    </row>
    <row r="309" spans="1:73" ht="39" customHeight="1">
      <c r="A309" s="236"/>
      <c r="B309" s="245" t="s">
        <v>805</v>
      </c>
      <c r="C309" s="233" t="s">
        <v>2336</v>
      </c>
      <c r="D309" s="245" t="s">
        <v>411</v>
      </c>
      <c r="E309" s="226" t="s">
        <v>445</v>
      </c>
      <c r="F309" s="225" t="s">
        <v>306</v>
      </c>
      <c r="G309" s="226" t="s">
        <v>307</v>
      </c>
      <c r="H309" s="225" t="s">
        <v>2113</v>
      </c>
      <c r="I309" s="45" t="s">
        <v>2367</v>
      </c>
      <c r="J309" s="227" t="s">
        <v>2125</v>
      </c>
      <c r="K309" s="226"/>
      <c r="L309" s="226" t="s">
        <v>2126</v>
      </c>
      <c r="M309" s="228" t="s">
        <v>2127</v>
      </c>
      <c r="N309" s="232" t="s">
        <v>2128</v>
      </c>
      <c r="O309" s="226" t="s">
        <v>2128</v>
      </c>
      <c r="P309" s="226" t="s">
        <v>2129</v>
      </c>
      <c r="Q309" s="230">
        <v>2007</v>
      </c>
      <c r="R309" s="231"/>
      <c r="S309" s="230" t="s">
        <v>2120</v>
      </c>
      <c r="T309" s="42" t="s">
        <v>2626</v>
      </c>
      <c r="U309" s="224" t="s">
        <v>2130</v>
      </c>
      <c r="V309" s="224" t="s">
        <v>2036</v>
      </c>
      <c r="W309" s="231" t="s">
        <v>2036</v>
      </c>
      <c r="X309" s="230">
        <v>2015</v>
      </c>
      <c r="Y309" s="230" t="s">
        <v>676</v>
      </c>
      <c r="Z309" s="230" t="s">
        <v>2122</v>
      </c>
      <c r="AA309" s="230" t="s">
        <v>2123</v>
      </c>
      <c r="AB309" s="224" t="s">
        <v>1347</v>
      </c>
      <c r="AC309" s="42" t="s">
        <v>2688</v>
      </c>
      <c r="AD309" s="230" t="s">
        <v>675</v>
      </c>
      <c r="AE309" s="231"/>
      <c r="AF309" s="231"/>
      <c r="AG309" s="42" t="s">
        <v>2697</v>
      </c>
      <c r="AH309" s="224" t="s">
        <v>2124</v>
      </c>
      <c r="AI309" s="234">
        <v>2411.9326115104</v>
      </c>
      <c r="AJ309" s="234">
        <v>6.2410597078224699</v>
      </c>
      <c r="AK309" s="234">
        <v>0</v>
      </c>
      <c r="AL309" s="234">
        <v>1.4800821858696901E-2</v>
      </c>
      <c r="AM309" s="234">
        <v>2.2024179802893799E-8</v>
      </c>
      <c r="AN309" s="234">
        <v>0</v>
      </c>
      <c r="AO309" s="234">
        <v>0</v>
      </c>
      <c r="AP309" s="234"/>
      <c r="AQ309" s="234">
        <v>0</v>
      </c>
      <c r="AS309" s="234">
        <v>0</v>
      </c>
      <c r="AT309" s="234">
        <v>0</v>
      </c>
      <c r="AU309" s="234">
        <v>0</v>
      </c>
      <c r="AV309" s="234">
        <v>1.2751500187932E-4</v>
      </c>
      <c r="AW309" s="234">
        <v>1.36439945097973E-5</v>
      </c>
      <c r="AX309" s="234"/>
      <c r="AY309" s="35">
        <f>+AI309*'GHG '!$C$2</f>
        <v>2411.9326115104</v>
      </c>
      <c r="AZ309" s="31">
        <f>AJ309*'GHG '!$C$4</f>
        <v>187.23179123467409</v>
      </c>
      <c r="BA309" s="35">
        <f>+AK309*'GHG '!$C$5</f>
        <v>0</v>
      </c>
      <c r="BB309" s="35">
        <f>+AL309*'GHG '!$C$6</f>
        <v>3.9222177925546786</v>
      </c>
      <c r="BC309" s="125">
        <f>+AM309*'GHG '!$C$7</f>
        <v>5.1756822536800425E-4</v>
      </c>
      <c r="BD309" s="37">
        <f>AN309*'[1]CHF '!$C$5</f>
        <v>0</v>
      </c>
      <c r="BE309" s="37">
        <f>AO309*'[1]CHF '!$C$7</f>
        <v>0</v>
      </c>
      <c r="BF309" s="37">
        <f>AP309*'[1]CHF '!$C$8</f>
        <v>0</v>
      </c>
      <c r="BG309" s="37">
        <f>AQ309*'[1]CHF '!$C$2</f>
        <v>0</v>
      </c>
      <c r="BH309" s="37">
        <f>AR309*'[1]CHF '!$C$17</f>
        <v>0</v>
      </c>
      <c r="BI309" s="37">
        <f>AS309*'[1]CHF '!$C$3</f>
        <v>0</v>
      </c>
      <c r="BJ309" s="37">
        <f>AT309*'[1]GHG '!$C$8</f>
        <v>0</v>
      </c>
      <c r="BK309" s="37">
        <f>+AU309*'CHF '!$C$11</f>
        <v>0</v>
      </c>
      <c r="BL309" s="37">
        <f>+'National DB'!AV309*PFC!$C$2</f>
        <v>0.84542446245989156</v>
      </c>
      <c r="BM309" s="37">
        <f>+AW309*PFC!$C$3</f>
        <v>0.15144833905875002</v>
      </c>
      <c r="BN309" s="37"/>
      <c r="BO309" s="37"/>
      <c r="BP309" s="37"/>
      <c r="BR309" s="214">
        <f t="shared" si="16"/>
        <v>2604.0841520663694</v>
      </c>
      <c r="BS309" s="230" t="s">
        <v>2287</v>
      </c>
      <c r="BT309" s="230" t="s">
        <v>2287</v>
      </c>
      <c r="BU309" s="14">
        <f t="shared" si="15"/>
        <v>71</v>
      </c>
    </row>
    <row r="310" spans="1:73" ht="39" customHeight="1">
      <c r="A310" s="236"/>
      <c r="B310" s="245" t="s">
        <v>805</v>
      </c>
      <c r="C310" s="233" t="s">
        <v>2336</v>
      </c>
      <c r="D310" s="245" t="s">
        <v>411</v>
      </c>
      <c r="E310" s="226" t="s">
        <v>445</v>
      </c>
      <c r="F310" s="225" t="s">
        <v>306</v>
      </c>
      <c r="G310" s="226" t="s">
        <v>307</v>
      </c>
      <c r="H310" s="225" t="s">
        <v>2113</v>
      </c>
      <c r="I310" s="45" t="s">
        <v>2368</v>
      </c>
      <c r="J310" s="227" t="s">
        <v>2131</v>
      </c>
      <c r="K310" s="226"/>
      <c r="L310" s="226" t="s">
        <v>2132</v>
      </c>
      <c r="M310" s="228" t="s">
        <v>2133</v>
      </c>
      <c r="N310" s="232" t="s">
        <v>2128</v>
      </c>
      <c r="O310" s="226" t="s">
        <v>2128</v>
      </c>
      <c r="P310" s="226" t="s">
        <v>2134</v>
      </c>
      <c r="Q310" s="230">
        <v>2007</v>
      </c>
      <c r="R310" s="231"/>
      <c r="S310" s="230" t="s">
        <v>2120</v>
      </c>
      <c r="T310" s="42" t="s">
        <v>2627</v>
      </c>
      <c r="U310" s="224" t="s">
        <v>2135</v>
      </c>
      <c r="V310" s="224" t="s">
        <v>2036</v>
      </c>
      <c r="W310" s="231" t="s">
        <v>2036</v>
      </c>
      <c r="X310" s="230">
        <v>2015</v>
      </c>
      <c r="Y310" s="230" t="s">
        <v>676</v>
      </c>
      <c r="Z310" s="230" t="s">
        <v>2136</v>
      </c>
      <c r="AA310" s="230" t="s">
        <v>2137</v>
      </c>
      <c r="AB310" s="224" t="s">
        <v>2096</v>
      </c>
      <c r="AC310" s="42" t="s">
        <v>2688</v>
      </c>
      <c r="AD310" s="230" t="s">
        <v>675</v>
      </c>
      <c r="AE310" s="231"/>
      <c r="AF310" s="231"/>
      <c r="AG310" s="42" t="s">
        <v>2698</v>
      </c>
      <c r="AH310" s="224" t="s">
        <v>2138</v>
      </c>
      <c r="AI310" s="234">
        <v>1283.09904788326</v>
      </c>
      <c r="AJ310" s="234">
        <v>2.8256524206693201</v>
      </c>
      <c r="AK310" s="234">
        <v>0</v>
      </c>
      <c r="AL310" s="234">
        <v>9.9775238013502104E-3</v>
      </c>
      <c r="AM310" s="234">
        <v>3.56092592915351E-8</v>
      </c>
      <c r="AN310" s="234">
        <v>0</v>
      </c>
      <c r="AO310" s="234">
        <v>0</v>
      </c>
      <c r="AP310" s="234"/>
      <c r="AQ310" s="234">
        <v>0</v>
      </c>
      <c r="AS310" s="234">
        <v>0</v>
      </c>
      <c r="AT310" s="234">
        <v>0</v>
      </c>
      <c r="AU310" s="234">
        <v>0</v>
      </c>
      <c r="AV310" s="234">
        <v>2.6483079524316E-5</v>
      </c>
      <c r="AW310" s="234">
        <v>2.54723512255089E-6</v>
      </c>
      <c r="AX310" s="234"/>
      <c r="AY310" s="35">
        <f>+AI310*'GHG '!$C$2</f>
        <v>1283.09904788326</v>
      </c>
      <c r="AZ310" s="31">
        <f>AJ310*'GHG '!$C$4</f>
        <v>84.7695726200796</v>
      </c>
      <c r="BA310" s="35">
        <f>+AK310*'GHG '!$C$5</f>
        <v>0</v>
      </c>
      <c r="BB310" s="35">
        <f>+AL310*'GHG '!$C$6</f>
        <v>2.6440438073578059</v>
      </c>
      <c r="BC310" s="125">
        <f>+AM310*'GHG '!$C$7</f>
        <v>8.3681759335107488E-4</v>
      </c>
      <c r="BD310" s="37">
        <f>AN310*'[1]CHF '!$C$5</f>
        <v>0</v>
      </c>
      <c r="BE310" s="37">
        <f>AO310*'[1]CHF '!$C$7</f>
        <v>0</v>
      </c>
      <c r="BF310" s="37">
        <f>AP310*'[1]CHF '!$C$8</f>
        <v>0</v>
      </c>
      <c r="BG310" s="37">
        <f>AQ310*'[1]CHF '!$C$2</f>
        <v>0</v>
      </c>
      <c r="BH310" s="37">
        <f>AR310*'[1]CHF '!$C$17</f>
        <v>0</v>
      </c>
      <c r="BI310" s="37">
        <f>AS310*'[1]CHF '!$C$3</f>
        <v>0</v>
      </c>
      <c r="BJ310" s="37">
        <f>AT310*'[1]GHG '!$C$8</f>
        <v>0</v>
      </c>
      <c r="BK310" s="37">
        <f>+AU310*'CHF '!$C$11</f>
        <v>0</v>
      </c>
      <c r="BL310" s="37">
        <f>+'National DB'!AV310*PFC!$C$2</f>
        <v>0.17558281724621508</v>
      </c>
      <c r="BM310" s="37">
        <f>+AW310*PFC!$C$3</f>
        <v>2.8274309860314879E-2</v>
      </c>
      <c r="BN310" s="37"/>
      <c r="BO310" s="37"/>
      <c r="BP310" s="37"/>
      <c r="BR310" s="214">
        <f t="shared" si="16"/>
        <v>1370.717387285712</v>
      </c>
      <c r="BS310" s="230" t="s">
        <v>2287</v>
      </c>
      <c r="BT310" s="230" t="s">
        <v>2287</v>
      </c>
      <c r="BU310" s="14">
        <f t="shared" si="15"/>
        <v>72</v>
      </c>
    </row>
    <row r="311" spans="1:73" ht="39" customHeight="1">
      <c r="A311" s="236"/>
      <c r="B311" s="245" t="s">
        <v>805</v>
      </c>
      <c r="C311" s="233" t="s">
        <v>2336</v>
      </c>
      <c r="D311" s="245" t="s">
        <v>411</v>
      </c>
      <c r="E311" s="226" t="s">
        <v>445</v>
      </c>
      <c r="F311" s="225" t="s">
        <v>306</v>
      </c>
      <c r="G311" s="226" t="s">
        <v>307</v>
      </c>
      <c r="H311" s="225" t="s">
        <v>2113</v>
      </c>
      <c r="I311" s="45" t="s">
        <v>2369</v>
      </c>
      <c r="J311" s="227" t="s">
        <v>2139</v>
      </c>
      <c r="K311" s="226"/>
      <c r="L311" s="226" t="s">
        <v>2140</v>
      </c>
      <c r="M311" s="228" t="s">
        <v>2141</v>
      </c>
      <c r="N311" s="232" t="s">
        <v>2128</v>
      </c>
      <c r="O311" s="226" t="s">
        <v>2128</v>
      </c>
      <c r="P311" s="226" t="s">
        <v>2142</v>
      </c>
      <c r="Q311" s="230">
        <v>2007</v>
      </c>
      <c r="R311" s="231"/>
      <c r="S311" s="230" t="s">
        <v>2120</v>
      </c>
      <c r="T311" s="42" t="s">
        <v>2626</v>
      </c>
      <c r="U311" s="224" t="s">
        <v>2130</v>
      </c>
      <c r="V311" s="224" t="s">
        <v>2036</v>
      </c>
      <c r="W311" s="231" t="s">
        <v>2036</v>
      </c>
      <c r="X311" s="230">
        <v>2015</v>
      </c>
      <c r="Y311" s="230" t="s">
        <v>676</v>
      </c>
      <c r="Z311" s="230" t="s">
        <v>1205</v>
      </c>
      <c r="AA311" s="230" t="s">
        <v>1205</v>
      </c>
      <c r="AB311" s="224" t="s">
        <v>1347</v>
      </c>
      <c r="AC311" s="42" t="s">
        <v>2688</v>
      </c>
      <c r="AD311" s="230" t="s">
        <v>675</v>
      </c>
      <c r="AE311" s="231"/>
      <c r="AF311" s="231"/>
      <c r="AG311" s="42" t="s">
        <v>2697</v>
      </c>
      <c r="AH311" s="224" t="s">
        <v>2124</v>
      </c>
      <c r="AI311" s="234">
        <v>1966.88461081426</v>
      </c>
      <c r="AJ311" s="234">
        <v>5.3642185146669599</v>
      </c>
      <c r="AK311" s="234">
        <v>0</v>
      </c>
      <c r="AL311" s="234">
        <v>7.0714577591932401E-3</v>
      </c>
      <c r="AM311" s="234">
        <v>1.19988874817652E-8</v>
      </c>
      <c r="AN311" s="234">
        <v>0</v>
      </c>
      <c r="AO311" s="234">
        <v>0</v>
      </c>
      <c r="AP311" s="234"/>
      <c r="AQ311" s="234">
        <v>0</v>
      </c>
      <c r="AS311" s="234">
        <v>0</v>
      </c>
      <c r="AT311" s="234">
        <v>0</v>
      </c>
      <c r="AU311" s="234">
        <v>0</v>
      </c>
      <c r="AV311" s="234">
        <v>9.1077554109933294E-5</v>
      </c>
      <c r="AW311" s="234">
        <v>1.0116746922301599E-5</v>
      </c>
      <c r="AX311" s="234"/>
      <c r="AY311" s="35">
        <f>+AI311*'GHG '!$C$2</f>
        <v>1966.88461081426</v>
      </c>
      <c r="AZ311" s="31">
        <f>AJ311*'GHG '!$C$4</f>
        <v>160.9265554400088</v>
      </c>
      <c r="BA311" s="35">
        <f>+AK311*'GHG '!$C$5</f>
        <v>0</v>
      </c>
      <c r="BB311" s="35">
        <f>+AL311*'GHG '!$C$6</f>
        <v>1.8739363061862087</v>
      </c>
      <c r="BC311" s="125">
        <f>+AM311*'GHG '!$C$7</f>
        <v>2.8197385582148218E-4</v>
      </c>
      <c r="BD311" s="37">
        <f>AN311*'[1]CHF '!$C$5</f>
        <v>0</v>
      </c>
      <c r="BE311" s="37">
        <f>AO311*'[1]CHF '!$C$7</f>
        <v>0</v>
      </c>
      <c r="BF311" s="37">
        <f>AP311*'[1]CHF '!$C$8</f>
        <v>0</v>
      </c>
      <c r="BG311" s="37">
        <f>AQ311*'[1]CHF '!$C$2</f>
        <v>0</v>
      </c>
      <c r="BH311" s="37">
        <f>AR311*'[1]CHF '!$C$17</f>
        <v>0</v>
      </c>
      <c r="BI311" s="37">
        <f>AS311*'[1]CHF '!$C$3</f>
        <v>0</v>
      </c>
      <c r="BJ311" s="37">
        <f>AT311*'[1]GHG '!$C$8</f>
        <v>0</v>
      </c>
      <c r="BK311" s="37">
        <f>+AU311*'CHF '!$C$11</f>
        <v>0</v>
      </c>
      <c r="BL311" s="37">
        <f>+'National DB'!AV311*PFC!$C$2</f>
        <v>0.60384418374885773</v>
      </c>
      <c r="BM311" s="37">
        <f>+AW311*PFC!$C$3</f>
        <v>0.11229589083754775</v>
      </c>
      <c r="BN311" s="37"/>
      <c r="BO311" s="37"/>
      <c r="BP311" s="37"/>
      <c r="BR311" s="214">
        <f t="shared" si="16"/>
        <v>2130.4016258031988</v>
      </c>
      <c r="BS311" s="230" t="s">
        <v>2287</v>
      </c>
      <c r="BT311" s="230" t="s">
        <v>2287</v>
      </c>
      <c r="BU311" s="14">
        <f t="shared" si="15"/>
        <v>73</v>
      </c>
    </row>
    <row r="312" spans="1:73" ht="39" customHeight="1">
      <c r="A312" s="236"/>
      <c r="B312" s="245" t="s">
        <v>805</v>
      </c>
      <c r="C312" s="233" t="s">
        <v>2336</v>
      </c>
      <c r="D312" s="245" t="s">
        <v>411</v>
      </c>
      <c r="E312" s="226" t="s">
        <v>445</v>
      </c>
      <c r="F312" s="225" t="s">
        <v>306</v>
      </c>
      <c r="G312" s="226" t="s">
        <v>307</v>
      </c>
      <c r="H312" s="225" t="s">
        <v>2113</v>
      </c>
      <c r="I312" s="45" t="s">
        <v>2370</v>
      </c>
      <c r="J312" s="227" t="s">
        <v>2143</v>
      </c>
      <c r="K312" s="226"/>
      <c r="L312" s="226" t="s">
        <v>2144</v>
      </c>
      <c r="M312" s="228" t="s">
        <v>2145</v>
      </c>
      <c r="N312" s="232" t="s">
        <v>2128</v>
      </c>
      <c r="O312" s="226" t="s">
        <v>2128</v>
      </c>
      <c r="P312" s="226" t="s">
        <v>2146</v>
      </c>
      <c r="Q312" s="230">
        <v>2007</v>
      </c>
      <c r="R312" s="231"/>
      <c r="S312" s="230" t="s">
        <v>2120</v>
      </c>
      <c r="T312" s="42" t="s">
        <v>2627</v>
      </c>
      <c r="U312" s="224" t="s">
        <v>2135</v>
      </c>
      <c r="V312" s="224" t="s">
        <v>2036</v>
      </c>
      <c r="W312" s="231" t="s">
        <v>2036</v>
      </c>
      <c r="X312" s="230">
        <v>2015</v>
      </c>
      <c r="Y312" s="230" t="s">
        <v>676</v>
      </c>
      <c r="Z312" s="230" t="s">
        <v>2136</v>
      </c>
      <c r="AA312" s="230" t="s">
        <v>2137</v>
      </c>
      <c r="AB312" s="224" t="s">
        <v>2096</v>
      </c>
      <c r="AC312" s="42" t="s">
        <v>2688</v>
      </c>
      <c r="AD312" s="230" t="s">
        <v>675</v>
      </c>
      <c r="AE312" s="231"/>
      <c r="AF312" s="231"/>
      <c r="AG312" s="42" t="s">
        <v>2698</v>
      </c>
      <c r="AH312" s="224" t="s">
        <v>2138</v>
      </c>
      <c r="AI312" s="234">
        <v>862.32835759427599</v>
      </c>
      <c r="AJ312" s="234">
        <v>2.1569202219171402</v>
      </c>
      <c r="AK312" s="234">
        <v>0</v>
      </c>
      <c r="AL312" s="234">
        <v>2.8722263393312002E-3</v>
      </c>
      <c r="AM312" s="234">
        <v>2.9369721457542999E-8</v>
      </c>
      <c r="AN312" s="234">
        <v>0</v>
      </c>
      <c r="AO312" s="234">
        <v>0</v>
      </c>
      <c r="AP312" s="234"/>
      <c r="AQ312" s="234">
        <v>0</v>
      </c>
      <c r="AS312" s="234">
        <v>0</v>
      </c>
      <c r="AT312" s="234">
        <v>0</v>
      </c>
      <c r="AU312" s="234">
        <v>0</v>
      </c>
      <c r="AV312" s="234">
        <v>2.8638105771486499E-5</v>
      </c>
      <c r="AW312" s="234">
        <v>3.2718837136163601E-6</v>
      </c>
      <c r="AX312" s="234"/>
      <c r="AY312" s="35">
        <f>+AI312*'GHG '!$C$2</f>
        <v>862.32835759427599</v>
      </c>
      <c r="AZ312" s="31">
        <f>AJ312*'GHG '!$C$4</f>
        <v>64.707606657514205</v>
      </c>
      <c r="BA312" s="35">
        <f>+AK312*'GHG '!$C$5</f>
        <v>0</v>
      </c>
      <c r="BB312" s="35">
        <f>+AL312*'GHG '!$C$6</f>
        <v>0.76113997992276805</v>
      </c>
      <c r="BC312" s="125">
        <f>+AM312*'GHG '!$C$7</f>
        <v>6.9018845425226048E-4</v>
      </c>
      <c r="BD312" s="37">
        <f>AN312*'[1]CHF '!$C$5</f>
        <v>0</v>
      </c>
      <c r="BE312" s="37">
        <f>AO312*'[1]CHF '!$C$7</f>
        <v>0</v>
      </c>
      <c r="BF312" s="37">
        <f>AP312*'[1]CHF '!$C$8</f>
        <v>0</v>
      </c>
      <c r="BG312" s="37">
        <f>AQ312*'[1]CHF '!$C$2</f>
        <v>0</v>
      </c>
      <c r="BH312" s="37">
        <f>AR312*'[1]CHF '!$C$17</f>
        <v>0</v>
      </c>
      <c r="BI312" s="37">
        <f>AS312*'[1]CHF '!$C$3</f>
        <v>0</v>
      </c>
      <c r="BJ312" s="37">
        <f>AT312*'[1]GHG '!$C$8</f>
        <v>0</v>
      </c>
      <c r="BK312" s="37">
        <f>+AU312*'CHF '!$C$11</f>
        <v>0</v>
      </c>
      <c r="BL312" s="37">
        <f>+'National DB'!AV312*PFC!$C$2</f>
        <v>0.18987064126495548</v>
      </c>
      <c r="BM312" s="37">
        <f>+AW312*PFC!$C$3</f>
        <v>3.63179092211416E-2</v>
      </c>
      <c r="BN312" s="37"/>
      <c r="BO312" s="37"/>
      <c r="BP312" s="37"/>
      <c r="BR312" s="214">
        <f t="shared" si="16"/>
        <v>928.02401488064277</v>
      </c>
      <c r="BS312" s="230" t="s">
        <v>2287</v>
      </c>
      <c r="BT312" s="230" t="s">
        <v>2287</v>
      </c>
      <c r="BU312" s="14">
        <f t="shared" si="15"/>
        <v>74</v>
      </c>
    </row>
    <row r="313" spans="1:73" ht="39" customHeight="1">
      <c r="A313" s="236"/>
      <c r="B313" s="245" t="s">
        <v>805</v>
      </c>
      <c r="C313" s="233" t="s">
        <v>2336</v>
      </c>
      <c r="D313" s="245" t="s">
        <v>412</v>
      </c>
      <c r="E313" s="226" t="s">
        <v>445</v>
      </c>
      <c r="F313" s="225" t="s">
        <v>306</v>
      </c>
      <c r="G313" s="226" t="s">
        <v>310</v>
      </c>
      <c r="H313" s="225" t="s">
        <v>2147</v>
      </c>
      <c r="I313" s="45" t="s">
        <v>2371</v>
      </c>
      <c r="J313" s="227" t="s">
        <v>2148</v>
      </c>
      <c r="K313" s="226"/>
      <c r="L313" s="226" t="s">
        <v>2149</v>
      </c>
      <c r="M313" s="228" t="s">
        <v>2150</v>
      </c>
      <c r="N313" s="232" t="s">
        <v>2151</v>
      </c>
      <c r="O313" s="226" t="s">
        <v>2151</v>
      </c>
      <c r="P313" s="226" t="s">
        <v>2152</v>
      </c>
      <c r="Q313" s="230">
        <v>2015</v>
      </c>
      <c r="R313" s="231"/>
      <c r="S313" s="230" t="s">
        <v>2120</v>
      </c>
      <c r="T313" s="42" t="s">
        <v>2628</v>
      </c>
      <c r="U313" s="224" t="s">
        <v>2153</v>
      </c>
      <c r="V313" s="224" t="s">
        <v>675</v>
      </c>
      <c r="W313" s="231" t="s">
        <v>2036</v>
      </c>
      <c r="X313" s="230">
        <v>2018</v>
      </c>
      <c r="Y313" s="230" t="s">
        <v>820</v>
      </c>
      <c r="Z313" s="230" t="s">
        <v>1205</v>
      </c>
      <c r="AA313" s="230" t="s">
        <v>1205</v>
      </c>
      <c r="AB313" s="224" t="s">
        <v>675</v>
      </c>
      <c r="AC313" s="42" t="s">
        <v>2688</v>
      </c>
      <c r="AD313" s="230" t="s">
        <v>675</v>
      </c>
      <c r="AE313" s="231"/>
      <c r="AF313" s="231"/>
      <c r="AG313" s="42" t="s">
        <v>2699</v>
      </c>
      <c r="AH313" s="224" t="s">
        <v>2154</v>
      </c>
      <c r="AI313" s="234">
        <v>8214.1653518123603</v>
      </c>
      <c r="AJ313" s="234">
        <v>17.1168995515321</v>
      </c>
      <c r="AK313" s="234">
        <v>0.10990434131877599</v>
      </c>
      <c r="AL313" s="234">
        <v>0.12704605427429999</v>
      </c>
      <c r="AM313" s="234">
        <v>5.2189988771067597E-10</v>
      </c>
      <c r="AN313" s="234">
        <v>2.7375765186145902E-7</v>
      </c>
      <c r="AO313" s="234">
        <v>0</v>
      </c>
      <c r="AP313" s="234"/>
      <c r="AQ313" s="234">
        <v>1.8780361337730001E-6</v>
      </c>
      <c r="AS313" s="234">
        <v>4.1063647779218801E-8</v>
      </c>
      <c r="AT313" s="234">
        <v>2.23489733789472E-8</v>
      </c>
      <c r="AU313" s="234">
        <v>0</v>
      </c>
      <c r="AV313" s="234">
        <v>5.6638186281398599E-2</v>
      </c>
      <c r="AW313" s="234">
        <v>6.8944003210759802E-3</v>
      </c>
      <c r="AX313" s="234"/>
      <c r="AY313" s="35">
        <f>+AI313*'GHG '!$C$2</f>
        <v>8214.1653518123603</v>
      </c>
      <c r="AZ313" s="31">
        <f>AJ313*'GHG '!$C$4</f>
        <v>513.50698654596295</v>
      </c>
      <c r="BA313" s="35">
        <f>+AK313*'GHG '!$C$5</f>
        <v>3.0773215569257277</v>
      </c>
      <c r="BB313" s="35">
        <f>+AL313*'GHG '!$C$6</f>
        <v>33.667204382689498</v>
      </c>
      <c r="BC313" s="125">
        <f>+AM313*'GHG '!$C$7</f>
        <v>1.2264647361200884E-5</v>
      </c>
      <c r="BD313" s="37">
        <f>AN313*'[1]CHF '!$C$5</f>
        <v>8.6781175640082513E-4</v>
      </c>
      <c r="BE313" s="37">
        <f>AO313*'[1]CHF '!$C$7</f>
        <v>0</v>
      </c>
      <c r="BF313" s="37">
        <f>AP313*'[1]CHF '!$C$8</f>
        <v>0</v>
      </c>
      <c r="BG313" s="37">
        <f>AQ313*'[1]CHF '!$C$2</f>
        <v>2.32876480587852E-2</v>
      </c>
      <c r="BH313" s="37">
        <f>AR313*'[1]CHF '!$C$17</f>
        <v>0</v>
      </c>
      <c r="BI313" s="37">
        <f>AS313*'[1]CHF '!$C$3</f>
        <v>2.7800089546531128E-5</v>
      </c>
      <c r="BJ313" s="37">
        <f>AT313*'[1]GHG '!$C$8</f>
        <v>3.598184714010499E-4</v>
      </c>
      <c r="BK313" s="37">
        <f>+AU313*'CHF '!$C$11</f>
        <v>0</v>
      </c>
      <c r="BL313" s="37">
        <f>+'National DB'!AV313*PFC!$C$2</f>
        <v>375.5111750456727</v>
      </c>
      <c r="BM313" s="37">
        <f>+AW313*PFC!$C$3</f>
        <v>76.527843563943378</v>
      </c>
      <c r="BN313" s="37"/>
      <c r="BO313" s="37"/>
      <c r="BP313" s="37"/>
      <c r="BR313" s="214">
        <f t="shared" si="16"/>
        <v>9216.5439709005932</v>
      </c>
      <c r="BS313" s="230" t="s">
        <v>2287</v>
      </c>
      <c r="BT313" s="230" t="s">
        <v>2287</v>
      </c>
      <c r="BU313" s="14">
        <f t="shared" si="15"/>
        <v>75</v>
      </c>
    </row>
    <row r="314" spans="1:73" ht="39" customHeight="1">
      <c r="A314" s="236"/>
      <c r="B314" s="245" t="s">
        <v>805</v>
      </c>
      <c r="C314" s="233" t="s">
        <v>2336</v>
      </c>
      <c r="D314" s="245" t="s">
        <v>412</v>
      </c>
      <c r="E314" s="226" t="s">
        <v>445</v>
      </c>
      <c r="F314" s="225" t="s">
        <v>306</v>
      </c>
      <c r="G314" s="226" t="s">
        <v>310</v>
      </c>
      <c r="H314" s="225" t="s">
        <v>2147</v>
      </c>
      <c r="I314" s="45" t="s">
        <v>2372</v>
      </c>
      <c r="J314" s="227" t="s">
        <v>2155</v>
      </c>
      <c r="K314" s="226"/>
      <c r="L314" s="226" t="s">
        <v>2156</v>
      </c>
      <c r="M314" s="228" t="s">
        <v>2157</v>
      </c>
      <c r="N314" s="232" t="s">
        <v>2151</v>
      </c>
      <c r="O314" s="226" t="s">
        <v>2151</v>
      </c>
      <c r="P314" s="226" t="s">
        <v>2158</v>
      </c>
      <c r="Q314" s="230">
        <v>2015</v>
      </c>
      <c r="R314" s="231"/>
      <c r="S314" s="230" t="s">
        <v>2120</v>
      </c>
      <c r="T314" s="42" t="s">
        <v>2629</v>
      </c>
      <c r="U314" s="224" t="s">
        <v>2159</v>
      </c>
      <c r="V314" s="224" t="s">
        <v>675</v>
      </c>
      <c r="W314" s="231" t="s">
        <v>2036</v>
      </c>
      <c r="X314" s="230">
        <v>2018</v>
      </c>
      <c r="Y314" s="230" t="s">
        <v>820</v>
      </c>
      <c r="Z314" s="230" t="s">
        <v>1205</v>
      </c>
      <c r="AA314" s="230" t="s">
        <v>1205</v>
      </c>
      <c r="AB314" s="224" t="s">
        <v>675</v>
      </c>
      <c r="AC314" s="42" t="s">
        <v>2688</v>
      </c>
      <c r="AD314" s="230" t="s">
        <v>675</v>
      </c>
      <c r="AE314" s="231"/>
      <c r="AF314" s="231"/>
      <c r="AG314" s="42" t="s">
        <v>2699</v>
      </c>
      <c r="AH314" s="224" t="s">
        <v>2154</v>
      </c>
      <c r="AI314" s="234">
        <v>8011.5191275342104</v>
      </c>
      <c r="AJ314" s="234">
        <v>17.0074661897801</v>
      </c>
      <c r="AK314" s="234">
        <v>8.2241855556613397E-2</v>
      </c>
      <c r="AL314" s="234">
        <v>0.12070321917408</v>
      </c>
      <c r="AM314" s="234">
        <v>3.7444522069320598E-10</v>
      </c>
      <c r="AN314" s="234">
        <v>2.3845211617233099E-7</v>
      </c>
      <c r="AO314" s="234">
        <v>0</v>
      </c>
      <c r="AP314" s="234"/>
      <c r="AQ314" s="234">
        <v>1.63548005728284E-6</v>
      </c>
      <c r="AS314" s="234">
        <v>3.5767817425849703E-8</v>
      </c>
      <c r="AT314" s="234">
        <v>1.7312948611635501E-8</v>
      </c>
      <c r="AU314" s="234">
        <v>0</v>
      </c>
      <c r="AV314" s="234">
        <v>5.6724327124140203E-2</v>
      </c>
      <c r="AW314" s="234">
        <v>6.9048892625457403E-3</v>
      </c>
      <c r="AX314" s="234"/>
      <c r="AY314" s="35">
        <f>+AI314*'GHG '!$C$2</f>
        <v>8011.5191275342104</v>
      </c>
      <c r="AZ314" s="31">
        <f>AJ314*'GHG '!$C$4</f>
        <v>510.22398569340299</v>
      </c>
      <c r="BA314" s="35">
        <f>+AK314*'GHG '!$C$5</f>
        <v>2.3027719555851753</v>
      </c>
      <c r="BB314" s="35">
        <f>+AL314*'GHG '!$C$6</f>
        <v>31.986353081131199</v>
      </c>
      <c r="BC314" s="125">
        <f>+AM314*'GHG '!$C$7</f>
        <v>8.7994626862903415E-6</v>
      </c>
      <c r="BD314" s="37">
        <f>AN314*'[1]CHF '!$C$5</f>
        <v>7.5589320826628919E-4</v>
      </c>
      <c r="BE314" s="37">
        <f>AO314*'[1]CHF '!$C$7</f>
        <v>0</v>
      </c>
      <c r="BF314" s="37">
        <f>AP314*'[1]CHF '!$C$8</f>
        <v>0</v>
      </c>
      <c r="BG314" s="37">
        <f>AQ314*'[1]CHF '!$C$2</f>
        <v>2.0279952710307216E-2</v>
      </c>
      <c r="BH314" s="37">
        <f>AR314*'[1]CHF '!$C$17</f>
        <v>0</v>
      </c>
      <c r="BI314" s="37">
        <f>AS314*'[1]CHF '!$C$3</f>
        <v>2.4214812397300248E-5</v>
      </c>
      <c r="BJ314" s="37">
        <f>AT314*'[1]GHG '!$C$8</f>
        <v>2.7873847264733154E-4</v>
      </c>
      <c r="BK314" s="37">
        <f>+AU314*'CHF '!$C$11</f>
        <v>0</v>
      </c>
      <c r="BL314" s="37">
        <f>+'National DB'!AV314*PFC!$C$2</f>
        <v>376.08228883304957</v>
      </c>
      <c r="BM314" s="37">
        <f>+AW314*PFC!$C$3</f>
        <v>76.644270814257723</v>
      </c>
      <c r="BN314" s="37"/>
      <c r="BO314" s="37"/>
      <c r="BP314" s="37"/>
      <c r="BR314" s="214">
        <f t="shared" si="16"/>
        <v>9008.8437747797725</v>
      </c>
      <c r="BS314" s="230" t="s">
        <v>2287</v>
      </c>
      <c r="BT314" s="230" t="s">
        <v>2287</v>
      </c>
      <c r="BU314" s="14">
        <f t="shared" si="15"/>
        <v>76</v>
      </c>
    </row>
    <row r="315" spans="1:73" ht="39" customHeight="1">
      <c r="A315" s="236"/>
      <c r="B315" s="245" t="s">
        <v>805</v>
      </c>
      <c r="C315" s="233" t="s">
        <v>2336</v>
      </c>
      <c r="D315" s="245" t="s">
        <v>412</v>
      </c>
      <c r="E315" s="226" t="s">
        <v>445</v>
      </c>
      <c r="F315" s="225" t="s">
        <v>306</v>
      </c>
      <c r="G315" s="226" t="s">
        <v>310</v>
      </c>
      <c r="H315" s="225" t="s">
        <v>2147</v>
      </c>
      <c r="I315" s="45" t="s">
        <v>2373</v>
      </c>
      <c r="J315" s="227" t="s">
        <v>2160</v>
      </c>
      <c r="K315" s="226"/>
      <c r="L315" s="226" t="s">
        <v>2161</v>
      </c>
      <c r="M315" s="228" t="s">
        <v>2162</v>
      </c>
      <c r="N315" s="232" t="s">
        <v>2151</v>
      </c>
      <c r="O315" s="226" t="s">
        <v>2151</v>
      </c>
      <c r="P315" s="226" t="s">
        <v>2163</v>
      </c>
      <c r="Q315" s="230">
        <v>2011</v>
      </c>
      <c r="R315" s="231"/>
      <c r="S315" s="230" t="s">
        <v>2120</v>
      </c>
      <c r="T315" s="42" t="s">
        <v>2630</v>
      </c>
      <c r="U315" s="224" t="s">
        <v>2164</v>
      </c>
      <c r="V315" s="224" t="s">
        <v>2036</v>
      </c>
      <c r="W315" s="231" t="s">
        <v>2036</v>
      </c>
      <c r="X315" s="230">
        <v>2014</v>
      </c>
      <c r="Y315" s="230" t="s">
        <v>675</v>
      </c>
      <c r="Z315" s="230" t="s">
        <v>1205</v>
      </c>
      <c r="AA315" s="230" t="s">
        <v>1205</v>
      </c>
      <c r="AB315" s="224" t="s">
        <v>1347</v>
      </c>
      <c r="AC315" s="42" t="s">
        <v>2036</v>
      </c>
      <c r="AD315" s="230" t="s">
        <v>2036</v>
      </c>
      <c r="AE315" s="231"/>
      <c r="AF315" s="231"/>
      <c r="AG315" s="42" t="s">
        <v>2700</v>
      </c>
      <c r="AH315" s="224" t="s">
        <v>2165</v>
      </c>
      <c r="AI315" s="234">
        <v>472.06444927368898</v>
      </c>
      <c r="AJ315" s="234">
        <v>1.3543906303617199</v>
      </c>
      <c r="AK315" s="234">
        <v>0</v>
      </c>
      <c r="AL315" s="234">
        <v>6.2493387206943498E-3</v>
      </c>
      <c r="AM315" s="234">
        <v>5.9710917380180496E-10</v>
      </c>
      <c r="AN315" s="234">
        <v>1.7502073671286201E-8</v>
      </c>
      <c r="AO315" s="234">
        <v>1.8716147146579999E-8</v>
      </c>
      <c r="AP315" s="235"/>
      <c r="AQ315" s="234">
        <v>1.1993228090745401E-7</v>
      </c>
      <c r="AS315" s="234">
        <v>2.6253110506929298E-9</v>
      </c>
      <c r="AT315" s="234">
        <v>7.0652710697311297E-10</v>
      </c>
      <c r="AU315" s="234">
        <v>0</v>
      </c>
      <c r="AV315" s="234">
        <v>6.7485581896508898E-8</v>
      </c>
      <c r="AW315" s="234">
        <v>1.5066879886056101E-9</v>
      </c>
      <c r="AX315" s="234"/>
      <c r="AY315" s="35">
        <f>+AI315*'GHG '!$C$2</f>
        <v>472.06444927368898</v>
      </c>
      <c r="AZ315" s="31">
        <f>AJ315*'GHG '!$C$4</f>
        <v>40.631718910851596</v>
      </c>
      <c r="BA315" s="35">
        <f>+AK315*'GHG '!$C$5</f>
        <v>0</v>
      </c>
      <c r="BB315" s="35">
        <f>+AL315*'GHG '!$C$6</f>
        <v>1.6560747609840027</v>
      </c>
      <c r="BC315" s="125">
        <f>+AM315*'GHG '!$C$7</f>
        <v>1.4032065584342416E-5</v>
      </c>
      <c r="BD315" s="37">
        <f>AN315*'[1]CHF '!$C$5</f>
        <v>5.5481573537977256E-5</v>
      </c>
      <c r="BE315" s="37">
        <f>AO315*'[1]CHF '!$C$7</f>
        <v>2.4330991290553999E-5</v>
      </c>
      <c r="BF315" s="37">
        <f>AP315*'[1]CHF '!$C$8</f>
        <v>0</v>
      </c>
      <c r="BG315" s="37">
        <f>AQ315*'[1]CHF '!$C$2</f>
        <v>1.4871602832524297E-3</v>
      </c>
      <c r="BH315" s="37">
        <f>AR315*'[1]CHF '!$C$17</f>
        <v>0</v>
      </c>
      <c r="BI315" s="37">
        <f>AS315*'[1]CHF '!$C$3</f>
        <v>1.7773355813191134E-6</v>
      </c>
      <c r="BJ315" s="37">
        <f>AT315*'[1]GHG '!$C$8</f>
        <v>1.1375086422267119E-5</v>
      </c>
      <c r="BK315" s="37">
        <f>+AU315*'CHF '!$C$11</f>
        <v>0</v>
      </c>
      <c r="BL315" s="37">
        <f>+'National DB'!AV315*PFC!$C$2</f>
        <v>4.4742940797385397E-4</v>
      </c>
      <c r="BM315" s="37">
        <f>+AW315*PFC!$C$3</f>
        <v>1.6724236673522273E-5</v>
      </c>
      <c r="BN315" s="37"/>
      <c r="BO315" s="37"/>
      <c r="BP315" s="37"/>
      <c r="BR315" s="214">
        <f t="shared" si="16"/>
        <v>514.35430132882891</v>
      </c>
      <c r="BS315" s="230" t="s">
        <v>2287</v>
      </c>
      <c r="BT315" s="230" t="s">
        <v>2287</v>
      </c>
      <c r="BU315" s="14">
        <f t="shared" si="15"/>
        <v>77</v>
      </c>
    </row>
    <row r="316" spans="1:73" ht="39" customHeight="1">
      <c r="A316" s="236"/>
      <c r="B316" s="245" t="s">
        <v>805</v>
      </c>
      <c r="C316" s="233" t="s">
        <v>2336</v>
      </c>
      <c r="D316" s="245" t="s">
        <v>412</v>
      </c>
      <c r="E316" s="226" t="s">
        <v>445</v>
      </c>
      <c r="F316" s="225" t="s">
        <v>306</v>
      </c>
      <c r="G316" s="226" t="s">
        <v>310</v>
      </c>
      <c r="H316" s="225" t="s">
        <v>2147</v>
      </c>
      <c r="I316" s="45" t="s">
        <v>2374</v>
      </c>
      <c r="J316" s="227" t="s">
        <v>2166</v>
      </c>
      <c r="K316" s="226"/>
      <c r="L316" s="226" t="s">
        <v>2167</v>
      </c>
      <c r="M316" s="228" t="s">
        <v>2168</v>
      </c>
      <c r="N316" s="232" t="s">
        <v>2151</v>
      </c>
      <c r="O316" s="226" t="s">
        <v>2151</v>
      </c>
      <c r="P316" s="226" t="s">
        <v>2169</v>
      </c>
      <c r="Q316" s="230">
        <v>2015</v>
      </c>
      <c r="R316" s="231"/>
      <c r="S316" s="230" t="s">
        <v>2120</v>
      </c>
      <c r="T316" s="42" t="s">
        <v>2631</v>
      </c>
      <c r="U316" s="224" t="s">
        <v>2170</v>
      </c>
      <c r="V316" s="224" t="s">
        <v>2171</v>
      </c>
      <c r="W316" s="231" t="s">
        <v>2036</v>
      </c>
      <c r="X316" s="230">
        <v>2018</v>
      </c>
      <c r="Y316" s="230" t="s">
        <v>675</v>
      </c>
      <c r="Z316" s="230" t="s">
        <v>1205</v>
      </c>
      <c r="AA316" s="230" t="s">
        <v>1205</v>
      </c>
      <c r="AB316" s="224" t="s">
        <v>1347</v>
      </c>
      <c r="AC316" s="42" t="s">
        <v>2690</v>
      </c>
      <c r="AD316" s="230" t="s">
        <v>2171</v>
      </c>
      <c r="AE316" s="231"/>
      <c r="AF316" s="231"/>
      <c r="AG316" s="42" t="s">
        <v>2701</v>
      </c>
      <c r="AH316" s="224" t="s">
        <v>2172</v>
      </c>
      <c r="AI316" s="234">
        <v>5051.3584010025597</v>
      </c>
      <c r="AJ316" s="234">
        <v>10.6228619157724</v>
      </c>
      <c r="AK316" s="234">
        <v>3.8750524225473398E-2</v>
      </c>
      <c r="AL316" s="234">
        <v>7.4352599682497703E-2</v>
      </c>
      <c r="AM316" s="234">
        <v>3.2727297873248503E-10</v>
      </c>
      <c r="AN316" s="234">
        <v>1.3215079048841101E-7</v>
      </c>
      <c r="AO316" s="234">
        <v>0</v>
      </c>
      <c r="AP316" s="235"/>
      <c r="AQ316" s="234">
        <v>9.0610419920290397E-7</v>
      </c>
      <c r="AS316" s="234">
        <v>1.9822618573261601E-8</v>
      </c>
      <c r="AT316" s="234">
        <v>7.4907356194753694E-9</v>
      </c>
      <c r="AU316" s="234">
        <v>0</v>
      </c>
      <c r="AV316" s="234">
        <v>3.6752423498228999E-2</v>
      </c>
      <c r="AW316" s="234">
        <v>4.4737665341431296E-3</v>
      </c>
      <c r="AX316" s="234"/>
      <c r="AY316" s="35">
        <f>+AI316*'GHG '!$C$2</f>
        <v>5051.3584010025597</v>
      </c>
      <c r="AZ316" s="31">
        <f>AJ316*'GHG '!$C$4</f>
        <v>318.68585747317201</v>
      </c>
      <c r="BA316" s="35">
        <f>+AK316*'GHG '!$C$5</f>
        <v>1.085014678313255</v>
      </c>
      <c r="BB316" s="35">
        <f>+AL316*'GHG '!$C$6</f>
        <v>19.703438915861891</v>
      </c>
      <c r="BC316" s="125">
        <f>+AM316*'GHG '!$C$7</f>
        <v>7.6909150002133986E-6</v>
      </c>
      <c r="BD316" s="37">
        <f>AN316*'[1]CHF '!$C$5</f>
        <v>4.189180058482629E-4</v>
      </c>
      <c r="BE316" s="37">
        <f>AO316*'[1]CHF '!$C$7</f>
        <v>0</v>
      </c>
      <c r="BF316" s="37">
        <f>AP316*'[1]CHF '!$C$8</f>
        <v>0</v>
      </c>
      <c r="BG316" s="37">
        <f>AQ316*'[1]CHF '!$C$2</f>
        <v>1.1235692070116009E-2</v>
      </c>
      <c r="BH316" s="37">
        <f>AR316*'[1]CHF '!$C$17</f>
        <v>0</v>
      </c>
      <c r="BI316" s="37">
        <f>AS316*'[1]CHF '!$C$3</f>
        <v>1.3419912774098104E-5</v>
      </c>
      <c r="BJ316" s="37">
        <f>AT316*'[1]GHG '!$C$8</f>
        <v>1.2060084347355344E-4</v>
      </c>
      <c r="BK316" s="37">
        <f>+AU316*'CHF '!$C$11</f>
        <v>0</v>
      </c>
      <c r="BL316" s="37">
        <f>+'National DB'!AV316*PFC!$C$2</f>
        <v>243.66856779325826</v>
      </c>
      <c r="BM316" s="37">
        <f>+AW316*PFC!$C$3</f>
        <v>49.658808528988736</v>
      </c>
      <c r="BN316" s="37"/>
      <c r="BO316" s="37"/>
      <c r="BP316" s="37">
        <v>0.63527706875478496</v>
      </c>
      <c r="BR316" s="214">
        <f t="shared" si="16"/>
        <v>5684.2131109312468</v>
      </c>
      <c r="BS316" s="230" t="s">
        <v>2287</v>
      </c>
      <c r="BT316" s="230" t="s">
        <v>2287</v>
      </c>
      <c r="BU316" s="14">
        <f t="shared" si="15"/>
        <v>78</v>
      </c>
    </row>
    <row r="317" spans="1:73" ht="39" customHeight="1">
      <c r="A317" s="236"/>
      <c r="B317" s="245" t="s">
        <v>805</v>
      </c>
      <c r="C317" s="233" t="s">
        <v>2336</v>
      </c>
      <c r="D317" s="245" t="s">
        <v>2337</v>
      </c>
      <c r="E317" s="226" t="s">
        <v>445</v>
      </c>
      <c r="F317" s="225" t="s">
        <v>306</v>
      </c>
      <c r="G317" s="226" t="s">
        <v>242</v>
      </c>
      <c r="H317" s="225" t="s">
        <v>2173</v>
      </c>
      <c r="I317" s="45" t="s">
        <v>2375</v>
      </c>
      <c r="J317" s="227" t="s">
        <v>2174</v>
      </c>
      <c r="K317" s="226"/>
      <c r="L317" s="226" t="s">
        <v>2175</v>
      </c>
      <c r="M317" s="228" t="s">
        <v>2176</v>
      </c>
      <c r="N317" s="232" t="s">
        <v>2177</v>
      </c>
      <c r="O317" s="226" t="s">
        <v>2178</v>
      </c>
      <c r="P317" s="226" t="s">
        <v>2179</v>
      </c>
      <c r="Q317" s="230">
        <v>2011</v>
      </c>
      <c r="R317" s="231"/>
      <c r="S317" s="230" t="s">
        <v>2120</v>
      </c>
      <c r="T317" s="42" t="s">
        <v>2632</v>
      </c>
      <c r="U317" s="224" t="s">
        <v>2180</v>
      </c>
      <c r="V317" s="224" t="s">
        <v>1347</v>
      </c>
      <c r="W317" s="231" t="s">
        <v>2036</v>
      </c>
      <c r="X317" s="230">
        <v>2020</v>
      </c>
      <c r="Y317" s="230" t="s">
        <v>675</v>
      </c>
      <c r="Z317" s="230" t="s">
        <v>2181</v>
      </c>
      <c r="AA317" s="230" t="s">
        <v>2181</v>
      </c>
      <c r="AB317" s="224" t="s">
        <v>1347</v>
      </c>
      <c r="AC317" s="42" t="s">
        <v>2689</v>
      </c>
      <c r="AD317" s="230" t="s">
        <v>820</v>
      </c>
      <c r="AE317" s="231"/>
      <c r="AF317" s="231"/>
      <c r="AG317" s="42" t="s">
        <v>2702</v>
      </c>
      <c r="AH317" s="224" t="s">
        <v>2182</v>
      </c>
      <c r="AI317" s="234">
        <v>792.77681146948703</v>
      </c>
      <c r="AJ317" s="234">
        <v>2.0217658864730299</v>
      </c>
      <c r="AK317" s="234">
        <v>0</v>
      </c>
      <c r="AL317" s="234">
        <v>3.1615431367466001E-2</v>
      </c>
      <c r="AM317" s="234">
        <v>4.0346057073144899E-8</v>
      </c>
      <c r="AN317" s="234">
        <v>0</v>
      </c>
      <c r="AO317" s="234">
        <v>2.5473499134514701E-8</v>
      </c>
      <c r="AP317" s="235"/>
      <c r="AQ317" s="234">
        <v>0</v>
      </c>
      <c r="AS317" s="234">
        <v>0</v>
      </c>
      <c r="AT317" s="234">
        <v>0</v>
      </c>
      <c r="AU317" s="234">
        <v>0</v>
      </c>
      <c r="AV317" s="234">
        <v>1.7920979228957901E-7</v>
      </c>
      <c r="AW317" s="234">
        <v>1.9944375039878401E-13</v>
      </c>
      <c r="AX317" s="234"/>
      <c r="AY317" s="35">
        <f>+AI317*'GHG '!$C$2</f>
        <v>792.77681146948703</v>
      </c>
      <c r="AZ317" s="31">
        <f>AJ317*'GHG '!$C$4</f>
        <v>60.652976594190896</v>
      </c>
      <c r="BA317" s="35">
        <f>+AK317*'GHG '!$C$5</f>
        <v>0</v>
      </c>
      <c r="BB317" s="35">
        <f>+AL317*'GHG '!$C$6</f>
        <v>8.3780893123784903</v>
      </c>
      <c r="BC317" s="125">
        <f>+AM317*'GHG '!$C$7</f>
        <v>9.481323412189051E-4</v>
      </c>
      <c r="BD317" s="37">
        <f>AN317*'[1]CHF '!$C$5</f>
        <v>0</v>
      </c>
      <c r="BE317" s="37">
        <f>AO317*'[1]CHF '!$C$7</f>
        <v>3.3115548874869109E-5</v>
      </c>
      <c r="BF317" s="37">
        <f>AP317*'[1]CHF '!$C$8</f>
        <v>0</v>
      </c>
      <c r="BG317" s="37">
        <f>AQ317*'[1]CHF '!$C$2</f>
        <v>0</v>
      </c>
      <c r="BH317" s="37">
        <f>AR317*'[1]CHF '!$C$17</f>
        <v>0</v>
      </c>
      <c r="BI317" s="37">
        <f>AS317*'[1]CHF '!$C$3</f>
        <v>0</v>
      </c>
      <c r="BJ317" s="37">
        <f>AT317*'[1]GHG '!$C$8</f>
        <v>0</v>
      </c>
      <c r="BK317" s="37">
        <f>+AU317*'CHF '!$C$11</f>
        <v>0</v>
      </c>
      <c r="BL317" s="37">
        <f>+'National DB'!AV317*PFC!$C$2</f>
        <v>1.1881609228799087E-3</v>
      </c>
      <c r="BM317" s="37">
        <f>+AW317*PFC!$C$3</f>
        <v>2.2138256294265026E-9</v>
      </c>
      <c r="BN317" s="37"/>
      <c r="BO317" s="37"/>
      <c r="BP317" s="37">
        <v>9.6069941633150204</v>
      </c>
      <c r="BR317" s="214">
        <f t="shared" si="16"/>
        <v>861.81004696629327</v>
      </c>
      <c r="BS317" s="230" t="s">
        <v>2287</v>
      </c>
      <c r="BT317" s="230" t="s">
        <v>2287</v>
      </c>
      <c r="BU317" s="14">
        <f t="shared" si="15"/>
        <v>79</v>
      </c>
    </row>
    <row r="318" spans="1:73" ht="39" customHeight="1">
      <c r="A318" s="236"/>
      <c r="B318" s="245" t="s">
        <v>805</v>
      </c>
      <c r="C318" s="233" t="s">
        <v>2336</v>
      </c>
      <c r="D318" s="245" t="s">
        <v>2337</v>
      </c>
      <c r="E318" s="226" t="s">
        <v>445</v>
      </c>
      <c r="F318" s="225" t="s">
        <v>306</v>
      </c>
      <c r="G318" s="226" t="s">
        <v>242</v>
      </c>
      <c r="H318" s="225" t="s">
        <v>2173</v>
      </c>
      <c r="I318" s="45" t="s">
        <v>2376</v>
      </c>
      <c r="J318" s="227" t="s">
        <v>2183</v>
      </c>
      <c r="K318" s="226"/>
      <c r="L318" s="226" t="s">
        <v>2184</v>
      </c>
      <c r="M318" s="228" t="s">
        <v>2185</v>
      </c>
      <c r="N318" s="232" t="s">
        <v>2177</v>
      </c>
      <c r="O318" s="226" t="s">
        <v>2178</v>
      </c>
      <c r="P318" s="226" t="s">
        <v>2186</v>
      </c>
      <c r="Q318" s="230">
        <v>2011</v>
      </c>
      <c r="R318" s="231"/>
      <c r="S318" s="230" t="s">
        <v>2120</v>
      </c>
      <c r="T318" s="42" t="s">
        <v>2633</v>
      </c>
      <c r="U318" s="224" t="s">
        <v>2187</v>
      </c>
      <c r="V318" s="224" t="s">
        <v>1347</v>
      </c>
      <c r="W318" s="231" t="s">
        <v>2036</v>
      </c>
      <c r="X318" s="230">
        <v>2020</v>
      </c>
      <c r="Y318" s="230" t="s">
        <v>675</v>
      </c>
      <c r="Z318" s="230" t="s">
        <v>2181</v>
      </c>
      <c r="AA318" s="230" t="s">
        <v>2181</v>
      </c>
      <c r="AB318" s="224" t="s">
        <v>1347</v>
      </c>
      <c r="AC318" s="42" t="s">
        <v>2689</v>
      </c>
      <c r="AD318" s="230" t="s">
        <v>820</v>
      </c>
      <c r="AE318" s="231"/>
      <c r="AF318" s="231"/>
      <c r="AG318" s="42" t="s">
        <v>2702</v>
      </c>
      <c r="AH318" s="224" t="s">
        <v>2188</v>
      </c>
      <c r="AI318" s="234">
        <v>1205.6949327448699</v>
      </c>
      <c r="AJ318" s="234">
        <v>3.4813420836697699</v>
      </c>
      <c r="AK318" s="234">
        <v>0</v>
      </c>
      <c r="AL318" s="234">
        <v>3.7602022817712799E-2</v>
      </c>
      <c r="AM318" s="234">
        <v>4.6159005674843201E-8</v>
      </c>
      <c r="AN318" s="234">
        <v>0</v>
      </c>
      <c r="AO318" s="234">
        <v>0</v>
      </c>
      <c r="AP318" s="235"/>
      <c r="AQ318" s="234">
        <v>0</v>
      </c>
      <c r="AS318" s="234">
        <v>0</v>
      </c>
      <c r="AT318" s="234">
        <v>0</v>
      </c>
      <c r="AU318" s="234">
        <v>0</v>
      </c>
      <c r="AV318" s="234">
        <v>2.4507886629897498E-7</v>
      </c>
      <c r="AW318" s="234">
        <v>2.1885820606376901E-13</v>
      </c>
      <c r="AX318" s="234"/>
      <c r="AY318" s="35">
        <f>+AI318*'GHG '!$C$2</f>
        <v>1205.6949327448699</v>
      </c>
      <c r="AZ318" s="31">
        <f>AJ318*'GHG '!$C$4</f>
        <v>104.44026251009309</v>
      </c>
      <c r="BA318" s="35">
        <f>+AK318*'GHG '!$C$5</f>
        <v>0</v>
      </c>
      <c r="BB318" s="35">
        <f>+AL318*'GHG '!$C$6</f>
        <v>9.9645360466938921</v>
      </c>
      <c r="BC318" s="125">
        <f>+AM318*'GHG '!$C$7</f>
        <v>1.0847366333588153E-3</v>
      </c>
      <c r="BD318" s="37">
        <f>AN318*'[1]CHF '!$C$5</f>
        <v>0</v>
      </c>
      <c r="BE318" s="37">
        <f>AO318*'[1]CHF '!$C$7</f>
        <v>0</v>
      </c>
      <c r="BF318" s="37">
        <f>AP318*'[1]CHF '!$C$8</f>
        <v>0</v>
      </c>
      <c r="BG318" s="37">
        <f>AQ318*'[1]CHF '!$C$2</f>
        <v>0</v>
      </c>
      <c r="BH318" s="37">
        <f>AR318*'[1]CHF '!$C$17</f>
        <v>0</v>
      </c>
      <c r="BI318" s="37">
        <f>AS318*'[1]CHF '!$C$3</f>
        <v>0</v>
      </c>
      <c r="BJ318" s="37">
        <f>AT318*'[1]GHG '!$C$8</f>
        <v>0</v>
      </c>
      <c r="BK318" s="37">
        <f>+AU318*'CHF '!$C$11</f>
        <v>0</v>
      </c>
      <c r="BL318" s="37">
        <f>+'National DB'!AV318*PFC!$C$2</f>
        <v>1.6248728835622042E-3</v>
      </c>
      <c r="BM318" s="37">
        <f>+AW318*PFC!$C$3</f>
        <v>2.4293260873078361E-9</v>
      </c>
      <c r="BN318" s="37"/>
      <c r="BO318" s="37"/>
      <c r="BP318" s="37">
        <v>41.066091440000001</v>
      </c>
      <c r="BR318" s="214">
        <f t="shared" si="16"/>
        <v>1320.1024411586823</v>
      </c>
      <c r="BS318" s="230" t="s">
        <v>2287</v>
      </c>
      <c r="BT318" s="230" t="s">
        <v>2287</v>
      </c>
      <c r="BU318" s="14">
        <f t="shared" si="15"/>
        <v>80</v>
      </c>
    </row>
    <row r="319" spans="1:73" ht="39" customHeight="1">
      <c r="A319" s="236"/>
      <c r="B319" s="245" t="s">
        <v>805</v>
      </c>
      <c r="C319" s="233" t="s">
        <v>2336</v>
      </c>
      <c r="D319" s="245" t="s">
        <v>2337</v>
      </c>
      <c r="E319" s="226" t="s">
        <v>445</v>
      </c>
      <c r="F319" s="225" t="s">
        <v>306</v>
      </c>
      <c r="G319" s="226" t="s">
        <v>242</v>
      </c>
      <c r="H319" s="225" t="s">
        <v>2173</v>
      </c>
      <c r="I319" s="45" t="s">
        <v>2377</v>
      </c>
      <c r="J319" s="227" t="s">
        <v>2189</v>
      </c>
      <c r="K319" s="226"/>
      <c r="L319" s="226" t="s">
        <v>2190</v>
      </c>
      <c r="M319" s="228" t="s">
        <v>2191</v>
      </c>
      <c r="N319" s="232" t="s">
        <v>2177</v>
      </c>
      <c r="O319" s="226" t="s">
        <v>2178</v>
      </c>
      <c r="P319" s="226" t="s">
        <v>2192</v>
      </c>
      <c r="Q319" s="230">
        <v>2011</v>
      </c>
      <c r="R319" s="231"/>
      <c r="S319" s="230" t="s">
        <v>2120</v>
      </c>
      <c r="T319" s="42" t="s">
        <v>2633</v>
      </c>
      <c r="U319" s="224" t="s">
        <v>2187</v>
      </c>
      <c r="V319" s="224" t="s">
        <v>1347</v>
      </c>
      <c r="W319" s="231" t="s">
        <v>2036</v>
      </c>
      <c r="X319" s="230">
        <v>2020</v>
      </c>
      <c r="Y319" s="230" t="s">
        <v>675</v>
      </c>
      <c r="Z319" s="230" t="s">
        <v>2181</v>
      </c>
      <c r="AA319" s="230" t="s">
        <v>2181</v>
      </c>
      <c r="AB319" s="224" t="s">
        <v>1347</v>
      </c>
      <c r="AC319" s="42" t="s">
        <v>2689</v>
      </c>
      <c r="AD319" s="230" t="s">
        <v>820</v>
      </c>
      <c r="AE319" s="231"/>
      <c r="AF319" s="231"/>
      <c r="AG319" s="42" t="s">
        <v>2702</v>
      </c>
      <c r="AH319" s="224" t="s">
        <v>2193</v>
      </c>
      <c r="AI319" s="234">
        <v>749.69102436185005</v>
      </c>
      <c r="AJ319" s="234">
        <v>1.60905563504586</v>
      </c>
      <c r="AK319" s="234">
        <v>0</v>
      </c>
      <c r="AL319" s="234">
        <v>3.3067563202051203E-2</v>
      </c>
      <c r="AM319" s="234">
        <v>4.0829731067814999E-8</v>
      </c>
      <c r="AN319" s="234">
        <v>0</v>
      </c>
      <c r="AO319" s="234">
        <v>0</v>
      </c>
      <c r="AP319" s="235"/>
      <c r="AQ319" s="234">
        <v>0</v>
      </c>
      <c r="AS319" s="234">
        <v>0</v>
      </c>
      <c r="AT319" s="234">
        <v>0</v>
      </c>
      <c r="AU319" s="234">
        <v>0</v>
      </c>
      <c r="AV319" s="234">
        <v>1.6627391804807099E-7</v>
      </c>
      <c r="AW319" s="234">
        <v>2.51196790809573E-13</v>
      </c>
      <c r="AX319" s="234"/>
      <c r="AY319" s="35">
        <f>+AI319*'GHG '!$C$2</f>
        <v>749.69102436185005</v>
      </c>
      <c r="AZ319" s="31">
        <f>AJ319*'GHG '!$C$4</f>
        <v>48.271669051375802</v>
      </c>
      <c r="BA319" s="35">
        <f>+AK319*'GHG '!$C$5</f>
        <v>0</v>
      </c>
      <c r="BB319" s="35">
        <f>+AL319*'GHG '!$C$6</f>
        <v>8.7629042485435686</v>
      </c>
      <c r="BC319" s="125">
        <f>+AM319*'GHG '!$C$7</f>
        <v>9.5949868009365244E-4</v>
      </c>
      <c r="BD319" s="37">
        <f>AN319*'[1]CHF '!$C$5</f>
        <v>0</v>
      </c>
      <c r="BE319" s="37">
        <f>AO319*'[1]CHF '!$C$7</f>
        <v>0</v>
      </c>
      <c r="BF319" s="37">
        <f>AP319*'[1]CHF '!$C$8</f>
        <v>0</v>
      </c>
      <c r="BG319" s="37">
        <f>AQ319*'[1]CHF '!$C$2</f>
        <v>0</v>
      </c>
      <c r="BH319" s="37">
        <f>AR319*'[1]CHF '!$C$17</f>
        <v>0</v>
      </c>
      <c r="BI319" s="37">
        <f>AS319*'[1]CHF '!$C$3</f>
        <v>0</v>
      </c>
      <c r="BJ319" s="37">
        <f>AT319*'[1]GHG '!$C$8</f>
        <v>0</v>
      </c>
      <c r="BK319" s="37">
        <f>+AU319*'CHF '!$C$11</f>
        <v>0</v>
      </c>
      <c r="BL319" s="37">
        <f>+'National DB'!AV319*PFC!$C$2</f>
        <v>1.1023960766587107E-3</v>
      </c>
      <c r="BM319" s="37">
        <f>+AW319*PFC!$C$3</f>
        <v>2.7882843779862601E-9</v>
      </c>
      <c r="BN319" s="37"/>
      <c r="BO319" s="37"/>
      <c r="BP319" s="37">
        <v>9.9699999999999997E-2</v>
      </c>
      <c r="BR319" s="214">
        <f t="shared" si="16"/>
        <v>806.72765972558875</v>
      </c>
      <c r="BS319" s="230" t="s">
        <v>2287</v>
      </c>
      <c r="BT319" s="230" t="s">
        <v>2287</v>
      </c>
      <c r="BU319" s="14">
        <f t="shared" si="15"/>
        <v>81</v>
      </c>
    </row>
    <row r="320" spans="1:73" ht="39" customHeight="1">
      <c r="A320" s="236"/>
      <c r="B320" s="245" t="s">
        <v>805</v>
      </c>
      <c r="C320" s="233" t="s">
        <v>2336</v>
      </c>
      <c r="D320" s="245" t="s">
        <v>2337</v>
      </c>
      <c r="E320" s="226" t="s">
        <v>445</v>
      </c>
      <c r="F320" s="225" t="s">
        <v>306</v>
      </c>
      <c r="G320" s="226" t="s">
        <v>242</v>
      </c>
      <c r="H320" s="225" t="s">
        <v>2173</v>
      </c>
      <c r="I320" s="45" t="s">
        <v>2378</v>
      </c>
      <c r="J320" s="227" t="s">
        <v>2194</v>
      </c>
      <c r="K320" s="226"/>
      <c r="L320" s="226" t="s">
        <v>2195</v>
      </c>
      <c r="M320" s="228" t="s">
        <v>2196</v>
      </c>
      <c r="N320" s="232" t="s">
        <v>2197</v>
      </c>
      <c r="O320" s="226" t="s">
        <v>1706</v>
      </c>
      <c r="P320" s="226" t="s">
        <v>2198</v>
      </c>
      <c r="Q320" s="230">
        <v>2012</v>
      </c>
      <c r="R320" s="231"/>
      <c r="S320" s="230" t="s">
        <v>2120</v>
      </c>
      <c r="T320" s="42" t="s">
        <v>2634</v>
      </c>
      <c r="U320" s="224" t="s">
        <v>2199</v>
      </c>
      <c r="V320" s="224" t="s">
        <v>1347</v>
      </c>
      <c r="W320" s="231" t="s">
        <v>2036</v>
      </c>
      <c r="X320" s="230">
        <v>2022</v>
      </c>
      <c r="Y320" s="230" t="s">
        <v>675</v>
      </c>
      <c r="Z320" s="230" t="s">
        <v>1205</v>
      </c>
      <c r="AA320" s="230" t="s">
        <v>1205</v>
      </c>
      <c r="AB320" s="224" t="s">
        <v>1347</v>
      </c>
      <c r="AC320" s="42" t="s">
        <v>2688</v>
      </c>
      <c r="AD320" s="230" t="s">
        <v>675</v>
      </c>
      <c r="AE320" s="231"/>
      <c r="AF320" s="231"/>
      <c r="AG320" s="42" t="s">
        <v>2703</v>
      </c>
      <c r="AH320" s="224" t="s">
        <v>2200</v>
      </c>
      <c r="AI320" s="234">
        <v>922.38915268500102</v>
      </c>
      <c r="AJ320" s="234">
        <v>1.56807097209187</v>
      </c>
      <c r="AK320" s="234">
        <v>0</v>
      </c>
      <c r="AL320" s="234">
        <v>2.6233623476552798E-2</v>
      </c>
      <c r="AM320" s="234">
        <v>1.5604290309890401E-10</v>
      </c>
      <c r="AN320" s="234">
        <v>2.9853602904046102E-8</v>
      </c>
      <c r="AO320" s="234">
        <v>1.2737246501353699E-7</v>
      </c>
      <c r="AP320" s="234"/>
      <c r="AQ320" s="234">
        <v>2.0478217750373401E-7</v>
      </c>
      <c r="AS320" s="234">
        <v>4.4780404356069201E-9</v>
      </c>
      <c r="AT320" s="234">
        <v>2.5199290330486499E-9</v>
      </c>
      <c r="AU320" s="234">
        <v>0</v>
      </c>
      <c r="AV320" s="234">
        <v>2.8420611434291099E-6</v>
      </c>
      <c r="AW320" s="234">
        <v>2.8915879637126799E-7</v>
      </c>
      <c r="AX320" s="234"/>
      <c r="AY320" s="35">
        <f>+AI320*'GHG '!$C$2</f>
        <v>922.38915268500102</v>
      </c>
      <c r="AZ320" s="31">
        <f>AJ320*'GHG '!$C$4</f>
        <v>47.042129162756098</v>
      </c>
      <c r="BA320" s="35">
        <f>+AK320*'GHG '!$C$5</f>
        <v>0</v>
      </c>
      <c r="BB320" s="35">
        <f>+AL320*'GHG '!$C$6</f>
        <v>6.9519102212864912</v>
      </c>
      <c r="BC320" s="125">
        <f>+AM320*'GHG '!$C$7</f>
        <v>3.6670082228242441E-6</v>
      </c>
      <c r="BD320" s="37">
        <f>AN320*'[1]CHF '!$C$5</f>
        <v>9.4635921205826144E-5</v>
      </c>
      <c r="BE320" s="37">
        <f>AO320*'[1]CHF '!$C$7</f>
        <v>1.6558420451759809E-4</v>
      </c>
      <c r="BF320" s="37">
        <f>AP320*'[1]CHF '!$C$8</f>
        <v>0</v>
      </c>
      <c r="BG320" s="37">
        <f>AQ320*'[1]CHF '!$C$2</f>
        <v>2.5392990010463016E-3</v>
      </c>
      <c r="BH320" s="37">
        <f>AR320*'[1]CHF '!$C$17</f>
        <v>0</v>
      </c>
      <c r="BI320" s="37">
        <f>AS320*'[1]CHF '!$C$3</f>
        <v>3.0316333749058849E-6</v>
      </c>
      <c r="BJ320" s="37">
        <f>AT320*'[1]GHG '!$C$8</f>
        <v>4.057085743208326E-5</v>
      </c>
      <c r="BK320" s="37">
        <f>+AU320*'CHF '!$C$11</f>
        <v>0</v>
      </c>
      <c r="BL320" s="37">
        <f>+'National DB'!AV320*PFC!$C$2</f>
        <v>1.8842865380934999E-2</v>
      </c>
      <c r="BM320" s="37">
        <f>+AW320*PFC!$C$3</f>
        <v>3.2096626397210746E-3</v>
      </c>
      <c r="BN320" s="37"/>
      <c r="BO320" s="37"/>
      <c r="BP320" s="37">
        <v>1.867394398E-2</v>
      </c>
      <c r="BR320" s="214">
        <f t="shared" si="16"/>
        <v>976.40809452390795</v>
      </c>
      <c r="BS320" s="230" t="s">
        <v>2287</v>
      </c>
      <c r="BT320" s="230" t="s">
        <v>2287</v>
      </c>
      <c r="BU320" s="14">
        <f t="shared" si="15"/>
        <v>82</v>
      </c>
    </row>
    <row r="321" spans="1:73" ht="39" customHeight="1">
      <c r="A321" s="236"/>
      <c r="B321" s="245" t="s">
        <v>805</v>
      </c>
      <c r="C321" s="233" t="s">
        <v>2336</v>
      </c>
      <c r="D321" s="245" t="s">
        <v>2337</v>
      </c>
      <c r="E321" s="226" t="s">
        <v>445</v>
      </c>
      <c r="F321" s="225" t="s">
        <v>306</v>
      </c>
      <c r="G321" s="226" t="s">
        <v>242</v>
      </c>
      <c r="H321" s="225" t="s">
        <v>2173</v>
      </c>
      <c r="I321" s="45" t="s">
        <v>2379</v>
      </c>
      <c r="J321" s="227" t="s">
        <v>2201</v>
      </c>
      <c r="K321" s="226"/>
      <c r="L321" s="226" t="s">
        <v>2202</v>
      </c>
      <c r="M321" s="228" t="s">
        <v>2203</v>
      </c>
      <c r="N321" s="232" t="s">
        <v>2151</v>
      </c>
      <c r="O321" s="226" t="s">
        <v>2151</v>
      </c>
      <c r="P321" s="226" t="s">
        <v>2204</v>
      </c>
      <c r="Q321" s="230">
        <v>2015</v>
      </c>
      <c r="R321" s="231"/>
      <c r="S321" s="230" t="s">
        <v>2120</v>
      </c>
      <c r="T321" s="42" t="s">
        <v>2635</v>
      </c>
      <c r="U321" s="224" t="s">
        <v>2205</v>
      </c>
      <c r="V321" s="224" t="s">
        <v>2096</v>
      </c>
      <c r="W321" s="231" t="s">
        <v>2036</v>
      </c>
      <c r="X321" s="230">
        <v>2018</v>
      </c>
      <c r="Y321" s="230" t="s">
        <v>820</v>
      </c>
      <c r="Z321" s="230" t="s">
        <v>2206</v>
      </c>
      <c r="AA321" s="230" t="s">
        <v>2207</v>
      </c>
      <c r="AB321" s="224" t="s">
        <v>2096</v>
      </c>
      <c r="AC321" s="42" t="s">
        <v>2688</v>
      </c>
      <c r="AD321" s="230" t="s">
        <v>675</v>
      </c>
      <c r="AE321" s="231"/>
      <c r="AF321" s="231"/>
      <c r="AG321" s="42" t="s">
        <v>2704</v>
      </c>
      <c r="AH321" s="224" t="s">
        <v>2208</v>
      </c>
      <c r="AI321" s="234">
        <v>1635.0830118628601</v>
      </c>
      <c r="AJ321" s="234">
        <v>1.8996544343177</v>
      </c>
      <c r="AK321" s="234">
        <v>2.90829594539448E-2</v>
      </c>
      <c r="AL321" s="234">
        <v>4.7391770859625398E-2</v>
      </c>
      <c r="AM321" s="234">
        <v>1.1351265685701901E-11</v>
      </c>
      <c r="AN321" s="234">
        <v>1.5245305514861099E-7</v>
      </c>
      <c r="AO321" s="234">
        <v>1.3559530102917499E-7</v>
      </c>
      <c r="AQ321" s="234">
        <v>1.04513021890923E-6</v>
      </c>
      <c r="AS321" s="234">
        <v>2.2867958272291701E-8</v>
      </c>
      <c r="AT321" s="234">
        <v>7.8265625892947798E-9</v>
      </c>
      <c r="AU321" s="234">
        <v>0</v>
      </c>
      <c r="AV321" s="234">
        <v>5.37141750935205E-7</v>
      </c>
      <c r="AW321" s="234">
        <v>6.2530550107947296E-8</v>
      </c>
      <c r="AX321" s="234"/>
      <c r="AY321" s="35">
        <f>+AI321*'GHG '!$C$2</f>
        <v>1635.0830118628601</v>
      </c>
      <c r="AZ321" s="31">
        <f>AJ321*'GHG '!$C$4</f>
        <v>56.989633029530999</v>
      </c>
      <c r="BA321" s="35">
        <f>+AK321*'GHG '!$C$5</f>
        <v>0.81432286471045445</v>
      </c>
      <c r="BB321" s="35">
        <f>+AL321*'GHG '!$C$6</f>
        <v>12.55881927780073</v>
      </c>
      <c r="BC321" s="125">
        <f>+AM321*'GHG '!$C$7</f>
        <v>2.6675474361399468E-7</v>
      </c>
      <c r="BD321" s="37">
        <f>AN321*'[1]CHF '!$C$5</f>
        <v>4.8327618482109683E-4</v>
      </c>
      <c r="BE321" s="37">
        <f>AO321*'[1]CHF '!$C$7</f>
        <v>1.762738913379275E-4</v>
      </c>
      <c r="BF321" s="37">
        <f>AP321*'[1]CHF '!$C$8</f>
        <v>0</v>
      </c>
      <c r="BG321" s="37">
        <f>AQ321*'[1]CHF '!$C$2</f>
        <v>1.2959614714474453E-2</v>
      </c>
      <c r="BH321" s="37">
        <f>AR321*'[1]CHF '!$C$17</f>
        <v>0</v>
      </c>
      <c r="BI321" s="37">
        <f>AS321*'[1]CHF '!$C$3</f>
        <v>1.548160775034148E-5</v>
      </c>
      <c r="BJ321" s="37">
        <f>AT321*'[1]GHG '!$C$8</f>
        <v>1.2600765768764596E-4</v>
      </c>
      <c r="BK321" s="37">
        <f>+AU321*'CHF '!$C$11</f>
        <v>0</v>
      </c>
      <c r="BL321" s="37">
        <f>+'National DB'!AV321*PFC!$C$2</f>
        <v>3.561249808700409E-3</v>
      </c>
      <c r="BM321" s="37">
        <f>+AW321*PFC!$C$3</f>
        <v>6.9408910619821499E-4</v>
      </c>
      <c r="BN321" s="37"/>
      <c r="BO321" s="37"/>
      <c r="BP321" s="37">
        <v>0.11799999999999999</v>
      </c>
      <c r="BR321" s="214">
        <f t="shared" si="16"/>
        <v>1705.4638039249949</v>
      </c>
      <c r="BS321" s="230" t="s">
        <v>2287</v>
      </c>
      <c r="BT321" s="230" t="s">
        <v>2287</v>
      </c>
      <c r="BU321" s="14">
        <f t="shared" si="15"/>
        <v>83</v>
      </c>
    </row>
    <row r="322" spans="1:73" ht="39" customHeight="1">
      <c r="A322" s="236"/>
      <c r="B322" s="245" t="s">
        <v>805</v>
      </c>
      <c r="C322" s="233" t="s">
        <v>2336</v>
      </c>
      <c r="D322" s="245" t="s">
        <v>2337</v>
      </c>
      <c r="E322" s="226" t="s">
        <v>445</v>
      </c>
      <c r="F322" s="225" t="s">
        <v>306</v>
      </c>
      <c r="G322" s="226" t="s">
        <v>242</v>
      </c>
      <c r="H322" s="225" t="s">
        <v>2173</v>
      </c>
      <c r="I322" s="45" t="s">
        <v>2380</v>
      </c>
      <c r="J322" s="227" t="s">
        <v>2209</v>
      </c>
      <c r="K322" s="226"/>
      <c r="L322" s="226" t="s">
        <v>2210</v>
      </c>
      <c r="M322" s="228" t="s">
        <v>2211</v>
      </c>
      <c r="N322" s="232" t="s">
        <v>2212</v>
      </c>
      <c r="O322" s="226" t="s">
        <v>2118</v>
      </c>
      <c r="P322" s="226" t="s">
        <v>2213</v>
      </c>
      <c r="Q322" s="230">
        <v>2011</v>
      </c>
      <c r="R322" s="231"/>
      <c r="S322" s="230" t="s">
        <v>2120</v>
      </c>
      <c r="T322" s="42" t="s">
        <v>2636</v>
      </c>
      <c r="U322" s="224" t="s">
        <v>2214</v>
      </c>
      <c r="V322" s="224" t="s">
        <v>675</v>
      </c>
      <c r="W322" s="231" t="s">
        <v>2036</v>
      </c>
      <c r="X322" s="230">
        <v>2015</v>
      </c>
      <c r="Y322" s="230" t="s">
        <v>2215</v>
      </c>
      <c r="Z322" s="230" t="s">
        <v>1205</v>
      </c>
      <c r="AA322" s="230" t="s">
        <v>1205</v>
      </c>
      <c r="AB322" s="224" t="s">
        <v>1347</v>
      </c>
      <c r="AC322" s="42" t="s">
        <v>2691</v>
      </c>
      <c r="AD322" s="230" t="s">
        <v>2096</v>
      </c>
      <c r="AE322" s="231"/>
      <c r="AF322" s="231"/>
      <c r="AG322" s="42" t="s">
        <v>2705</v>
      </c>
      <c r="AH322" s="224" t="s">
        <v>2216</v>
      </c>
      <c r="AI322" s="234">
        <v>1243.1413645715099</v>
      </c>
      <c r="AJ322" s="234">
        <v>1.9421826273540601</v>
      </c>
      <c r="AK322" s="234">
        <v>0</v>
      </c>
      <c r="AL322" s="234">
        <v>5.9239994004150198E-2</v>
      </c>
      <c r="AM322" s="234">
        <v>1.34412490223253E-10</v>
      </c>
      <c r="AN322" s="234">
        <v>4.0617551756652301E-8</v>
      </c>
      <c r="AO322" s="234">
        <v>2.1699469002514E-7</v>
      </c>
      <c r="AQ322" s="234">
        <v>2.7861600965889001E-7</v>
      </c>
      <c r="AS322" s="234">
        <v>6.0926327634978397E-9</v>
      </c>
      <c r="AT322" s="234">
        <v>3.4524056812103301E-9</v>
      </c>
      <c r="AU322" s="234">
        <v>0</v>
      </c>
      <c r="AV322" s="234">
        <v>2.92524361913626E-6</v>
      </c>
      <c r="AW322" s="234">
        <v>2.9600956021002802E-7</v>
      </c>
      <c r="AX322" s="234"/>
      <c r="AY322" s="35">
        <f>+AI322*'GHG '!$C$2</f>
        <v>1243.1413645715099</v>
      </c>
      <c r="AZ322" s="31">
        <f>AJ322*'GHG '!$C$4</f>
        <v>58.265478820621802</v>
      </c>
      <c r="BA322" s="35">
        <f>+AK322*'GHG '!$C$5</f>
        <v>0</v>
      </c>
      <c r="BB322" s="35">
        <f>+AL322*'GHG '!$C$6</f>
        <v>15.698598411099802</v>
      </c>
      <c r="BC322" s="125">
        <f>+AM322*'GHG '!$C$7</f>
        <v>3.1586935202464456E-6</v>
      </c>
      <c r="BD322" s="37">
        <f>AN322*'[1]CHF '!$C$5</f>
        <v>1.287576390685878E-4</v>
      </c>
      <c r="BE322" s="37">
        <f>AO322*'[1]CHF '!$C$7</f>
        <v>2.8209309703268199E-4</v>
      </c>
      <c r="BF322" s="37">
        <f>AP322*'[1]CHF '!$C$8</f>
        <v>0</v>
      </c>
      <c r="BG322" s="37">
        <f>AQ322*'[1]CHF '!$C$2</f>
        <v>3.454838519770236E-3</v>
      </c>
      <c r="BH322" s="37">
        <f>AR322*'[1]CHF '!$C$17</f>
        <v>0</v>
      </c>
      <c r="BI322" s="37">
        <f>AS322*'[1]CHF '!$C$3</f>
        <v>4.1247123808880371E-6</v>
      </c>
      <c r="BJ322" s="37">
        <f>AT322*'[1]GHG '!$C$8</f>
        <v>5.5583731467486312E-5</v>
      </c>
      <c r="BK322" s="37">
        <f>+AU322*'CHF '!$C$11</f>
        <v>0</v>
      </c>
      <c r="BL322" s="37">
        <f>+'National DB'!AV322*PFC!$C$2</f>
        <v>1.9394365194873402E-2</v>
      </c>
      <c r="BM322" s="37">
        <f>+AW322*PFC!$C$3</f>
        <v>3.2857061183313111E-3</v>
      </c>
      <c r="BN322" s="37"/>
      <c r="BO322" s="37"/>
      <c r="BP322" s="37">
        <v>0.10199999999999999</v>
      </c>
      <c r="BR322" s="214">
        <f t="shared" si="16"/>
        <v>1317.1320536617359</v>
      </c>
      <c r="BS322" s="230" t="s">
        <v>2287</v>
      </c>
      <c r="BT322" s="230" t="s">
        <v>2287</v>
      </c>
      <c r="BU322" s="14">
        <f t="shared" si="15"/>
        <v>84</v>
      </c>
    </row>
    <row r="323" spans="1:73" ht="39" customHeight="1">
      <c r="A323" s="236"/>
      <c r="B323" s="245" t="s">
        <v>805</v>
      </c>
      <c r="C323" s="233" t="s">
        <v>2336</v>
      </c>
      <c r="D323" s="245" t="s">
        <v>2337</v>
      </c>
      <c r="E323" s="226" t="s">
        <v>445</v>
      </c>
      <c r="F323" s="225" t="s">
        <v>306</v>
      </c>
      <c r="G323" s="226" t="s">
        <v>242</v>
      </c>
      <c r="H323" s="225" t="s">
        <v>2173</v>
      </c>
      <c r="I323" s="45" t="s">
        <v>2381</v>
      </c>
      <c r="J323" s="227" t="s">
        <v>2217</v>
      </c>
      <c r="K323" s="226"/>
      <c r="L323" s="226" t="s">
        <v>2218</v>
      </c>
      <c r="M323" s="228" t="s">
        <v>2219</v>
      </c>
      <c r="N323" s="232" t="s">
        <v>2220</v>
      </c>
      <c r="O323" s="226" t="s">
        <v>2118</v>
      </c>
      <c r="P323" s="226" t="s">
        <v>2221</v>
      </c>
      <c r="Q323" s="230">
        <v>2005</v>
      </c>
      <c r="R323" s="231"/>
      <c r="S323" s="230" t="s">
        <v>2120</v>
      </c>
      <c r="T323" s="42" t="s">
        <v>2637</v>
      </c>
      <c r="U323" s="224" t="s">
        <v>2222</v>
      </c>
      <c r="V323" s="224" t="s">
        <v>2036</v>
      </c>
      <c r="W323" s="231" t="s">
        <v>2036</v>
      </c>
      <c r="X323" s="230">
        <v>2010</v>
      </c>
      <c r="Y323" s="230" t="s">
        <v>677</v>
      </c>
      <c r="Z323" s="230" t="s">
        <v>2136</v>
      </c>
      <c r="AA323" s="230" t="s">
        <v>2137</v>
      </c>
      <c r="AB323" s="224" t="s">
        <v>2096</v>
      </c>
      <c r="AC323" s="42" t="s">
        <v>2688</v>
      </c>
      <c r="AD323" s="230" t="s">
        <v>675</v>
      </c>
      <c r="AE323" s="231"/>
      <c r="AF323" s="231"/>
      <c r="AG323" s="42" t="s">
        <v>2706</v>
      </c>
      <c r="AH323" s="224" t="s">
        <v>2223</v>
      </c>
      <c r="AI323" s="234">
        <v>3040.5000000007399</v>
      </c>
      <c r="AJ323" s="234">
        <v>3.95563077527353</v>
      </c>
      <c r="AK323" s="234">
        <v>0</v>
      </c>
      <c r="AL323" s="234">
        <v>0.11588406478833101</v>
      </c>
      <c r="AM323" s="234">
        <v>2.5673203408125499E-7</v>
      </c>
      <c r="AN323" s="234">
        <v>0</v>
      </c>
      <c r="AO323" s="234">
        <v>1.6149426029614E-7</v>
      </c>
      <c r="AQ323" s="234">
        <v>0</v>
      </c>
      <c r="AS323" s="234">
        <v>0</v>
      </c>
      <c r="AT323" s="234">
        <v>0</v>
      </c>
      <c r="AU323" s="234">
        <v>0</v>
      </c>
      <c r="AV323" s="234">
        <v>6.6268182523575596E-4</v>
      </c>
      <c r="AW323" s="234">
        <v>7.3315143516330193E-5</v>
      </c>
      <c r="AX323" s="234"/>
      <c r="AY323" s="35">
        <f>+AI323*'GHG '!$C$2</f>
        <v>3040.5000000007399</v>
      </c>
      <c r="AZ323" s="31">
        <f>AJ323*'GHG '!$C$4</f>
        <v>118.66892325820589</v>
      </c>
      <c r="BA323" s="35">
        <f>+AK323*'GHG '!$C$5</f>
        <v>0</v>
      </c>
      <c r="BB323" s="35">
        <f>+AL323*'GHG '!$C$6</f>
        <v>30.709277168907718</v>
      </c>
      <c r="BC323" s="125">
        <f>+AM323*'GHG '!$C$7</f>
        <v>6.033202800909492E-3</v>
      </c>
      <c r="BD323" s="37">
        <f>AN323*'[1]CHF '!$C$5</f>
        <v>0</v>
      </c>
      <c r="BE323" s="37">
        <f>AO323*'[1]CHF '!$C$7</f>
        <v>2.0994253838498199E-4</v>
      </c>
      <c r="BF323" s="37">
        <f>AP323*'[1]CHF '!$C$8</f>
        <v>0</v>
      </c>
      <c r="BG323" s="37">
        <f>AQ323*'[1]CHF '!$C$2</f>
        <v>0</v>
      </c>
      <c r="BH323" s="37">
        <f>AR323*'[1]CHF '!$C$17</f>
        <v>0</v>
      </c>
      <c r="BI323" s="37">
        <f>AS323*'[1]CHF '!$C$3</f>
        <v>0</v>
      </c>
      <c r="BJ323" s="37">
        <f>AT323*'[1]GHG '!$C$8</f>
        <v>0</v>
      </c>
      <c r="BK323" s="37">
        <f>+AU323*'CHF '!$C$11</f>
        <v>0</v>
      </c>
      <c r="BL323" s="37">
        <f>+'National DB'!AV323*PFC!$C$2</f>
        <v>4.3935805013130622</v>
      </c>
      <c r="BM323" s="37">
        <f>+AW323*PFC!$C$3</f>
        <v>0.81379809303126516</v>
      </c>
      <c r="BN323" s="37"/>
      <c r="BO323" s="37"/>
      <c r="BP323" s="37">
        <v>0.1117385</v>
      </c>
      <c r="BR323" s="214">
        <f t="shared" si="16"/>
        <v>3195.0925581645056</v>
      </c>
      <c r="BS323" s="230" t="s">
        <v>2287</v>
      </c>
      <c r="BT323" s="230" t="s">
        <v>2287</v>
      </c>
      <c r="BU323" s="14">
        <f t="shared" si="15"/>
        <v>85</v>
      </c>
    </row>
    <row r="324" spans="1:73" ht="39" customHeight="1">
      <c r="A324" s="236"/>
      <c r="B324" s="245" t="s">
        <v>805</v>
      </c>
      <c r="C324" s="233" t="s">
        <v>2338</v>
      </c>
      <c r="D324" s="245" t="s">
        <v>420</v>
      </c>
      <c r="E324" s="226" t="s">
        <v>445</v>
      </c>
      <c r="F324" s="225" t="s">
        <v>199</v>
      </c>
      <c r="G324" s="226" t="s">
        <v>326</v>
      </c>
      <c r="H324" s="225" t="s">
        <v>2224</v>
      </c>
      <c r="I324" s="45" t="s">
        <v>2382</v>
      </c>
      <c r="J324" s="227" t="s">
        <v>2225</v>
      </c>
      <c r="K324" s="226"/>
      <c r="L324" s="226" t="s">
        <v>2226</v>
      </c>
      <c r="M324" s="228" t="s">
        <v>2227</v>
      </c>
      <c r="N324" s="232" t="s">
        <v>2151</v>
      </c>
      <c r="O324" s="226" t="s">
        <v>2151</v>
      </c>
      <c r="P324" s="226" t="s">
        <v>2228</v>
      </c>
      <c r="Q324" s="230">
        <v>2015</v>
      </c>
      <c r="R324" s="231"/>
      <c r="S324" s="230" t="s">
        <v>2120</v>
      </c>
      <c r="T324" s="42" t="s">
        <v>2712</v>
      </c>
      <c r="U324" s="224" t="s">
        <v>2229</v>
      </c>
      <c r="V324" s="224" t="s">
        <v>675</v>
      </c>
      <c r="W324" s="231" t="s">
        <v>2036</v>
      </c>
      <c r="X324" s="230">
        <v>2018</v>
      </c>
      <c r="Y324" s="230" t="s">
        <v>1347</v>
      </c>
      <c r="Z324" s="230" t="s">
        <v>1205</v>
      </c>
      <c r="AA324" s="230" t="s">
        <v>1205</v>
      </c>
      <c r="AB324" s="224" t="s">
        <v>2096</v>
      </c>
      <c r="AC324" s="42" t="s">
        <v>2688</v>
      </c>
      <c r="AD324" s="230" t="s">
        <v>675</v>
      </c>
      <c r="AE324" s="231"/>
      <c r="AF324" s="231"/>
      <c r="AG324" s="42" t="s">
        <v>2707</v>
      </c>
      <c r="AH324" s="224" t="s">
        <v>2230</v>
      </c>
      <c r="AI324" s="234">
        <v>845.12764003996995</v>
      </c>
      <c r="AJ324" s="234">
        <v>1.9244854222882899</v>
      </c>
      <c r="AK324" s="234">
        <v>1.6730593808581801E-2</v>
      </c>
      <c r="AL324" s="234">
        <v>8.5352406791610099E-3</v>
      </c>
      <c r="AM324" s="234">
        <v>1.0421012096867901E-10</v>
      </c>
      <c r="AN324" s="234">
        <v>2.5062343808868101E-8</v>
      </c>
      <c r="AO324" s="234">
        <v>5.3838626004319998E-5</v>
      </c>
      <c r="AQ324" s="234">
        <v>1.7215472034403499E-7</v>
      </c>
      <c r="AS324" s="234">
        <v>3.7593515713302198E-9</v>
      </c>
      <c r="AT324" s="234">
        <v>3.6019183178590902E-9</v>
      </c>
      <c r="AU324" s="234">
        <v>0</v>
      </c>
      <c r="AV324" s="234">
        <v>2.4347319000921702E-7</v>
      </c>
      <c r="AW324" s="234">
        <v>2.75926147177166E-8</v>
      </c>
      <c r="AX324" s="234"/>
      <c r="AY324" s="35">
        <f>+AI324*'GHG '!$C$2</f>
        <v>845.12764003996995</v>
      </c>
      <c r="AZ324" s="31">
        <f>AJ324*'GHG '!$C$4</f>
        <v>57.734562668648699</v>
      </c>
      <c r="BA324" s="35">
        <f>+AK324*'GHG '!$C$5</f>
        <v>0.46845662664029042</v>
      </c>
      <c r="BB324" s="35">
        <f>+AL324*'GHG '!$C$6</f>
        <v>2.2618387799776678</v>
      </c>
      <c r="BC324" s="125">
        <f>+AM324*'GHG '!$C$7</f>
        <v>2.4489378427639566E-6</v>
      </c>
      <c r="BD324" s="37">
        <f>AN324*'[1]CHF '!$C$5</f>
        <v>7.944762987411188E-5</v>
      </c>
      <c r="BE324" s="37">
        <f>AO324*'[1]CHF '!$C$7</f>
        <v>6.9990213805616E-2</v>
      </c>
      <c r="BF324" s="37">
        <f>AP324*'[1]CHF '!$C$8</f>
        <v>0</v>
      </c>
      <c r="BG324" s="37">
        <f>AQ324*'[1]CHF '!$C$2</f>
        <v>2.1347185322660341E-3</v>
      </c>
      <c r="BH324" s="37">
        <f>AR324*'[1]CHF '!$C$17</f>
        <v>0</v>
      </c>
      <c r="BI324" s="37">
        <f>AS324*'[1]CHF '!$C$3</f>
        <v>2.5450810137905588E-6</v>
      </c>
      <c r="BJ324" s="37">
        <f>AT324*'[1]GHG '!$C$8</f>
        <v>5.7990884917531354E-5</v>
      </c>
      <c r="BK324" s="37">
        <f>+AU324*'CHF '!$C$11</f>
        <v>0</v>
      </c>
      <c r="BL324" s="37">
        <f>+'National DB'!AV324*PFC!$C$2</f>
        <v>1.6142272497611089E-3</v>
      </c>
      <c r="BM324" s="37">
        <f>+AW324*PFC!$C$3</f>
        <v>3.0627802336665426E-4</v>
      </c>
      <c r="BN324" s="37"/>
      <c r="BO324" s="37"/>
      <c r="BP324" s="37">
        <v>3.61842E-2</v>
      </c>
      <c r="BR324" s="214">
        <f t="shared" si="16"/>
        <v>905.66668626380817</v>
      </c>
      <c r="BS324" s="230" t="s">
        <v>2287</v>
      </c>
      <c r="BT324" s="230" t="s">
        <v>2287</v>
      </c>
      <c r="BU324" s="14">
        <f t="shared" si="15"/>
        <v>86</v>
      </c>
    </row>
    <row r="325" spans="1:73" ht="39" customHeight="1">
      <c r="A325" s="236"/>
      <c r="B325" s="245" t="s">
        <v>805</v>
      </c>
      <c r="C325" s="233" t="s">
        <v>2338</v>
      </c>
      <c r="D325" s="245" t="s">
        <v>420</v>
      </c>
      <c r="E325" s="226" t="s">
        <v>445</v>
      </c>
      <c r="F325" s="225" t="s">
        <v>199</v>
      </c>
      <c r="G325" s="226" t="s">
        <v>326</v>
      </c>
      <c r="H325" s="225" t="s">
        <v>2224</v>
      </c>
      <c r="I325" s="45" t="s">
        <v>2383</v>
      </c>
      <c r="J325" s="227" t="s">
        <v>2231</v>
      </c>
      <c r="K325" s="226"/>
      <c r="L325" s="226" t="s">
        <v>2232</v>
      </c>
      <c r="M325" s="228" t="s">
        <v>2233</v>
      </c>
      <c r="N325" s="232" t="s">
        <v>2234</v>
      </c>
      <c r="O325" s="226" t="s">
        <v>2235</v>
      </c>
      <c r="P325" s="233" t="s">
        <v>2236</v>
      </c>
      <c r="Q325" s="230">
        <v>2010</v>
      </c>
      <c r="R325" s="231"/>
      <c r="S325" s="230" t="s">
        <v>2120</v>
      </c>
      <c r="T325" s="42" t="s">
        <v>2713</v>
      </c>
      <c r="U325" s="224" t="s">
        <v>2237</v>
      </c>
      <c r="V325" s="224" t="s">
        <v>2036</v>
      </c>
      <c r="W325" s="231" t="s">
        <v>2036</v>
      </c>
      <c r="X325" s="230">
        <v>2017</v>
      </c>
      <c r="Y325" s="230" t="s">
        <v>2096</v>
      </c>
      <c r="Z325" s="230" t="s">
        <v>2122</v>
      </c>
      <c r="AA325" s="230" t="s">
        <v>2123</v>
      </c>
      <c r="AB325" s="224" t="s">
        <v>1347</v>
      </c>
      <c r="AC325" s="42" t="s">
        <v>2036</v>
      </c>
      <c r="AD325" s="230" t="s">
        <v>2036</v>
      </c>
      <c r="AE325" s="231"/>
      <c r="AF325" s="231"/>
      <c r="AG325" s="42" t="s">
        <v>2708</v>
      </c>
      <c r="AH325" s="224" t="s">
        <v>2238</v>
      </c>
      <c r="AI325" s="234">
        <v>1858.3939690802599</v>
      </c>
      <c r="AJ325" s="234">
        <v>4.8266113052202204</v>
      </c>
      <c r="AK325" s="234">
        <v>0</v>
      </c>
      <c r="AL325" s="234">
        <v>2.14188371947206E-2</v>
      </c>
      <c r="AM325" s="234">
        <v>2.0987314670214199E-5</v>
      </c>
      <c r="AN325" s="234">
        <v>0</v>
      </c>
      <c r="AO325" s="234">
        <v>0</v>
      </c>
      <c r="AQ325" s="234">
        <v>3.4472413645891001E-9</v>
      </c>
      <c r="AS325" s="234">
        <v>0</v>
      </c>
      <c r="AT325" s="234">
        <v>0</v>
      </c>
      <c r="AU325" s="234">
        <v>1.04379226538206E-7</v>
      </c>
      <c r="AV325" s="234">
        <v>0</v>
      </c>
      <c r="AW325" s="234">
        <v>1.50305320476273E-6</v>
      </c>
      <c r="AX325" s="234"/>
      <c r="AY325" s="35">
        <f>+AI325*'GHG '!$C$2</f>
        <v>1858.3939690802599</v>
      </c>
      <c r="AZ325" s="31">
        <f>AJ325*'GHG '!$C$4</f>
        <v>144.7983391566066</v>
      </c>
      <c r="BA325" s="35">
        <f>+AK325*'GHG '!$C$5</f>
        <v>0</v>
      </c>
      <c r="BB325" s="35">
        <f>+AL325*'GHG '!$C$6</f>
        <v>5.6759918566009588</v>
      </c>
      <c r="BC325" s="125">
        <f>+AM325*'GHG '!$C$7</f>
        <v>0.49320189475003368</v>
      </c>
      <c r="BD325" s="37">
        <f>AN325*'[1]CHF '!$C$5</f>
        <v>0</v>
      </c>
      <c r="BE325" s="37">
        <f>AO325*'[1]CHF '!$C$7</f>
        <v>0</v>
      </c>
      <c r="BF325" s="37">
        <f>AP325*'[1]CHF '!$C$8</f>
        <v>0</v>
      </c>
      <c r="BG325" s="37">
        <f>AQ325*'[1]CHF '!$C$2</f>
        <v>4.2745792920904843E-5</v>
      </c>
      <c r="BH325" s="37">
        <f>AR325*'[1]CHF '!$C$17</f>
        <v>0</v>
      </c>
      <c r="BI325" s="37">
        <f>AS325*'[1]CHF '!$C$3</f>
        <v>0</v>
      </c>
      <c r="BJ325" s="37">
        <f>AT325*'[1]GHG '!$C$8</f>
        <v>0</v>
      </c>
      <c r="BK325" s="37">
        <f>+AU325*'CHF '!$C$11</f>
        <v>1.4404333262272428E-5</v>
      </c>
      <c r="BL325" s="37">
        <f>+'National DB'!AV325*PFC!$C$2</f>
        <v>0</v>
      </c>
      <c r="BM325" s="37">
        <f>+AW325*PFC!$C$3</f>
        <v>1.6683890572866303E-2</v>
      </c>
      <c r="BN325" s="37"/>
      <c r="BO325" s="37"/>
      <c r="BP325" s="37">
        <v>0.10520400000000001</v>
      </c>
      <c r="BR325" s="214">
        <f t="shared" si="16"/>
        <v>2009.3782446363491</v>
      </c>
      <c r="BS325" s="230" t="s">
        <v>2287</v>
      </c>
      <c r="BT325" s="230" t="s">
        <v>2287</v>
      </c>
      <c r="BU325" s="14">
        <f t="shared" si="15"/>
        <v>87</v>
      </c>
    </row>
    <row r="326" spans="1:73" ht="39" customHeight="1">
      <c r="A326" s="236"/>
      <c r="B326" s="245" t="s">
        <v>805</v>
      </c>
      <c r="C326" s="233" t="s">
        <v>2338</v>
      </c>
      <c r="D326" s="245" t="s">
        <v>420</v>
      </c>
      <c r="E326" s="226" t="s">
        <v>445</v>
      </c>
      <c r="F326" s="225" t="s">
        <v>199</v>
      </c>
      <c r="G326" s="226" t="s">
        <v>326</v>
      </c>
      <c r="H326" s="225" t="s">
        <v>2224</v>
      </c>
      <c r="I326" s="45" t="s">
        <v>2384</v>
      </c>
      <c r="J326" s="227" t="s">
        <v>2239</v>
      </c>
      <c r="K326" s="226"/>
      <c r="L326" s="226" t="s">
        <v>2240</v>
      </c>
      <c r="M326" s="228" t="s">
        <v>2241</v>
      </c>
      <c r="N326" s="232" t="s">
        <v>2234</v>
      </c>
      <c r="O326" s="226" t="s">
        <v>2235</v>
      </c>
      <c r="P326" s="233" t="s">
        <v>2242</v>
      </c>
      <c r="Q326" s="230">
        <v>2010</v>
      </c>
      <c r="R326" s="231"/>
      <c r="S326" s="230" t="s">
        <v>2120</v>
      </c>
      <c r="T326" s="42" t="s">
        <v>2713</v>
      </c>
      <c r="U326" s="224" t="s">
        <v>2237</v>
      </c>
      <c r="V326" s="224" t="s">
        <v>2036</v>
      </c>
      <c r="W326" s="231" t="s">
        <v>2036</v>
      </c>
      <c r="X326" s="230">
        <v>2017</v>
      </c>
      <c r="Y326" s="230" t="s">
        <v>2096</v>
      </c>
      <c r="Z326" s="230" t="s">
        <v>2122</v>
      </c>
      <c r="AA326" s="230" t="s">
        <v>2123</v>
      </c>
      <c r="AB326" s="224" t="s">
        <v>1347</v>
      </c>
      <c r="AC326" s="42" t="s">
        <v>2036</v>
      </c>
      <c r="AD326" s="230" t="s">
        <v>2036</v>
      </c>
      <c r="AE326" s="231"/>
      <c r="AF326" s="231"/>
      <c r="AG326" s="42" t="s">
        <v>2238</v>
      </c>
      <c r="AH326" s="224" t="s">
        <v>2238</v>
      </c>
      <c r="AI326" s="234">
        <v>1258.4196859537001</v>
      </c>
      <c r="AJ326" s="234">
        <v>3.1496321760260999</v>
      </c>
      <c r="AK326" s="234">
        <v>0</v>
      </c>
      <c r="AL326" s="234">
        <v>2.1096175584911399E-2</v>
      </c>
      <c r="AM326" s="234">
        <v>2.505612453851E-5</v>
      </c>
      <c r="AN326" s="234">
        <v>0</v>
      </c>
      <c r="AO326" s="234">
        <v>0</v>
      </c>
      <c r="AQ326" s="234">
        <v>2.2534346461408798E-9</v>
      </c>
      <c r="AS326" s="234">
        <v>0</v>
      </c>
      <c r="AT326" s="234">
        <v>0</v>
      </c>
      <c r="AU326" s="234">
        <v>1.2703007445755301E-7</v>
      </c>
      <c r="AV326" s="234">
        <v>0</v>
      </c>
      <c r="AW326" s="234">
        <v>1.1278016653585899E-6</v>
      </c>
      <c r="AX326" s="234"/>
      <c r="AY326" s="35">
        <f>+AI326*'GHG '!$C$2</f>
        <v>1258.4196859537001</v>
      </c>
      <c r="AZ326" s="31">
        <f>AJ326*'GHG '!$C$4</f>
        <v>94.488965280782992</v>
      </c>
      <c r="BA326" s="35">
        <f>+AK326*'GHG '!$C$5</f>
        <v>0</v>
      </c>
      <c r="BB326" s="35">
        <f>+AL326*'GHG '!$C$6</f>
        <v>5.5904865300015203</v>
      </c>
      <c r="BC326" s="125">
        <f>+AM326*'GHG '!$C$7</f>
        <v>0.58881892665498503</v>
      </c>
      <c r="BD326" s="37">
        <f>AN326*'[1]CHF '!$C$5</f>
        <v>0</v>
      </c>
      <c r="BE326" s="37">
        <f>AO326*'[1]CHF '!$C$7</f>
        <v>0</v>
      </c>
      <c r="BF326" s="37">
        <f>AP326*'[1]CHF '!$C$8</f>
        <v>0</v>
      </c>
      <c r="BG326" s="37">
        <f>AQ326*'[1]CHF '!$C$2</f>
        <v>2.7942589612146908E-5</v>
      </c>
      <c r="BH326" s="37">
        <f>AR326*'[1]CHF '!$C$17</f>
        <v>0</v>
      </c>
      <c r="BI326" s="37">
        <f>AS326*'[1]CHF '!$C$3</f>
        <v>0</v>
      </c>
      <c r="BJ326" s="37">
        <f>AT326*'[1]GHG '!$C$8</f>
        <v>0</v>
      </c>
      <c r="BK326" s="37">
        <f>+AU326*'CHF '!$C$11</f>
        <v>1.7530150275142316E-5</v>
      </c>
      <c r="BL326" s="37">
        <f>+'National DB'!AV326*PFC!$C$2</f>
        <v>0</v>
      </c>
      <c r="BM326" s="37">
        <f>+AW326*PFC!$C$3</f>
        <v>1.2518598485480349E-2</v>
      </c>
      <c r="BN326" s="37"/>
      <c r="BO326" s="37"/>
      <c r="BP326" s="37">
        <v>0.174925</v>
      </c>
      <c r="BR326" s="214">
        <f t="shared" si="16"/>
        <v>1359.1005220171967</v>
      </c>
      <c r="BS326" s="230" t="s">
        <v>2287</v>
      </c>
      <c r="BT326" s="230" t="s">
        <v>2287</v>
      </c>
      <c r="BU326" s="14">
        <f t="shared" si="15"/>
        <v>88</v>
      </c>
    </row>
    <row r="327" spans="1:73" ht="39" customHeight="1">
      <c r="A327" s="236"/>
      <c r="B327" s="245" t="s">
        <v>805</v>
      </c>
      <c r="C327" s="233" t="s">
        <v>2338</v>
      </c>
      <c r="D327" s="245" t="s">
        <v>420</v>
      </c>
      <c r="E327" s="226" t="s">
        <v>445</v>
      </c>
      <c r="F327" s="225" t="s">
        <v>199</v>
      </c>
      <c r="G327" s="226" t="s">
        <v>326</v>
      </c>
      <c r="H327" s="225" t="s">
        <v>2224</v>
      </c>
      <c r="I327" s="45" t="s">
        <v>2385</v>
      </c>
      <c r="J327" s="227" t="s">
        <v>2243</v>
      </c>
      <c r="K327" s="226"/>
      <c r="L327" s="226" t="s">
        <v>2244</v>
      </c>
      <c r="M327" s="228" t="s">
        <v>2245</v>
      </c>
      <c r="N327" s="232" t="s">
        <v>2234</v>
      </c>
      <c r="O327" s="226" t="s">
        <v>2235</v>
      </c>
      <c r="P327" s="233" t="s">
        <v>2246</v>
      </c>
      <c r="Q327" s="230">
        <v>2010</v>
      </c>
      <c r="R327" s="231"/>
      <c r="S327" s="230" t="s">
        <v>2120</v>
      </c>
      <c r="T327" s="42" t="s">
        <v>2713</v>
      </c>
      <c r="U327" s="224" t="s">
        <v>2237</v>
      </c>
      <c r="V327" s="224" t="s">
        <v>2036</v>
      </c>
      <c r="W327" s="231" t="s">
        <v>2036</v>
      </c>
      <c r="X327" s="230">
        <v>2017</v>
      </c>
      <c r="Y327" s="230" t="s">
        <v>2096</v>
      </c>
      <c r="Z327" s="230" t="s">
        <v>2122</v>
      </c>
      <c r="AA327" s="230" t="s">
        <v>2123</v>
      </c>
      <c r="AB327" s="224" t="s">
        <v>1347</v>
      </c>
      <c r="AC327" s="42" t="s">
        <v>2036</v>
      </c>
      <c r="AD327" s="230" t="s">
        <v>2036</v>
      </c>
      <c r="AE327" s="231"/>
      <c r="AF327" s="231"/>
      <c r="AG327" s="42" t="s">
        <v>2708</v>
      </c>
      <c r="AH327" s="224" t="s">
        <v>2238</v>
      </c>
      <c r="AI327" s="234">
        <v>1789.1156694907199</v>
      </c>
      <c r="AJ327" s="234">
        <v>3.9764874215309902</v>
      </c>
      <c r="AK327" s="234">
        <v>0</v>
      </c>
      <c r="AL327" s="234">
        <v>2.6447475787935298E-2</v>
      </c>
      <c r="AM327" s="234">
        <v>4.0127423275340197E-5</v>
      </c>
      <c r="AN327" s="234">
        <v>0</v>
      </c>
      <c r="AO327" s="234">
        <v>0</v>
      </c>
      <c r="AQ327" s="234">
        <v>3.1698026282964599E-9</v>
      </c>
      <c r="AS327" s="234">
        <v>0</v>
      </c>
      <c r="AT327" s="234">
        <v>0</v>
      </c>
      <c r="AU327" s="234">
        <v>2.1147923409735801E-7</v>
      </c>
      <c r="AV327" s="234">
        <v>0</v>
      </c>
      <c r="AW327" s="234">
        <v>1.49968565088615E-6</v>
      </c>
      <c r="AX327" s="234"/>
      <c r="AY327" s="35">
        <f>+AI327*'GHG '!$C$2</f>
        <v>1789.1156694907199</v>
      </c>
      <c r="AZ327" s="31">
        <f>AJ327*'GHG '!$C$4</f>
        <v>119.29462264592971</v>
      </c>
      <c r="BA327" s="35">
        <f>+AK327*'GHG '!$C$5</f>
        <v>0</v>
      </c>
      <c r="BB327" s="35">
        <f>+AL327*'GHG '!$C$6</f>
        <v>7.0085810838028539</v>
      </c>
      <c r="BC327" s="125">
        <f>+AM327*'GHG '!$C$7</f>
        <v>0.94299444697049462</v>
      </c>
      <c r="BD327" s="37">
        <f>AN327*'[1]CHF '!$C$5</f>
        <v>0</v>
      </c>
      <c r="BE327" s="37">
        <f>AO327*'[1]CHF '!$C$7</f>
        <v>0</v>
      </c>
      <c r="BF327" s="37">
        <f>AP327*'[1]CHF '!$C$8</f>
        <v>0</v>
      </c>
      <c r="BG327" s="37">
        <f>AQ327*'[1]CHF '!$C$2</f>
        <v>3.9305552590876104E-5</v>
      </c>
      <c r="BH327" s="37">
        <f>AR327*'[1]CHF '!$C$17</f>
        <v>0</v>
      </c>
      <c r="BI327" s="37">
        <f>AS327*'[1]CHF '!$C$3</f>
        <v>0</v>
      </c>
      <c r="BJ327" s="37">
        <f>AT327*'[1]GHG '!$C$8</f>
        <v>0</v>
      </c>
      <c r="BK327" s="37">
        <f>+AU327*'CHF '!$C$11</f>
        <v>2.9184134305435405E-5</v>
      </c>
      <c r="BL327" s="37">
        <f>+'National DB'!AV327*PFC!$C$2</f>
        <v>0</v>
      </c>
      <c r="BM327" s="37">
        <f>+AW327*PFC!$C$3</f>
        <v>1.6646510724836267E-2</v>
      </c>
      <c r="BN327" s="37"/>
      <c r="BO327" s="37"/>
      <c r="BP327" s="37">
        <v>0.214004</v>
      </c>
      <c r="BR327" s="214">
        <f t="shared" si="16"/>
        <v>1916.3785843789994</v>
      </c>
      <c r="BS327" s="230" t="s">
        <v>2287</v>
      </c>
      <c r="BT327" s="230" t="s">
        <v>2287</v>
      </c>
      <c r="BU327" s="14">
        <f t="shared" si="15"/>
        <v>89</v>
      </c>
    </row>
    <row r="328" spans="1:73" ht="26" customHeight="1">
      <c r="A328" s="236"/>
      <c r="B328" s="245" t="s">
        <v>805</v>
      </c>
      <c r="C328" s="233" t="s">
        <v>2338</v>
      </c>
      <c r="D328" s="245" t="s">
        <v>420</v>
      </c>
      <c r="E328" s="226" t="s">
        <v>445</v>
      </c>
      <c r="F328" s="225" t="s">
        <v>199</v>
      </c>
      <c r="G328" s="226" t="s">
        <v>326</v>
      </c>
      <c r="H328" s="225" t="s">
        <v>2224</v>
      </c>
      <c r="I328" s="45" t="s">
        <v>2386</v>
      </c>
      <c r="J328" s="227" t="s">
        <v>2247</v>
      </c>
      <c r="K328" s="226"/>
      <c r="L328" s="226" t="s">
        <v>2248</v>
      </c>
      <c r="M328" s="228" t="s">
        <v>2249</v>
      </c>
      <c r="N328" s="232" t="s">
        <v>2234</v>
      </c>
      <c r="O328" s="226" t="s">
        <v>2235</v>
      </c>
      <c r="P328" s="233" t="s">
        <v>2250</v>
      </c>
      <c r="Q328" s="230">
        <v>2010</v>
      </c>
      <c r="R328" s="231"/>
      <c r="S328" s="230" t="s">
        <v>2120</v>
      </c>
      <c r="T328" s="42" t="s">
        <v>2713</v>
      </c>
      <c r="U328" s="224" t="s">
        <v>2237</v>
      </c>
      <c r="V328" s="224" t="s">
        <v>2036</v>
      </c>
      <c r="W328" s="231" t="s">
        <v>2036</v>
      </c>
      <c r="X328" s="230">
        <v>2017</v>
      </c>
      <c r="Y328" s="230" t="s">
        <v>2096</v>
      </c>
      <c r="Z328" s="230" t="s">
        <v>2122</v>
      </c>
      <c r="AA328" s="230" t="s">
        <v>2123</v>
      </c>
      <c r="AB328" s="224" t="s">
        <v>1347</v>
      </c>
      <c r="AC328" s="42" t="s">
        <v>2036</v>
      </c>
      <c r="AD328" s="230" t="s">
        <v>2036</v>
      </c>
      <c r="AE328" s="231"/>
      <c r="AF328" s="231"/>
      <c r="AG328" s="42" t="s">
        <v>2708</v>
      </c>
      <c r="AH328" s="224" t="s">
        <v>2238</v>
      </c>
      <c r="AI328" s="234">
        <v>1529.2561369437899</v>
      </c>
      <c r="AJ328" s="234">
        <v>3.7817306090315799</v>
      </c>
      <c r="AK328" s="234">
        <v>0</v>
      </c>
      <c r="AL328" s="234">
        <v>2.20165575786123E-2</v>
      </c>
      <c r="AM328" s="234">
        <v>2.93727153243635E-5</v>
      </c>
      <c r="AN328" s="234">
        <v>0</v>
      </c>
      <c r="AO328" s="234"/>
      <c r="AQ328" s="234">
        <v>2.5245158857985102E-9</v>
      </c>
      <c r="AS328" s="234">
        <v>0</v>
      </c>
      <c r="AT328" s="234">
        <v>0</v>
      </c>
      <c r="AU328" s="234">
        <v>1.5347513826950401E-7</v>
      </c>
      <c r="AV328" s="234">
        <v>0</v>
      </c>
      <c r="AW328" s="234">
        <v>1.2169308728452399E-6</v>
      </c>
      <c r="AX328" s="234"/>
      <c r="AY328" s="35">
        <f>+AI328*'GHG '!$C$2</f>
        <v>1529.2561369437899</v>
      </c>
      <c r="AZ328" s="31">
        <f>AJ328*'GHG '!$C$4</f>
        <v>113.4519182709474</v>
      </c>
      <c r="BA328" s="35">
        <f>+AK328*'GHG '!$C$5</f>
        <v>0</v>
      </c>
      <c r="BB328" s="35">
        <f>+AL328*'GHG '!$C$6</f>
        <v>5.8343877583322596</v>
      </c>
      <c r="BC328" s="125">
        <f>+AM328*'GHG '!$C$7</f>
        <v>0.6902588101225422</v>
      </c>
      <c r="BD328" s="37">
        <f>AN328*'[1]CHF '!$C$5</f>
        <v>0</v>
      </c>
      <c r="BE328" s="37">
        <f>AO328*'[1]CHF '!$C$7</f>
        <v>0</v>
      </c>
      <c r="BF328" s="37">
        <f>AP328*'[1]CHF '!$C$8</f>
        <v>0</v>
      </c>
      <c r="BG328" s="37">
        <f>AQ328*'[1]CHF '!$C$2</f>
        <v>3.1303996983901524E-5</v>
      </c>
      <c r="BH328" s="37">
        <f>AR328*'[1]CHF '!$C$17</f>
        <v>0</v>
      </c>
      <c r="BI328" s="37">
        <f>AS328*'[1]CHF '!$C$3</f>
        <v>0</v>
      </c>
      <c r="BJ328" s="37">
        <f>AT328*'[1]GHG '!$C$8</f>
        <v>0</v>
      </c>
      <c r="BK328" s="37">
        <f>+AU328*'CHF '!$C$11</f>
        <v>2.1179569081191552E-5</v>
      </c>
      <c r="BL328" s="37">
        <f>+'National DB'!AV328*PFC!$C$2</f>
        <v>0</v>
      </c>
      <c r="BM328" s="37">
        <f>+AW328*PFC!$C$3</f>
        <v>1.3507932688582164E-2</v>
      </c>
      <c r="BN328" s="37"/>
      <c r="BO328" s="37"/>
      <c r="BP328" s="37">
        <v>1.9959000000000001E-2</v>
      </c>
      <c r="BR328" s="214">
        <f t="shared" si="16"/>
        <v>1649.2462635698525</v>
      </c>
      <c r="BS328" s="230" t="s">
        <v>2287</v>
      </c>
      <c r="BT328" s="230" t="s">
        <v>2287</v>
      </c>
      <c r="BU328" s="14">
        <f t="shared" si="15"/>
        <v>90</v>
      </c>
    </row>
    <row r="329" spans="1:73" ht="53" customHeight="1">
      <c r="A329" s="236"/>
      <c r="B329" s="245" t="s">
        <v>805</v>
      </c>
      <c r="C329" s="233" t="s">
        <v>423</v>
      </c>
      <c r="D329" s="245"/>
      <c r="E329" s="226" t="s">
        <v>445</v>
      </c>
      <c r="F329" s="225" t="s">
        <v>331</v>
      </c>
      <c r="G329" s="226"/>
      <c r="H329" s="225" t="s">
        <v>2251</v>
      </c>
      <c r="I329" s="45" t="s">
        <v>2387</v>
      </c>
      <c r="J329" s="227" t="s">
        <v>2252</v>
      </c>
      <c r="K329" s="226"/>
      <c r="L329" s="226" t="s">
        <v>2253</v>
      </c>
      <c r="M329" s="228" t="s">
        <v>2254</v>
      </c>
      <c r="N329" s="232" t="s">
        <v>2255</v>
      </c>
      <c r="O329" s="226" t="s">
        <v>2256</v>
      </c>
      <c r="P329" s="233" t="s">
        <v>2257</v>
      </c>
      <c r="Q329" s="230">
        <v>2008</v>
      </c>
      <c r="R329" s="231"/>
      <c r="S329" s="230" t="s">
        <v>2120</v>
      </c>
      <c r="T329" s="42" t="s">
        <v>2714</v>
      </c>
      <c r="U329" s="224" t="s">
        <v>2258</v>
      </c>
      <c r="V329" s="224" t="s">
        <v>2036</v>
      </c>
      <c r="W329" s="231" t="s">
        <v>2036</v>
      </c>
      <c r="X329" s="230">
        <v>2013</v>
      </c>
      <c r="Y329" s="230" t="s">
        <v>2259</v>
      </c>
      <c r="Z329" s="230" t="s">
        <v>1205</v>
      </c>
      <c r="AA329" s="230" t="s">
        <v>1205</v>
      </c>
      <c r="AB329" s="224" t="s">
        <v>1347</v>
      </c>
      <c r="AC329" s="42" t="s">
        <v>2036</v>
      </c>
      <c r="AD329" s="230" t="s">
        <v>2036</v>
      </c>
      <c r="AE329" s="231"/>
      <c r="AF329" s="231"/>
      <c r="AG329" s="42" t="s">
        <v>2709</v>
      </c>
      <c r="AH329" s="224" t="s">
        <v>2260</v>
      </c>
      <c r="AI329" s="234">
        <v>973.19128593649202</v>
      </c>
      <c r="AJ329" s="234">
        <v>2.02734931852756</v>
      </c>
      <c r="AK329" s="234">
        <v>1.9479832119999999E-2</v>
      </c>
      <c r="AL329" s="234">
        <v>2.8614716416538101E-2</v>
      </c>
      <c r="AM329" s="234">
        <v>1.3590553901469999E-5</v>
      </c>
      <c r="AN329" s="234">
        <v>0</v>
      </c>
      <c r="AO329" s="238">
        <v>2.3800000000000001E-9</v>
      </c>
      <c r="AQ329" s="234">
        <v>2.6650024999999999E-10</v>
      </c>
      <c r="AS329" s="234">
        <v>0</v>
      </c>
      <c r="AT329" s="234">
        <v>0</v>
      </c>
      <c r="AU329" s="234">
        <v>3.1208664999999999E-9</v>
      </c>
      <c r="AV329" s="234">
        <v>0</v>
      </c>
      <c r="AW329" s="234">
        <v>2.3048203937999999E-6</v>
      </c>
      <c r="AX329" s="234"/>
      <c r="AY329" s="35">
        <f>+AI329*'GHG '!$C$2</f>
        <v>973.19128593649202</v>
      </c>
      <c r="AZ329" s="31">
        <f>AJ329*'GHG '!$C$4</f>
        <v>60.8204795558268</v>
      </c>
      <c r="BA329" s="35">
        <f>+AK329*'GHG '!$C$5</f>
        <v>0.54543529936000001</v>
      </c>
      <c r="BB329" s="35">
        <f>+AL329*'GHG '!$C$6</f>
        <v>7.5828998503825966</v>
      </c>
      <c r="BC329" s="125">
        <f>+AM329*'GHG '!$C$7</f>
        <v>0.31937801668454496</v>
      </c>
      <c r="BD329" s="37">
        <f>AN329*'[1]CHF '!$C$5</f>
        <v>0</v>
      </c>
      <c r="BE329" s="37">
        <f>AO329*'[1]CHF '!$C$7</f>
        <v>3.0939999999999999E-6</v>
      </c>
      <c r="BF329" s="37">
        <f>AP329*'[1]CHF '!$C$8</f>
        <v>0</v>
      </c>
      <c r="BG329" s="37">
        <f>AQ329*'[1]CHF '!$C$2</f>
        <v>3.3046030999999999E-6</v>
      </c>
      <c r="BH329" s="37">
        <f>AR329*'[1]CHF '!$C$17</f>
        <v>0</v>
      </c>
      <c r="BI329" s="37">
        <f>AS329*'[1]CHF '!$C$3</f>
        <v>0</v>
      </c>
      <c r="BJ329" s="37">
        <f>AT329*'[1]GHG '!$C$8</f>
        <v>0</v>
      </c>
      <c r="BK329" s="37">
        <f>+AU329*'CHF '!$C$11</f>
        <v>4.3067957699999999E-7</v>
      </c>
      <c r="BL329" s="37">
        <f>+'National DB'!AV329*PFC!$C$2</f>
        <v>0</v>
      </c>
      <c r="BM329" s="37">
        <f>+AW329*PFC!$C$3</f>
        <v>2.5583506371179999E-2</v>
      </c>
      <c r="BN329" s="37"/>
      <c r="BO329" s="37"/>
      <c r="BP329" s="37">
        <v>0.32348900000000003</v>
      </c>
      <c r="BR329" s="214">
        <f t="shared" si="16"/>
        <v>1042.4850713023411</v>
      </c>
      <c r="BS329" s="230" t="s">
        <v>2287</v>
      </c>
      <c r="BT329" s="230" t="s">
        <v>2287</v>
      </c>
      <c r="BU329" s="14">
        <f t="shared" si="15"/>
        <v>91</v>
      </c>
    </row>
    <row r="330" spans="1:73" ht="84">
      <c r="A330" s="236"/>
      <c r="B330" s="245" t="s">
        <v>805</v>
      </c>
      <c r="C330" s="233" t="s">
        <v>423</v>
      </c>
      <c r="D330" s="245"/>
      <c r="E330" s="226" t="s">
        <v>445</v>
      </c>
      <c r="F330" s="225" t="s">
        <v>331</v>
      </c>
      <c r="G330" s="226"/>
      <c r="H330" s="225" t="s">
        <v>2251</v>
      </c>
      <c r="I330" s="45" t="s">
        <v>2388</v>
      </c>
      <c r="J330" s="227" t="s">
        <v>2261</v>
      </c>
      <c r="K330" s="226"/>
      <c r="L330" s="226" t="s">
        <v>2262</v>
      </c>
      <c r="M330" s="228" t="s">
        <v>2263</v>
      </c>
      <c r="N330" s="232" t="s">
        <v>2264</v>
      </c>
      <c r="O330" s="226" t="s">
        <v>2118</v>
      </c>
      <c r="P330" s="226" t="s">
        <v>2265</v>
      </c>
      <c r="Q330" s="230">
        <v>2002</v>
      </c>
      <c r="R330" s="231"/>
      <c r="S330" s="230" t="s">
        <v>2120</v>
      </c>
      <c r="T330" s="42" t="s">
        <v>2715</v>
      </c>
      <c r="U330" s="224" t="s">
        <v>2266</v>
      </c>
      <c r="V330" s="224" t="s">
        <v>2036</v>
      </c>
      <c r="W330" s="231" t="s">
        <v>2036</v>
      </c>
      <c r="X330" s="230">
        <v>2009</v>
      </c>
      <c r="Y330" s="230" t="s">
        <v>2267</v>
      </c>
      <c r="Z330" s="230" t="s">
        <v>2181</v>
      </c>
      <c r="AA330" s="230" t="s">
        <v>2181</v>
      </c>
      <c r="AB330" s="224" t="s">
        <v>1347</v>
      </c>
      <c r="AC330" s="42" t="s">
        <v>2036</v>
      </c>
      <c r="AD330" s="230" t="s">
        <v>2036</v>
      </c>
      <c r="AE330" s="231"/>
      <c r="AF330" s="231"/>
      <c r="AG330" s="42" t="s">
        <v>2710</v>
      </c>
      <c r="AH330" s="224" t="s">
        <v>2268</v>
      </c>
      <c r="AI330" s="234">
        <v>1096.4599030250999</v>
      </c>
      <c r="AJ330" s="234">
        <v>1.6791413829999999</v>
      </c>
      <c r="AK330" s="234">
        <v>0</v>
      </c>
      <c r="AL330" s="234">
        <v>4.2168443E-2</v>
      </c>
      <c r="AM330" s="234">
        <v>4.4499999999999997E-7</v>
      </c>
      <c r="AN330" s="234">
        <v>0</v>
      </c>
      <c r="AQ330" s="234">
        <v>0</v>
      </c>
      <c r="AS330" s="234">
        <v>0</v>
      </c>
      <c r="AT330" s="234">
        <v>0</v>
      </c>
      <c r="AU330" s="234">
        <v>0</v>
      </c>
      <c r="AV330" s="234">
        <v>3.2099999999999999E-9</v>
      </c>
      <c r="AW330" s="234">
        <v>3.2099999999999998E-10</v>
      </c>
      <c r="AX330" s="234"/>
      <c r="AY330" s="35">
        <f>+AI330*'GHG '!$C$2</f>
        <v>1096.4599030250999</v>
      </c>
      <c r="AZ330" s="31">
        <f>AJ330*'GHG '!$C$4</f>
        <v>50.374241489999996</v>
      </c>
      <c r="BA330" s="35">
        <f>+AK330*'GHG '!$C$5</f>
        <v>0</v>
      </c>
      <c r="BB330" s="35">
        <f>+AL330*'GHG '!$C$6</f>
        <v>11.174637395</v>
      </c>
      <c r="BC330" s="125">
        <f>+AM330*'GHG '!$C$7</f>
        <v>1.04575E-2</v>
      </c>
      <c r="BD330" s="37">
        <f>AN330*'[1]CHF '!$C$5</f>
        <v>0</v>
      </c>
      <c r="BE330" s="37">
        <f>AO330*'[1]CHF '!$C$7</f>
        <v>0</v>
      </c>
      <c r="BF330" s="37">
        <f>AP330*'[1]CHF '!$C$8</f>
        <v>0</v>
      </c>
      <c r="BG330" s="37">
        <f>AQ330*'[1]CHF '!$C$2</f>
        <v>0</v>
      </c>
      <c r="BH330" s="37">
        <f>AR330*'[1]CHF '!$C$17</f>
        <v>0</v>
      </c>
      <c r="BI330" s="37">
        <f>AS330*'[1]CHF '!$C$3</f>
        <v>0</v>
      </c>
      <c r="BJ330" s="37">
        <f>AT330*'[1]GHG '!$C$8</f>
        <v>0</v>
      </c>
      <c r="BK330" s="37">
        <f>+AU330*'CHF '!$C$11</f>
        <v>0</v>
      </c>
      <c r="BL330" s="37">
        <f>+'National DB'!AV330*PFC!$C$2</f>
        <v>2.1282299999999998E-5</v>
      </c>
      <c r="BM330" s="37">
        <f>+AW330*PFC!$C$3</f>
        <v>3.5630999999999998E-6</v>
      </c>
      <c r="BN330" s="37"/>
      <c r="BO330" s="37"/>
      <c r="BP330" s="37"/>
      <c r="BR330" s="214">
        <f t="shared" si="16"/>
        <v>1158.0192642590312</v>
      </c>
      <c r="BS330" s="230" t="s">
        <v>2287</v>
      </c>
      <c r="BT330" s="230" t="s">
        <v>2287</v>
      </c>
      <c r="BU330" s="14">
        <f t="shared" si="15"/>
        <v>92</v>
      </c>
    </row>
    <row r="331" spans="1:73" ht="59" customHeight="1">
      <c r="A331" s="236"/>
      <c r="B331" s="245" t="s">
        <v>805</v>
      </c>
      <c r="C331" s="233" t="s">
        <v>423</v>
      </c>
      <c r="D331" s="245"/>
      <c r="E331" s="226" t="s">
        <v>445</v>
      </c>
      <c r="F331" s="225" t="s">
        <v>331</v>
      </c>
      <c r="G331" s="226"/>
      <c r="H331" s="225" t="s">
        <v>2251</v>
      </c>
      <c r="I331" s="45" t="s">
        <v>2388</v>
      </c>
      <c r="J331" s="227" t="s">
        <v>2269</v>
      </c>
      <c r="K331" s="226"/>
      <c r="L331" s="226" t="s">
        <v>2270</v>
      </c>
      <c r="M331" s="228" t="s">
        <v>2271</v>
      </c>
      <c r="N331" s="232" t="s">
        <v>2151</v>
      </c>
      <c r="O331" s="226" t="s">
        <v>2151</v>
      </c>
      <c r="P331" s="226" t="s">
        <v>2272</v>
      </c>
      <c r="Q331" s="230">
        <v>2011</v>
      </c>
      <c r="R331" s="231"/>
      <c r="S331" s="230" t="s">
        <v>2120</v>
      </c>
      <c r="T331" s="42" t="s">
        <v>2716</v>
      </c>
      <c r="U331" s="224" t="s">
        <v>2273</v>
      </c>
      <c r="V331" s="224" t="s">
        <v>1347</v>
      </c>
      <c r="W331" s="231" t="s">
        <v>2036</v>
      </c>
      <c r="X331" s="230">
        <v>2016</v>
      </c>
      <c r="Y331" s="230" t="s">
        <v>675</v>
      </c>
      <c r="Z331" s="230" t="s">
        <v>1205</v>
      </c>
      <c r="AA331" s="230" t="s">
        <v>1205</v>
      </c>
      <c r="AB331" s="224" t="s">
        <v>675</v>
      </c>
      <c r="AC331" s="42" t="s">
        <v>2688</v>
      </c>
      <c r="AD331" s="230" t="s">
        <v>675</v>
      </c>
      <c r="AE331" s="231"/>
      <c r="AF331" s="231"/>
      <c r="AG331" s="42" t="s">
        <v>2710</v>
      </c>
      <c r="AH331" s="224" t="s">
        <v>2274</v>
      </c>
      <c r="AI331" s="234">
        <v>940.10502890397504</v>
      </c>
      <c r="AJ331" s="234">
        <v>1.6117501009569399</v>
      </c>
      <c r="AK331" s="234">
        <v>5.5643613961984202E-2</v>
      </c>
      <c r="AL331" s="234">
        <v>3.2993280225553402E-2</v>
      </c>
      <c r="AM331" s="234">
        <v>4.5535939021684298E-12</v>
      </c>
      <c r="AN331" s="234">
        <v>1.1006833628575099E-9</v>
      </c>
      <c r="AQ331" s="234">
        <v>7.5881365782603902E-9</v>
      </c>
      <c r="AS331" s="234">
        <v>1.6510250442862801E-10</v>
      </c>
      <c r="AT331" s="234">
        <v>3.3078731192192801E-10</v>
      </c>
      <c r="AU331" s="234">
        <v>0</v>
      </c>
      <c r="AV331" s="234">
        <v>2.4757527508312899E-8</v>
      </c>
      <c r="AW331" s="234">
        <v>2.8167193061132398E-9</v>
      </c>
      <c r="AX331" s="234"/>
      <c r="AY331" s="35">
        <f>+AI331*'GHG '!$C$2</f>
        <v>940.10502890397504</v>
      </c>
      <c r="AZ331" s="31">
        <f>AJ331*'GHG '!$C$4</f>
        <v>48.352503028708199</v>
      </c>
      <c r="BA331" s="35">
        <f>+AK331*'GHG '!$C$5</f>
        <v>1.5580211909355577</v>
      </c>
      <c r="BB331" s="35">
        <f>+AL331*'GHG '!$C$6</f>
        <v>8.7432192597716512</v>
      </c>
      <c r="BC331" s="125">
        <f>+AM331*'GHG '!$C$7</f>
        <v>1.0700945670095809E-7</v>
      </c>
      <c r="BD331" s="37">
        <f>AN331*'[1]CHF '!$C$5</f>
        <v>3.4891662602583065E-6</v>
      </c>
      <c r="BE331" s="37">
        <f>AO331*'[1]CHF '!$C$7</f>
        <v>0</v>
      </c>
      <c r="BF331" s="37">
        <f>AP331*'[1]CHF '!$C$8</f>
        <v>0</v>
      </c>
      <c r="BG331" s="37">
        <f>AQ331*'[1]CHF '!$C$2</f>
        <v>9.4092893570428839E-5</v>
      </c>
      <c r="BH331" s="37">
        <f>AR331*'[1]CHF '!$C$17</f>
        <v>0</v>
      </c>
      <c r="BI331" s="37">
        <f>AS331*'[1]CHF '!$C$3</f>
        <v>1.1177439549818117E-7</v>
      </c>
      <c r="BJ331" s="37">
        <f>AT331*'[1]GHG '!$C$8</f>
        <v>5.3256757219430408E-6</v>
      </c>
      <c r="BK331" s="37">
        <f>+AU331*'CHF '!$C$11</f>
        <v>0</v>
      </c>
      <c r="BL331" s="37">
        <f>+'National DB'!AV331*PFC!$C$2</f>
        <v>1.6414240738011452E-4</v>
      </c>
      <c r="BM331" s="37">
        <f>+AW331*PFC!$C$3</f>
        <v>3.1265584297856965E-5</v>
      </c>
      <c r="BN331" s="37"/>
      <c r="BO331" s="37"/>
      <c r="BP331" s="37"/>
      <c r="BR331" s="214">
        <f t="shared" si="16"/>
        <v>998.75907094597164</v>
      </c>
      <c r="BS331" s="230" t="s">
        <v>2287</v>
      </c>
      <c r="BT331" s="230" t="s">
        <v>2287</v>
      </c>
      <c r="BU331" s="14">
        <f t="shared" si="15"/>
        <v>93</v>
      </c>
    </row>
    <row r="332" spans="1:73" ht="31" customHeight="1">
      <c r="A332" s="237"/>
      <c r="B332" s="245" t="s">
        <v>805</v>
      </c>
      <c r="C332" s="233" t="s">
        <v>423</v>
      </c>
      <c r="D332" s="245"/>
      <c r="E332" s="226" t="s">
        <v>445</v>
      </c>
      <c r="F332" s="225" t="s">
        <v>331</v>
      </c>
      <c r="G332" s="226"/>
      <c r="H332" s="225" t="s">
        <v>2251</v>
      </c>
      <c r="I332" s="45" t="s">
        <v>2389</v>
      </c>
      <c r="J332" s="227" t="s">
        <v>2275</v>
      </c>
      <c r="K332" s="226"/>
      <c r="L332" s="226" t="s">
        <v>2276</v>
      </c>
      <c r="M332" s="228" t="s">
        <v>2277</v>
      </c>
      <c r="N332" s="232" t="s">
        <v>2278</v>
      </c>
      <c r="O332" s="226" t="s">
        <v>2279</v>
      </c>
      <c r="P332" s="226" t="s">
        <v>2280</v>
      </c>
      <c r="Q332" s="230">
        <v>2009</v>
      </c>
      <c r="R332" s="231"/>
      <c r="S332" s="230" t="s">
        <v>2120</v>
      </c>
      <c r="T332" s="42" t="s">
        <v>2717</v>
      </c>
      <c r="U332" s="224" t="s">
        <v>2281</v>
      </c>
      <c r="V332" s="224" t="s">
        <v>820</v>
      </c>
      <c r="W332" s="231" t="s">
        <v>2036</v>
      </c>
      <c r="X332" s="230">
        <v>2014</v>
      </c>
      <c r="Y332" s="230" t="s">
        <v>2282</v>
      </c>
      <c r="Z332" s="230" t="s">
        <v>1205</v>
      </c>
      <c r="AA332" s="230" t="s">
        <v>1205</v>
      </c>
      <c r="AB332" s="224" t="s">
        <v>1347</v>
      </c>
      <c r="AC332" s="42" t="s">
        <v>2688</v>
      </c>
      <c r="AD332" s="230" t="s">
        <v>675</v>
      </c>
      <c r="AE332" s="231"/>
      <c r="AF332" s="231"/>
      <c r="AG332" s="42" t="s">
        <v>2711</v>
      </c>
      <c r="AH332" s="224" t="s">
        <v>2283</v>
      </c>
      <c r="AI332" s="241">
        <v>432</v>
      </c>
      <c r="AJ332" s="241">
        <v>0.628</v>
      </c>
      <c r="AK332" s="241">
        <v>0</v>
      </c>
      <c r="AL332" s="241">
        <v>3.0599999999999999E-2</v>
      </c>
      <c r="AM332" s="241">
        <v>0</v>
      </c>
      <c r="AN332" s="241">
        <v>0</v>
      </c>
      <c r="AQ332" s="241">
        <v>0</v>
      </c>
      <c r="AS332" s="241">
        <v>0</v>
      </c>
      <c r="AT332" s="241">
        <v>0</v>
      </c>
      <c r="AU332" s="234">
        <v>0</v>
      </c>
      <c r="AV332" s="234">
        <v>0</v>
      </c>
      <c r="AW332" s="234">
        <v>0</v>
      </c>
      <c r="AX332" s="234"/>
      <c r="AY332" s="35">
        <f>+AI332*'GHG '!$C$2</f>
        <v>432</v>
      </c>
      <c r="AZ332" s="31">
        <f>AJ332*'GHG '!$C$4</f>
        <v>18.84</v>
      </c>
      <c r="BA332" s="35">
        <f>+AK332*'GHG '!$C$5</f>
        <v>0</v>
      </c>
      <c r="BB332" s="35">
        <f>+AL332*'GHG '!$C$6</f>
        <v>8.109</v>
      </c>
      <c r="BC332" s="125">
        <f>+AM332*'GHG '!$C$7</f>
        <v>0</v>
      </c>
      <c r="BD332" s="37">
        <f>AN332*'[1]CHF '!$C$5</f>
        <v>0</v>
      </c>
      <c r="BE332" s="37">
        <f>AO332*'[1]CHF '!$C$7</f>
        <v>0</v>
      </c>
      <c r="BF332" s="37">
        <f>AP332*'[1]CHF '!$C$8</f>
        <v>0</v>
      </c>
      <c r="BG332" s="37">
        <f>AQ332*'[1]CHF '!$C$2</f>
        <v>0</v>
      </c>
      <c r="BH332" s="37">
        <f>AR332*'[1]CHF '!$C$17</f>
        <v>0</v>
      </c>
      <c r="BI332" s="37">
        <f>AS332*'[1]CHF '!$C$3</f>
        <v>0</v>
      </c>
      <c r="BJ332" s="37">
        <f>AT332*'[1]GHG '!$C$8</f>
        <v>0</v>
      </c>
      <c r="BK332" s="37">
        <f>+AU332*'CHF '!$C$11</f>
        <v>0</v>
      </c>
      <c r="BL332" s="37">
        <f>+'National DB'!AV332*PFC!$C$2</f>
        <v>0</v>
      </c>
      <c r="BM332" s="37">
        <f>+AW332*PFC!$C$3</f>
        <v>0</v>
      </c>
      <c r="BN332" s="37"/>
      <c r="BO332" s="37"/>
      <c r="BP332" s="37"/>
      <c r="BR332" s="214">
        <f t="shared" si="16"/>
        <v>458.94899999999996</v>
      </c>
      <c r="BS332" s="230" t="s">
        <v>2287</v>
      </c>
      <c r="BT332" s="230" t="s">
        <v>2287</v>
      </c>
      <c r="BU332" s="14">
        <f t="shared" si="15"/>
        <v>94</v>
      </c>
    </row>
    <row r="333" spans="1:73" ht="39" customHeight="1">
      <c r="A333" s="30" t="s">
        <v>2419</v>
      </c>
      <c r="B333" s="32" t="s">
        <v>805</v>
      </c>
      <c r="C333" s="32" t="s">
        <v>408</v>
      </c>
      <c r="D333" s="32" t="s">
        <v>409</v>
      </c>
      <c r="E333" s="32" t="s">
        <v>2420</v>
      </c>
      <c r="F333" s="32" t="s">
        <v>301</v>
      </c>
      <c r="G333" s="32" t="s">
        <v>304</v>
      </c>
      <c r="H333" s="32" t="s">
        <v>806</v>
      </c>
      <c r="I333" s="36"/>
      <c r="J333" s="32" t="s">
        <v>2421</v>
      </c>
      <c r="K333" s="32"/>
      <c r="L333" s="32" t="s">
        <v>2422</v>
      </c>
      <c r="M333" s="32" t="s">
        <v>2423</v>
      </c>
      <c r="N333" s="32" t="s">
        <v>2424</v>
      </c>
      <c r="O333" s="32" t="s">
        <v>1874</v>
      </c>
      <c r="P333" s="36" t="s">
        <v>2425</v>
      </c>
      <c r="Q333" s="32">
        <v>41948</v>
      </c>
      <c r="R333" s="32">
        <v>41948</v>
      </c>
      <c r="S333" s="32" t="s">
        <v>2426</v>
      </c>
      <c r="T333" s="42"/>
      <c r="U333" s="36" t="s">
        <v>2427</v>
      </c>
      <c r="V333" s="34" t="s">
        <v>675</v>
      </c>
      <c r="W333" s="36">
        <v>0.3</v>
      </c>
      <c r="X333" s="246">
        <v>43446</v>
      </c>
      <c r="Y333" s="246" t="s">
        <v>820</v>
      </c>
      <c r="Z333" s="246" t="s">
        <v>2428</v>
      </c>
      <c r="AA333" s="246" t="s">
        <v>2428</v>
      </c>
      <c r="AB333" s="34" t="s">
        <v>820</v>
      </c>
      <c r="AC333" s="247"/>
      <c r="AD333" s="248" t="s">
        <v>2429</v>
      </c>
      <c r="AE333" s="34"/>
      <c r="AF333" s="34"/>
      <c r="AG333" s="258" t="s">
        <v>2430</v>
      </c>
      <c r="AH333" s="249" t="s">
        <v>2430</v>
      </c>
      <c r="AI333" s="37"/>
      <c r="AJ333" s="37"/>
      <c r="AK333" s="37"/>
      <c r="AL333" s="37"/>
      <c r="AM333" s="37"/>
      <c r="AN333" s="37"/>
      <c r="AO333" s="37"/>
      <c r="AP333" s="37"/>
      <c r="AQ333" s="37"/>
      <c r="AR333" s="37"/>
      <c r="AS333" s="37"/>
      <c r="AT333" s="37"/>
      <c r="AU333" s="37"/>
      <c r="AV333" s="37"/>
      <c r="AW333" s="37"/>
      <c r="AX333" s="37"/>
      <c r="AY333" s="251">
        <v>0</v>
      </c>
      <c r="AZ333" s="252">
        <v>0</v>
      </c>
      <c r="BA333" s="253">
        <v>0</v>
      </c>
      <c r="BB333" s="253">
        <v>0</v>
      </c>
      <c r="BC333" s="253">
        <v>0</v>
      </c>
      <c r="BD333" s="32"/>
      <c r="BE333" s="32"/>
      <c r="BF333" s="32"/>
      <c r="BG333" s="32"/>
      <c r="BH333" s="32"/>
      <c r="BI333" s="32"/>
      <c r="BJ333" s="32"/>
      <c r="BK333" s="32"/>
      <c r="BL333" s="32"/>
      <c r="BM333" s="32"/>
      <c r="BN333" s="32"/>
      <c r="BO333" s="32"/>
      <c r="BP333" s="32"/>
      <c r="BQ333" s="32"/>
      <c r="BR333" s="214">
        <v>1750</v>
      </c>
      <c r="BS333" s="32" t="s">
        <v>2431</v>
      </c>
      <c r="BT333" s="32" t="s">
        <v>2432</v>
      </c>
      <c r="BU333" s="14">
        <f t="shared" si="15"/>
        <v>95</v>
      </c>
    </row>
    <row r="334" spans="1:73" ht="39" customHeight="1">
      <c r="A334" s="30" t="s">
        <v>2419</v>
      </c>
      <c r="B334" s="32" t="s">
        <v>805</v>
      </c>
      <c r="C334" s="32" t="s">
        <v>408</v>
      </c>
      <c r="D334" s="32" t="s">
        <v>409</v>
      </c>
      <c r="E334" s="32" t="s">
        <v>2420</v>
      </c>
      <c r="F334" s="32" t="s">
        <v>301</v>
      </c>
      <c r="G334" s="32" t="s">
        <v>304</v>
      </c>
      <c r="H334" s="32" t="s">
        <v>806</v>
      </c>
      <c r="I334" s="36"/>
      <c r="J334" s="36" t="s">
        <v>2433</v>
      </c>
      <c r="K334" s="36"/>
      <c r="L334" s="36" t="s">
        <v>2434</v>
      </c>
      <c r="M334" s="36" t="s">
        <v>2435</v>
      </c>
      <c r="N334" s="36" t="s">
        <v>2424</v>
      </c>
      <c r="O334" s="36" t="s">
        <v>1874</v>
      </c>
      <c r="P334" s="36" t="s">
        <v>2436</v>
      </c>
      <c r="Q334" s="36">
        <v>41948</v>
      </c>
      <c r="R334" s="36">
        <v>41948</v>
      </c>
      <c r="S334" s="36" t="s">
        <v>2437</v>
      </c>
      <c r="T334" s="42"/>
      <c r="U334" s="36" t="s">
        <v>2438</v>
      </c>
      <c r="V334" s="34" t="s">
        <v>2096</v>
      </c>
      <c r="W334" s="36">
        <v>0.5</v>
      </c>
      <c r="X334" s="246">
        <v>43446</v>
      </c>
      <c r="Y334" s="246" t="s">
        <v>820</v>
      </c>
      <c r="Z334" s="246" t="s">
        <v>2428</v>
      </c>
      <c r="AA334" s="246" t="s">
        <v>2428</v>
      </c>
      <c r="AB334" s="34" t="s">
        <v>820</v>
      </c>
      <c r="AC334" s="247"/>
      <c r="AD334" s="248" t="s">
        <v>2439</v>
      </c>
      <c r="AE334" s="34"/>
      <c r="AF334" s="34"/>
      <c r="AG334" s="258" t="s">
        <v>2430</v>
      </c>
      <c r="AH334" s="249" t="s">
        <v>2430</v>
      </c>
      <c r="AI334" s="37"/>
      <c r="AJ334" s="37"/>
      <c r="AK334" s="37"/>
      <c r="AL334" s="37"/>
      <c r="AM334" s="37"/>
      <c r="AN334" s="37"/>
      <c r="AO334" s="37"/>
      <c r="AP334" s="37"/>
      <c r="AQ334" s="37"/>
      <c r="AR334" s="37"/>
      <c r="AS334" s="37"/>
      <c r="AT334" s="37"/>
      <c r="AU334" s="37"/>
      <c r="AV334" s="37"/>
      <c r="AW334" s="37"/>
      <c r="AX334" s="186"/>
      <c r="AY334" s="254">
        <v>8.33</v>
      </c>
      <c r="AZ334" s="252">
        <v>0.76400000000000001</v>
      </c>
      <c r="BA334" s="255">
        <v>0</v>
      </c>
      <c r="BB334" s="255">
        <v>5.8299999999999998E-2</v>
      </c>
      <c r="BC334" s="255">
        <v>0</v>
      </c>
      <c r="BD334" s="32"/>
      <c r="BE334" s="32"/>
      <c r="BF334" s="32"/>
      <c r="BG334" s="32"/>
      <c r="BH334" s="32"/>
      <c r="BI334" s="32"/>
      <c r="BJ334" s="32"/>
      <c r="BK334" s="32"/>
      <c r="BL334" s="32"/>
      <c r="BM334" s="32"/>
      <c r="BN334" s="32"/>
      <c r="BO334" s="32">
        <v>0</v>
      </c>
      <c r="BP334" s="32">
        <v>0</v>
      </c>
      <c r="BQ334" s="32"/>
      <c r="BR334" s="214">
        <f>SUM(AZ334:BM334)</f>
        <v>0.82230000000000003</v>
      </c>
      <c r="BS334" s="32" t="s">
        <v>2440</v>
      </c>
      <c r="BT334" s="32" t="s">
        <v>2441</v>
      </c>
      <c r="BU334" s="14">
        <f t="shared" si="15"/>
        <v>96</v>
      </c>
    </row>
    <row r="335" spans="1:73" ht="39" customHeight="1">
      <c r="A335" s="30" t="s">
        <v>2419</v>
      </c>
      <c r="B335" s="32" t="s">
        <v>805</v>
      </c>
      <c r="C335" s="32" t="s">
        <v>408</v>
      </c>
      <c r="D335" s="32" t="s">
        <v>409</v>
      </c>
      <c r="E335" s="32" t="s">
        <v>2420</v>
      </c>
      <c r="F335" s="32" t="s">
        <v>301</v>
      </c>
      <c r="G335" s="32" t="s">
        <v>304</v>
      </c>
      <c r="H335" s="32" t="s">
        <v>806</v>
      </c>
      <c r="I335" s="36"/>
      <c r="J335" s="36" t="s">
        <v>2442</v>
      </c>
      <c r="K335" s="36"/>
      <c r="L335" s="36" t="s">
        <v>2443</v>
      </c>
      <c r="M335" s="36" t="s">
        <v>2444</v>
      </c>
      <c r="N335" s="36" t="s">
        <v>2424</v>
      </c>
      <c r="O335" s="36" t="s">
        <v>1874</v>
      </c>
      <c r="P335" s="36" t="s">
        <v>2436</v>
      </c>
      <c r="Q335" s="36">
        <v>41948</v>
      </c>
      <c r="R335" s="36">
        <v>41948</v>
      </c>
      <c r="S335" s="36" t="s">
        <v>2437</v>
      </c>
      <c r="T335" s="42"/>
      <c r="U335" s="36" t="s">
        <v>2438</v>
      </c>
      <c r="V335" s="34" t="s">
        <v>2096</v>
      </c>
      <c r="W335" s="36">
        <v>0.5</v>
      </c>
      <c r="X335" s="246">
        <v>43446</v>
      </c>
      <c r="Y335" s="246" t="s">
        <v>820</v>
      </c>
      <c r="Z335" s="246" t="s">
        <v>2428</v>
      </c>
      <c r="AA335" s="246" t="s">
        <v>2428</v>
      </c>
      <c r="AB335" s="34" t="s">
        <v>820</v>
      </c>
      <c r="AC335" s="247"/>
      <c r="AD335" s="248" t="s">
        <v>2439</v>
      </c>
      <c r="AE335" s="34"/>
      <c r="AF335" s="34"/>
      <c r="AG335" s="258" t="s">
        <v>2430</v>
      </c>
      <c r="AH335" s="249" t="s">
        <v>2430</v>
      </c>
      <c r="AI335" s="37"/>
      <c r="AJ335" s="37"/>
      <c r="AK335" s="37"/>
      <c r="AL335" s="37"/>
      <c r="AM335" s="37"/>
      <c r="AN335" s="37"/>
      <c r="AO335" s="37"/>
      <c r="AP335" s="37"/>
      <c r="AQ335" s="37"/>
      <c r="AR335" s="37"/>
      <c r="AS335" s="37"/>
      <c r="AT335" s="37"/>
      <c r="AU335" s="37"/>
      <c r="AV335" s="37"/>
      <c r="AW335" s="37"/>
      <c r="AX335" s="186"/>
      <c r="AY335" s="254">
        <v>5.54</v>
      </c>
      <c r="AZ335" s="252">
        <v>0.55700000000000005</v>
      </c>
      <c r="BA335" s="255">
        <v>0</v>
      </c>
      <c r="BB335" s="255">
        <v>3.9800000000000002E-2</v>
      </c>
      <c r="BC335" s="255">
        <v>0</v>
      </c>
      <c r="BD335" s="32"/>
      <c r="BE335" s="32"/>
      <c r="BF335" s="32"/>
      <c r="BG335" s="32"/>
      <c r="BH335" s="32"/>
      <c r="BI335" s="32"/>
      <c r="BJ335" s="32"/>
      <c r="BK335" s="32"/>
      <c r="BL335" s="32"/>
      <c r="BM335" s="32"/>
      <c r="BN335" s="32"/>
      <c r="BO335" s="32">
        <v>0</v>
      </c>
      <c r="BP335" s="32">
        <v>0</v>
      </c>
      <c r="BQ335" s="32"/>
      <c r="BR335" s="214">
        <f>SUM(AZ335:BM335)</f>
        <v>0.5968</v>
      </c>
      <c r="BS335" s="32" t="s">
        <v>2440</v>
      </c>
      <c r="BT335" s="32" t="s">
        <v>2441</v>
      </c>
      <c r="BU335" s="14">
        <f t="shared" si="15"/>
        <v>97</v>
      </c>
    </row>
    <row r="336" spans="1:73" ht="39" customHeight="1">
      <c r="A336" s="30" t="s">
        <v>2419</v>
      </c>
      <c r="B336" s="32" t="s">
        <v>805</v>
      </c>
      <c r="C336" s="32" t="s">
        <v>408</v>
      </c>
      <c r="D336" s="32" t="s">
        <v>409</v>
      </c>
      <c r="E336" s="32" t="s">
        <v>2420</v>
      </c>
      <c r="F336" s="32" t="s">
        <v>301</v>
      </c>
      <c r="G336" s="32" t="s">
        <v>304</v>
      </c>
      <c r="H336" s="32" t="s">
        <v>806</v>
      </c>
      <c r="I336" s="36"/>
      <c r="J336" s="36" t="s">
        <v>2445</v>
      </c>
      <c r="K336" s="36"/>
      <c r="L336" s="36" t="s">
        <v>2446</v>
      </c>
      <c r="M336" s="36" t="s">
        <v>2447</v>
      </c>
      <c r="N336" s="36" t="s">
        <v>2424</v>
      </c>
      <c r="O336" s="36" t="s">
        <v>1874</v>
      </c>
      <c r="P336" s="36" t="s">
        <v>2436</v>
      </c>
      <c r="Q336" s="36">
        <v>41948</v>
      </c>
      <c r="R336" s="36">
        <v>41948</v>
      </c>
      <c r="S336" s="36" t="s">
        <v>2437</v>
      </c>
      <c r="T336" s="42"/>
      <c r="U336" s="36" t="s">
        <v>2438</v>
      </c>
      <c r="V336" s="34" t="s">
        <v>2096</v>
      </c>
      <c r="W336" s="36">
        <v>0.5</v>
      </c>
      <c r="X336" s="246">
        <v>43446</v>
      </c>
      <c r="Y336" s="246" t="s">
        <v>820</v>
      </c>
      <c r="Z336" s="246" t="s">
        <v>2428</v>
      </c>
      <c r="AA336" s="246" t="s">
        <v>2428</v>
      </c>
      <c r="AB336" s="34" t="s">
        <v>820</v>
      </c>
      <c r="AC336" s="247"/>
      <c r="AD336" s="248" t="s">
        <v>2439</v>
      </c>
      <c r="AE336" s="34"/>
      <c r="AF336" s="34"/>
      <c r="AG336" s="258" t="s">
        <v>2430</v>
      </c>
      <c r="AH336" s="249" t="s">
        <v>2430</v>
      </c>
      <c r="AI336" s="37"/>
      <c r="AJ336" s="37"/>
      <c r="AK336" s="37"/>
      <c r="AL336" s="37"/>
      <c r="AM336" s="37"/>
      <c r="AN336" s="37"/>
      <c r="AO336" s="37"/>
      <c r="AP336" s="37"/>
      <c r="AQ336" s="37"/>
      <c r="AR336" s="37"/>
      <c r="AS336" s="37"/>
      <c r="AT336" s="37"/>
      <c r="AU336" s="37"/>
      <c r="AV336" s="37"/>
      <c r="AW336" s="37"/>
      <c r="AX336" s="186"/>
      <c r="AY336" s="254">
        <v>23.7</v>
      </c>
      <c r="AZ336" s="252">
        <v>1.63</v>
      </c>
      <c r="BA336" s="255">
        <v>0</v>
      </c>
      <c r="BB336" s="255">
        <v>0.16700000000000001</v>
      </c>
      <c r="BC336" s="255">
        <v>0</v>
      </c>
      <c r="BD336" s="32"/>
      <c r="BE336" s="32"/>
      <c r="BF336" s="32"/>
      <c r="BG336" s="32"/>
      <c r="BH336" s="32"/>
      <c r="BI336" s="32"/>
      <c r="BJ336" s="32"/>
      <c r="BK336" s="32"/>
      <c r="BL336" s="32"/>
      <c r="BM336" s="32"/>
      <c r="BN336" s="32"/>
      <c r="BO336" s="32">
        <v>0</v>
      </c>
      <c r="BP336" s="32">
        <v>0</v>
      </c>
      <c r="BQ336" s="32"/>
      <c r="BR336" s="214">
        <f>SUM(AZ336:BM336)</f>
        <v>1.7969999999999999</v>
      </c>
      <c r="BS336" s="32" t="s">
        <v>2440</v>
      </c>
      <c r="BT336" s="32" t="s">
        <v>2441</v>
      </c>
      <c r="BU336" s="14">
        <f t="shared" si="15"/>
        <v>98</v>
      </c>
    </row>
    <row r="337" spans="1:73" ht="39" customHeight="1">
      <c r="A337" s="30" t="s">
        <v>2419</v>
      </c>
      <c r="B337" s="32" t="s">
        <v>805</v>
      </c>
      <c r="C337" s="32" t="s">
        <v>408</v>
      </c>
      <c r="D337" s="32" t="s">
        <v>386</v>
      </c>
      <c r="E337" s="32" t="s">
        <v>2420</v>
      </c>
      <c r="F337" s="32" t="s">
        <v>301</v>
      </c>
      <c r="G337" s="32" t="s">
        <v>304</v>
      </c>
      <c r="H337" s="32" t="s">
        <v>806</v>
      </c>
      <c r="I337" s="36"/>
      <c r="J337" s="36" t="s">
        <v>2448</v>
      </c>
      <c r="K337" s="36"/>
      <c r="L337" s="36" t="s">
        <v>2448</v>
      </c>
      <c r="M337" s="36" t="s">
        <v>2449</v>
      </c>
      <c r="N337" s="36" t="s">
        <v>2424</v>
      </c>
      <c r="O337" s="36" t="s">
        <v>1874</v>
      </c>
      <c r="P337" s="36" t="s">
        <v>2436</v>
      </c>
      <c r="Q337" s="36">
        <v>41948</v>
      </c>
      <c r="R337" s="36">
        <v>41948</v>
      </c>
      <c r="S337" s="36" t="s">
        <v>2437</v>
      </c>
      <c r="T337" s="42"/>
      <c r="U337" s="36" t="s">
        <v>2438</v>
      </c>
      <c r="V337" s="34" t="s">
        <v>2096</v>
      </c>
      <c r="W337" s="36">
        <v>0.5</v>
      </c>
      <c r="X337" s="246">
        <v>43446</v>
      </c>
      <c r="Y337" s="246" t="s">
        <v>820</v>
      </c>
      <c r="Z337" s="246" t="s">
        <v>2428</v>
      </c>
      <c r="AA337" s="246" t="s">
        <v>2428</v>
      </c>
      <c r="AB337" s="34" t="s">
        <v>820</v>
      </c>
      <c r="AC337" s="247"/>
      <c r="AD337" s="248" t="s">
        <v>2439</v>
      </c>
      <c r="AE337" s="34"/>
      <c r="AF337" s="34"/>
      <c r="AG337" s="258" t="s">
        <v>2430</v>
      </c>
      <c r="AH337" s="249" t="s">
        <v>2430</v>
      </c>
      <c r="AI337" s="37"/>
      <c r="AJ337" s="37"/>
      <c r="AK337" s="37"/>
      <c r="AL337" s="37"/>
      <c r="AM337" s="37"/>
      <c r="AN337" s="37"/>
      <c r="AO337" s="37"/>
      <c r="AP337" s="37"/>
      <c r="AQ337" s="37"/>
      <c r="AR337" s="37"/>
      <c r="AS337" s="37"/>
      <c r="AT337" s="37"/>
      <c r="AU337" s="37"/>
      <c r="AV337" s="37"/>
      <c r="AW337" s="37"/>
      <c r="AX337" s="186"/>
      <c r="AY337" s="254">
        <v>0</v>
      </c>
      <c r="AZ337" s="252">
        <v>0</v>
      </c>
      <c r="BA337" s="255">
        <v>0</v>
      </c>
      <c r="BB337" s="255">
        <v>0</v>
      </c>
      <c r="BC337" s="255">
        <v>0</v>
      </c>
      <c r="BD337" s="32"/>
      <c r="BE337" s="32"/>
      <c r="BF337" s="32"/>
      <c r="BG337" s="32"/>
      <c r="BH337" s="32"/>
      <c r="BI337" s="32"/>
      <c r="BJ337" s="32"/>
      <c r="BK337" s="32"/>
      <c r="BL337" s="32"/>
      <c r="BM337" s="32"/>
      <c r="BN337" s="32"/>
      <c r="BO337" s="32"/>
      <c r="BP337" s="32"/>
      <c r="BQ337" s="32"/>
      <c r="BR337" s="214">
        <v>9.1999999999999993</v>
      </c>
      <c r="BS337" s="32" t="s">
        <v>2440</v>
      </c>
      <c r="BT337" s="32" t="s">
        <v>2441</v>
      </c>
      <c r="BU337" s="14">
        <f t="shared" si="15"/>
        <v>99</v>
      </c>
    </row>
    <row r="338" spans="1:73" ht="39" customHeight="1">
      <c r="A338" s="30" t="s">
        <v>2419</v>
      </c>
      <c r="B338" s="32" t="s">
        <v>805</v>
      </c>
      <c r="C338" s="32" t="s">
        <v>408</v>
      </c>
      <c r="D338" s="32" t="s">
        <v>386</v>
      </c>
      <c r="E338" s="32" t="s">
        <v>2420</v>
      </c>
      <c r="F338" s="32" t="s">
        <v>301</v>
      </c>
      <c r="G338" s="32" t="s">
        <v>302</v>
      </c>
      <c r="H338" s="32" t="s">
        <v>1252</v>
      </c>
      <c r="I338" s="36"/>
      <c r="J338" s="36" t="s">
        <v>2450</v>
      </c>
      <c r="K338" s="36"/>
      <c r="L338" s="36" t="s">
        <v>2451</v>
      </c>
      <c r="M338" s="36" t="s">
        <v>2452</v>
      </c>
      <c r="N338" s="36" t="s">
        <v>2424</v>
      </c>
      <c r="O338" s="36" t="s">
        <v>1874</v>
      </c>
      <c r="P338" s="36" t="s">
        <v>2453</v>
      </c>
      <c r="Q338" s="36">
        <v>41948</v>
      </c>
      <c r="R338" s="36">
        <v>41948</v>
      </c>
      <c r="S338" s="36" t="s">
        <v>2454</v>
      </c>
      <c r="T338" s="42"/>
      <c r="U338" s="36" t="s">
        <v>2455</v>
      </c>
      <c r="V338" s="36" t="s">
        <v>820</v>
      </c>
      <c r="W338" s="36">
        <v>0.2</v>
      </c>
      <c r="X338" s="246">
        <v>43446</v>
      </c>
      <c r="Y338" s="34" t="s">
        <v>820</v>
      </c>
      <c r="Z338" s="246" t="s">
        <v>2428</v>
      </c>
      <c r="AA338" s="246" t="s">
        <v>2428</v>
      </c>
      <c r="AB338" s="34" t="s">
        <v>820</v>
      </c>
      <c r="AC338" s="247"/>
      <c r="AD338" s="248" t="s">
        <v>2456</v>
      </c>
      <c r="AE338" s="34"/>
      <c r="AF338" s="34"/>
      <c r="AG338" s="258" t="s">
        <v>2430</v>
      </c>
      <c r="AH338" s="249" t="s">
        <v>2430</v>
      </c>
      <c r="AI338" s="37"/>
      <c r="AJ338" s="37"/>
      <c r="AK338" s="37"/>
      <c r="AL338" s="37"/>
      <c r="AM338" s="37"/>
      <c r="AN338" s="37"/>
      <c r="AO338" s="37"/>
      <c r="AP338" s="37"/>
      <c r="AQ338" s="37"/>
      <c r="AR338" s="37"/>
      <c r="AS338" s="37"/>
      <c r="AT338" s="37"/>
      <c r="AU338" s="37"/>
      <c r="AV338" s="37"/>
      <c r="AW338" s="37"/>
      <c r="AX338" s="186"/>
      <c r="AY338" s="254">
        <v>0</v>
      </c>
      <c r="AZ338" s="252">
        <v>0</v>
      </c>
      <c r="BA338" s="255">
        <v>0</v>
      </c>
      <c r="BB338" s="255">
        <v>0</v>
      </c>
      <c r="BC338" s="255">
        <v>0</v>
      </c>
      <c r="BD338" s="32"/>
      <c r="BE338" s="32"/>
      <c r="BF338" s="32"/>
      <c r="BG338" s="32"/>
      <c r="BH338" s="32"/>
      <c r="BI338" s="32"/>
      <c r="BJ338" s="32"/>
      <c r="BK338" s="32"/>
      <c r="BL338" s="32"/>
      <c r="BM338" s="32"/>
      <c r="BN338" s="32"/>
      <c r="BO338" s="32"/>
      <c r="BP338" s="32"/>
      <c r="BQ338" s="32"/>
      <c r="BR338" s="214">
        <v>2830</v>
      </c>
      <c r="BS338" s="32" t="s">
        <v>2457</v>
      </c>
      <c r="BT338" s="32" t="s">
        <v>2458</v>
      </c>
      <c r="BU338" s="14">
        <f t="shared" si="15"/>
        <v>100</v>
      </c>
    </row>
    <row r="339" spans="1:73" ht="39" customHeight="1">
      <c r="A339" s="30" t="s">
        <v>2419</v>
      </c>
      <c r="B339" s="32" t="s">
        <v>805</v>
      </c>
      <c r="C339" s="32" t="s">
        <v>408</v>
      </c>
      <c r="D339" s="32" t="s">
        <v>386</v>
      </c>
      <c r="E339" s="32" t="s">
        <v>2420</v>
      </c>
      <c r="F339" s="32" t="s">
        <v>301</v>
      </c>
      <c r="G339" s="32" t="s">
        <v>302</v>
      </c>
      <c r="H339" s="32" t="s">
        <v>1252</v>
      </c>
      <c r="I339" s="36"/>
      <c r="J339" s="36" t="s">
        <v>2459</v>
      </c>
      <c r="K339" s="36"/>
      <c r="L339" s="36" t="s">
        <v>2460</v>
      </c>
      <c r="M339" s="36" t="s">
        <v>2461</v>
      </c>
      <c r="N339" s="36" t="s">
        <v>2424</v>
      </c>
      <c r="O339" s="36" t="s">
        <v>1874</v>
      </c>
      <c r="P339" s="36" t="s">
        <v>2462</v>
      </c>
      <c r="Q339" s="36">
        <v>41948</v>
      </c>
      <c r="R339" s="36">
        <v>41948</v>
      </c>
      <c r="S339" s="36" t="s">
        <v>2454</v>
      </c>
      <c r="T339" s="42"/>
      <c r="U339" s="36" t="s">
        <v>2455</v>
      </c>
      <c r="V339" s="36" t="s">
        <v>820</v>
      </c>
      <c r="W339" s="36">
        <v>0.2</v>
      </c>
      <c r="X339" s="246">
        <v>43446</v>
      </c>
      <c r="Y339" s="34" t="s">
        <v>820</v>
      </c>
      <c r="Z339" s="246" t="s">
        <v>2428</v>
      </c>
      <c r="AA339" s="246" t="s">
        <v>2428</v>
      </c>
      <c r="AB339" s="34" t="s">
        <v>820</v>
      </c>
      <c r="AC339" s="247"/>
      <c r="AD339" s="248" t="s">
        <v>2456</v>
      </c>
      <c r="AE339" s="34"/>
      <c r="AF339" s="34"/>
      <c r="AG339" s="258" t="s">
        <v>2430</v>
      </c>
      <c r="AH339" s="249" t="s">
        <v>2430</v>
      </c>
      <c r="AI339" s="37"/>
      <c r="AJ339" s="37"/>
      <c r="AK339" s="37"/>
      <c r="AL339" s="37"/>
      <c r="AM339" s="37"/>
      <c r="AN339" s="37"/>
      <c r="AO339" s="37"/>
      <c r="AP339" s="37"/>
      <c r="AQ339" s="37"/>
      <c r="AR339" s="37"/>
      <c r="AS339" s="37"/>
      <c r="AT339" s="37"/>
      <c r="AU339" s="37"/>
      <c r="AV339" s="37"/>
      <c r="AW339" s="37"/>
      <c r="AX339" s="186"/>
      <c r="AY339" s="254">
        <v>0</v>
      </c>
      <c r="AZ339" s="252">
        <v>0</v>
      </c>
      <c r="BA339" s="255">
        <v>0</v>
      </c>
      <c r="BB339" s="255">
        <v>0</v>
      </c>
      <c r="BC339" s="255">
        <v>0</v>
      </c>
      <c r="BD339" s="32"/>
      <c r="BE339" s="32"/>
      <c r="BF339" s="32"/>
      <c r="BG339" s="32"/>
      <c r="BH339" s="32"/>
      <c r="BI339" s="32"/>
      <c r="BJ339" s="32"/>
      <c r="BK339" s="32"/>
      <c r="BL339" s="32"/>
      <c r="BM339" s="32"/>
      <c r="BN339" s="32"/>
      <c r="BO339" s="32"/>
      <c r="BP339" s="32"/>
      <c r="BQ339" s="32"/>
      <c r="BR339" s="214">
        <v>1870</v>
      </c>
      <c r="BS339" s="32" t="s">
        <v>2457</v>
      </c>
      <c r="BT339" s="32" t="s">
        <v>2458</v>
      </c>
      <c r="BU339" s="14">
        <f t="shared" si="15"/>
        <v>101</v>
      </c>
    </row>
    <row r="340" spans="1:73" ht="39" customHeight="1">
      <c r="A340" s="30" t="s">
        <v>2419</v>
      </c>
      <c r="B340" s="32" t="s">
        <v>805</v>
      </c>
      <c r="C340" s="32" t="s">
        <v>408</v>
      </c>
      <c r="D340" s="32" t="s">
        <v>386</v>
      </c>
      <c r="E340" s="32" t="s">
        <v>2420</v>
      </c>
      <c r="F340" s="32" t="s">
        <v>301</v>
      </c>
      <c r="G340" s="32" t="s">
        <v>302</v>
      </c>
      <c r="H340" s="32" t="s">
        <v>1252</v>
      </c>
      <c r="I340" s="36"/>
      <c r="J340" s="36" t="s">
        <v>2463</v>
      </c>
      <c r="K340" s="36"/>
      <c r="L340" s="36" t="s">
        <v>302</v>
      </c>
      <c r="M340" s="36" t="s">
        <v>2464</v>
      </c>
      <c r="N340" s="36" t="s">
        <v>2424</v>
      </c>
      <c r="O340" s="36" t="s">
        <v>1874</v>
      </c>
      <c r="P340" s="36" t="s">
        <v>2465</v>
      </c>
      <c r="Q340" s="36">
        <v>41948</v>
      </c>
      <c r="R340" s="36">
        <v>41948</v>
      </c>
      <c r="S340" s="36" t="s">
        <v>2454</v>
      </c>
      <c r="T340" s="42"/>
      <c r="U340" s="36" t="s">
        <v>2466</v>
      </c>
      <c r="V340" s="36" t="s">
        <v>820</v>
      </c>
      <c r="W340" s="36">
        <v>0.2</v>
      </c>
      <c r="X340" s="246">
        <v>43446</v>
      </c>
      <c r="Y340" s="34" t="s">
        <v>820</v>
      </c>
      <c r="Z340" s="246" t="s">
        <v>2428</v>
      </c>
      <c r="AA340" s="246" t="s">
        <v>2428</v>
      </c>
      <c r="AB340" s="34" t="s">
        <v>820</v>
      </c>
      <c r="AC340" s="247"/>
      <c r="AD340" s="248" t="s">
        <v>2456</v>
      </c>
      <c r="AE340" s="34"/>
      <c r="AF340" s="34"/>
      <c r="AG340" s="258" t="s">
        <v>2430</v>
      </c>
      <c r="AH340" s="249" t="s">
        <v>2430</v>
      </c>
      <c r="AI340" s="37"/>
      <c r="AJ340" s="37"/>
      <c r="AK340" s="37"/>
      <c r="AL340" s="37"/>
      <c r="AM340" s="37"/>
      <c r="AN340" s="37"/>
      <c r="AO340" s="37"/>
      <c r="AP340" s="37"/>
      <c r="AQ340" s="37"/>
      <c r="AR340" s="37"/>
      <c r="AS340" s="37"/>
      <c r="AT340" s="37"/>
      <c r="AU340" s="37"/>
      <c r="AV340" s="37"/>
      <c r="AW340" s="37"/>
      <c r="AX340" s="186"/>
      <c r="AY340" s="254">
        <v>0</v>
      </c>
      <c r="AZ340" s="252">
        <v>0</v>
      </c>
      <c r="BA340" s="255">
        <v>0</v>
      </c>
      <c r="BB340" s="255">
        <v>0</v>
      </c>
      <c r="BC340" s="255">
        <v>0</v>
      </c>
      <c r="BD340" s="32"/>
      <c r="BE340" s="32"/>
      <c r="BF340" s="32"/>
      <c r="BG340" s="32"/>
      <c r="BH340" s="32"/>
      <c r="BI340" s="32"/>
      <c r="BJ340" s="32"/>
      <c r="BK340" s="32"/>
      <c r="BL340" s="32"/>
      <c r="BM340" s="32"/>
      <c r="BN340" s="32"/>
      <c r="BO340" s="32"/>
      <c r="BP340" s="32"/>
      <c r="BQ340" s="32"/>
      <c r="BR340" s="214">
        <v>2380</v>
      </c>
      <c r="BS340" s="32" t="s">
        <v>2457</v>
      </c>
      <c r="BT340" s="32" t="s">
        <v>2458</v>
      </c>
      <c r="BU340" s="14">
        <f t="shared" si="15"/>
        <v>102</v>
      </c>
    </row>
    <row r="341" spans="1:73" ht="39" customHeight="1">
      <c r="A341" s="30" t="s">
        <v>2419</v>
      </c>
      <c r="B341" s="32" t="s">
        <v>805</v>
      </c>
      <c r="C341" s="32" t="s">
        <v>408</v>
      </c>
      <c r="D341" s="32" t="s">
        <v>386</v>
      </c>
      <c r="E341" s="32" t="s">
        <v>2420</v>
      </c>
      <c r="F341" s="32" t="s">
        <v>301</v>
      </c>
      <c r="G341" s="32" t="s">
        <v>302</v>
      </c>
      <c r="H341" s="32" t="s">
        <v>1252</v>
      </c>
      <c r="I341" s="36"/>
      <c r="J341" s="36" t="s">
        <v>302</v>
      </c>
      <c r="K341" s="36"/>
      <c r="L341" s="36" t="s">
        <v>2451</v>
      </c>
      <c r="M341" s="36" t="s">
        <v>2467</v>
      </c>
      <c r="N341" s="36" t="s">
        <v>2424</v>
      </c>
      <c r="O341" s="36" t="s">
        <v>1874</v>
      </c>
      <c r="P341" s="36" t="s">
        <v>2453</v>
      </c>
      <c r="Q341" s="36">
        <v>41948</v>
      </c>
      <c r="R341" s="36">
        <v>41948</v>
      </c>
      <c r="S341" s="36" t="s">
        <v>2454</v>
      </c>
      <c r="T341" s="42"/>
      <c r="U341" s="36" t="s">
        <v>2468</v>
      </c>
      <c r="V341" s="36" t="s">
        <v>2096</v>
      </c>
      <c r="W341" s="36">
        <v>0.2</v>
      </c>
      <c r="X341" s="246">
        <v>43446</v>
      </c>
      <c r="Y341" s="34" t="s">
        <v>820</v>
      </c>
      <c r="Z341" s="246" t="s">
        <v>2428</v>
      </c>
      <c r="AA341" s="246" t="s">
        <v>2428</v>
      </c>
      <c r="AB341" s="34" t="s">
        <v>820</v>
      </c>
      <c r="AC341" s="247"/>
      <c r="AD341" s="248" t="s">
        <v>2469</v>
      </c>
      <c r="AE341" s="34"/>
      <c r="AF341" s="34"/>
      <c r="AG341" s="258" t="s">
        <v>2430</v>
      </c>
      <c r="AH341" s="249" t="s">
        <v>2430</v>
      </c>
      <c r="AI341" s="37"/>
      <c r="AJ341" s="37"/>
      <c r="AK341" s="37"/>
      <c r="AL341" s="37"/>
      <c r="AM341" s="37"/>
      <c r="AN341" s="37"/>
      <c r="AO341" s="37"/>
      <c r="AP341" s="37"/>
      <c r="AQ341" s="37"/>
      <c r="AR341" s="37"/>
      <c r="AS341" s="37"/>
      <c r="AT341" s="37"/>
      <c r="AU341" s="37"/>
      <c r="AV341" s="37"/>
      <c r="AW341" s="37"/>
      <c r="AX341" s="186"/>
      <c r="AY341" s="254">
        <v>0</v>
      </c>
      <c r="AZ341" s="252">
        <v>0</v>
      </c>
      <c r="BA341" s="255">
        <v>0</v>
      </c>
      <c r="BB341" s="255">
        <v>0</v>
      </c>
      <c r="BC341" s="255">
        <v>0</v>
      </c>
      <c r="BD341" s="32"/>
      <c r="BE341" s="32"/>
      <c r="BF341" s="32"/>
      <c r="BG341" s="32"/>
      <c r="BH341" s="32"/>
      <c r="BI341" s="32"/>
      <c r="BJ341" s="32"/>
      <c r="BK341" s="32"/>
      <c r="BL341" s="32"/>
      <c r="BM341" s="32"/>
      <c r="BN341" s="32"/>
      <c r="BO341" s="32"/>
      <c r="BP341" s="32"/>
      <c r="BQ341" s="32"/>
      <c r="BR341" s="214">
        <v>2830</v>
      </c>
      <c r="BS341" s="32" t="s">
        <v>2457</v>
      </c>
      <c r="BT341" s="32" t="s">
        <v>2458</v>
      </c>
      <c r="BU341" s="14">
        <f t="shared" si="15"/>
        <v>103</v>
      </c>
    </row>
    <row r="342" spans="1:73" ht="39" customHeight="1">
      <c r="A342" s="30" t="s">
        <v>2419</v>
      </c>
      <c r="B342" s="32" t="s">
        <v>805</v>
      </c>
      <c r="C342" s="32" t="s">
        <v>408</v>
      </c>
      <c r="D342" s="32" t="s">
        <v>386</v>
      </c>
      <c r="E342" s="32" t="s">
        <v>2420</v>
      </c>
      <c r="F342" s="32" t="s">
        <v>301</v>
      </c>
      <c r="G342" s="32" t="s">
        <v>302</v>
      </c>
      <c r="H342" s="32" t="s">
        <v>1252</v>
      </c>
      <c r="I342" s="36"/>
      <c r="J342" s="36" t="s">
        <v>2470</v>
      </c>
      <c r="K342" s="36"/>
      <c r="L342" s="36" t="s">
        <v>2460</v>
      </c>
      <c r="M342" s="36" t="s">
        <v>2471</v>
      </c>
      <c r="N342" s="36" t="s">
        <v>2424</v>
      </c>
      <c r="O342" s="36" t="s">
        <v>1874</v>
      </c>
      <c r="P342" s="36" t="s">
        <v>2462</v>
      </c>
      <c r="Q342" s="36">
        <v>41948</v>
      </c>
      <c r="R342" s="36">
        <v>41948</v>
      </c>
      <c r="S342" s="36" t="s">
        <v>2454</v>
      </c>
      <c r="T342" s="42"/>
      <c r="U342" s="36" t="s">
        <v>2472</v>
      </c>
      <c r="V342" s="36" t="s">
        <v>2096</v>
      </c>
      <c r="W342" s="36">
        <v>0.2</v>
      </c>
      <c r="X342" s="246">
        <v>43446</v>
      </c>
      <c r="Y342" s="34" t="s">
        <v>820</v>
      </c>
      <c r="Z342" s="246" t="s">
        <v>2428</v>
      </c>
      <c r="AA342" s="246" t="s">
        <v>2428</v>
      </c>
      <c r="AB342" s="34" t="s">
        <v>820</v>
      </c>
      <c r="AC342" s="247"/>
      <c r="AD342" s="248" t="s">
        <v>2469</v>
      </c>
      <c r="AE342" s="34"/>
      <c r="AF342" s="34"/>
      <c r="AG342" s="258" t="s">
        <v>2430</v>
      </c>
      <c r="AH342" s="249" t="s">
        <v>2430</v>
      </c>
      <c r="AI342" s="37"/>
      <c r="AJ342" s="37"/>
      <c r="AK342" s="37"/>
      <c r="AL342" s="37"/>
      <c r="AM342" s="37"/>
      <c r="AN342" s="37"/>
      <c r="AO342" s="37"/>
      <c r="AP342" s="37"/>
      <c r="AQ342" s="37"/>
      <c r="AR342" s="37"/>
      <c r="AS342" s="37"/>
      <c r="AT342" s="37"/>
      <c r="AU342" s="37"/>
      <c r="AV342" s="37"/>
      <c r="AW342" s="37"/>
      <c r="AX342" s="186"/>
      <c r="AY342" s="254">
        <v>0</v>
      </c>
      <c r="AZ342" s="252">
        <v>0</v>
      </c>
      <c r="BA342" s="255">
        <v>0</v>
      </c>
      <c r="BB342" s="255">
        <v>0</v>
      </c>
      <c r="BC342" s="255">
        <v>0</v>
      </c>
      <c r="BD342" s="32"/>
      <c r="BE342" s="32"/>
      <c r="BF342" s="32"/>
      <c r="BG342" s="32"/>
      <c r="BH342" s="32"/>
      <c r="BI342" s="32"/>
      <c r="BJ342" s="32"/>
      <c r="BK342" s="32"/>
      <c r="BL342" s="32"/>
      <c r="BM342" s="32"/>
      <c r="BN342" s="32"/>
      <c r="BO342" s="32"/>
      <c r="BP342" s="32"/>
      <c r="BQ342" s="32"/>
      <c r="BR342" s="214">
        <v>403</v>
      </c>
      <c r="BS342" s="32" t="s">
        <v>2457</v>
      </c>
      <c r="BT342" s="32" t="s">
        <v>2458</v>
      </c>
      <c r="BU342" s="14">
        <f t="shared" si="15"/>
        <v>104</v>
      </c>
    </row>
    <row r="343" spans="1:73" ht="39" customHeight="1">
      <c r="A343" s="30" t="s">
        <v>2419</v>
      </c>
      <c r="B343" s="32" t="s">
        <v>805</v>
      </c>
      <c r="C343" s="32" t="s">
        <v>408</v>
      </c>
      <c r="D343" s="32" t="s">
        <v>386</v>
      </c>
      <c r="E343" s="32" t="s">
        <v>2420</v>
      </c>
      <c r="F343" s="32" t="s">
        <v>301</v>
      </c>
      <c r="G343" s="32" t="s">
        <v>302</v>
      </c>
      <c r="H343" s="32" t="s">
        <v>1252</v>
      </c>
      <c r="I343" s="36"/>
      <c r="J343" s="36" t="s">
        <v>2473</v>
      </c>
      <c r="K343" s="36"/>
      <c r="L343" s="36" t="s">
        <v>302</v>
      </c>
      <c r="M343" s="36" t="s">
        <v>2474</v>
      </c>
      <c r="N343" s="36" t="s">
        <v>2424</v>
      </c>
      <c r="O343" s="36" t="s">
        <v>1874</v>
      </c>
      <c r="P343" s="36" t="s">
        <v>2465</v>
      </c>
      <c r="Q343" s="36">
        <v>41948</v>
      </c>
      <c r="R343" s="36">
        <v>41948</v>
      </c>
      <c r="S343" s="36" t="s">
        <v>2454</v>
      </c>
      <c r="T343" s="42"/>
      <c r="U343" s="36" t="s">
        <v>2475</v>
      </c>
      <c r="V343" s="36" t="s">
        <v>2096</v>
      </c>
      <c r="W343" s="36">
        <v>0.2</v>
      </c>
      <c r="X343" s="246">
        <v>43446</v>
      </c>
      <c r="Y343" s="34" t="s">
        <v>820</v>
      </c>
      <c r="Z343" s="246" t="s">
        <v>2428</v>
      </c>
      <c r="AA343" s="246" t="s">
        <v>2428</v>
      </c>
      <c r="AB343" s="34" t="s">
        <v>820</v>
      </c>
      <c r="AC343" s="247"/>
      <c r="AD343" s="248" t="s">
        <v>2469</v>
      </c>
      <c r="AE343" s="34"/>
      <c r="AF343" s="34"/>
      <c r="AG343" s="258" t="s">
        <v>2430</v>
      </c>
      <c r="AH343" s="249" t="s">
        <v>2430</v>
      </c>
      <c r="AI343" s="37"/>
      <c r="AJ343" s="37"/>
      <c r="AK343" s="37"/>
      <c r="AL343" s="37"/>
      <c r="AM343" s="37"/>
      <c r="AN343" s="37"/>
      <c r="AO343" s="37"/>
      <c r="AP343" s="37"/>
      <c r="AQ343" s="37"/>
      <c r="AR343" s="37"/>
      <c r="AS343" s="37"/>
      <c r="AT343" s="37"/>
      <c r="AU343" s="37"/>
      <c r="AV343" s="37"/>
      <c r="AW343" s="37"/>
      <c r="AX343" s="186"/>
      <c r="AY343" s="254">
        <v>0</v>
      </c>
      <c r="AZ343" s="252">
        <v>0</v>
      </c>
      <c r="BA343" s="255">
        <v>0</v>
      </c>
      <c r="BB343" s="255">
        <v>0</v>
      </c>
      <c r="BC343" s="255">
        <v>0</v>
      </c>
      <c r="BD343" s="32"/>
      <c r="BE343" s="32"/>
      <c r="BF343" s="32"/>
      <c r="BG343" s="32"/>
      <c r="BH343" s="32"/>
      <c r="BI343" s="32"/>
      <c r="BJ343" s="32"/>
      <c r="BK343" s="32"/>
      <c r="BL343" s="32"/>
      <c r="BM343" s="32"/>
      <c r="BN343" s="32"/>
      <c r="BO343" s="32"/>
      <c r="BP343" s="32"/>
      <c r="BQ343" s="32"/>
      <c r="BR343" s="214">
        <v>202</v>
      </c>
      <c r="BS343" s="32" t="s">
        <v>2457</v>
      </c>
      <c r="BT343" s="32" t="s">
        <v>2458</v>
      </c>
      <c r="BU343" s="14">
        <f t="shared" si="15"/>
        <v>105</v>
      </c>
    </row>
    <row r="344" spans="1:73" ht="39" customHeight="1">
      <c r="A344" s="30" t="s">
        <v>2419</v>
      </c>
      <c r="B344" s="32" t="s">
        <v>805</v>
      </c>
      <c r="C344" s="32" t="s">
        <v>408</v>
      </c>
      <c r="D344" s="32" t="s">
        <v>409</v>
      </c>
      <c r="E344" s="32" t="s">
        <v>2420</v>
      </c>
      <c r="F344" s="32" t="s">
        <v>301</v>
      </c>
      <c r="G344" s="32" t="s">
        <v>304</v>
      </c>
      <c r="H344" s="32" t="s">
        <v>806</v>
      </c>
      <c r="I344" s="36"/>
      <c r="J344" s="36" t="s">
        <v>2476</v>
      </c>
      <c r="K344" s="36"/>
      <c r="L344" s="36" t="s">
        <v>2477</v>
      </c>
      <c r="M344" s="36" t="s">
        <v>2478</v>
      </c>
      <c r="N344" s="36" t="s">
        <v>2424</v>
      </c>
      <c r="O344" s="36" t="s">
        <v>1874</v>
      </c>
      <c r="P344" s="36" t="s">
        <v>2425</v>
      </c>
      <c r="Q344" s="36">
        <v>41948</v>
      </c>
      <c r="R344" s="36">
        <v>41948</v>
      </c>
      <c r="S344" s="36" t="s">
        <v>2454</v>
      </c>
      <c r="T344" s="42"/>
      <c r="U344" s="36" t="s">
        <v>2479</v>
      </c>
      <c r="V344" s="36" t="s">
        <v>675</v>
      </c>
      <c r="W344" s="36">
        <v>0.3</v>
      </c>
      <c r="X344" s="246">
        <v>43446</v>
      </c>
      <c r="Y344" s="34" t="s">
        <v>820</v>
      </c>
      <c r="Z344" s="246" t="s">
        <v>2428</v>
      </c>
      <c r="AA344" s="246" t="s">
        <v>2428</v>
      </c>
      <c r="AB344" s="34" t="s">
        <v>820</v>
      </c>
      <c r="AC344" s="247"/>
      <c r="AD344" s="248" t="s">
        <v>2429</v>
      </c>
      <c r="AE344" s="34"/>
      <c r="AF344" s="34"/>
      <c r="AG344" s="258" t="s">
        <v>2430</v>
      </c>
      <c r="AH344" s="249" t="s">
        <v>2430</v>
      </c>
      <c r="AI344" s="37"/>
      <c r="AJ344" s="37"/>
      <c r="AK344" s="37"/>
      <c r="AL344" s="37"/>
      <c r="AM344" s="37"/>
      <c r="AN344" s="37"/>
      <c r="AO344" s="37"/>
      <c r="AP344" s="37"/>
      <c r="AQ344" s="37"/>
      <c r="AR344" s="37"/>
      <c r="AS344" s="37"/>
      <c r="AT344" s="37"/>
      <c r="AU344" s="37"/>
      <c r="AV344" s="37"/>
      <c r="AW344" s="37"/>
      <c r="AX344" s="186"/>
      <c r="AY344" s="254">
        <v>0</v>
      </c>
      <c r="AZ344" s="252">
        <v>0</v>
      </c>
      <c r="BA344" s="255">
        <v>0</v>
      </c>
      <c r="BB344" s="255">
        <v>0</v>
      </c>
      <c r="BC344" s="255">
        <v>0</v>
      </c>
      <c r="BD344" s="32"/>
      <c r="BE344" s="32"/>
      <c r="BF344" s="32"/>
      <c r="BG344" s="32"/>
      <c r="BH344" s="32"/>
      <c r="BI344" s="32"/>
      <c r="BJ344" s="32"/>
      <c r="BK344" s="32"/>
      <c r="BL344" s="32"/>
      <c r="BM344" s="32"/>
      <c r="BN344" s="32"/>
      <c r="BO344" s="32"/>
      <c r="BP344" s="32"/>
      <c r="BQ344" s="32"/>
      <c r="BR344" s="250">
        <v>3320</v>
      </c>
      <c r="BS344" s="32" t="s">
        <v>2457</v>
      </c>
      <c r="BT344" s="32" t="s">
        <v>2458</v>
      </c>
      <c r="BU344" s="14">
        <f t="shared" si="15"/>
        <v>106</v>
      </c>
    </row>
    <row r="345" spans="1:73" ht="39" customHeight="1">
      <c r="A345" s="30" t="s">
        <v>2419</v>
      </c>
      <c r="B345" s="32" t="s">
        <v>805</v>
      </c>
      <c r="C345" s="32" t="s">
        <v>408</v>
      </c>
      <c r="D345" s="32" t="s">
        <v>409</v>
      </c>
      <c r="E345" s="32" t="s">
        <v>2420</v>
      </c>
      <c r="F345" s="32" t="s">
        <v>301</v>
      </c>
      <c r="G345" s="32" t="s">
        <v>304</v>
      </c>
      <c r="H345" s="32" t="s">
        <v>806</v>
      </c>
      <c r="I345" s="36"/>
      <c r="J345" s="36" t="s">
        <v>2480</v>
      </c>
      <c r="K345" s="36"/>
      <c r="L345" s="36" t="s">
        <v>2481</v>
      </c>
      <c r="M345" s="36" t="s">
        <v>2482</v>
      </c>
      <c r="N345" s="36" t="s">
        <v>2424</v>
      </c>
      <c r="O345" s="36" t="s">
        <v>1874</v>
      </c>
      <c r="P345" s="36" t="s">
        <v>2436</v>
      </c>
      <c r="Q345" s="36">
        <v>41948</v>
      </c>
      <c r="R345" s="36">
        <v>41948</v>
      </c>
      <c r="S345" s="36" t="s">
        <v>2483</v>
      </c>
      <c r="T345" s="42"/>
      <c r="U345" s="36" t="s">
        <v>2427</v>
      </c>
      <c r="V345" s="36" t="s">
        <v>675</v>
      </c>
      <c r="W345" s="36">
        <v>0.3</v>
      </c>
      <c r="X345" s="246">
        <v>43446</v>
      </c>
      <c r="Y345" s="34" t="s">
        <v>820</v>
      </c>
      <c r="Z345" s="246" t="s">
        <v>2428</v>
      </c>
      <c r="AA345" s="246" t="s">
        <v>2428</v>
      </c>
      <c r="AB345" s="34" t="s">
        <v>820</v>
      </c>
      <c r="AC345" s="247"/>
      <c r="AD345" s="248" t="s">
        <v>2429</v>
      </c>
      <c r="AE345" s="34"/>
      <c r="AF345" s="34"/>
      <c r="AG345" s="249" t="s">
        <v>2430</v>
      </c>
      <c r="AH345" s="249" t="s">
        <v>2430</v>
      </c>
      <c r="AI345" s="37"/>
      <c r="AJ345" s="37"/>
      <c r="AK345" s="37"/>
      <c r="AL345" s="37"/>
      <c r="AM345" s="37"/>
      <c r="AN345" s="37"/>
      <c r="AO345" s="37"/>
      <c r="AP345" s="37"/>
      <c r="AQ345" s="37"/>
      <c r="AR345" s="37"/>
      <c r="AS345" s="37"/>
      <c r="AT345" s="37"/>
      <c r="AU345" s="37"/>
      <c r="AV345" s="37"/>
      <c r="AW345" s="37"/>
      <c r="AX345" s="186"/>
      <c r="AY345" s="254">
        <v>2770</v>
      </c>
      <c r="AZ345" s="252">
        <v>210</v>
      </c>
      <c r="BA345" s="255">
        <v>0</v>
      </c>
      <c r="BB345" s="255">
        <v>2.65</v>
      </c>
      <c r="BC345" s="255">
        <v>0</v>
      </c>
      <c r="BD345" s="32"/>
      <c r="BE345" s="32"/>
      <c r="BF345" s="32"/>
      <c r="BG345" s="32"/>
      <c r="BH345" s="32"/>
      <c r="BI345" s="32"/>
      <c r="BJ345" s="32"/>
      <c r="BK345" s="32"/>
      <c r="BL345" s="32"/>
      <c r="BM345" s="32"/>
      <c r="BN345" s="32"/>
      <c r="BO345" s="32">
        <v>0</v>
      </c>
      <c r="BP345" s="32">
        <v>0</v>
      </c>
      <c r="BQ345" s="32"/>
      <c r="BR345" s="250">
        <v>2980</v>
      </c>
      <c r="BS345" s="32" t="s">
        <v>2484</v>
      </c>
      <c r="BT345" s="32" t="s">
        <v>2485</v>
      </c>
      <c r="BU345" s="14">
        <f t="shared" si="15"/>
        <v>107</v>
      </c>
    </row>
    <row r="346" spans="1:73" ht="39" customHeight="1">
      <c r="A346" s="30" t="s">
        <v>2419</v>
      </c>
      <c r="B346" s="32" t="s">
        <v>805</v>
      </c>
      <c r="C346" s="32" t="s">
        <v>408</v>
      </c>
      <c r="D346" s="32" t="s">
        <v>409</v>
      </c>
      <c r="E346" s="32" t="s">
        <v>2420</v>
      </c>
      <c r="F346" s="32" t="s">
        <v>301</v>
      </c>
      <c r="G346" s="32" t="s">
        <v>304</v>
      </c>
      <c r="H346" s="32" t="s">
        <v>806</v>
      </c>
      <c r="I346" s="36"/>
      <c r="J346" s="36" t="s">
        <v>2486</v>
      </c>
      <c r="K346" s="36"/>
      <c r="L346" s="36" t="s">
        <v>2487</v>
      </c>
      <c r="M346" s="36" t="s">
        <v>2488</v>
      </c>
      <c r="N346" s="36" t="s">
        <v>2424</v>
      </c>
      <c r="O346" s="36" t="s">
        <v>1874</v>
      </c>
      <c r="P346" s="36" t="s">
        <v>2436</v>
      </c>
      <c r="Q346" s="36">
        <v>41948</v>
      </c>
      <c r="R346" s="36">
        <v>41948</v>
      </c>
      <c r="S346" s="36" t="s">
        <v>2483</v>
      </c>
      <c r="T346" s="42"/>
      <c r="U346" s="36" t="s">
        <v>2427</v>
      </c>
      <c r="V346" s="36" t="s">
        <v>675</v>
      </c>
      <c r="W346" s="36">
        <v>0.3</v>
      </c>
      <c r="X346" s="246">
        <v>43446</v>
      </c>
      <c r="Y346" s="34" t="s">
        <v>820</v>
      </c>
      <c r="Z346" s="246" t="s">
        <v>2428</v>
      </c>
      <c r="AA346" s="246" t="s">
        <v>2428</v>
      </c>
      <c r="AB346" s="34" t="s">
        <v>820</v>
      </c>
      <c r="AC346" s="247"/>
      <c r="AD346" s="248" t="s">
        <v>2429</v>
      </c>
      <c r="AE346" s="34"/>
      <c r="AF346" s="34"/>
      <c r="AG346" s="249" t="s">
        <v>2430</v>
      </c>
      <c r="AH346" s="249" t="s">
        <v>2430</v>
      </c>
      <c r="AI346" s="37"/>
      <c r="AJ346" s="37"/>
      <c r="AK346" s="37"/>
      <c r="AL346" s="37"/>
      <c r="AM346" s="37"/>
      <c r="AN346" s="37"/>
      <c r="AO346" s="37"/>
      <c r="AP346" s="37"/>
      <c r="AQ346" s="37"/>
      <c r="AR346" s="37"/>
      <c r="AS346" s="37"/>
      <c r="AT346" s="37"/>
      <c r="AU346" s="37"/>
      <c r="AV346" s="37"/>
      <c r="AW346" s="37"/>
      <c r="AX346" s="186"/>
      <c r="AY346" s="254">
        <v>2570</v>
      </c>
      <c r="AZ346" s="252">
        <v>210</v>
      </c>
      <c r="BA346" s="255">
        <v>0</v>
      </c>
      <c r="BB346" s="255">
        <v>3090</v>
      </c>
      <c r="BC346" s="255">
        <v>0</v>
      </c>
      <c r="BD346" s="32"/>
      <c r="BE346" s="32"/>
      <c r="BF346" s="32"/>
      <c r="BG346" s="32"/>
      <c r="BH346" s="32"/>
      <c r="BI346" s="32"/>
      <c r="BJ346" s="32"/>
      <c r="BK346" s="32"/>
      <c r="BL346" s="32"/>
      <c r="BM346" s="32"/>
      <c r="BN346" s="32"/>
      <c r="BO346" s="32">
        <v>0</v>
      </c>
      <c r="BP346" s="32">
        <v>0</v>
      </c>
      <c r="BQ346" s="32"/>
      <c r="BR346" s="214">
        <f>SUM(AZ346:BM346)</f>
        <v>3300</v>
      </c>
      <c r="BS346" s="32" t="s">
        <v>2484</v>
      </c>
      <c r="BT346" s="32" t="s">
        <v>2485</v>
      </c>
      <c r="BU346" s="14">
        <f t="shared" ref="BU346:BU361" si="17">+BU345+1</f>
        <v>108</v>
      </c>
    </row>
    <row r="347" spans="1:73" ht="39" customHeight="1">
      <c r="A347" s="30" t="s">
        <v>2419</v>
      </c>
      <c r="B347" s="32" t="s">
        <v>805</v>
      </c>
      <c r="C347" s="32" t="s">
        <v>408</v>
      </c>
      <c r="D347" s="32" t="s">
        <v>409</v>
      </c>
      <c r="E347" s="32" t="s">
        <v>2420</v>
      </c>
      <c r="F347" s="32" t="s">
        <v>301</v>
      </c>
      <c r="G347" s="32" t="s">
        <v>304</v>
      </c>
      <c r="H347" s="32" t="s">
        <v>806</v>
      </c>
      <c r="I347" s="36"/>
      <c r="J347" s="36" t="s">
        <v>2489</v>
      </c>
      <c r="K347" s="36"/>
      <c r="L347" s="36" t="s">
        <v>2490</v>
      </c>
      <c r="M347" s="36" t="s">
        <v>2491</v>
      </c>
      <c r="N347" s="36" t="s">
        <v>2424</v>
      </c>
      <c r="O347" s="36" t="s">
        <v>1874</v>
      </c>
      <c r="P347" s="36" t="s">
        <v>2436</v>
      </c>
      <c r="Q347" s="36">
        <v>41948</v>
      </c>
      <c r="R347" s="36">
        <v>41948</v>
      </c>
      <c r="S347" s="36" t="s">
        <v>2483</v>
      </c>
      <c r="T347" s="42"/>
      <c r="U347" s="36" t="s">
        <v>2427</v>
      </c>
      <c r="V347" s="36" t="s">
        <v>675</v>
      </c>
      <c r="W347" s="36">
        <v>0.3</v>
      </c>
      <c r="X347" s="246">
        <v>43446</v>
      </c>
      <c r="Y347" s="34" t="s">
        <v>820</v>
      </c>
      <c r="Z347" s="246" t="s">
        <v>2428</v>
      </c>
      <c r="AA347" s="246" t="s">
        <v>2428</v>
      </c>
      <c r="AB347" s="34" t="s">
        <v>820</v>
      </c>
      <c r="AC347" s="247"/>
      <c r="AD347" s="248" t="s">
        <v>2429</v>
      </c>
      <c r="AE347" s="34"/>
      <c r="AF347" s="34"/>
      <c r="AG347" s="249" t="s">
        <v>2430</v>
      </c>
      <c r="AH347" s="249" t="s">
        <v>2430</v>
      </c>
      <c r="AI347" s="37"/>
      <c r="AJ347" s="37"/>
      <c r="AK347" s="37"/>
      <c r="AL347" s="37"/>
      <c r="AM347" s="37"/>
      <c r="AN347" s="37"/>
      <c r="AO347" s="37"/>
      <c r="AP347" s="37"/>
      <c r="AQ347" s="37"/>
      <c r="AR347" s="37"/>
      <c r="AS347" s="37"/>
      <c r="AT347" s="37"/>
      <c r="AU347" s="37"/>
      <c r="AV347" s="37"/>
      <c r="AW347" s="37"/>
      <c r="AX347" s="186"/>
      <c r="AY347" s="254">
        <v>2800</v>
      </c>
      <c r="AZ347" s="252">
        <v>210</v>
      </c>
      <c r="BA347" s="255">
        <v>0</v>
      </c>
      <c r="BB347" s="255">
        <v>3090</v>
      </c>
      <c r="BC347" s="255">
        <v>0</v>
      </c>
      <c r="BD347" s="32"/>
      <c r="BE347" s="32"/>
      <c r="BF347" s="32"/>
      <c r="BG347" s="32"/>
      <c r="BH347" s="32"/>
      <c r="BI347" s="32"/>
      <c r="BJ347" s="32"/>
      <c r="BK347" s="32"/>
      <c r="BL347" s="32"/>
      <c r="BM347" s="32"/>
      <c r="BN347" s="32"/>
      <c r="BO347" s="32">
        <v>0</v>
      </c>
      <c r="BP347" s="32">
        <v>0</v>
      </c>
      <c r="BQ347" s="32"/>
      <c r="BR347" s="214">
        <f>SUM(AZ347:BM347)</f>
        <v>3300</v>
      </c>
      <c r="BS347" s="32" t="s">
        <v>2484</v>
      </c>
      <c r="BT347" s="32" t="s">
        <v>2485</v>
      </c>
      <c r="BU347" s="14">
        <f t="shared" si="17"/>
        <v>109</v>
      </c>
    </row>
    <row r="348" spans="1:73" ht="39" customHeight="1">
      <c r="A348" s="30" t="s">
        <v>2419</v>
      </c>
      <c r="B348" s="32" t="s">
        <v>805</v>
      </c>
      <c r="C348" s="32" t="s">
        <v>408</v>
      </c>
      <c r="D348" s="32" t="s">
        <v>409</v>
      </c>
      <c r="E348" s="32" t="s">
        <v>2420</v>
      </c>
      <c r="F348" s="32" t="s">
        <v>301</v>
      </c>
      <c r="G348" s="32" t="s">
        <v>304</v>
      </c>
      <c r="H348" s="32" t="s">
        <v>806</v>
      </c>
      <c r="I348" s="36"/>
      <c r="J348" s="36" t="s">
        <v>2492</v>
      </c>
      <c r="K348" s="36"/>
      <c r="L348" s="36" t="s">
        <v>2493</v>
      </c>
      <c r="M348" s="36" t="s">
        <v>2494</v>
      </c>
      <c r="N348" s="36" t="s">
        <v>2424</v>
      </c>
      <c r="O348" s="36" t="s">
        <v>1874</v>
      </c>
      <c r="P348" s="36" t="s">
        <v>2436</v>
      </c>
      <c r="Q348" s="36">
        <v>41948</v>
      </c>
      <c r="R348" s="36">
        <v>41948</v>
      </c>
      <c r="S348" s="36" t="s">
        <v>2483</v>
      </c>
      <c r="T348" s="42"/>
      <c r="U348" s="36" t="s">
        <v>2427</v>
      </c>
      <c r="V348" s="36" t="s">
        <v>675</v>
      </c>
      <c r="W348" s="36">
        <v>0.3</v>
      </c>
      <c r="X348" s="246">
        <v>43446</v>
      </c>
      <c r="Y348" s="34" t="s">
        <v>820</v>
      </c>
      <c r="Z348" s="246" t="s">
        <v>2428</v>
      </c>
      <c r="AA348" s="246" t="s">
        <v>2428</v>
      </c>
      <c r="AB348" s="34" t="s">
        <v>820</v>
      </c>
      <c r="AC348" s="247"/>
      <c r="AD348" s="248" t="s">
        <v>2429</v>
      </c>
      <c r="AE348" s="34"/>
      <c r="AF348" s="34"/>
      <c r="AG348" s="249" t="s">
        <v>2430</v>
      </c>
      <c r="AH348" s="249" t="s">
        <v>2430</v>
      </c>
      <c r="AI348" s="37"/>
      <c r="AJ348" s="37"/>
      <c r="AK348" s="37"/>
      <c r="AL348" s="37"/>
      <c r="AM348" s="37"/>
      <c r="AN348" s="37"/>
      <c r="AO348" s="37"/>
      <c r="AP348" s="37"/>
      <c r="AQ348" s="37"/>
      <c r="AR348" s="37"/>
      <c r="AS348" s="37"/>
      <c r="AT348" s="37"/>
      <c r="AU348" s="37"/>
      <c r="AV348" s="37"/>
      <c r="AW348" s="37"/>
      <c r="AX348" s="186"/>
      <c r="AY348" s="254">
        <v>3000</v>
      </c>
      <c r="AZ348" s="252">
        <v>210</v>
      </c>
      <c r="BA348" s="255">
        <v>0</v>
      </c>
      <c r="BB348" s="255">
        <v>1590</v>
      </c>
      <c r="BC348" s="255">
        <v>0</v>
      </c>
      <c r="BD348" s="32"/>
      <c r="BE348" s="32"/>
      <c r="BF348" s="32"/>
      <c r="BG348" s="32"/>
      <c r="BH348" s="32"/>
      <c r="BI348" s="32"/>
      <c r="BJ348" s="32"/>
      <c r="BK348" s="32"/>
      <c r="BL348" s="32"/>
      <c r="BM348" s="32"/>
      <c r="BN348" s="32"/>
      <c r="BO348" s="32">
        <v>0</v>
      </c>
      <c r="BP348" s="32">
        <v>0</v>
      </c>
      <c r="BQ348" s="32"/>
      <c r="BR348" s="214">
        <f>SUM(AZ348:BM348)</f>
        <v>1800</v>
      </c>
      <c r="BS348" s="32" t="s">
        <v>2484</v>
      </c>
      <c r="BT348" s="32" t="s">
        <v>2485</v>
      </c>
      <c r="BU348" s="14">
        <f t="shared" si="17"/>
        <v>110</v>
      </c>
    </row>
    <row r="349" spans="1:73" ht="39" customHeight="1">
      <c r="A349" s="30" t="s">
        <v>2419</v>
      </c>
      <c r="B349" s="32" t="s">
        <v>805</v>
      </c>
      <c r="C349" s="32" t="s">
        <v>408</v>
      </c>
      <c r="D349" s="32" t="s">
        <v>409</v>
      </c>
      <c r="E349" s="32" t="s">
        <v>2420</v>
      </c>
      <c r="F349" s="32" t="s">
        <v>301</v>
      </c>
      <c r="G349" s="32" t="s">
        <v>304</v>
      </c>
      <c r="H349" s="32" t="s">
        <v>806</v>
      </c>
      <c r="I349" s="36"/>
      <c r="J349" s="36" t="s">
        <v>2495</v>
      </c>
      <c r="K349" s="36"/>
      <c r="L349" s="36" t="s">
        <v>2493</v>
      </c>
      <c r="M349" s="36" t="s">
        <v>2496</v>
      </c>
      <c r="N349" s="36" t="s">
        <v>2424</v>
      </c>
      <c r="O349" s="36" t="s">
        <v>1874</v>
      </c>
      <c r="P349" s="36" t="s">
        <v>2436</v>
      </c>
      <c r="Q349" s="36">
        <v>41948</v>
      </c>
      <c r="R349" s="36">
        <v>41948</v>
      </c>
      <c r="S349" s="36" t="s">
        <v>2426</v>
      </c>
      <c r="T349" s="42"/>
      <c r="U349" s="36" t="s">
        <v>2479</v>
      </c>
      <c r="V349" s="36" t="s">
        <v>675</v>
      </c>
      <c r="W349" s="36">
        <v>0.3</v>
      </c>
      <c r="X349" s="246">
        <v>43446</v>
      </c>
      <c r="Y349" s="34" t="s">
        <v>820</v>
      </c>
      <c r="Z349" s="246" t="s">
        <v>2428</v>
      </c>
      <c r="AA349" s="246" t="s">
        <v>2428</v>
      </c>
      <c r="AB349" s="34" t="s">
        <v>820</v>
      </c>
      <c r="AC349" s="247"/>
      <c r="AD349" s="248" t="s">
        <v>2429</v>
      </c>
      <c r="AE349" s="34"/>
      <c r="AF349" s="34"/>
      <c r="AG349" s="249" t="s">
        <v>2430</v>
      </c>
      <c r="AH349" s="249" t="s">
        <v>2430</v>
      </c>
      <c r="AI349" s="37"/>
      <c r="AJ349" s="37"/>
      <c r="AK349" s="37"/>
      <c r="AL349" s="37"/>
      <c r="AM349" s="37"/>
      <c r="AN349" s="37"/>
      <c r="AO349" s="37"/>
      <c r="AP349" s="37"/>
      <c r="AQ349" s="37"/>
      <c r="AR349" s="37"/>
      <c r="AS349" s="37"/>
      <c r="AT349" s="37"/>
      <c r="AU349" s="37"/>
      <c r="AV349" s="37"/>
      <c r="AW349" s="37"/>
      <c r="AX349" s="186"/>
      <c r="AY349" s="254">
        <v>548</v>
      </c>
      <c r="AZ349" s="252">
        <v>30</v>
      </c>
      <c r="BA349" s="255">
        <v>0</v>
      </c>
      <c r="BB349" s="255">
        <v>2.65</v>
      </c>
      <c r="BC349" s="255">
        <v>0</v>
      </c>
      <c r="BD349" s="32"/>
      <c r="BE349" s="32"/>
      <c r="BF349" s="32"/>
      <c r="BG349" s="32"/>
      <c r="BH349" s="32"/>
      <c r="BI349" s="32"/>
      <c r="BJ349" s="32"/>
      <c r="BK349" s="32"/>
      <c r="BL349" s="32"/>
      <c r="BM349" s="32"/>
      <c r="BN349" s="32"/>
      <c r="BO349" s="32">
        <v>0</v>
      </c>
      <c r="BP349" s="32">
        <v>0</v>
      </c>
      <c r="BQ349" s="32"/>
      <c r="BR349" s="214">
        <f>SUM(AZ349:BM349)</f>
        <v>32.65</v>
      </c>
      <c r="BS349" s="32" t="s">
        <v>2431</v>
      </c>
      <c r="BT349" s="32" t="s">
        <v>2432</v>
      </c>
      <c r="BU349" s="14">
        <f t="shared" si="17"/>
        <v>111</v>
      </c>
    </row>
    <row r="350" spans="1:73" ht="39" customHeight="1">
      <c r="A350" s="30" t="s">
        <v>2419</v>
      </c>
      <c r="B350" s="32" t="s">
        <v>805</v>
      </c>
      <c r="C350" s="32" t="s">
        <v>408</v>
      </c>
      <c r="D350" s="32" t="s">
        <v>409</v>
      </c>
      <c r="E350" s="32" t="s">
        <v>2420</v>
      </c>
      <c r="F350" s="32" t="s">
        <v>301</v>
      </c>
      <c r="G350" s="32" t="s">
        <v>304</v>
      </c>
      <c r="H350" s="32" t="s">
        <v>806</v>
      </c>
      <c r="I350" s="36"/>
      <c r="J350" s="36" t="s">
        <v>2497</v>
      </c>
      <c r="K350" s="36"/>
      <c r="L350" s="36" t="s">
        <v>2493</v>
      </c>
      <c r="M350" s="36" t="s">
        <v>2498</v>
      </c>
      <c r="N350" s="36" t="s">
        <v>2424</v>
      </c>
      <c r="O350" s="36" t="s">
        <v>1874</v>
      </c>
      <c r="P350" s="36" t="s">
        <v>2436</v>
      </c>
      <c r="Q350" s="36">
        <v>41948</v>
      </c>
      <c r="R350" s="36">
        <v>41948</v>
      </c>
      <c r="S350" s="36" t="s">
        <v>2499</v>
      </c>
      <c r="T350" s="42"/>
      <c r="U350" s="36" t="s">
        <v>2479</v>
      </c>
      <c r="V350" s="36" t="s">
        <v>675</v>
      </c>
      <c r="W350" s="36">
        <v>0.3</v>
      </c>
      <c r="X350" s="246">
        <v>43446</v>
      </c>
      <c r="Y350" s="34" t="s">
        <v>820</v>
      </c>
      <c r="Z350" s="246" t="s">
        <v>2428</v>
      </c>
      <c r="AA350" s="246" t="s">
        <v>2428</v>
      </c>
      <c r="AB350" s="34" t="s">
        <v>820</v>
      </c>
      <c r="AC350" s="247"/>
      <c r="AD350" s="248" t="s">
        <v>2429</v>
      </c>
      <c r="AE350" s="34"/>
      <c r="AF350" s="34"/>
      <c r="AG350" s="249" t="s">
        <v>2430</v>
      </c>
      <c r="AH350" s="249" t="s">
        <v>2430</v>
      </c>
      <c r="AI350" s="37"/>
      <c r="AJ350" s="37"/>
      <c r="AK350" s="37"/>
      <c r="AL350" s="37"/>
      <c r="AM350" s="37"/>
      <c r="AN350" s="37"/>
      <c r="AO350" s="37"/>
      <c r="AP350" s="37"/>
      <c r="AQ350" s="37"/>
      <c r="AR350" s="37"/>
      <c r="AS350" s="37"/>
      <c r="AT350" s="37"/>
      <c r="AU350" s="37"/>
      <c r="AV350" s="37"/>
      <c r="AW350" s="37"/>
      <c r="AX350" s="186"/>
      <c r="AY350" s="254">
        <v>421</v>
      </c>
      <c r="AZ350" s="252">
        <v>30</v>
      </c>
      <c r="BA350" s="255">
        <v>0</v>
      </c>
      <c r="BB350" s="255">
        <v>0</v>
      </c>
      <c r="BC350" s="255">
        <v>0</v>
      </c>
      <c r="BD350" s="32"/>
      <c r="BE350" s="32"/>
      <c r="BF350" s="32"/>
      <c r="BG350" s="32"/>
      <c r="BH350" s="32"/>
      <c r="BI350" s="32"/>
      <c r="BJ350" s="32"/>
      <c r="BK350" s="32"/>
      <c r="BL350" s="32"/>
      <c r="BM350" s="32"/>
      <c r="BN350" s="32"/>
      <c r="BO350" s="32">
        <v>0</v>
      </c>
      <c r="BP350" s="32">
        <v>0</v>
      </c>
      <c r="BQ350" s="32"/>
      <c r="BR350" s="214">
        <f>SUM(AZ350:BM350)</f>
        <v>30</v>
      </c>
      <c r="BS350" s="32" t="s">
        <v>2500</v>
      </c>
      <c r="BT350" s="32" t="s">
        <v>2501</v>
      </c>
      <c r="BU350" s="14">
        <f t="shared" si="17"/>
        <v>112</v>
      </c>
    </row>
    <row r="351" spans="1:73" ht="39" customHeight="1">
      <c r="A351" s="30" t="s">
        <v>2419</v>
      </c>
      <c r="B351" s="32" t="s">
        <v>805</v>
      </c>
      <c r="C351" s="32" t="s">
        <v>408</v>
      </c>
      <c r="D351" s="32" t="s">
        <v>409</v>
      </c>
      <c r="E351" s="32" t="s">
        <v>2420</v>
      </c>
      <c r="F351" s="32" t="s">
        <v>301</v>
      </c>
      <c r="G351" s="32" t="s">
        <v>304</v>
      </c>
      <c r="H351" s="32" t="s">
        <v>806</v>
      </c>
      <c r="I351" s="36"/>
      <c r="J351" s="36" t="s">
        <v>2421</v>
      </c>
      <c r="K351" s="36"/>
      <c r="L351" s="36" t="s">
        <v>2502</v>
      </c>
      <c r="M351" s="36" t="s">
        <v>2503</v>
      </c>
      <c r="N351" s="36" t="s">
        <v>2424</v>
      </c>
      <c r="O351" s="36" t="s">
        <v>1874</v>
      </c>
      <c r="P351" s="36" t="s">
        <v>2425</v>
      </c>
      <c r="Q351" s="36">
        <v>41948</v>
      </c>
      <c r="R351" s="36">
        <v>41948</v>
      </c>
      <c r="S351" s="36" t="s">
        <v>2483</v>
      </c>
      <c r="T351" s="42"/>
      <c r="U351" s="36" t="s">
        <v>2427</v>
      </c>
      <c r="V351" s="36" t="s">
        <v>675</v>
      </c>
      <c r="W351" s="36">
        <v>0.3</v>
      </c>
      <c r="X351" s="246">
        <v>43446</v>
      </c>
      <c r="Y351" s="34" t="s">
        <v>820</v>
      </c>
      <c r="Z351" s="246" t="s">
        <v>2428</v>
      </c>
      <c r="AA351" s="246" t="s">
        <v>2428</v>
      </c>
      <c r="AB351" s="34" t="s">
        <v>820</v>
      </c>
      <c r="AC351" s="247"/>
      <c r="AD351" s="248" t="s">
        <v>2429</v>
      </c>
      <c r="AE351" s="34"/>
      <c r="AF351" s="34"/>
      <c r="AG351" s="249" t="s">
        <v>2430</v>
      </c>
      <c r="AH351" s="249" t="s">
        <v>2430</v>
      </c>
      <c r="AI351" s="37"/>
      <c r="AJ351" s="37"/>
      <c r="AK351" s="37"/>
      <c r="AL351" s="37"/>
      <c r="AM351" s="37"/>
      <c r="AN351" s="37"/>
      <c r="AO351" s="37"/>
      <c r="AP351" s="37"/>
      <c r="AQ351" s="37"/>
      <c r="AR351" s="37"/>
      <c r="AS351" s="37"/>
      <c r="AT351" s="37"/>
      <c r="AU351" s="37"/>
      <c r="AV351" s="37"/>
      <c r="AW351" s="37"/>
      <c r="AX351" s="186"/>
      <c r="AY351" s="254">
        <v>0</v>
      </c>
      <c r="AZ351" s="252">
        <v>0</v>
      </c>
      <c r="BA351" s="255">
        <v>0</v>
      </c>
      <c r="BB351" s="255">
        <v>0</v>
      </c>
      <c r="BC351" s="255">
        <v>0</v>
      </c>
      <c r="BD351" s="32"/>
      <c r="BE351" s="32"/>
      <c r="BF351" s="32"/>
      <c r="BG351" s="32"/>
      <c r="BH351" s="32"/>
      <c r="BI351" s="32"/>
      <c r="BJ351" s="32"/>
      <c r="BK351" s="32"/>
      <c r="BL351" s="32"/>
      <c r="BM351" s="32"/>
      <c r="BN351" s="32"/>
      <c r="BO351" s="32"/>
      <c r="BP351" s="32"/>
      <c r="BQ351" s="32"/>
      <c r="BR351" s="214">
        <v>1680</v>
      </c>
      <c r="BS351" s="32" t="s">
        <v>2484</v>
      </c>
      <c r="BT351" s="32" t="s">
        <v>2485</v>
      </c>
      <c r="BU351" s="14">
        <f t="shared" si="17"/>
        <v>113</v>
      </c>
    </row>
    <row r="352" spans="1:73" ht="39" customHeight="1">
      <c r="A352" s="30" t="s">
        <v>2419</v>
      </c>
      <c r="B352" s="32" t="s">
        <v>805</v>
      </c>
      <c r="C352" s="32" t="s">
        <v>416</v>
      </c>
      <c r="D352" s="32" t="s">
        <v>420</v>
      </c>
      <c r="E352" s="32" t="s">
        <v>2420</v>
      </c>
      <c r="F352" s="32" t="s">
        <v>199</v>
      </c>
      <c r="G352" s="32" t="s">
        <v>326</v>
      </c>
      <c r="H352" s="32" t="s">
        <v>2224</v>
      </c>
      <c r="I352" s="36"/>
      <c r="J352" s="36" t="s">
        <v>2504</v>
      </c>
      <c r="K352" s="36"/>
      <c r="L352" s="36" t="s">
        <v>2505</v>
      </c>
      <c r="M352" s="36" t="s">
        <v>2506</v>
      </c>
      <c r="N352" s="36" t="s">
        <v>2424</v>
      </c>
      <c r="O352" s="36" t="s">
        <v>1874</v>
      </c>
      <c r="P352" s="36" t="s">
        <v>2507</v>
      </c>
      <c r="Q352" s="36">
        <v>41949</v>
      </c>
      <c r="R352" s="36">
        <v>41949</v>
      </c>
      <c r="S352" s="36" t="s">
        <v>187</v>
      </c>
      <c r="T352" s="42"/>
      <c r="U352" s="36" t="s">
        <v>2508</v>
      </c>
      <c r="V352" s="36" t="s">
        <v>675</v>
      </c>
      <c r="W352" s="36">
        <v>0.3</v>
      </c>
      <c r="X352" s="246">
        <v>43446</v>
      </c>
      <c r="Y352" s="246" t="s">
        <v>820</v>
      </c>
      <c r="Z352" s="246" t="s">
        <v>2428</v>
      </c>
      <c r="AA352" s="246" t="s">
        <v>2428</v>
      </c>
      <c r="AB352" s="34" t="s">
        <v>675</v>
      </c>
      <c r="AC352" s="247"/>
      <c r="AD352" s="248" t="s">
        <v>2509</v>
      </c>
      <c r="AE352" s="34"/>
      <c r="AF352" s="34"/>
      <c r="AG352" s="249" t="s">
        <v>2430</v>
      </c>
      <c r="AH352" s="249" t="s">
        <v>2430</v>
      </c>
      <c r="AI352" s="37"/>
      <c r="AJ352" s="37"/>
      <c r="AK352" s="37"/>
      <c r="AL352" s="37"/>
      <c r="AM352" s="37"/>
      <c r="AN352" s="37"/>
      <c r="AO352" s="37"/>
      <c r="AP352" s="37"/>
      <c r="AQ352" s="37"/>
      <c r="AR352" s="37"/>
      <c r="AS352" s="37"/>
      <c r="AT352" s="37"/>
      <c r="AU352" s="37"/>
      <c r="AV352" s="37"/>
      <c r="AW352" s="37"/>
      <c r="AX352" s="186"/>
      <c r="AY352" s="254">
        <v>3.28</v>
      </c>
      <c r="AZ352" s="252">
        <v>0.216</v>
      </c>
      <c r="BA352" s="255">
        <v>0</v>
      </c>
      <c r="BB352" s="255">
        <v>2.76E-2</v>
      </c>
      <c r="BC352" s="255">
        <v>0</v>
      </c>
      <c r="BD352" s="32"/>
      <c r="BE352" s="32"/>
      <c r="BF352" s="32"/>
      <c r="BG352" s="32"/>
      <c r="BH352" s="32"/>
      <c r="BI352" s="32"/>
      <c r="BJ352" s="32"/>
      <c r="BK352" s="32"/>
      <c r="BL352" s="32"/>
      <c r="BM352" s="32"/>
      <c r="BN352" s="32"/>
      <c r="BO352" s="32">
        <v>2.02E-5</v>
      </c>
      <c r="BP352" s="32">
        <v>-6.8000000000000005E-2</v>
      </c>
      <c r="BQ352" s="32"/>
      <c r="BR352" s="214">
        <f t="shared" ref="BR352:BR357" si="18">SUM(AZ352:BM352)</f>
        <v>0.24359999999999998</v>
      </c>
      <c r="BS352" s="32" t="s">
        <v>190</v>
      </c>
      <c r="BT352" s="32" t="s">
        <v>190</v>
      </c>
      <c r="BU352" s="14">
        <f t="shared" si="17"/>
        <v>114</v>
      </c>
    </row>
    <row r="353" spans="1:73" ht="39" customHeight="1">
      <c r="A353" s="30" t="s">
        <v>2419</v>
      </c>
      <c r="B353" s="32" t="s">
        <v>805</v>
      </c>
      <c r="C353" s="32" t="s">
        <v>416</v>
      </c>
      <c r="D353" s="32" t="s">
        <v>420</v>
      </c>
      <c r="E353" s="32" t="s">
        <v>2420</v>
      </c>
      <c r="F353" s="32" t="s">
        <v>199</v>
      </c>
      <c r="G353" s="32" t="s">
        <v>326</v>
      </c>
      <c r="H353" s="32" t="s">
        <v>2224</v>
      </c>
      <c r="I353" s="36"/>
      <c r="J353" s="36" t="s">
        <v>2510</v>
      </c>
      <c r="K353" s="36"/>
      <c r="L353" s="36" t="s">
        <v>2505</v>
      </c>
      <c r="M353" s="36" t="s">
        <v>2511</v>
      </c>
      <c r="N353" s="36" t="s">
        <v>2424</v>
      </c>
      <c r="O353" s="36" t="s">
        <v>1874</v>
      </c>
      <c r="P353" s="36" t="s">
        <v>2507</v>
      </c>
      <c r="Q353" s="36">
        <v>41949</v>
      </c>
      <c r="R353" s="36">
        <v>41949</v>
      </c>
      <c r="S353" s="36" t="s">
        <v>187</v>
      </c>
      <c r="T353" s="42"/>
      <c r="U353" s="36" t="s">
        <v>2508</v>
      </c>
      <c r="V353" s="36" t="s">
        <v>675</v>
      </c>
      <c r="W353" s="36">
        <v>0.3</v>
      </c>
      <c r="X353" s="246">
        <v>43446</v>
      </c>
      <c r="Y353" s="246" t="s">
        <v>820</v>
      </c>
      <c r="Z353" s="246" t="s">
        <v>2428</v>
      </c>
      <c r="AA353" s="246" t="s">
        <v>2428</v>
      </c>
      <c r="AB353" s="34" t="s">
        <v>675</v>
      </c>
      <c r="AC353" s="247"/>
      <c r="AD353" s="248" t="s">
        <v>2509</v>
      </c>
      <c r="AE353" s="34"/>
      <c r="AF353" s="34"/>
      <c r="AG353" s="249" t="s">
        <v>2430</v>
      </c>
      <c r="AH353" s="249" t="s">
        <v>2430</v>
      </c>
      <c r="AI353" s="37"/>
      <c r="AJ353" s="37"/>
      <c r="AK353" s="37"/>
      <c r="AL353" s="37"/>
      <c r="AM353" s="37"/>
      <c r="AN353" s="37"/>
      <c r="AO353" s="37"/>
      <c r="AP353" s="37"/>
      <c r="AQ353" s="37"/>
      <c r="AR353" s="37"/>
      <c r="AS353" s="37"/>
      <c r="AT353" s="37"/>
      <c r="AU353" s="37"/>
      <c r="AV353" s="37"/>
      <c r="AW353" s="37"/>
      <c r="AX353" s="186"/>
      <c r="AY353" s="254">
        <v>2.2599999999999998</v>
      </c>
      <c r="AZ353" s="252">
        <v>0.13700000000000001</v>
      </c>
      <c r="BA353" s="255">
        <v>0</v>
      </c>
      <c r="BB353" s="255">
        <v>8.0000000000000002E-3</v>
      </c>
      <c r="BC353" s="255">
        <v>0</v>
      </c>
      <c r="BD353" s="32"/>
      <c r="BE353" s="32"/>
      <c r="BF353" s="32"/>
      <c r="BG353" s="32"/>
      <c r="BH353" s="32"/>
      <c r="BI353" s="32"/>
      <c r="BJ353" s="32"/>
      <c r="BK353" s="32"/>
      <c r="BL353" s="32"/>
      <c r="BM353" s="32"/>
      <c r="BN353" s="32"/>
      <c r="BO353" s="32">
        <v>5.5699999999999999E-5</v>
      </c>
      <c r="BP353" s="32">
        <v>2.6800000000000001E-3</v>
      </c>
      <c r="BQ353" s="32"/>
      <c r="BR353" s="214">
        <f t="shared" si="18"/>
        <v>0.14500000000000002</v>
      </c>
      <c r="BS353" s="32" t="s">
        <v>190</v>
      </c>
      <c r="BT353" s="32" t="s">
        <v>190</v>
      </c>
      <c r="BU353" s="14">
        <f t="shared" si="17"/>
        <v>115</v>
      </c>
    </row>
    <row r="354" spans="1:73" ht="39" customHeight="1">
      <c r="A354" s="30" t="s">
        <v>2419</v>
      </c>
      <c r="B354" s="32" t="s">
        <v>805</v>
      </c>
      <c r="C354" s="32" t="s">
        <v>416</v>
      </c>
      <c r="D354" s="32" t="s">
        <v>420</v>
      </c>
      <c r="E354" s="32" t="s">
        <v>2420</v>
      </c>
      <c r="F354" s="32" t="s">
        <v>199</v>
      </c>
      <c r="G354" s="32" t="s">
        <v>326</v>
      </c>
      <c r="H354" s="32" t="s">
        <v>2224</v>
      </c>
      <c r="I354" s="36"/>
      <c r="J354" s="36" t="s">
        <v>2512</v>
      </c>
      <c r="K354" s="36"/>
      <c r="L354" s="36" t="s">
        <v>2505</v>
      </c>
      <c r="M354" s="36" t="s">
        <v>2513</v>
      </c>
      <c r="N354" s="36" t="s">
        <v>2424</v>
      </c>
      <c r="O354" s="36" t="s">
        <v>1874</v>
      </c>
      <c r="P354" s="36" t="s">
        <v>2507</v>
      </c>
      <c r="Q354" s="36">
        <v>41949</v>
      </c>
      <c r="R354" s="36">
        <v>41949</v>
      </c>
      <c r="S354" s="36" t="s">
        <v>187</v>
      </c>
      <c r="T354" s="42"/>
      <c r="U354" s="36" t="s">
        <v>2508</v>
      </c>
      <c r="V354" s="36" t="s">
        <v>675</v>
      </c>
      <c r="W354" s="36">
        <v>0.3</v>
      </c>
      <c r="X354" s="246">
        <v>43446</v>
      </c>
      <c r="Y354" s="246" t="s">
        <v>820</v>
      </c>
      <c r="Z354" s="246" t="s">
        <v>2428</v>
      </c>
      <c r="AA354" s="246" t="s">
        <v>2428</v>
      </c>
      <c r="AB354" s="34" t="s">
        <v>675</v>
      </c>
      <c r="AC354" s="247"/>
      <c r="AD354" s="248" t="s">
        <v>2509</v>
      </c>
      <c r="AE354" s="34"/>
      <c r="AF354" s="34"/>
      <c r="AG354" s="249" t="s">
        <v>2430</v>
      </c>
      <c r="AH354" s="249" t="s">
        <v>2430</v>
      </c>
      <c r="AI354" s="37"/>
      <c r="AJ354" s="37"/>
      <c r="AK354" s="37"/>
      <c r="AL354" s="37"/>
      <c r="AM354" s="37"/>
      <c r="AN354" s="37"/>
      <c r="AO354" s="37"/>
      <c r="AP354" s="37"/>
      <c r="AQ354" s="37"/>
      <c r="AR354" s="37"/>
      <c r="AS354" s="37"/>
      <c r="AT354" s="37"/>
      <c r="AU354" s="37"/>
      <c r="AV354" s="37"/>
      <c r="AW354" s="37"/>
      <c r="AX354" s="186"/>
      <c r="AY354" s="254">
        <v>1.74</v>
      </c>
      <c r="AZ354" s="252">
        <v>0.113</v>
      </c>
      <c r="BA354" s="255">
        <v>0</v>
      </c>
      <c r="BB354" s="255">
        <v>9.0399999999999994E-3</v>
      </c>
      <c r="BC354" s="255">
        <v>0</v>
      </c>
      <c r="BD354" s="32"/>
      <c r="BE354" s="32"/>
      <c r="BF354" s="32"/>
      <c r="BG354" s="32"/>
      <c r="BH354" s="32"/>
      <c r="BI354" s="32"/>
      <c r="BJ354" s="32"/>
      <c r="BK354" s="32"/>
      <c r="BL354" s="32"/>
      <c r="BM354" s="32"/>
      <c r="BN354" s="32"/>
      <c r="BO354" s="32">
        <v>3.8800000000000001E-5</v>
      </c>
      <c r="BP354" s="32">
        <v>5.5E-2</v>
      </c>
      <c r="BQ354" s="32"/>
      <c r="BR354" s="214">
        <f t="shared" si="18"/>
        <v>0.12204000000000001</v>
      </c>
      <c r="BS354" s="32" t="s">
        <v>190</v>
      </c>
      <c r="BT354" s="32" t="s">
        <v>190</v>
      </c>
      <c r="BU354" s="14">
        <f t="shared" si="17"/>
        <v>116</v>
      </c>
    </row>
    <row r="355" spans="1:73" ht="39" customHeight="1">
      <c r="A355" s="30" t="s">
        <v>2419</v>
      </c>
      <c r="B355" s="32" t="s">
        <v>805</v>
      </c>
      <c r="C355" s="32" t="s">
        <v>416</v>
      </c>
      <c r="D355" s="32" t="s">
        <v>420</v>
      </c>
      <c r="E355" s="32" t="s">
        <v>2420</v>
      </c>
      <c r="F355" s="32" t="s">
        <v>199</v>
      </c>
      <c r="G355" s="32" t="s">
        <v>326</v>
      </c>
      <c r="H355" s="32" t="s">
        <v>2224</v>
      </c>
      <c r="I355" s="36"/>
      <c r="J355" s="36" t="s">
        <v>2514</v>
      </c>
      <c r="K355" s="36"/>
      <c r="L355" s="36" t="s">
        <v>2505</v>
      </c>
      <c r="M355" s="36" t="s">
        <v>2515</v>
      </c>
      <c r="N355" s="36" t="s">
        <v>2424</v>
      </c>
      <c r="O355" s="36" t="s">
        <v>1874</v>
      </c>
      <c r="P355" s="36" t="s">
        <v>2507</v>
      </c>
      <c r="Q355" s="36">
        <v>41949</v>
      </c>
      <c r="R355" s="36">
        <v>41949</v>
      </c>
      <c r="S355" s="36" t="s">
        <v>187</v>
      </c>
      <c r="T355" s="42"/>
      <c r="U355" s="36" t="s">
        <v>2508</v>
      </c>
      <c r="V355" s="36" t="s">
        <v>675</v>
      </c>
      <c r="W355" s="36">
        <v>0.3</v>
      </c>
      <c r="X355" s="246">
        <v>43446</v>
      </c>
      <c r="Y355" s="246" t="s">
        <v>820</v>
      </c>
      <c r="Z355" s="246" t="s">
        <v>2428</v>
      </c>
      <c r="AA355" s="246" t="s">
        <v>2428</v>
      </c>
      <c r="AB355" s="34" t="s">
        <v>675</v>
      </c>
      <c r="AC355" s="247"/>
      <c r="AD355" s="248" t="s">
        <v>2509</v>
      </c>
      <c r="AE355" s="34"/>
      <c r="AF355" s="34"/>
      <c r="AG355" s="249" t="s">
        <v>2430</v>
      </c>
      <c r="AH355" s="249" t="s">
        <v>2430</v>
      </c>
      <c r="AI355" s="37"/>
      <c r="AJ355" s="37"/>
      <c r="AK355" s="37"/>
      <c r="AL355" s="37"/>
      <c r="AM355" s="37"/>
      <c r="AN355" s="37"/>
      <c r="AO355" s="37"/>
      <c r="AP355" s="37"/>
      <c r="AQ355" s="37"/>
      <c r="AR355" s="37"/>
      <c r="AS355" s="37"/>
      <c r="AT355" s="37"/>
      <c r="AU355" s="37"/>
      <c r="AV355" s="37"/>
      <c r="AW355" s="37"/>
      <c r="AX355" s="186"/>
      <c r="AY355" s="254">
        <v>1.19</v>
      </c>
      <c r="AZ355" s="252">
        <v>7.0999999999999994E-2</v>
      </c>
      <c r="BA355" s="255">
        <v>0</v>
      </c>
      <c r="BB355" s="255">
        <v>2.3500000000000001E-3</v>
      </c>
      <c r="BC355" s="255">
        <v>0</v>
      </c>
      <c r="BD355" s="32"/>
      <c r="BE355" s="32"/>
      <c r="BF355" s="32"/>
      <c r="BG355" s="32"/>
      <c r="BH355" s="32"/>
      <c r="BI355" s="32"/>
      <c r="BJ355" s="32"/>
      <c r="BK355" s="32"/>
      <c r="BL355" s="32"/>
      <c r="BM355" s="32"/>
      <c r="BN355" s="32"/>
      <c r="BO355" s="32">
        <v>3.7799999999999998E-6</v>
      </c>
      <c r="BP355" s="32">
        <v>4.2500000000000003E-3</v>
      </c>
      <c r="BQ355" s="32"/>
      <c r="BR355" s="214">
        <f t="shared" si="18"/>
        <v>7.3349999999999999E-2</v>
      </c>
      <c r="BS355" s="32" t="s">
        <v>190</v>
      </c>
      <c r="BT355" s="32" t="s">
        <v>190</v>
      </c>
      <c r="BU355" s="14">
        <f t="shared" si="17"/>
        <v>117</v>
      </c>
    </row>
    <row r="356" spans="1:73" ht="39" customHeight="1">
      <c r="A356" s="30" t="s">
        <v>2419</v>
      </c>
      <c r="B356" s="32" t="s">
        <v>805</v>
      </c>
      <c r="C356" s="32" t="s">
        <v>416</v>
      </c>
      <c r="D356" s="32" t="s">
        <v>420</v>
      </c>
      <c r="E356" s="32" t="s">
        <v>2420</v>
      </c>
      <c r="F356" s="32" t="s">
        <v>199</v>
      </c>
      <c r="G356" s="32" t="s">
        <v>326</v>
      </c>
      <c r="H356" s="32" t="s">
        <v>2224</v>
      </c>
      <c r="I356" s="36"/>
      <c r="J356" s="36" t="s">
        <v>2516</v>
      </c>
      <c r="K356" s="36"/>
      <c r="L356" s="36" t="s">
        <v>2505</v>
      </c>
      <c r="M356" s="36" t="s">
        <v>2517</v>
      </c>
      <c r="N356" s="36" t="s">
        <v>2424</v>
      </c>
      <c r="O356" s="36" t="s">
        <v>1874</v>
      </c>
      <c r="P356" s="36" t="s">
        <v>2507</v>
      </c>
      <c r="Q356" s="36">
        <v>41949</v>
      </c>
      <c r="R356" s="36">
        <v>41949</v>
      </c>
      <c r="S356" s="36" t="s">
        <v>187</v>
      </c>
      <c r="T356" s="42"/>
      <c r="U356" s="36" t="s">
        <v>2508</v>
      </c>
      <c r="V356" s="36" t="s">
        <v>675</v>
      </c>
      <c r="W356" s="36">
        <v>0.3</v>
      </c>
      <c r="X356" s="246">
        <v>43446</v>
      </c>
      <c r="Y356" s="246" t="s">
        <v>820</v>
      </c>
      <c r="Z356" s="246" t="s">
        <v>2428</v>
      </c>
      <c r="AA356" s="246" t="s">
        <v>2428</v>
      </c>
      <c r="AB356" s="34" t="s">
        <v>675</v>
      </c>
      <c r="AC356" s="247"/>
      <c r="AD356" s="248" t="s">
        <v>2509</v>
      </c>
      <c r="AE356" s="34"/>
      <c r="AF356" s="34"/>
      <c r="AG356" s="249" t="s">
        <v>2430</v>
      </c>
      <c r="AH356" s="249" t="s">
        <v>2430</v>
      </c>
      <c r="AI356" s="37"/>
      <c r="AJ356" s="37"/>
      <c r="AK356" s="37"/>
      <c r="AL356" s="37"/>
      <c r="AM356" s="37"/>
      <c r="AN356" s="37"/>
      <c r="AO356" s="37"/>
      <c r="AP356" s="37"/>
      <c r="AQ356" s="37"/>
      <c r="AR356" s="37"/>
      <c r="AS356" s="37"/>
      <c r="AT356" s="37"/>
      <c r="AU356" s="37"/>
      <c r="AV356" s="37"/>
      <c r="AW356" s="37"/>
      <c r="AX356" s="186"/>
      <c r="AY356" s="254">
        <v>1.1000000000000001</v>
      </c>
      <c r="AZ356" s="252">
        <v>7.1800000000000003E-2</v>
      </c>
      <c r="BA356" s="255">
        <v>0</v>
      </c>
      <c r="BB356" s="255">
        <v>3.6600000000000001E-3</v>
      </c>
      <c r="BC356" s="255">
        <v>0</v>
      </c>
      <c r="BD356" s="32"/>
      <c r="BE356" s="32"/>
      <c r="BF356" s="32"/>
      <c r="BG356" s="32"/>
      <c r="BH356" s="32"/>
      <c r="BI356" s="32"/>
      <c r="BJ356" s="32"/>
      <c r="BK356" s="32"/>
      <c r="BL356" s="32"/>
      <c r="BM356" s="32"/>
      <c r="BN356" s="32"/>
      <c r="BO356" s="32">
        <v>2.8100000000000002E-6</v>
      </c>
      <c r="BP356" s="32">
        <v>-2.9500000000000001E-4</v>
      </c>
      <c r="BQ356" s="32"/>
      <c r="BR356" s="214">
        <f t="shared" si="18"/>
        <v>7.5459999999999999E-2</v>
      </c>
      <c r="BS356" s="32" t="s">
        <v>190</v>
      </c>
      <c r="BT356" s="32" t="s">
        <v>190</v>
      </c>
      <c r="BU356" s="14">
        <f t="shared" si="17"/>
        <v>118</v>
      </c>
    </row>
    <row r="357" spans="1:73" ht="39" customHeight="1">
      <c r="A357" s="30" t="s">
        <v>2419</v>
      </c>
      <c r="B357" s="32" t="s">
        <v>805</v>
      </c>
      <c r="C357" s="32" t="s">
        <v>408</v>
      </c>
      <c r="D357" s="32" t="s">
        <v>409</v>
      </c>
      <c r="E357" s="32" t="s">
        <v>2420</v>
      </c>
      <c r="F357" s="32" t="s">
        <v>301</v>
      </c>
      <c r="G357" s="32" t="s">
        <v>304</v>
      </c>
      <c r="H357" s="32" t="s">
        <v>806</v>
      </c>
      <c r="I357" s="36"/>
      <c r="J357" s="36" t="s">
        <v>2518</v>
      </c>
      <c r="K357" s="36"/>
      <c r="L357" s="36" t="s">
        <v>2519</v>
      </c>
      <c r="M357" s="36" t="s">
        <v>2520</v>
      </c>
      <c r="N357" s="36" t="s">
        <v>2424</v>
      </c>
      <c r="O357" s="36" t="s">
        <v>1874</v>
      </c>
      <c r="P357" s="36" t="s">
        <v>2436</v>
      </c>
      <c r="Q357" s="36">
        <v>41948</v>
      </c>
      <c r="R357" s="36">
        <v>41948</v>
      </c>
      <c r="S357" s="36" t="s">
        <v>187</v>
      </c>
      <c r="T357" s="42"/>
      <c r="U357" s="36" t="s">
        <v>2479</v>
      </c>
      <c r="V357" s="36" t="s">
        <v>675</v>
      </c>
      <c r="W357" s="36">
        <v>0.3</v>
      </c>
      <c r="X357" s="246">
        <v>43446</v>
      </c>
      <c r="Y357" s="246" t="s">
        <v>820</v>
      </c>
      <c r="Z357" s="246" t="s">
        <v>2428</v>
      </c>
      <c r="AA357" s="246" t="s">
        <v>2428</v>
      </c>
      <c r="AB357" s="34" t="s">
        <v>820</v>
      </c>
      <c r="AC357" s="247"/>
      <c r="AD357" s="248" t="s">
        <v>2429</v>
      </c>
      <c r="AE357" s="34"/>
      <c r="AF357" s="34"/>
      <c r="AG357" s="249" t="s">
        <v>2430</v>
      </c>
      <c r="AH357" s="249" t="s">
        <v>2430</v>
      </c>
      <c r="AI357" s="37"/>
      <c r="AJ357" s="37"/>
      <c r="AK357" s="37"/>
      <c r="AL357" s="37"/>
      <c r="AM357" s="37"/>
      <c r="AN357" s="37"/>
      <c r="AO357" s="37"/>
      <c r="AP357" s="37"/>
      <c r="AQ357" s="37"/>
      <c r="AR357" s="37"/>
      <c r="AS357" s="37"/>
      <c r="AT357" s="37"/>
      <c r="AU357" s="37"/>
      <c r="AV357" s="37"/>
      <c r="AW357" s="37"/>
      <c r="AX357" s="186"/>
      <c r="AY357" s="254">
        <v>421</v>
      </c>
      <c r="AZ357" s="252">
        <v>30</v>
      </c>
      <c r="BA357" s="255">
        <v>0</v>
      </c>
      <c r="BB357" s="255">
        <v>0</v>
      </c>
      <c r="BC357" s="255">
        <v>0</v>
      </c>
      <c r="BD357" s="32"/>
      <c r="BE357" s="32"/>
      <c r="BF357" s="32"/>
      <c r="BG357" s="32"/>
      <c r="BH357" s="32"/>
      <c r="BI357" s="32"/>
      <c r="BJ357" s="32"/>
      <c r="BK357" s="32"/>
      <c r="BL357" s="32"/>
      <c r="BM357" s="32"/>
      <c r="BN357" s="32"/>
      <c r="BO357" s="32">
        <v>0</v>
      </c>
      <c r="BP357" s="32">
        <v>0</v>
      </c>
      <c r="BQ357" s="32"/>
      <c r="BR357" s="214">
        <f t="shared" si="18"/>
        <v>30</v>
      </c>
      <c r="BS357" s="32" t="s">
        <v>2500</v>
      </c>
      <c r="BT357" s="32" t="s">
        <v>2501</v>
      </c>
      <c r="BU357" s="14">
        <f t="shared" si="17"/>
        <v>119</v>
      </c>
    </row>
    <row r="358" spans="1:73" ht="39" customHeight="1">
      <c r="A358" s="30" t="s">
        <v>2419</v>
      </c>
      <c r="B358" s="32" t="s">
        <v>805</v>
      </c>
      <c r="C358" s="32" t="s">
        <v>408</v>
      </c>
      <c r="D358" s="32" t="s">
        <v>409</v>
      </c>
      <c r="E358" s="32" t="s">
        <v>2420</v>
      </c>
      <c r="F358" s="32" t="s">
        <v>301</v>
      </c>
      <c r="G358" s="32" t="s">
        <v>304</v>
      </c>
      <c r="H358" s="32" t="s">
        <v>806</v>
      </c>
      <c r="I358" s="36"/>
      <c r="J358" s="36" t="s">
        <v>2521</v>
      </c>
      <c r="K358" s="36"/>
      <c r="L358" s="36" t="s">
        <v>2522</v>
      </c>
      <c r="M358" s="36" t="s">
        <v>2523</v>
      </c>
      <c r="N358" s="36" t="s">
        <v>2424</v>
      </c>
      <c r="O358" s="36" t="s">
        <v>1874</v>
      </c>
      <c r="P358" s="36" t="s">
        <v>2425</v>
      </c>
      <c r="Q358" s="36">
        <v>41948</v>
      </c>
      <c r="R358" s="36">
        <v>41948</v>
      </c>
      <c r="S358" s="36" t="s">
        <v>187</v>
      </c>
      <c r="T358" s="42"/>
      <c r="U358" s="36" t="s">
        <v>2479</v>
      </c>
      <c r="V358" s="36" t="s">
        <v>675</v>
      </c>
      <c r="W358" s="36">
        <v>0.3</v>
      </c>
      <c r="X358" s="246">
        <v>43446</v>
      </c>
      <c r="Y358" s="246" t="s">
        <v>820</v>
      </c>
      <c r="Z358" s="246" t="s">
        <v>2428</v>
      </c>
      <c r="AA358" s="246" t="s">
        <v>2428</v>
      </c>
      <c r="AB358" s="34" t="s">
        <v>820</v>
      </c>
      <c r="AC358" s="247"/>
      <c r="AD358" s="248" t="s">
        <v>2429</v>
      </c>
      <c r="AE358" s="34"/>
      <c r="AF358" s="34"/>
      <c r="AG358" s="249" t="s">
        <v>2430</v>
      </c>
      <c r="AH358" s="249" t="s">
        <v>2430</v>
      </c>
      <c r="AI358" s="37"/>
      <c r="AJ358" s="37"/>
      <c r="AK358" s="37"/>
      <c r="AL358" s="37"/>
      <c r="AM358" s="37"/>
      <c r="AN358" s="37"/>
      <c r="AO358" s="37"/>
      <c r="AP358" s="37"/>
      <c r="AQ358" s="37"/>
      <c r="AR358" s="37"/>
      <c r="AS358" s="37"/>
      <c r="AT358" s="37"/>
      <c r="AU358" s="37"/>
      <c r="AV358" s="37"/>
      <c r="AW358" s="37"/>
      <c r="AX358" s="186"/>
      <c r="AY358" s="254">
        <v>0</v>
      </c>
      <c r="AZ358" s="252">
        <v>0</v>
      </c>
      <c r="BA358" s="255">
        <v>0</v>
      </c>
      <c r="BB358" s="255">
        <v>0</v>
      </c>
      <c r="BC358" s="255">
        <v>0</v>
      </c>
      <c r="BD358" s="32"/>
      <c r="BE358" s="32"/>
      <c r="BF358" s="32"/>
      <c r="BG358" s="32"/>
      <c r="BH358" s="32"/>
      <c r="BI358" s="32"/>
      <c r="BJ358" s="32"/>
      <c r="BK358" s="32"/>
      <c r="BL358" s="32"/>
      <c r="BM358" s="32"/>
      <c r="BN358" s="32"/>
      <c r="BO358" s="32"/>
      <c r="BP358" s="32"/>
      <c r="BQ358" s="32"/>
      <c r="BR358" s="214">
        <v>1170</v>
      </c>
      <c r="BS358" s="32" t="s">
        <v>2431</v>
      </c>
      <c r="BT358" s="32" t="s">
        <v>2432</v>
      </c>
      <c r="BU358" s="14">
        <f t="shared" si="17"/>
        <v>120</v>
      </c>
    </row>
    <row r="359" spans="1:73" ht="39" customHeight="1">
      <c r="A359" s="30" t="s">
        <v>2419</v>
      </c>
      <c r="B359" s="32" t="s">
        <v>805</v>
      </c>
      <c r="C359" s="32" t="s">
        <v>408</v>
      </c>
      <c r="D359" s="32" t="s">
        <v>409</v>
      </c>
      <c r="E359" s="32" t="s">
        <v>2420</v>
      </c>
      <c r="F359" s="32" t="s">
        <v>301</v>
      </c>
      <c r="G359" s="32" t="s">
        <v>304</v>
      </c>
      <c r="H359" s="32" t="s">
        <v>806</v>
      </c>
      <c r="I359" s="36"/>
      <c r="J359" s="36" t="s">
        <v>2524</v>
      </c>
      <c r="K359" s="36"/>
      <c r="L359" s="36" t="s">
        <v>2525</v>
      </c>
      <c r="M359" s="36" t="s">
        <v>2526</v>
      </c>
      <c r="N359" s="36" t="s">
        <v>2424</v>
      </c>
      <c r="O359" s="36" t="s">
        <v>1874</v>
      </c>
      <c r="P359" s="36" t="s">
        <v>2436</v>
      </c>
      <c r="Q359" s="36">
        <v>41948</v>
      </c>
      <c r="R359" s="36">
        <v>41948</v>
      </c>
      <c r="S359" s="36" t="s">
        <v>187</v>
      </c>
      <c r="T359" s="36"/>
      <c r="U359" s="36" t="s">
        <v>2479</v>
      </c>
      <c r="V359" s="36" t="s">
        <v>675</v>
      </c>
      <c r="W359" s="36">
        <v>0.3</v>
      </c>
      <c r="X359" s="246">
        <v>43446</v>
      </c>
      <c r="Y359" s="246" t="s">
        <v>820</v>
      </c>
      <c r="Z359" s="246" t="s">
        <v>2428</v>
      </c>
      <c r="AA359" s="246" t="s">
        <v>2428</v>
      </c>
      <c r="AB359" s="34" t="s">
        <v>820</v>
      </c>
      <c r="AC359" s="247"/>
      <c r="AD359" s="248" t="s">
        <v>2429</v>
      </c>
      <c r="AE359" s="34"/>
      <c r="AF359" s="34"/>
      <c r="AG359" s="249" t="s">
        <v>2430</v>
      </c>
      <c r="AH359" s="249" t="s">
        <v>2430</v>
      </c>
      <c r="AI359" s="37"/>
      <c r="AJ359" s="37"/>
      <c r="AK359" s="37"/>
      <c r="AL359" s="37"/>
      <c r="AM359" s="37"/>
      <c r="AN359" s="37"/>
      <c r="AO359" s="37"/>
      <c r="AP359" s="37"/>
      <c r="AQ359" s="37"/>
      <c r="AR359" s="37"/>
      <c r="AS359" s="37"/>
      <c r="AT359" s="37"/>
      <c r="AU359" s="37"/>
      <c r="AV359" s="37"/>
      <c r="AW359" s="37"/>
      <c r="AX359" s="186"/>
      <c r="AY359" s="254">
        <v>3200</v>
      </c>
      <c r="AZ359" s="252">
        <v>240</v>
      </c>
      <c r="BA359" s="255">
        <v>0</v>
      </c>
      <c r="BB359" s="255">
        <v>1580</v>
      </c>
      <c r="BC359" s="255">
        <v>0</v>
      </c>
      <c r="BD359" s="32"/>
      <c r="BE359" s="32"/>
      <c r="BF359" s="32"/>
      <c r="BG359" s="32"/>
      <c r="BH359" s="32"/>
      <c r="BI359" s="32"/>
      <c r="BJ359" s="32"/>
      <c r="BK359" s="32"/>
      <c r="BL359" s="32"/>
      <c r="BM359" s="32"/>
      <c r="BN359" s="32"/>
      <c r="BO359" s="32">
        <v>0</v>
      </c>
      <c r="BP359" s="32">
        <v>0</v>
      </c>
      <c r="BQ359" s="32"/>
      <c r="BR359" s="214">
        <f>SUM(AZ359:BM359)</f>
        <v>1820</v>
      </c>
      <c r="BS359" s="32" t="s">
        <v>2484</v>
      </c>
      <c r="BT359" s="32" t="s">
        <v>2485</v>
      </c>
      <c r="BU359" s="14">
        <f t="shared" si="17"/>
        <v>121</v>
      </c>
    </row>
    <row r="360" spans="1:73" ht="39" customHeight="1">
      <c r="A360" s="30" t="s">
        <v>2419</v>
      </c>
      <c r="B360" s="32" t="s">
        <v>805</v>
      </c>
      <c r="C360" s="32" t="s">
        <v>408</v>
      </c>
      <c r="D360" s="32" t="s">
        <v>409</v>
      </c>
      <c r="E360" s="32" t="s">
        <v>2420</v>
      </c>
      <c r="F360" s="32" t="s">
        <v>301</v>
      </c>
      <c r="G360" s="32" t="s">
        <v>304</v>
      </c>
      <c r="H360" s="32" t="s">
        <v>806</v>
      </c>
      <c r="I360" s="36"/>
      <c r="J360" s="36" t="s">
        <v>2527</v>
      </c>
      <c r="K360" s="36"/>
      <c r="L360" s="36" t="s">
        <v>2528</v>
      </c>
      <c r="M360" s="36" t="s">
        <v>2529</v>
      </c>
      <c r="N360" s="36" t="s">
        <v>2424</v>
      </c>
      <c r="O360" s="36" t="s">
        <v>1874</v>
      </c>
      <c r="P360" s="36" t="s">
        <v>2436</v>
      </c>
      <c r="Q360" s="36">
        <v>41948</v>
      </c>
      <c r="R360" s="36">
        <v>41948</v>
      </c>
      <c r="S360" s="36" t="s">
        <v>187</v>
      </c>
      <c r="T360" s="36"/>
      <c r="U360" s="36" t="s">
        <v>2479</v>
      </c>
      <c r="V360" s="36" t="s">
        <v>675</v>
      </c>
      <c r="W360" s="36">
        <v>0.3</v>
      </c>
      <c r="X360" s="246">
        <v>43446</v>
      </c>
      <c r="Y360" s="246" t="s">
        <v>820</v>
      </c>
      <c r="Z360" s="246" t="s">
        <v>2428</v>
      </c>
      <c r="AA360" s="246" t="s">
        <v>2428</v>
      </c>
      <c r="AB360" s="34" t="s">
        <v>820</v>
      </c>
      <c r="AC360" s="247"/>
      <c r="AD360" s="248" t="s">
        <v>2429</v>
      </c>
      <c r="AE360" s="34"/>
      <c r="AF360" s="34"/>
      <c r="AG360" s="249" t="s">
        <v>2430</v>
      </c>
      <c r="AH360" s="249" t="s">
        <v>2430</v>
      </c>
      <c r="AI360" s="37"/>
      <c r="AJ360" s="37"/>
      <c r="AK360" s="37"/>
      <c r="AL360" s="37"/>
      <c r="AM360" s="37"/>
      <c r="AN360" s="37"/>
      <c r="AO360" s="37"/>
      <c r="AP360" s="37"/>
      <c r="AQ360" s="37"/>
      <c r="AR360" s="37"/>
      <c r="AS360" s="37"/>
      <c r="AT360" s="37"/>
      <c r="AU360" s="37"/>
      <c r="AV360" s="37"/>
      <c r="AW360" s="37"/>
      <c r="AX360" s="186"/>
      <c r="AY360" s="254">
        <v>548</v>
      </c>
      <c r="AZ360" s="252">
        <v>30</v>
      </c>
      <c r="BA360" s="255">
        <v>0</v>
      </c>
      <c r="BB360" s="255">
        <v>2.65</v>
      </c>
      <c r="BC360" s="255">
        <v>0</v>
      </c>
      <c r="BD360" s="32"/>
      <c r="BE360" s="32"/>
      <c r="BF360" s="32"/>
      <c r="BG360" s="32"/>
      <c r="BH360" s="32"/>
      <c r="BI360" s="32"/>
      <c r="BJ360" s="32"/>
      <c r="BK360" s="32"/>
      <c r="BL360" s="32"/>
      <c r="BM360" s="32"/>
      <c r="BN360" s="32"/>
      <c r="BO360" s="32">
        <v>0</v>
      </c>
      <c r="BP360" s="32">
        <v>0</v>
      </c>
      <c r="BQ360" s="32"/>
      <c r="BR360" s="214">
        <f>SUM(AZ360:BM360)</f>
        <v>32.65</v>
      </c>
      <c r="BS360" s="32" t="s">
        <v>2431</v>
      </c>
      <c r="BT360" s="32" t="s">
        <v>2432</v>
      </c>
      <c r="BU360" s="14">
        <f t="shared" si="17"/>
        <v>122</v>
      </c>
    </row>
    <row r="361" spans="1:73" ht="39" customHeight="1">
      <c r="A361" s="30" t="s">
        <v>2419</v>
      </c>
      <c r="B361" s="32" t="s">
        <v>805</v>
      </c>
      <c r="C361" s="32" t="s">
        <v>408</v>
      </c>
      <c r="D361" s="32" t="s">
        <v>409</v>
      </c>
      <c r="E361" s="32" t="s">
        <v>2420</v>
      </c>
      <c r="F361" s="32" t="s">
        <v>301</v>
      </c>
      <c r="G361" s="32" t="s">
        <v>304</v>
      </c>
      <c r="H361" s="32" t="s">
        <v>806</v>
      </c>
      <c r="I361" s="36"/>
      <c r="J361" s="36" t="s">
        <v>2530</v>
      </c>
      <c r="K361" s="36"/>
      <c r="L361" s="36" t="s">
        <v>2531</v>
      </c>
      <c r="M361" s="36" t="s">
        <v>2532</v>
      </c>
      <c r="N361" s="36" t="s">
        <v>2424</v>
      </c>
      <c r="O361" s="36" t="s">
        <v>1874</v>
      </c>
      <c r="P361" s="36" t="s">
        <v>2436</v>
      </c>
      <c r="Q361" s="36">
        <v>41948</v>
      </c>
      <c r="R361" s="36">
        <v>41948</v>
      </c>
      <c r="S361" s="36" t="s">
        <v>187</v>
      </c>
      <c r="T361" s="36"/>
      <c r="U361" s="36" t="s">
        <v>2479</v>
      </c>
      <c r="V361" s="36" t="s">
        <v>675</v>
      </c>
      <c r="W361" s="36">
        <v>0.3</v>
      </c>
      <c r="X361" s="246">
        <v>43446</v>
      </c>
      <c r="Y361" s="246" t="s">
        <v>820</v>
      </c>
      <c r="Z361" s="246" t="s">
        <v>2428</v>
      </c>
      <c r="AA361" s="246" t="s">
        <v>2428</v>
      </c>
      <c r="AB361" s="34" t="s">
        <v>820</v>
      </c>
      <c r="AC361" s="247"/>
      <c r="AD361" s="248" t="s">
        <v>2429</v>
      </c>
      <c r="AE361" s="34"/>
      <c r="AF361" s="34"/>
      <c r="AG361" s="249" t="s">
        <v>2430</v>
      </c>
      <c r="AH361" s="249" t="s">
        <v>2430</v>
      </c>
      <c r="AI361" s="37"/>
      <c r="AJ361" s="37"/>
      <c r="AK361" s="37"/>
      <c r="AL361" s="37"/>
      <c r="AM361" s="37"/>
      <c r="AN361" s="37"/>
      <c r="AO361" s="37"/>
      <c r="AP361" s="37"/>
      <c r="AQ361" s="37"/>
      <c r="AR361" s="37"/>
      <c r="AS361" s="37"/>
      <c r="AT361" s="37"/>
      <c r="AU361" s="37"/>
      <c r="AV361" s="37"/>
      <c r="AW361" s="37"/>
      <c r="AX361" s="186"/>
      <c r="AY361" s="254">
        <v>3450</v>
      </c>
      <c r="AZ361" s="252">
        <v>240</v>
      </c>
      <c r="BA361" s="255">
        <v>0</v>
      </c>
      <c r="BB361" s="255">
        <v>2.65</v>
      </c>
      <c r="BC361" s="255">
        <v>0</v>
      </c>
      <c r="BD361" s="32"/>
      <c r="BE361" s="32"/>
      <c r="BF361" s="32"/>
      <c r="BG361" s="32"/>
      <c r="BH361" s="32"/>
      <c r="BI361" s="32"/>
      <c r="BJ361" s="32"/>
      <c r="BK361" s="32"/>
      <c r="BL361" s="32"/>
      <c r="BM361" s="32"/>
      <c r="BN361" s="32"/>
      <c r="BO361" s="32">
        <v>0</v>
      </c>
      <c r="BP361" s="32">
        <v>0</v>
      </c>
      <c r="BQ361" s="32"/>
      <c r="BR361" s="214">
        <f>SUM(AZ361:BM361)</f>
        <v>242.65</v>
      </c>
      <c r="BS361" s="32" t="s">
        <v>2484</v>
      </c>
      <c r="BT361" s="32" t="s">
        <v>2485</v>
      </c>
      <c r="BU361" s="14">
        <f t="shared" si="17"/>
        <v>123</v>
      </c>
    </row>
  </sheetData>
  <mergeCells count="4">
    <mergeCell ref="E3:G3"/>
    <mergeCell ref="AY2:BL2"/>
    <mergeCell ref="B3:D3"/>
    <mergeCell ref="AI2:AU2"/>
  </mergeCells>
  <conditionalFormatting sqref="AD308:AD332 J307:J332">
    <cfRule type="expression" dxfId="16" priority="17">
      <formula>LEN(TRIM(J302))=0</formula>
    </cfRule>
  </conditionalFormatting>
  <conditionalFormatting sqref="AD303:AD307">
    <cfRule type="expression" dxfId="15" priority="18">
      <formula>LEN(TRIM(AD303))=0</formula>
    </cfRule>
  </conditionalFormatting>
  <conditionalFormatting sqref="K303:L332 AE303:AF332 E303:H332 N303:S332 AH303:AH332 U303:AB332">
    <cfRule type="expression" dxfId="14" priority="19">
      <formula>LEN(TRIM(#REF!))=0</formula>
    </cfRule>
  </conditionalFormatting>
  <conditionalFormatting sqref="M303:M332">
    <cfRule type="expression" dxfId="13" priority="20">
      <formula>LEN(TRIM(#REF!))=0</formula>
    </cfRule>
  </conditionalFormatting>
  <conditionalFormatting sqref="J303:J306">
    <cfRule type="expression" dxfId="12" priority="14">
      <formula>LEN(TRIM(#REF!))=0</formula>
    </cfRule>
  </conditionalFormatting>
  <conditionalFormatting sqref="B303:D332">
    <cfRule type="expression" dxfId="11" priority="12">
      <formula>LEN(TRIM(#REF!))=0</formula>
    </cfRule>
  </conditionalFormatting>
  <conditionalFormatting sqref="I311:I332">
    <cfRule type="expression" dxfId="10" priority="9">
      <formula>LEN(TRIM(I306))=0</formula>
    </cfRule>
  </conditionalFormatting>
  <conditionalFormatting sqref="I303">
    <cfRule type="expression" dxfId="9" priority="8">
      <formula>LEN(TRIM(#REF!))=0</formula>
    </cfRule>
  </conditionalFormatting>
  <conditionalFormatting sqref="I305">
    <cfRule type="expression" dxfId="8" priority="7">
      <formula>LEN(TRIM(#REF!))=0</formula>
    </cfRule>
  </conditionalFormatting>
  <conditionalFormatting sqref="I309">
    <cfRule type="expression" dxfId="7" priority="10">
      <formula>LEN(TRIM(I303))=0</formula>
    </cfRule>
  </conditionalFormatting>
  <conditionalFormatting sqref="I308">
    <cfRule type="expression" dxfId="6" priority="11">
      <formula>LEN(TRIM(#REF!))=0</formula>
    </cfRule>
  </conditionalFormatting>
  <conditionalFormatting sqref="I304">
    <cfRule type="expression" dxfId="5" priority="6">
      <formula>LEN(TRIM(#REF!))=0</formula>
    </cfRule>
  </conditionalFormatting>
  <conditionalFormatting sqref="I306">
    <cfRule type="expression" dxfId="4" priority="5">
      <formula>LEN(TRIM(#REF!))=0</formula>
    </cfRule>
  </conditionalFormatting>
  <conditionalFormatting sqref="I307">
    <cfRule type="expression" dxfId="3" priority="4">
      <formula>LEN(TRIM(#REF!))=0</formula>
    </cfRule>
  </conditionalFormatting>
  <conditionalFormatting sqref="I310">
    <cfRule type="expression" dxfId="2" priority="3">
      <formula>LEN(TRIM(I304))=0</formula>
    </cfRule>
  </conditionalFormatting>
  <conditionalFormatting sqref="AG325:AG326">
    <cfRule type="expression" dxfId="1" priority="2">
      <formula>LEN(TRIM(#REF!))=0</formula>
    </cfRule>
  </conditionalFormatting>
  <conditionalFormatting sqref="AG328:AG332">
    <cfRule type="expression" dxfId="0" priority="1">
      <formula>LEN(TRIM(#REF!))=0</formula>
    </cfRule>
  </conditionalFormatting>
  <hyperlinks>
    <hyperlink ref="P58" r:id="rId1"/>
    <hyperlink ref="P57" r:id="rId2"/>
    <hyperlink ref="P59:P63" r:id="rId3" display="http://www.sinanet.isprambiente.it/it/sia-ispra/fetransp"/>
    <hyperlink ref="P64:P70" r:id="rId4" display="http://www.sinanet.isprambiente.it/it/sia-ispra/fetransp"/>
    <hyperlink ref="P71:P72" r:id="rId5" display="http://www.sinanet.isprambiente.it/it/sia-ispra/fetransp"/>
    <hyperlink ref="P73" r:id="rId6"/>
    <hyperlink ref="P74" r:id="rId7"/>
    <hyperlink ref="P75" r:id="rId8"/>
    <hyperlink ref="P76" r:id="rId9"/>
    <hyperlink ref="P78" r:id="rId10"/>
    <hyperlink ref="P79" r:id="rId11"/>
    <hyperlink ref="P80" r:id="rId12"/>
    <hyperlink ref="P86" r:id="rId13"/>
    <hyperlink ref="P87" r:id="rId14"/>
    <hyperlink ref="P88" r:id="rId15"/>
    <hyperlink ref="P90" r:id="rId16"/>
    <hyperlink ref="P89" r:id="rId17"/>
    <hyperlink ref="P91" r:id="rId18"/>
    <hyperlink ref="P81" r:id="rId19"/>
    <hyperlink ref="P82" r:id="rId20"/>
    <hyperlink ref="P83" r:id="rId21"/>
    <hyperlink ref="P84" r:id="rId22"/>
    <hyperlink ref="P85" r:id="rId23"/>
    <hyperlink ref="P92" r:id="rId24"/>
    <hyperlink ref="P93" r:id="rId25"/>
    <hyperlink ref="P94" r:id="rId26"/>
    <hyperlink ref="P95" r:id="rId27"/>
    <hyperlink ref="P96" r:id="rId28"/>
    <hyperlink ref="P97" r:id="rId29"/>
    <hyperlink ref="P98" r:id="rId30"/>
    <hyperlink ref="P99" r:id="rId31"/>
    <hyperlink ref="P100" r:id="rId32"/>
    <hyperlink ref="P101" r:id="rId33"/>
    <hyperlink ref="P102" r:id="rId34"/>
    <hyperlink ref="P103" r:id="rId35"/>
    <hyperlink ref="P104" r:id="rId36"/>
    <hyperlink ref="P105" r:id="rId37"/>
    <hyperlink ref="P106" r:id="rId38"/>
    <hyperlink ref="P107" r:id="rId39"/>
    <hyperlink ref="P108" r:id="rId40"/>
    <hyperlink ref="P109" r:id="rId41"/>
    <hyperlink ref="P110" r:id="rId42"/>
    <hyperlink ref="P111" r:id="rId43"/>
    <hyperlink ref="P112" r:id="rId44"/>
    <hyperlink ref="P113" r:id="rId45"/>
    <hyperlink ref="P114" r:id="rId46"/>
    <hyperlink ref="P115" r:id="rId47"/>
    <hyperlink ref="P116" r:id="rId48"/>
    <hyperlink ref="P117" r:id="rId49"/>
    <hyperlink ref="P118" r:id="rId50"/>
    <hyperlink ref="P119" r:id="rId51"/>
    <hyperlink ref="P120" r:id="rId52"/>
    <hyperlink ref="P121" r:id="rId53"/>
    <hyperlink ref="P122" r:id="rId54"/>
    <hyperlink ref="P123" r:id="rId55"/>
    <hyperlink ref="P124" r:id="rId56"/>
    <hyperlink ref="P125" r:id="rId57"/>
    <hyperlink ref="P126" r:id="rId58"/>
    <hyperlink ref="P127" r:id="rId59"/>
    <hyperlink ref="P6" r:id="rId60" display="http://eplca.jrc.ec.europa.eu/ELCD3/showProcess.xhtml?uuid=b444f4d1-3393-11dd-bd11-0800200c9a66&amp;stock=default"/>
    <hyperlink ref="P7" r:id="rId61" display="http://eplca.jrc.ec.europa.eu/ELCD3/showProcess.xhtml?uuid=b444f4d3-3393-11dd-bd11-0800200c9a66&amp;stock=default"/>
    <hyperlink ref="P8" r:id="rId62" display="http://eplca.jrc.ec.europa.eu/ELCD3/showProcess.xhtml?uuid=b4451be0-3393-11dd-bd11-0800200c9a66&amp;stock=default"/>
    <hyperlink ref="P10" r:id="rId63" display="http://eplca.jrc.ec.europa.eu/ELCD3/showProcess.xhtml?uuid=9d66aabb-906f-45f6-b3f3-6d002cae096d&amp;stock=default"/>
    <hyperlink ref="P11" r:id="rId64" display="http://eplca.jrc.ec.europa.eu/ELCD3/showProcess.xhtml?uuid=09aa1e7b-1d7d-4a7c-8dde-ec6d40022fa1&amp;stock=default"/>
    <hyperlink ref="P12" r:id="rId65" display="http://eplca.jrc.ec.europa.eu/ELCD3/showProcess.xhtml?uuid=ee57e8ac-17cd-4538-be62-35d1095a30c2&amp;stock=default"/>
    <hyperlink ref="P13" r:id="rId66" display="http://eplca.jrc.ec.europa.eu/ELCD3/showProcess.xhtml?uuid=7d4c6dee-3d6b-4fbf-a496-2354450a1a14&amp;stock=default"/>
    <hyperlink ref="P14" r:id="rId67" display="http://eplca.jrc.ec.europa.eu/ELCD3/showProcess.xhtml?uuid=db009021-338f-11dd-bd11-0800200c9a66&amp;stock=default"/>
    <hyperlink ref="P16" r:id="rId68" display="http://eplca.jrc.ec.europa.eu/ELCD3/showProcess.xhtml?uuid=4a259aec-c66f-4375-aa9e-5b8c745addc0&amp;stock=default"/>
    <hyperlink ref="P15" r:id="rId69" display="http://eplca.jrc.ec.europa.eu/ELCD3/showProcess.xhtml?uuid=de25dd0e-0072-4e8d-af0d-df6b17c05e1e&amp;stock=default"/>
    <hyperlink ref="P17" r:id="rId70" display="http://eplca.jrc.ec.europa.eu/ELCD3/showProcess.xhtml?uuid=898618b1-3306-11dd-bd11-0800200c9a66&amp;stock=default"/>
    <hyperlink ref="P18" r:id="rId71" display="http://eplca.jrc.ec.europa.eu/ELCD3/showProcess.xhtml?uuid=898618b2-3306-11dd-bd11-0800200c9a66&amp;stock=default"/>
    <hyperlink ref="P19" r:id="rId72" display="http://eplca.jrc.ec.europa.eu/ELCD3/showProcess.xhtml?uuid=c3d872b0-c18d-46a5-ac37-d1573246bfce&amp;stock=default"/>
    <hyperlink ref="P20" r:id="rId73" display="http://eplca.jrc.ec.europa.eu/ELCD3/showProcess.xhtml?uuid=2b61a4d6-bd1d-4ea3-828c-fdbdf5fca1f9&amp;stock=default"/>
    <hyperlink ref="P21" r:id="rId74" display="http://eplca.jrc.ec.europa.eu/ELCD3/showProcess.xhtml?uuid=8fd15266-4930-4a33-b9c2-e8698923132d&amp;stock=default"/>
    <hyperlink ref="P22" r:id="rId75" display="http://eplca.jrc.ec.europa.eu/ELCD3/showProcess.xhtml?uuid=621e64d0-f471-4023-9ebc-a52cd8ee573f&amp;stock=default"/>
    <hyperlink ref="P23" r:id="rId76" display="http://eplca.jrc.ec.europa.eu/ELCD3/showProcess.xhtml?uuid=898618b6-3306-11dd-bd11-0800200c9a66&amp;stock=default"/>
    <hyperlink ref="P24" r:id="rId77" display="http://eplca.jrc.ec.europa.eu/ELCD3/showProcess.xhtml?uuid=db009013-338f-11dd-bd11-0800200c9a66&amp;stock=default"/>
    <hyperlink ref="P9" r:id="rId78" display="http://eplca.jrc.ec.europa.eu/ELCD3/showProcess.xhtml?uuid=db009023-338f-11dd-bd11-0800200c9a66&amp;stock=default"/>
    <hyperlink ref="P128" r:id="rId79" display="http://www.isprambiente.gov.it/files/pubblicazioni/rapporti/R_212_15.pdf"/>
    <hyperlink ref="P129" r:id="rId80" display="http://www.isprambiente.gov.it/files/pubblicazioni/rapporti/R_212_15.pdf"/>
    <hyperlink ref="P160" r:id="rId81" display="http://www.fao.org/partnerships/leap/database/ghg-crops/en/"/>
    <hyperlink ref="P161:P173" r:id="rId82" display="http://www.fao.org/partnerships/leap/database/ghg-crops/en/"/>
    <hyperlink ref="P231" r:id="rId83" display="EPLCA JRC"/>
    <hyperlink ref="P232" r:id="rId84" display="ΕLCA 3"/>
    <hyperlink ref="P233" r:id="rId85" display="ELCA 3"/>
    <hyperlink ref="P234" r:id="rId86" display="ELCA 3"/>
    <hyperlink ref="P235" r:id="rId87" display="ELCA 3"/>
    <hyperlink ref="P236" r:id="rId88" display="ELCA 3"/>
    <hyperlink ref="P237" r:id="rId89" display="ELCA 3"/>
    <hyperlink ref="P239" r:id="rId90" display="ELCA 3"/>
    <hyperlink ref="P240" r:id="rId91" display="ELCA 3"/>
    <hyperlink ref="P241" r:id="rId92" display="ELCA 3"/>
    <hyperlink ref="P242" r:id="rId93" display="ELCA 3"/>
    <hyperlink ref="P243" r:id="rId94" display="ELCA 3"/>
    <hyperlink ref="P244" r:id="rId95" display="ELCA 3"/>
    <hyperlink ref="P245" r:id="rId96" display="ELCA 3"/>
    <hyperlink ref="P246" r:id="rId97" display="ELCA 3"/>
    <hyperlink ref="P247" r:id="rId98" display="ELCA 3"/>
    <hyperlink ref="P248" r:id="rId99"/>
    <hyperlink ref="P249" r:id="rId100"/>
    <hyperlink ref="P250" r:id="rId101"/>
    <hyperlink ref="P251" r:id="rId102"/>
    <hyperlink ref="P252" r:id="rId103"/>
    <hyperlink ref="P253" r:id="rId104"/>
    <hyperlink ref="P254" r:id="rId105" display="ELCA 3"/>
    <hyperlink ref="P255" r:id="rId106"/>
    <hyperlink ref="P256" r:id="rId107"/>
    <hyperlink ref="P257" r:id="rId108" display="ELCA 3"/>
    <hyperlink ref="P258" r:id="rId109" display="ELCA 3"/>
    <hyperlink ref="P259" r:id="rId110"/>
    <hyperlink ref="P261" r:id="rId111"/>
    <hyperlink ref="P262" r:id="rId112"/>
    <hyperlink ref="P263" r:id="rId113"/>
    <hyperlink ref="P264" r:id="rId114"/>
    <hyperlink ref="P265" r:id="rId115"/>
    <hyperlink ref="P266" r:id="rId116"/>
    <hyperlink ref="P267" r:id="rId117"/>
    <hyperlink ref="P268" r:id="rId118"/>
    <hyperlink ref="P269" r:id="rId119"/>
    <hyperlink ref="P270" r:id="rId120"/>
    <hyperlink ref="P271" r:id="rId121"/>
    <hyperlink ref="P272" r:id="rId122"/>
    <hyperlink ref="P273" r:id="rId123"/>
    <hyperlink ref="P274" r:id="rId124"/>
    <hyperlink ref="P285" r:id="rId125"/>
    <hyperlink ref="P286" r:id="rId126"/>
    <hyperlink ref="P287" r:id="rId127"/>
    <hyperlink ref="P290" r:id="rId128"/>
    <hyperlink ref="P291" r:id="rId129"/>
    <hyperlink ref="P292" r:id="rId130"/>
    <hyperlink ref="P293" r:id="rId131"/>
    <hyperlink ref="P294" r:id="rId132"/>
    <hyperlink ref="P295" r:id="rId133"/>
    <hyperlink ref="P276" r:id="rId134"/>
    <hyperlink ref="P277" r:id="rId135"/>
    <hyperlink ref="P275" r:id="rId136"/>
    <hyperlink ref="P278" r:id="rId137"/>
    <hyperlink ref="P279" r:id="rId138"/>
    <hyperlink ref="P280" r:id="rId139"/>
    <hyperlink ref="P281" r:id="rId140"/>
    <hyperlink ref="P282" r:id="rId141"/>
    <hyperlink ref="P283" r:id="rId142"/>
    <hyperlink ref="P284" r:id="rId143"/>
    <hyperlink ref="P288" r:id="rId144"/>
    <hyperlink ref="P289" r:id="rId145"/>
    <hyperlink ref="P223" r:id="rId146" display="http://eplca.jrc.ec.europa.eu/ELCD3/showProcess.xhtml?uuid=db009013-338f-11dd-bd11-0800200c9a66&amp;stock=default"/>
    <hyperlink ref="P221" r:id="rId147" display="http://www.isprambiente.gov.it/files/pubblicazioni/rapporti/R_212_15.pdf"/>
    <hyperlink ref="P222" r:id="rId148" display="http://www.isprambiente.gov.it/files/pubblicazioni/rapporti/R_212_15.pdf"/>
  </hyperlinks>
  <pageMargins left="0.7" right="0.7" top="0.75" bottom="0.75" header="0.3" footer="0.3"/>
  <pageSetup paperSize="9" orientation="portrait"/>
  <drawing r:id="rId149"/>
  <legacyDrawing r:id="rId150"/>
  <extLst>
    <ext xmlns:x14="http://schemas.microsoft.com/office/spreadsheetml/2009/9/main" uri="{CCE6A557-97BC-4b89-ADB6-D9C93CAAB3DF}">
      <x14:dataValidations xmlns:xm="http://schemas.microsoft.com/office/excel/2006/main" count="8">
        <x14:dataValidation type="list" allowBlank="1" showInputMessage="1" showErrorMessage="1">
          <x14:formula1>
            <xm:f>[1]Category!#REF!</xm:f>
          </x14:formula1>
          <xm:sqref>D352:D356</xm:sqref>
        </x14:dataValidation>
        <x14:dataValidation type="list" allowBlank="1" showInputMessage="1" showErrorMessage="1">
          <x14:formula1>
            <xm:f>Category!$P$2:$P$95</xm:f>
          </x14:formula1>
          <xm:sqref>B207:B220</xm:sqref>
        </x14:dataValidation>
        <x14:dataValidation type="list" allowBlank="1" showInputMessage="1" showErrorMessage="1">
          <x14:formula1>
            <xm:f>Category!$Q$2:$Q$95</xm:f>
          </x14:formula1>
          <xm:sqref>C207:C220</xm:sqref>
        </x14:dataValidation>
        <x14:dataValidation type="list" allowBlank="1" showInputMessage="1" showErrorMessage="1">
          <x14:formula1>
            <xm:f>Category!$R$2:$R$95</xm:f>
          </x14:formula1>
          <xm:sqref>D207:D220</xm:sqref>
        </x14:dataValidation>
        <x14:dataValidation type="list" allowBlank="1" showInputMessage="1" showErrorMessage="1">
          <x14:formula1>
            <xm:f>Category!$B$2:$B$95</xm:f>
          </x14:formula1>
          <xm:sqref>E207:E220</xm:sqref>
        </x14:dataValidation>
        <x14:dataValidation type="list" allowBlank="1" showInputMessage="1" showErrorMessage="1">
          <x14:formula1>
            <xm:f>Category!$D$2:$D$95</xm:f>
          </x14:formula1>
          <xm:sqref>F207:F220</xm:sqref>
        </x14:dataValidation>
        <x14:dataValidation type="list" allowBlank="1" showInputMessage="1" showErrorMessage="1">
          <x14:formula1>
            <xm:f>Category!$F$2:$F$95</xm:f>
          </x14:formula1>
          <xm:sqref>G207:G220</xm:sqref>
        </x14:dataValidation>
        <x14:dataValidation type="list" allowBlank="1" showInputMessage="1" showErrorMessage="1">
          <x14:formula1>
            <xm:f>Category!$G$2:$G$95</xm:f>
          </x14:formula1>
          <xm:sqref>H207:H220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C338"/>
  <sheetViews>
    <sheetView showGridLines="0" topLeftCell="X251" zoomScale="125" zoomScaleNormal="125" zoomScalePageLayoutView="125" workbookViewId="0">
      <selection activeCell="AC337" sqref="AC337:AC338"/>
    </sheetView>
  </sheetViews>
  <sheetFormatPr baseColWidth="10" defaultColWidth="9.1640625" defaultRowHeight="14" x14ac:dyDescent="0"/>
  <cols>
    <col min="1" max="1" width="9.1640625" style="9"/>
    <col min="2" max="2" width="11.6640625" style="9" customWidth="1"/>
    <col min="3" max="3" width="9.5" style="9" customWidth="1"/>
    <col min="4" max="4" width="19.5" style="9" customWidth="1"/>
    <col min="5" max="5" width="5.5" style="9" customWidth="1"/>
    <col min="6" max="6" width="8.33203125" style="9" customWidth="1"/>
    <col min="7" max="7" width="13.5" style="9" customWidth="1"/>
    <col min="8" max="8" width="21.33203125" style="9" bestFit="1" customWidth="1"/>
    <col min="9" max="9" width="19.6640625" style="9" bestFit="1" customWidth="1"/>
    <col min="10" max="10" width="47" style="9" customWidth="1"/>
    <col min="11" max="11" width="33.1640625" style="9" customWidth="1"/>
    <col min="12" max="13" width="16.5" style="9" customWidth="1"/>
    <col min="14" max="14" width="15.83203125" style="9" customWidth="1"/>
    <col min="15" max="15" width="18.1640625" style="9" customWidth="1"/>
    <col min="16" max="16" width="10.83203125" style="9" customWidth="1"/>
    <col min="17" max="17" width="39" style="9" customWidth="1"/>
    <col min="18" max="18" width="40.83203125" style="9" customWidth="1"/>
    <col min="19" max="19" width="9.83203125" style="9" customWidth="1"/>
    <col min="20" max="20" width="9.6640625" style="9" bestFit="1" customWidth="1"/>
    <col min="21" max="22" width="14.5" style="9" customWidth="1"/>
    <col min="23" max="23" width="22.6640625" style="9" customWidth="1"/>
    <col min="24" max="24" width="39" style="9" customWidth="1"/>
    <col min="25" max="25" width="17" style="9" customWidth="1"/>
    <col min="26" max="26" width="10.33203125" style="9" customWidth="1"/>
    <col min="27" max="27" width="12.6640625" style="9" customWidth="1"/>
    <col min="28" max="28" width="10.33203125" style="9" customWidth="1"/>
    <col min="29" max="16384" width="9.1640625" style="9"/>
  </cols>
  <sheetData>
    <row r="1" spans="1:29">
      <c r="A1" s="10" t="s">
        <v>20</v>
      </c>
    </row>
    <row r="2" spans="1:29">
      <c r="A2" s="10"/>
    </row>
    <row r="3" spans="1:29">
      <c r="A3" s="28"/>
      <c r="B3" s="16"/>
      <c r="C3" s="16"/>
    </row>
    <row r="5" spans="1:29">
      <c r="B5" s="16"/>
      <c r="C5" s="16"/>
      <c r="D5" s="16"/>
      <c r="E5" s="16"/>
      <c r="F5" s="16"/>
      <c r="G5" s="16"/>
      <c r="H5" s="16"/>
      <c r="I5" s="16"/>
      <c r="J5" s="16"/>
      <c r="K5" s="16"/>
      <c r="L5" s="16"/>
      <c r="M5" s="16"/>
      <c r="N5" s="16"/>
      <c r="O5" s="16"/>
      <c r="P5" s="16"/>
      <c r="Q5" s="16"/>
      <c r="R5" s="16"/>
      <c r="S5" s="16"/>
      <c r="T5" s="16"/>
      <c r="U5" s="16"/>
    </row>
    <row r="6" spans="1:29" ht="64">
      <c r="B6" s="281" t="s">
        <v>6</v>
      </c>
      <c r="C6" s="273"/>
      <c r="D6" s="274"/>
      <c r="E6" s="281" t="s">
        <v>21</v>
      </c>
      <c r="F6" s="273"/>
      <c r="G6" s="274"/>
      <c r="H6" s="15" t="s">
        <v>23</v>
      </c>
      <c r="I6" s="15" t="s">
        <v>24</v>
      </c>
      <c r="J6" s="15" t="s">
        <v>34</v>
      </c>
      <c r="K6" s="15" t="s">
        <v>35</v>
      </c>
      <c r="L6" s="3" t="s">
        <v>15</v>
      </c>
      <c r="M6" s="3"/>
      <c r="N6" s="15" t="s">
        <v>181</v>
      </c>
      <c r="O6" s="15" t="s">
        <v>0</v>
      </c>
      <c r="P6" s="15" t="s">
        <v>28</v>
      </c>
      <c r="Q6" s="15" t="s">
        <v>26</v>
      </c>
      <c r="R6" s="15" t="s">
        <v>27</v>
      </c>
      <c r="S6" s="15" t="s">
        <v>12</v>
      </c>
      <c r="T6" s="15" t="s">
        <v>31</v>
      </c>
      <c r="U6" s="15" t="s">
        <v>7</v>
      </c>
      <c r="V6" s="15" t="s">
        <v>8</v>
      </c>
      <c r="W6" s="15" t="s">
        <v>38</v>
      </c>
      <c r="X6" s="15" t="s">
        <v>39</v>
      </c>
      <c r="Y6" s="15" t="s">
        <v>182</v>
      </c>
      <c r="Z6" s="15" t="s">
        <v>22</v>
      </c>
      <c r="AA6" s="27" t="s">
        <v>32</v>
      </c>
      <c r="AB6" s="27" t="s">
        <v>43</v>
      </c>
      <c r="AC6" s="27" t="s">
        <v>44</v>
      </c>
    </row>
    <row r="7" spans="1:29" ht="353" customHeight="1">
      <c r="B7" s="11" t="str">
        <f>+'National DB'!B6</f>
        <v>Trasporti</v>
      </c>
      <c r="C7" s="11" t="str">
        <f>+'National DB'!C6</f>
        <v>Merci</v>
      </c>
      <c r="D7" s="11" t="str">
        <f>+'National DB'!D6</f>
        <v>Strada</v>
      </c>
      <c r="E7" s="11" t="str">
        <f>+'National DB'!E6</f>
        <v>Transport</v>
      </c>
      <c r="F7" s="11" t="str">
        <f>+'National DB'!F6</f>
        <v>Freight</v>
      </c>
      <c r="G7" s="11" t="str">
        <f>+'National DB'!G6</f>
        <v>Road</v>
      </c>
      <c r="H7" s="11" t="str">
        <f>+'National DB'!I6</f>
        <v xml:space="preserve">  Autoarticolato</v>
      </c>
      <c r="I7" s="11" t="str">
        <f>+'National DB'!J6</f>
        <v>Articulated lorry transport</v>
      </c>
      <c r="J7" s="11">
        <f>+'National DB'!K6</f>
        <v>0</v>
      </c>
      <c r="K7" s="11">
        <f>+'National DB'!L6</f>
        <v>0</v>
      </c>
      <c r="L7" s="11" t="str">
        <f>+'National DB'!M6</f>
        <v>IT00001</v>
      </c>
      <c r="M7" s="11" t="str">
        <f>+'National DB'!N6</f>
        <v>PE INTERNATIONAL</v>
      </c>
      <c r="N7" s="11" t="str">
        <f>+'National DB'!O6</f>
        <v>PE INTERNATIONAL</v>
      </c>
      <c r="O7" s="13" t="str">
        <f>+'National DB'!P6</f>
        <v>ELCD3 http://eplca.jrc.ec.europa.eu/ELCD3/showProcess.xhtml?uuid=b444f4d1-3393-11dd-bd11-0800200c9a66&amp;stock=default</v>
      </c>
      <c r="P7" s="13" t="str">
        <f>'National DB'!S6</f>
        <v>tkm</v>
      </c>
      <c r="Q7" s="116" t="str">
        <f>+'National DB'!T6</f>
        <v>Euro 0, 1, 2, 3, 4 mix; peso totale 40 t; massimo carico 27 t. Percentuale di carico 85%. Camion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v>
      </c>
      <c r="R7" s="116" t="str">
        <f>+'National DB'!U6</f>
        <v>Euro 0, 1, 2, 3, 4 mix; 40 t total weight, 27 t max payload.Its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v>
      </c>
      <c r="S7" s="11" t="str">
        <f>+'National DB'!V6</f>
        <v>Good</v>
      </c>
      <c r="T7" s="117">
        <f>+'National DB'!X6</f>
        <v>2010</v>
      </c>
      <c r="U7" s="11" t="str">
        <f>+'National DB'!Z6</f>
        <v>EU27</v>
      </c>
      <c r="V7" s="11" t="str">
        <f>+'National DB'!AA6</f>
        <v>EU27</v>
      </c>
      <c r="W7" s="118" t="str">
        <f>+'National DB'!AG6</f>
        <v>I dati dell'ELCD sono stati modificati per soddisfare gli scopi di Clim'Foot (singoli criteri di carbonio). La fase di produzione e il fine vita del camion non sono incluse nel dataset (trascurabili da un punto di vista di LCA). Il dataset include l'ntera catena di fornitura del combustibile.</v>
      </c>
      <c r="X7" s="118" t="str">
        <f>+'National DB'!AH6</f>
        <v xml:space="preserve">The original ELCD II dataset has been modified to fulfill  Clim’Foot scope (single criteria-carbon). Vehicle production and end-of-life treatment are not part of the data set (negligible from a LCA point of view). Fuel supply already included in this data set. </v>
      </c>
      <c r="Y7" s="11"/>
      <c r="Z7" s="11"/>
      <c r="AA7" s="119">
        <f>+'National DB'!BR6</f>
        <v>0.15171888899696437</v>
      </c>
      <c r="AB7" s="119" t="str">
        <f>+'National DB'!BS6</f>
        <v>kgCO2e/tkm</v>
      </c>
      <c r="AC7" s="119" t="str">
        <f>+'National DB'!BT6</f>
        <v>kgCO2e/tkm</v>
      </c>
    </row>
    <row r="8" spans="1:29" ht="168">
      <c r="B8" s="11" t="str">
        <f>+'National DB'!B7</f>
        <v>Trasporti</v>
      </c>
      <c r="C8" s="11" t="str">
        <f>+'National DB'!C7</f>
        <v>Merci</v>
      </c>
      <c r="D8" s="11" t="str">
        <f>+'National DB'!D7</f>
        <v>Strada</v>
      </c>
      <c r="E8" s="11" t="str">
        <f>+'National DB'!E7</f>
        <v>Transport</v>
      </c>
      <c r="F8" s="11" t="str">
        <f>+'National DB'!F7</f>
        <v>Freight</v>
      </c>
      <c r="G8" s="11" t="str">
        <f>+'National DB'!G7</f>
        <v>Road</v>
      </c>
      <c r="H8" s="11" t="str">
        <f>+'National DB'!I7</f>
        <v>Camion</v>
      </c>
      <c r="I8" s="11" t="str">
        <f>+'National DB'!J7</f>
        <v>Lorry transport</v>
      </c>
      <c r="J8" s="11">
        <f>+'National DB'!K7</f>
        <v>0</v>
      </c>
      <c r="K8" s="11">
        <f>+'National DB'!L7</f>
        <v>0</v>
      </c>
      <c r="L8" s="11" t="str">
        <f>+'National DB'!M7</f>
        <v>IT00002</v>
      </c>
      <c r="M8" s="11" t="str">
        <f>+'National DB'!N7</f>
        <v>PE INTERNATIONAL</v>
      </c>
      <c r="N8" s="11" t="str">
        <f>+'National DB'!O7</f>
        <v>PE INTERNATIONAL</v>
      </c>
      <c r="O8" s="13" t="str">
        <f>+'National DB'!P7</f>
        <v>ELCD3 http://eplca.jrc.ec.europa.eu/ELCD3/showProcess.xhtml?uuid=b444f4d3-3393-11dd-bd11-0800200c9a66&amp;stock=default</v>
      </c>
      <c r="P8" s="13" t="str">
        <f>'National DB'!S7</f>
        <v>tkm</v>
      </c>
      <c r="Q8" s="116" t="str">
        <f>+'National DB'!T7</f>
        <v>Euro 0, 1, 2, 3, 4 mix; peso totale 22 t; massimo carico 17,3 t. Percentuale di carico 85%. Camion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v>
      </c>
      <c r="R8" s="116" t="str">
        <f>+'National DB'!U7</f>
        <v xml:space="preserve">Euro 0, 1, 2, 3, 4 mix; 22 t total weight, 17,3 t max payload. Its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 </v>
      </c>
      <c r="S8" s="11" t="str">
        <f>+'National DB'!V7</f>
        <v>Good</v>
      </c>
      <c r="T8" s="117">
        <f>+'National DB'!X7</f>
        <v>2010</v>
      </c>
      <c r="U8" s="11" t="str">
        <f>+'National DB'!Z7</f>
        <v>EU27</v>
      </c>
      <c r="V8" s="11" t="str">
        <f>+'National DB'!AA7</f>
        <v>EU27</v>
      </c>
      <c r="W8" s="118" t="str">
        <f>+'National DB'!AG7</f>
        <v>I dati dell'ELCD sono stati modificati per soddisfare gli scopi di Clim'Foot (singoli criteri di carbonio).  La fase di produzione e il fine vita del camion non sono incluse nel dataset (trascurabili da un punto di vista di LCA). Il dataset include l'ntera catena di fornitura del combustibile.</v>
      </c>
      <c r="X8" s="118" t="str">
        <f>+'National DB'!AH7</f>
        <v>The original ELCD II dataset has been modified to fulfill  Clim’Foot scope (single criteria-carbon). Vehicle production and end-of-life treatment are not part of the data set (negligible from a LCA point of view). Fuel supply already included in this data set.</v>
      </c>
      <c r="Y8" s="11"/>
      <c r="Z8" s="11"/>
      <c r="AA8" s="119">
        <f>+'National DB'!BR7</f>
        <v>0.20857480595511441</v>
      </c>
      <c r="AB8" s="119" t="str">
        <f>+'National DB'!BS7</f>
        <v>kgCO2e/tkm</v>
      </c>
      <c r="AC8" s="119" t="str">
        <f>+'National DB'!BT7</f>
        <v>kgCO2e/tkm</v>
      </c>
    </row>
    <row r="9" spans="1:29" ht="168">
      <c r="B9" s="11" t="str">
        <f>+'National DB'!B8</f>
        <v>Trasporti</v>
      </c>
      <c r="C9" s="11" t="str">
        <f>+'National DB'!C8</f>
        <v>Merci</v>
      </c>
      <c r="D9" s="11" t="str">
        <f>+'National DB'!D8</f>
        <v>Strada</v>
      </c>
      <c r="E9" s="11" t="str">
        <f>+'National DB'!E8</f>
        <v>Transport</v>
      </c>
      <c r="F9" s="11" t="str">
        <f>+'National DB'!F8</f>
        <v>Freight</v>
      </c>
      <c r="G9" s="11" t="str">
        <f>+'National DB'!G8</f>
        <v>Road</v>
      </c>
      <c r="H9" s="11" t="str">
        <f>+'National DB'!I8</f>
        <v>Furgone</v>
      </c>
      <c r="I9" s="11" t="str">
        <f>+'National DB'!J8</f>
        <v xml:space="preserve">Small lorry transport </v>
      </c>
      <c r="J9" s="11" t="str">
        <f>+'National DB'!K8</f>
        <v>Camioncino</v>
      </c>
      <c r="K9" s="11">
        <f>+'National DB'!L8</f>
        <v>0</v>
      </c>
      <c r="L9" s="11" t="str">
        <f>+'National DB'!M8</f>
        <v>IT00003</v>
      </c>
      <c r="M9" s="11" t="str">
        <f>+'National DB'!N8</f>
        <v>PE INTERNATIONAL</v>
      </c>
      <c r="N9" s="11" t="str">
        <f>+'National DB'!O8</f>
        <v>PE INTERNATIONAL</v>
      </c>
      <c r="O9" s="13" t="str">
        <f>+'National DB'!P8</f>
        <v>ELCD3 http://eplca.jrc.ec.europa.eu/ELCD3/showProcess.xhtml?uuid=b4451be0-3393-11dd-bd11-0800200c9a66&amp;stock=default</v>
      </c>
      <c r="P9" s="13" t="str">
        <f>'National DB'!S8</f>
        <v>tkm</v>
      </c>
      <c r="Q9" s="116" t="str">
        <f>+'National DB'!T8</f>
        <v>Euro 0, 1, 2, 3, 4 mix; peso totale 7,5 t; massimo carico 3,3 t. Percentuale di carico 85%. Camioncino alimentato a diesel. Il dataset include l'ntera catena di fornitura del combustibile, dall'esplorazione ed estrazione  di petrolio greggio alla produzione e  trasporto al consumatore. I prodotti di raffineria quali diesel, benzina, gas, oli combustibili, oli e residui come il bitume sono modellati atraverso un modello parametrizzato specifico per il Paese</v>
      </c>
      <c r="R9" s="116" t="str">
        <f>+'National DB'!U8</f>
        <v xml:space="preserve">Euro 0, 1, 2, 3, 4 mix; 7,5 t total weight, 3,3 t max payload. Utilization ratio is 85%. Lorry fueld by diesel. Data set includes the whole fuel supply chain from exploration and extraction of crude oil over preparation to transportation to consumer. The background system is addressed as follows: Refinery products: Diesel, gasoline, technical gases, fuel oils, basic oils and residues such as bitumen are modelled via a country-specific, refinery parameterized model. </v>
      </c>
      <c r="S9" s="11" t="str">
        <f>+'National DB'!V8</f>
        <v>Good</v>
      </c>
      <c r="T9" s="117">
        <f>+'National DB'!X8</f>
        <v>2015</v>
      </c>
      <c r="U9" s="11" t="str">
        <f>+'National DB'!Z8</f>
        <v>EU27</v>
      </c>
      <c r="V9" s="11" t="str">
        <f>+'National DB'!AA8</f>
        <v>EU27</v>
      </c>
      <c r="W9" s="118" t="str">
        <f>+'National DB'!AG8</f>
        <v>I dati dell'ELCD sono stati modificati per soddisfare gli scopi di Clim'Foot (singoli criteri di carbonio).  La fase di produzione e il fine vita del camion non sono incluse nel dataset (trascurabili da un punto di vista di LCA). Il dataset include l'ntera catena di fornitura del combustibile.</v>
      </c>
      <c r="X9" s="118" t="str">
        <f>+'National DB'!AH8</f>
        <v>The original ELCD II dataset has been modified to fulfill  Clim’Foot scope (single criteria-carbon). Vehicle production and end-of-life treatment are not part of the data set (negligible from a LCA point of view). Fuel supply already included in this data set.</v>
      </c>
      <c r="Y9" s="11"/>
      <c r="Z9" s="11"/>
      <c r="AA9" s="119">
        <f>+'National DB'!BR8</f>
        <v>0.4203061933720823</v>
      </c>
      <c r="AB9" s="119" t="str">
        <f>+'National DB'!BS8</f>
        <v>kgCO2e/tkm</v>
      </c>
      <c r="AC9" s="119" t="str">
        <f>+'National DB'!BT8</f>
        <v>kgCO2e/tkm</v>
      </c>
    </row>
    <row r="10" spans="1:29" ht="168">
      <c r="B10" s="11" t="str">
        <f>+'National DB'!B9</f>
        <v>Trasporti</v>
      </c>
      <c r="C10" s="11" t="str">
        <f>+'National DB'!C9</f>
        <v>Merci</v>
      </c>
      <c r="D10" s="11" t="str">
        <f>+'National DB'!D9</f>
        <v>Rotaia</v>
      </c>
      <c r="E10" s="11" t="str">
        <f>+'National DB'!E9</f>
        <v>Transport</v>
      </c>
      <c r="F10" s="11" t="str">
        <f>+'National DB'!F9</f>
        <v>Freight</v>
      </c>
      <c r="G10" s="11" t="str">
        <f>+'National DB'!G9</f>
        <v>Rail</v>
      </c>
      <c r="H10" s="11" t="str">
        <f>+'National DB'!I9</f>
        <v xml:space="preserve">Treno merci a motore diesel </v>
      </c>
      <c r="I10" s="11" t="str">
        <f>+'National DB'!J9</f>
        <v>Rail transport cargo, diesel driven</v>
      </c>
      <c r="J10" s="11">
        <f>+'National DB'!K9</f>
        <v>0</v>
      </c>
      <c r="K10" s="11">
        <f>+'National DB'!L9</f>
        <v>0</v>
      </c>
      <c r="L10" s="11" t="str">
        <f>+'National DB'!M9</f>
        <v>IT00004</v>
      </c>
      <c r="M10" s="11" t="str">
        <f>+'National DB'!N9</f>
        <v>PE INTERNATIONAL</v>
      </c>
      <c r="N10" s="11" t="str">
        <f>+'National DB'!O9</f>
        <v>PE INTERNATIONAL</v>
      </c>
      <c r="O10" s="13" t="str">
        <f>+'National DB'!P9</f>
        <v>ELCD3 http://eplca.jrc.ec.europa.eu/ELCD3/showProcess.xhtml?uuid=db009023-338f-11dd-bd11-0800200c9a66&amp;stock=default</v>
      </c>
      <c r="P10" s="13" t="str">
        <f>'National DB'!S9</f>
        <v>tkm</v>
      </c>
      <c r="Q10" s="116" t="str">
        <f>+'National DB'!T9</f>
        <v>Il dataset include l'intera catena di fornitura del comustibile, dalla esplorazione ed estrazione di petrolio alla produzione e trasporto al consumatore. La fase di produzione e di fine vita del treno non sono incluse nel dataset. I prodotti di raffineria quali diesel, benzina, gas, oli combustibili, oli e residui come il bitume sono modellati atraverso un modello parametrizzato specifico per il Paese.</v>
      </c>
      <c r="R10" s="116" t="str">
        <f>+'National DB'!U9</f>
        <v xml:space="preserve">Data set includes the whole fuel supply chain from exploration and extraction of crude oil over preparation to transportation to consumer.  Production and end-of-life treatment of the train are not part of the data set.  The background system is addressed as follows: Refinery products: Diesel, gasoline, technical gases, fuel oils, basic oils and residues such as bitumen are modelled via a country-specific, refinery parameterized model. </v>
      </c>
      <c r="S10" s="11" t="str">
        <f>+'National DB'!V9</f>
        <v>Good</v>
      </c>
      <c r="T10" s="117">
        <f>+'National DB'!X9</f>
        <v>2010</v>
      </c>
      <c r="U10" s="11" t="str">
        <f>+'National DB'!Z9</f>
        <v>EU27</v>
      </c>
      <c r="V10" s="11" t="str">
        <f>+'National DB'!AA9</f>
        <v>EU27</v>
      </c>
      <c r="W10" s="118" t="str">
        <f>+'National DB'!AG9</f>
        <v>I dati dell'ELCD sono stati modificati per soddisfare gli scopi di Clim'Foot (singoli criteri di carbonio). La fase di produzione e il fine vita del treno non sono incluse nel dataset (trascurabili da un punto di vista di LCA). Il dataset include l'ntera catena di fornitura del combustibile.</v>
      </c>
      <c r="X10" s="118" t="str">
        <f>+'National DB'!AH9</f>
        <v xml:space="preserve">The original ELCD II dataset has been modified to fulfill  Clim’Foot scope (single criteria-carbon). Train production and end-of-life treatment are not part of the data set (negligible from a LCA point of view). Fuel supply already included in this data set. </v>
      </c>
      <c r="Y10" s="11"/>
      <c r="Z10" s="11"/>
      <c r="AA10" s="119">
        <f>+'National DB'!BR9</f>
        <v>0.12809016344032798</v>
      </c>
      <c r="AB10" s="119" t="str">
        <f>+'National DB'!BS9</f>
        <v>kgCO2e/tkm</v>
      </c>
      <c r="AC10" s="119" t="str">
        <f>+'National DB'!BT9</f>
        <v>kgCO2e/tkm</v>
      </c>
    </row>
    <row r="11" spans="1:29" ht="168">
      <c r="B11" s="11" t="str">
        <f>+'National DB'!B10</f>
        <v>Trasporti</v>
      </c>
      <c r="C11" s="11" t="str">
        <f>+'National DB'!C10</f>
        <v>Merci</v>
      </c>
      <c r="D11" s="11" t="str">
        <f>+'National DB'!D10</f>
        <v>Rotaia</v>
      </c>
      <c r="E11" s="11" t="str">
        <f>+'National DB'!E10</f>
        <v>Transport</v>
      </c>
      <c r="F11" s="11" t="str">
        <f>+'National DB'!F10</f>
        <v>Freight</v>
      </c>
      <c r="G11" s="11" t="str">
        <f>+'National DB'!G10</f>
        <v>Rail</v>
      </c>
      <c r="H11" s="11" t="str">
        <f>+'National DB'!I10</f>
        <v>Treno merci a motore elettrico</v>
      </c>
      <c r="I11" s="11" t="str">
        <f>+'National DB'!J10</f>
        <v>Rail transport cargo, electricity driven</v>
      </c>
      <c r="J11" s="11">
        <f>+'National DB'!K10</f>
        <v>0</v>
      </c>
      <c r="K11" s="11">
        <f>+'National DB'!L10</f>
        <v>0</v>
      </c>
      <c r="L11" s="11" t="str">
        <f>+'National DB'!M10</f>
        <v>IT00005</v>
      </c>
      <c r="M11" s="11" t="str">
        <f>+'National DB'!N10</f>
        <v>PE INTERNATIONAL</v>
      </c>
      <c r="N11" s="11" t="str">
        <f>+'National DB'!O10</f>
        <v>PE INTERNATIONAL</v>
      </c>
      <c r="O11" s="13" t="str">
        <f>+'National DB'!P10</f>
        <v>ELCD3 http://eplca.jrc.ec.europa.eu/ELCD3/showProcess.xhtml?uuid=9d66aabb-906f-45f6-b3f3-6d002cae096d&amp;stock=default</v>
      </c>
      <c r="P11" s="13" t="str">
        <f>'National DB'!S10</f>
        <v>tkm</v>
      </c>
      <c r="Q11" s="116" t="str">
        <f>+'National DB'!T10</f>
        <v>Il dataset include l'intera catena di fornitura del comustibile, dalla esplorazione ed estrazione di petrolio alla produzione e trasporto al consumatore. La fase di produzione e di fine vita del treno non sono incluse nel dataset. I prodotti di raffineria quali diesel, benzina, gas, oli combustibili, oli e residui come il bitume sono modellati atraverso un modello parametrizzato specifico per il Paese.</v>
      </c>
      <c r="R11" s="116" t="str">
        <f>+'National DB'!U10</f>
        <v xml:space="preserve">Data set includes the whole fuel supply chain from exploration and extraction of crude oil over preparation to transportation to consumer. Train production and end-of-life treatment of the train are not part of the data set. The background system is addressed as follows: Electricity, Thermal energy: The electricity (and thermal energy as by-product) used is modelled according to the individual country-specific situation. </v>
      </c>
      <c r="S11" s="11" t="str">
        <f>+'National DB'!V10</f>
        <v>Good</v>
      </c>
      <c r="T11" s="117">
        <f>+'National DB'!X10</f>
        <v>2010</v>
      </c>
      <c r="U11" s="11" t="str">
        <f>+'National DB'!Z10</f>
        <v>EU27</v>
      </c>
      <c r="V11" s="11" t="str">
        <f>+'National DB'!AA10</f>
        <v>EU27</v>
      </c>
      <c r="W11" s="118" t="str">
        <f>+'National DB'!AG10</f>
        <v>I dati dell'ELCD sono stati modificati per soddisfare gli scopi di Clim'Foot (singoli criteri di carbonio). La fase di produzione e il fine vita del treno non sono incluse nel dataset (trascurabili da un punto di vista di LCA). Il dataset include l'ntera catena di fornitura del combustibile.</v>
      </c>
      <c r="X11" s="118" t="str">
        <f>+'National DB'!AH10</f>
        <v xml:space="preserve">The original ELCD II dataset has been modified to fulfill  Clim’Foot scope (single criteria-carbon). Train production and end-of-life treatment are not part of the data set (negligible from a LCA point of view). Fuel supply already included in this data set. </v>
      </c>
      <c r="Y11" s="11"/>
      <c r="Z11" s="11"/>
      <c r="AA11" s="119">
        <f>+'National DB'!BR10</f>
        <v>3.8757194493833948E-2</v>
      </c>
      <c r="AB11" s="119" t="str">
        <f>+'National DB'!BS10</f>
        <v>kgCO2e/tkm</v>
      </c>
      <c r="AC11" s="119" t="str">
        <f>+'National DB'!BT10</f>
        <v>kgCO2e/tkm</v>
      </c>
    </row>
    <row r="12" spans="1:29" ht="298" customHeight="1">
      <c r="B12" s="11" t="str">
        <f>+'National DB'!B11</f>
        <v>Trasporti</v>
      </c>
      <c r="C12" s="11" t="str">
        <f>+'National DB'!C11</f>
        <v>Merci</v>
      </c>
      <c r="D12" s="11" t="str">
        <f>+'National DB'!D11</f>
        <v>Mare/fiumi</v>
      </c>
      <c r="E12" s="11" t="str">
        <f>+'National DB'!E11</f>
        <v>Transport</v>
      </c>
      <c r="F12" s="11" t="str">
        <f>+'National DB'!F11</f>
        <v>Freight</v>
      </c>
      <c r="G12" s="11" t="str">
        <f>+'National DB'!G11</f>
        <v>Sea/Rivers</v>
      </c>
      <c r="H12" s="11" t="str">
        <f>+'National DB'!I11</f>
        <v xml:space="preserve">Chiatta </v>
      </c>
      <c r="I12" s="11" t="str">
        <f>+'National DB'!J11</f>
        <v>_x000D_Barge</v>
      </c>
      <c r="J12" s="11" t="str">
        <f>+'National DB'!K11</f>
        <v xml:space="preserve">Barca per trasporto merci da fiume </v>
      </c>
      <c r="K12" s="11" t="str">
        <f>+'National DB'!L11</f>
        <v>Vessel</v>
      </c>
      <c r="L12" s="11" t="str">
        <f>+'National DB'!M11</f>
        <v>IT00006</v>
      </c>
      <c r="M12" s="11" t="str">
        <f>+'National DB'!N11</f>
        <v>PE INTERNATIONAL</v>
      </c>
      <c r="N12" s="11" t="str">
        <f>+'National DB'!O11</f>
        <v>PE INTERNATIONAL</v>
      </c>
      <c r="O12" s="13" t="str">
        <f>+'National DB'!P11</f>
        <v>ELCD3 http://eplca.jrc.ec.europa.eu/ELCD3/showProcess.xhtml?uuid=09aa1e7b-1d7d-4a7c-8dde-ec6d40022fa1&amp;stock=default</v>
      </c>
      <c r="P12" s="13" t="str">
        <f>'National DB'!S11</f>
        <v>tkm</v>
      </c>
      <c r="Q12" s="116" t="str">
        <f>+'National DB'!T11</f>
        <v>Massimo carico totale: 1228 tonnellate. Il dataset include l'intera catena di fornitura del comustibile, dalla esplorazione ed estrazione di petrolio alla produzione e trasporto al consumatore. La fase di produzione e di fine vita della chiatta non sono incluse nel dataset. I prodotti di raffineria quali diesel, benzina, gas, oli combustibili, oli e residui come il bitume sono modellati atraverso un modello parametrizzato specifico per il Paese.</v>
      </c>
      <c r="R12" s="116" t="str">
        <f>+'National DB'!U11</f>
        <v xml:space="preserve">1.228 t pay load capacity. Data set includes the whole fuel supply chain from exploration and extraction of crude oil over preparation to transportation to consumer. Vessel production and end-of-life treatment of the vessel are not part of the data set. The background system is addressed as follows: Refinery products: Diesel, gasoline, technical gases, fuel oils, basic oils and residues such as bitumen are modelled via a country-specific, refinery parameterized model. </v>
      </c>
      <c r="S12" s="11" t="str">
        <f>+'National DB'!V11</f>
        <v>Good</v>
      </c>
      <c r="T12" s="117">
        <f>+'National DB'!X11</f>
        <v>2010</v>
      </c>
      <c r="U12" s="11" t="str">
        <f>+'National DB'!Z11</f>
        <v>EU27</v>
      </c>
      <c r="V12" s="11" t="str">
        <f>+'National DB'!AA11</f>
        <v>EU27</v>
      </c>
      <c r="W12" s="118" t="str">
        <f>+'National DB'!AG11</f>
        <v>I dati dell'ELCD sono stati modificati per soddisfare gli scopi di Clim'Foot (singoli criteri di carbonio). La fase di produzione e il fine vita dell'imbarcazione non sono incluse nel dataset (trascurabili da un punto di vista di LCA). Il dataset include l'ntera catena di fornitura del combustibile.</v>
      </c>
      <c r="X12" s="118" t="str">
        <f>+'National DB'!AH11</f>
        <v xml:space="preserve">The original ELCD II dataset has been modified to fulfill  Clim’Foot scope (single criteria-carbon). Vessel production and end-of-life treatment are not part of the data set (negligible from a LCA point of view). Fuel supply already included in this data set. </v>
      </c>
      <c r="Y12" s="11"/>
      <c r="Z12" s="11"/>
      <c r="AA12" s="119">
        <f>+'National DB'!BR11</f>
        <v>0.13742149528036204</v>
      </c>
      <c r="AB12" s="119" t="str">
        <f>+'National DB'!BS11</f>
        <v>kgCO2e/tkm</v>
      </c>
      <c r="AC12" s="119" t="str">
        <f>+'National DB'!BT11</f>
        <v>kgCO2e/tkm</v>
      </c>
    </row>
    <row r="13" spans="1:29" ht="168">
      <c r="B13" s="11" t="str">
        <f>+'National DB'!B12</f>
        <v>Trasporti</v>
      </c>
      <c r="C13" s="11" t="str">
        <f>+'National DB'!C12</f>
        <v>Merci</v>
      </c>
      <c r="D13" s="11" t="str">
        <f>+'National DB'!D12</f>
        <v>Mare/fiumi</v>
      </c>
      <c r="E13" s="11" t="str">
        <f>+'National DB'!E12</f>
        <v>Transport</v>
      </c>
      <c r="F13" s="11" t="str">
        <f>+'National DB'!F12</f>
        <v>Freight</v>
      </c>
      <c r="G13" s="11" t="str">
        <f>+'National DB'!G12</f>
        <v>Sea/Rivers</v>
      </c>
      <c r="H13" s="11" t="str">
        <f>+'National DB'!I12</f>
        <v>Portarinfuse - per trasporto merci da oceano</v>
      </c>
      <c r="I13" s="11" t="str">
        <f>+'National DB'!J12</f>
        <v>Bulk carrier ocean</v>
      </c>
      <c r="J13" s="11">
        <f>+'National DB'!K12</f>
        <v>0</v>
      </c>
      <c r="K13" s="11">
        <f>+'National DB'!L12</f>
        <v>0</v>
      </c>
      <c r="L13" s="11" t="str">
        <f>+'National DB'!M12</f>
        <v>IT00007</v>
      </c>
      <c r="M13" s="11" t="str">
        <f>+'National DB'!N12</f>
        <v>PE INTERNATIONAL</v>
      </c>
      <c r="N13" s="11" t="str">
        <f>+'National DB'!O12</f>
        <v>PE INTERNATIONAL</v>
      </c>
      <c r="O13" s="13" t="str">
        <f>+'National DB'!P12</f>
        <v>ELCD3 http://eplca.jrc.ec.europa.eu/ELCD3/showProcess.xhtml?uuid=ee57e8ac-17cd-4538-be62-35d1095a30c2&amp;stock=default</v>
      </c>
      <c r="P13" s="13" t="str">
        <f>'National DB'!S12</f>
        <v>tkm</v>
      </c>
      <c r="Q13" s="116" t="str">
        <f>+'National DB'!T12</f>
        <v>100000-200000 tonnellate di portata lorda (TPL). Alimentato a olio combustibile denso. Il dataset include l'intera catena di fornitura, dalla esplorazione ed estrazione del combustibile alla produzione e trasporto al consumatore. La fase di produzione e di fine vita del cargo non sono incluse nel dataset. I prodotti di raffineria quali diesel, benzina, gas, oli combustibili, oli e residui come il bitume sono modellati atraverso un modello parametrizzato specifico per il Paese.</v>
      </c>
      <c r="R13" s="116" t="str">
        <f>+'National DB'!U12</f>
        <v>100.000-200.000 dead weight tons (dwt) pay load capacity. Bulk carrier fueled by heavy fuel oil. Data set includes the whole fuel supply chain from exploration and extraction of crude oil over preparation to transportation to consumer. Vessel production and recycling are not part of the data set. The background system is addressed as follows: Refinery products: Diesel, gasoline, technical gases, fuel oils, basic oils and residues such as bitumen are modelled via a country-specific, refinery parameterized model.</v>
      </c>
      <c r="S13" s="11" t="str">
        <f>+'National DB'!V12</f>
        <v>Good</v>
      </c>
      <c r="T13" s="117">
        <f>+'National DB'!X12</f>
        <v>2010</v>
      </c>
      <c r="U13" s="11" t="str">
        <f>+'National DB'!Z12</f>
        <v>EU27</v>
      </c>
      <c r="V13" s="11" t="str">
        <f>+'National DB'!AA12</f>
        <v>EU27</v>
      </c>
      <c r="W13" s="118" t="str">
        <f>+'National DB'!AG12</f>
        <v>I dati dell'ELCD sono stati modificati per soddisfare gli scopi di Clim'Foot (singoli criteri di carbonio). La fase di produzione e il fine vita dell'imbarcazione non sono incluse nel dataset (trascurabili da un punto di vista di LCA). Il dataset include l'ntera catena di fornitura del combustibile.</v>
      </c>
      <c r="X13" s="118" t="str">
        <f>+'National DB'!AH12</f>
        <v xml:space="preserve">The original ELCD II dataset has been modified to fulfill  Clim’Foot scope (single criteria-carbon). Bulk carrier ocean production and end-of-life treatment are not part of the data set (negligible from a LCA point of view). Fuel supply already included in this data set. </v>
      </c>
      <c r="Y13" s="11"/>
      <c r="Z13" s="11"/>
      <c r="AA13" s="119">
        <f>+'National DB'!BR12</f>
        <v>1.7856807223143978E-2</v>
      </c>
      <c r="AB13" s="119" t="str">
        <f>+'National DB'!BS12</f>
        <v>kgCO2e/tkm</v>
      </c>
      <c r="AC13" s="119" t="str">
        <f>+'National DB'!BT12</f>
        <v>kgCO2e/tkm</v>
      </c>
    </row>
    <row r="14" spans="1:29" ht="168">
      <c r="B14" s="11" t="str">
        <f>+'National DB'!B13</f>
        <v>Trasporti</v>
      </c>
      <c r="C14" s="11" t="str">
        <f>+'National DB'!C13</f>
        <v>Merci</v>
      </c>
      <c r="D14" s="11" t="str">
        <f>+'National DB'!D13</f>
        <v>Mare/fiumi</v>
      </c>
      <c r="E14" s="11" t="str">
        <f>+'National DB'!E13</f>
        <v>Transport</v>
      </c>
      <c r="F14" s="11" t="str">
        <f>+'National DB'!F13</f>
        <v>Freight</v>
      </c>
      <c r="G14" s="11" t="str">
        <f>+'National DB'!G13</f>
        <v>Sea/Rivers</v>
      </c>
      <c r="H14" s="11" t="str">
        <f>+'National DB'!I13</f>
        <v>Nave portacontainer - per trasporto merci da oceano</v>
      </c>
      <c r="I14" s="11" t="str">
        <f>+'National DB'!J13</f>
        <v>Container ship ocean</v>
      </c>
      <c r="J14" s="11">
        <f>+'National DB'!K13</f>
        <v>0</v>
      </c>
      <c r="K14" s="11">
        <f>+'National DB'!L13</f>
        <v>0</v>
      </c>
      <c r="L14" s="11" t="str">
        <f>+'National DB'!M13</f>
        <v>IT00008</v>
      </c>
      <c r="M14" s="11" t="str">
        <f>+'National DB'!N13</f>
        <v>PE INTERNATIONAL</v>
      </c>
      <c r="N14" s="11" t="str">
        <f>+'National DB'!O13</f>
        <v>PE INTERNATIONAL</v>
      </c>
      <c r="O14" s="13" t="str">
        <f>+'National DB'!P13</f>
        <v>ELCD3 http://eplca.jrc.ec.europa.eu/ELCD3/showProcess.xhtml?uuid=7d4c6dee-3d6b-4fbf-a496-2354450a1a14&amp;stock=default</v>
      </c>
      <c r="P14" s="13" t="str">
        <f>'National DB'!S13</f>
        <v>tkm</v>
      </c>
      <c r="Q14" s="116" t="str">
        <f>+'National DB'!T13</f>
        <v>27500 tonnellate di portata lorda (TPL). Alimentato a olio combustibile denso. Il dataset include l'intera catena di fornitura del comustibile, dalla esplorazione ed estrazione di petrolio alla produzione e trasporto al consumatore. La fase di produzione e di fine vita del cargo non sono incluse nel dataset. I prodotti di raffineria quali diesel, benzina, gas, oli combustibili, oli e residui come il bitume sono modellati atraverso un modello parametrizzato specifico per il Paese.</v>
      </c>
      <c r="R14" s="116" t="str">
        <f>+'National DB'!U13</f>
        <v xml:space="preserve">27.500 dwt pay load capacity. Container ship fueled by heavy fuel oil. Data set includes the whole fuel supply chain from exploration and extraction of crude oil over preparation to transportation to consumer. Vessel production and end-of-life treatment of the vessel are not part of the data set. The background system is addressed as follows: Refinery products: Diesel, gasoline, technical gases, fuel oils, basic oils and residues such as bitumen are modelled via a country-specific, refinery parameterized model. </v>
      </c>
      <c r="S14" s="11" t="str">
        <f>+'National DB'!V13</f>
        <v>Good</v>
      </c>
      <c r="T14" s="117">
        <f>+'National DB'!X13</f>
        <v>2010</v>
      </c>
      <c r="U14" s="11" t="str">
        <f>+'National DB'!Z13</f>
        <v>EU27</v>
      </c>
      <c r="V14" s="11" t="str">
        <f>+'National DB'!AA13</f>
        <v>EU27</v>
      </c>
      <c r="W14" s="118" t="str">
        <f>+'National DB'!AG13</f>
        <v>I dati dell'ELCD sono stati modificati per soddisfare gli scopi di Clim'Foot (singoli criteri di carbonio). La fase di produzione e il fine vita dell'imbarcazione non sono incluse nel dataset (trascurabili da un punto di vista di LCA). Il dataset include l'ntera catena di fornitura del combustibile.</v>
      </c>
      <c r="X14" s="118" t="str">
        <f>+'National DB'!AH13</f>
        <v xml:space="preserve">The original ELCD II dataset has been modified to fulfill  Clim’Foot scope (single criteria-carbon). Ship production and end-of-life treatment are not part of the data set (negligible from a LCA point of view). Fuel supply already included in this data set. </v>
      </c>
      <c r="Y14" s="11"/>
      <c r="Z14" s="11"/>
      <c r="AA14" s="119">
        <f>+'National DB'!BR13</f>
        <v>9.616344812463648E-2</v>
      </c>
      <c r="AB14" s="119" t="str">
        <f>+'National DB'!BS13</f>
        <v>kgCO2e/tkm</v>
      </c>
      <c r="AC14" s="119" t="str">
        <f>+'National DB'!BT13</f>
        <v>kgCO2e/tkm</v>
      </c>
    </row>
    <row r="15" spans="1:29" ht="112">
      <c r="B15" s="11" t="str">
        <f>+'National DB'!B14</f>
        <v>Prodotti e processi</v>
      </c>
      <c r="C15" s="11" t="str">
        <f>+'National DB'!C14</f>
        <v>Prodotti plastici e chimici</v>
      </c>
      <c r="D15" s="11" t="str">
        <f>+'National DB'!D14</f>
        <v>Chimici</v>
      </c>
      <c r="E15" s="11" t="str">
        <f>+'National DB'!E14</f>
        <v>Products and process</v>
      </c>
      <c r="F15" s="11" t="str">
        <f>+'National DB'!F14</f>
        <v>Plastic &amp; chemical product</v>
      </c>
      <c r="G15" s="11" t="str">
        <f>+'National DB'!G14</f>
        <v>Chemical</v>
      </c>
      <c r="H15" s="11" t="str">
        <f>+'National DB'!I14</f>
        <v>Benzene</v>
      </c>
      <c r="I15" s="11" t="str">
        <f>+'National DB'!J14</f>
        <v>Benzene</v>
      </c>
      <c r="J15" s="11">
        <f>+'National DB'!K14</f>
        <v>0</v>
      </c>
      <c r="K15" s="11">
        <f>+'National DB'!L14</f>
        <v>0</v>
      </c>
      <c r="L15" s="11" t="str">
        <f>+'National DB'!M14</f>
        <v>IT00009</v>
      </c>
      <c r="M15" s="11" t="str">
        <f>+'National DB'!N14</f>
        <v>PE INTERNATIONAL</v>
      </c>
      <c r="N15" s="11" t="str">
        <f>+'National DB'!O14</f>
        <v>PE INTERNATIONAL</v>
      </c>
      <c r="O15" s="13" t="str">
        <f>+'National DB'!P14</f>
        <v>ELCD3 http://eplca.jrc.ec.europa.eu/ELCD3/showProcess.xhtml?uuid=db009021-338f-11dd-bd11-0800200c9a66&amp;stock=default</v>
      </c>
      <c r="P15" s="13" t="str">
        <f>'National DB'!S14</f>
        <v>kg</v>
      </c>
      <c r="Q15" s="116" t="str">
        <f>+'National DB'!T14</f>
        <v xml:space="preserve">Il benzene viene prodotto con un mix produttivo da steam cracking (pirolisi di benzina), reforming catalitico e idrodealchilazione del toluene. _x000D_I dati sono stati presi da statistiche nazionali. Liquido. </v>
      </c>
      <c r="R15" s="116" t="str">
        <f>+'National DB'!U14</f>
        <v>Benzene is produced by technology mixw either from reformate gasoline, pyrolysis gasoline or from toluene dealkylation; production mix, at plant, representing the respective country / region. Liquid. The technology shares were taken from national statistics.</v>
      </c>
      <c r="S15" s="11" t="str">
        <f>+'National DB'!V14</f>
        <v>Good</v>
      </c>
      <c r="T15" s="117">
        <f>+'National DB'!X14</f>
        <v>2010</v>
      </c>
      <c r="U15" s="11" t="str">
        <f>+'National DB'!Z14</f>
        <v>EU27</v>
      </c>
      <c r="V15" s="11" t="str">
        <f>+'National DB'!AA14</f>
        <v>EU27</v>
      </c>
      <c r="W15" s="118" t="str">
        <f>+'National DB'!AG14</f>
        <v>I dati dell'ELCD sono stati modificati per soddisfare gli scopi di Clim'Foot (singoli criteri di carbonio). Il benzene è considerato elemento intermedio per la sintesi di altri prodotti chimici.</v>
      </c>
      <c r="X15" s="118" t="str">
        <f>+'National DB'!AH14</f>
        <v>The original ELCD II dataset has been modified to fulfill  Clim’Foot scope (single criteria-carbon). Benzene as an intermediate to produce other chemicals.</v>
      </c>
      <c r="Y15" s="11"/>
      <c r="Z15" s="11"/>
      <c r="AA15" s="119">
        <f>+'National DB'!BR14</f>
        <v>1.949947436422895</v>
      </c>
      <c r="AB15" s="119" t="str">
        <f>+'National DB'!BS14</f>
        <v>kgCO2e/kg</v>
      </c>
      <c r="AC15" s="119" t="str">
        <f>+'National DB'!BT14</f>
        <v>kgCO2e/kg</v>
      </c>
    </row>
    <row r="16" spans="1:29" ht="98">
      <c r="B16" s="11" t="str">
        <f>+'National DB'!B15</f>
        <v>Prodotti e processi</v>
      </c>
      <c r="C16" s="11" t="str">
        <f>+'National DB'!C15</f>
        <v>Prodotti plastici e chimici</v>
      </c>
      <c r="D16" s="11" t="str">
        <f>+'National DB'!D15</f>
        <v>Chimici</v>
      </c>
      <c r="E16" s="11" t="str">
        <f>+'National DB'!E15</f>
        <v>Products and process</v>
      </c>
      <c r="F16" s="11" t="str">
        <f>+'National DB'!F15</f>
        <v>Plastic &amp; chemical product</v>
      </c>
      <c r="G16" s="11" t="str">
        <f>+'National DB'!G15</f>
        <v>Chemical</v>
      </c>
      <c r="H16" s="11" t="str">
        <f>+'National DB'!I15</f>
        <v>Ossigeno</v>
      </c>
      <c r="I16" s="11" t="str">
        <f>+'National DB'!J15</f>
        <v>Oxygen</v>
      </c>
      <c r="J16" s="11">
        <f>+'National DB'!K15</f>
        <v>0</v>
      </c>
      <c r="K16" s="11">
        <f>+'National DB'!L15</f>
        <v>0</v>
      </c>
      <c r="L16" s="11" t="str">
        <f>+'National DB'!M15</f>
        <v>IT00010</v>
      </c>
      <c r="M16" s="11" t="str">
        <f>+'National DB'!N15</f>
        <v>PE INTERNATIONAL</v>
      </c>
      <c r="N16" s="11" t="str">
        <f>+'National DB'!O15</f>
        <v>PE INTERNATIONAL</v>
      </c>
      <c r="O16" s="13" t="str">
        <f>+'National DB'!P15</f>
        <v>ELCD3 http://eplca.jrc.ec.europa.eu/ELCD3/showProcess.xhtml?uuid=de25dd0e-0072-4e8d-af0d-df6b17c05e1e&amp;stock=default</v>
      </c>
      <c r="P16" s="13" t="str">
        <f>'National DB'!S15</f>
        <v>kg</v>
      </c>
      <c r="Q16" s="116" t="str">
        <f>+'National DB'!T15</f>
        <v>L'ossigeno è prodotto per frazionamento dell'aria. Gassoso. I dati sono riferiti  alle fasi e tecnologie dell'intera catena di approvigionamento, dalla culla al cancello</v>
      </c>
      <c r="R16" s="116" t="str">
        <f>+'National DB'!U15</f>
        <v>Oxygne is produced via cryogenic air separation. Gaseous. The data set covers all relevant process steps / technologies over the supply chain of the represented cradle to gate inventory</v>
      </c>
      <c r="S16" s="11" t="str">
        <f>+'National DB'!V15</f>
        <v>Good</v>
      </c>
      <c r="T16" s="117">
        <f>+'National DB'!X15</f>
        <v>2010</v>
      </c>
      <c r="U16" s="11" t="str">
        <f>+'National DB'!Z15</f>
        <v>EU27</v>
      </c>
      <c r="V16" s="11" t="str">
        <f>+'National DB'!AA15</f>
        <v>EU27</v>
      </c>
      <c r="W16" s="118" t="str">
        <f>+'National DB'!AG15</f>
        <v>I dati dell'ELCD sono stati modificati per soddisfare gli scopi di Clim'Foot (singoli criteri di carbonio). L'ossigeno è estratto dall'aria per usi industriali.</v>
      </c>
      <c r="X16" s="118" t="str">
        <f>+'National DB'!AH15</f>
        <v>The original ELCD II dataset has been modified to fulfill  Clim’Foot scope (single criteria-carbon). Oxygen extracted from air for industrial uses.</v>
      </c>
      <c r="Y16" s="11"/>
      <c r="Z16" s="11"/>
      <c r="AA16" s="119">
        <f>+'National DB'!BR15</f>
        <v>0.21675625291256501</v>
      </c>
      <c r="AB16" s="119" t="str">
        <f>+'National DB'!BS15</f>
        <v>kgCO2e/kg</v>
      </c>
      <c r="AC16" s="119" t="str">
        <f>+'National DB'!BT15</f>
        <v>kgCO2e/kg</v>
      </c>
    </row>
    <row r="17" spans="2:29" ht="98">
      <c r="B17" s="11" t="str">
        <f>+'National DB'!B16</f>
        <v>Prodotti e processi</v>
      </c>
      <c r="C17" s="11" t="str">
        <f>+'National DB'!C16</f>
        <v>Prodotti plastici e chimici</v>
      </c>
      <c r="D17" s="11" t="str">
        <f>+'National DB'!D16</f>
        <v>Chimici</v>
      </c>
      <c r="E17" s="11" t="str">
        <f>+'National DB'!E16</f>
        <v>Products and process</v>
      </c>
      <c r="F17" s="11" t="str">
        <f>+'National DB'!F16</f>
        <v>Plastic &amp; chemical product</v>
      </c>
      <c r="G17" s="11" t="str">
        <f>+'National DB'!G16</f>
        <v>Chemical</v>
      </c>
      <c r="H17" s="11" t="str">
        <f>+'National DB'!I16</f>
        <v>Azoto</v>
      </c>
      <c r="I17" s="11" t="str">
        <f>+'National DB'!J16</f>
        <v>Nitrogen</v>
      </c>
      <c r="J17" s="11">
        <f>+'National DB'!K16</f>
        <v>0</v>
      </c>
      <c r="K17" s="11">
        <f>+'National DB'!L16</f>
        <v>0</v>
      </c>
      <c r="L17" s="11" t="str">
        <f>+'National DB'!M16</f>
        <v>IT00011</v>
      </c>
      <c r="M17" s="11" t="str">
        <f>+'National DB'!N16</f>
        <v>PE INTERNATIONAL</v>
      </c>
      <c r="N17" s="11" t="str">
        <f>+'National DB'!O16</f>
        <v>PE INTERNATIONAL</v>
      </c>
      <c r="O17" s="13" t="str">
        <f>+'National DB'!P16</f>
        <v>ELCD3 http://eplca.jrc.ec.europa.eu/ELCD3/showProcess.xhtml?uuid=4a259aec-c66f-4375-aa9e-5b8c745addc0&amp;stock=default</v>
      </c>
      <c r="P17" s="13" t="str">
        <f>'National DB'!S16</f>
        <v>kg</v>
      </c>
      <c r="Q17" s="116" t="str">
        <f>+'National DB'!T16</f>
        <v>L'azoto è prodotto per frazionamento dell'aria. Gassoso. I dati sono riferiti  alle fasi e tecnologie dell'intera catena di approvigionamento, dalla culla al cancello</v>
      </c>
      <c r="R17" s="116" t="str">
        <f>+'National DB'!U16</f>
        <v>Nitrogen is produced via cryogenic air separation. Gaseous. The data set covers all relevant process steps / technologies over the supply chain of the represented cradle to gate inventory</v>
      </c>
      <c r="S17" s="11" t="str">
        <f>+'National DB'!V16</f>
        <v>Good</v>
      </c>
      <c r="T17" s="117">
        <f>+'National DB'!X16</f>
        <v>2010</v>
      </c>
      <c r="U17" s="11" t="str">
        <f>+'National DB'!Z16</f>
        <v>EU27</v>
      </c>
      <c r="V17" s="11" t="str">
        <f>+'National DB'!AA16</f>
        <v>EU27</v>
      </c>
      <c r="W17" s="118" t="str">
        <f>+'National DB'!AG16</f>
        <v>I dati dell'ELCD sono stati modificati per soddisfare gli scopi di Clim'Foot (singoli criteri di carbonio). L'azoto è estratto dall'aria per usi industriali.</v>
      </c>
      <c r="X17" s="118" t="str">
        <f>+'National DB'!AH16</f>
        <v>The original ELCD II dataset has been modified to fulfill  Clim’Foot scope (single criteria-carbon). Nitrogen extracted from air for industrial uses.</v>
      </c>
      <c r="Y17" s="11"/>
      <c r="Z17" s="11"/>
      <c r="AA17" s="119">
        <f>+'National DB'!BR16</f>
        <v>0.13005399274767998</v>
      </c>
      <c r="AB17" s="119" t="str">
        <f>+'National DB'!BS16</f>
        <v>kgCO2e/kg</v>
      </c>
      <c r="AC17" s="119" t="str">
        <f>+'National DB'!BT16</f>
        <v>kgCO2e/kg</v>
      </c>
    </row>
    <row r="18" spans="2:29" ht="154">
      <c r="B18" s="11" t="str">
        <f>+'National DB'!B17</f>
        <v>Prodotti e processi</v>
      </c>
      <c r="C18" s="11" t="str">
        <f>+'National DB'!C17</f>
        <v>Prodotti minearli e prodotti non metallici</v>
      </c>
      <c r="D18" s="11" t="str">
        <f>+'National DB'!D17</f>
        <v>Cava di pietra e inerti</v>
      </c>
      <c r="E18" s="11" t="str">
        <f>+'National DB'!E17</f>
        <v>Products and process</v>
      </c>
      <c r="F18" s="11" t="str">
        <f>+'National DB'!F17</f>
        <v>Metal and metallic product</v>
      </c>
      <c r="G18" s="11" t="str">
        <f>+'National DB'!G17</f>
        <v>Granulate/quarry stone</v>
      </c>
      <c r="H18" s="11" t="str">
        <f>+'National DB'!I17</f>
        <v>Sabbia 0/2</v>
      </c>
      <c r="I18" s="11" t="str">
        <f>+'National DB'!J17</f>
        <v>Sand 0/2</v>
      </c>
      <c r="J18" s="11">
        <f>+'National DB'!K17</f>
        <v>0</v>
      </c>
      <c r="K18" s="11">
        <f>+'National DB'!L17</f>
        <v>0</v>
      </c>
      <c r="L18" s="11" t="str">
        <f>+'National DB'!M17</f>
        <v>IT00012</v>
      </c>
      <c r="M18" s="11" t="str">
        <f>+'National DB'!N17</f>
        <v>PE INTERNATIONAL</v>
      </c>
      <c r="N18" s="11" t="str">
        <f>+'National DB'!O17</f>
        <v>PE INTERNATIONAL</v>
      </c>
      <c r="O18" s="13" t="str">
        <f>+'National DB'!P17</f>
        <v>ELCD3 http://eplca.jrc.ec.europa.eu/ELCD3/showProcess.xhtml?uuid=898618b1-3306-11dd-bd11-0800200c9a66&amp;stock=default</v>
      </c>
      <c r="P18" s="13" t="str">
        <f>'National DB'!S17</f>
        <v>kg</v>
      </c>
      <c r="Q18" s="116" t="str">
        <f>+'National DB'!T17</f>
        <v>La sabbia è ricavata da cave attraverso trattamento di lavorazione a umido e a secco. Sabbia umida</v>
      </c>
      <c r="R18" s="116" t="str">
        <f>+'National DB'!U17</f>
        <v>Wet and dry quarry; production mix, at plant; undried.</v>
      </c>
      <c r="S18" s="11" t="str">
        <f>+'National DB'!V17</f>
        <v>Good</v>
      </c>
      <c r="T18" s="117">
        <f>+'National DB'!X17</f>
        <v>2012</v>
      </c>
      <c r="U18" s="11" t="str">
        <f>+'National DB'!Z17</f>
        <v>EU27</v>
      </c>
      <c r="V18" s="11" t="str">
        <f>+'National DB'!AA17</f>
        <v>EU27</v>
      </c>
      <c r="W18" s="118" t="str">
        <f>+'National DB'!AG17</f>
        <v>I dati dell'ELCD sono stati modificati per soddisfare gli scopi di Clim'Foot (singoli criteri di carbonio). Prodotto minerale standard utilizzato come aggregato naturale nel settore delle costruzioni secondo quanto previsto dalla tecnologia applicata.</v>
      </c>
      <c r="X18" s="118" t="str">
        <f>+'National DB'!AH17</f>
        <v xml:space="preserve">The original ELCD II dataset has been modified to fulfill  Clim’Foot scope (single criteria-carbon). Standard mineral product used as natural aggregates in the construction industry according to the applied technology. </v>
      </c>
      <c r="Y18" s="11"/>
      <c r="Z18" s="11"/>
      <c r="AA18" s="119">
        <f>+'National DB'!BR17</f>
        <v>2.4615569844895244E-3</v>
      </c>
      <c r="AB18" s="119" t="str">
        <f>+'National DB'!BS17</f>
        <v>kgCO2e/kg</v>
      </c>
      <c r="AC18" s="119" t="str">
        <f>+'National DB'!BT17</f>
        <v>kgCO2e/kg</v>
      </c>
    </row>
    <row r="19" spans="2:29" ht="154">
      <c r="B19" s="11" t="str">
        <f>+'National DB'!B18</f>
        <v>Prodotti e processi</v>
      </c>
      <c r="C19" s="11" t="str">
        <f>+'National DB'!C18</f>
        <v>Prodotti minearli e prodotti non metallici</v>
      </c>
      <c r="D19" s="11" t="str">
        <f>+'National DB'!D18</f>
        <v>Cava di pietra e inerti</v>
      </c>
      <c r="E19" s="11" t="str">
        <f>+'National DB'!E18</f>
        <v>Products and process</v>
      </c>
      <c r="F19" s="11" t="str">
        <f>+'National DB'!F18</f>
        <v>Metal and metallic product</v>
      </c>
      <c r="G19" s="11" t="str">
        <f>+'National DB'!G18</f>
        <v>Granulate/quarry stone</v>
      </c>
      <c r="H19" s="11" t="str">
        <f>+'National DB'!I18</f>
        <v>Ghiaia 2/32</v>
      </c>
      <c r="I19" s="11" t="str">
        <f>+'National DB'!J18</f>
        <v>Gravel 2/32</v>
      </c>
      <c r="J19" s="11">
        <f>+'National DB'!K18</f>
        <v>0</v>
      </c>
      <c r="K19" s="11">
        <f>+'National DB'!L18</f>
        <v>0</v>
      </c>
      <c r="L19" s="11" t="str">
        <f>+'National DB'!M18</f>
        <v>IT00013</v>
      </c>
      <c r="M19" s="11" t="str">
        <f>+'National DB'!N18</f>
        <v>PE INTERNATIONAL</v>
      </c>
      <c r="N19" s="11" t="str">
        <f>+'National DB'!O18</f>
        <v>PE INTERNATIONAL</v>
      </c>
      <c r="O19" s="13" t="str">
        <f>+'National DB'!P18</f>
        <v>ELCD3 http://eplca.jrc.ec.europa.eu/ELCD3/showProcess.xhtml?uuid=898618b2-3306-11dd-bd11-0800200c9a66&amp;stock=default</v>
      </c>
      <c r="P19" s="13" t="str">
        <f>'National DB'!S18</f>
        <v>kg</v>
      </c>
      <c r="Q19" s="116" t="str">
        <f>+'National DB'!T18</f>
        <v>La ghiaia è ricavata da cave con trattamento di lavorazione sia a umido, sia a secco. Ghiaia umida</v>
      </c>
      <c r="R19" s="116" t="str">
        <f>+'National DB'!U18</f>
        <v>Wet and dry quarry; production mix, at plant; undried.</v>
      </c>
      <c r="S19" s="11" t="str">
        <f>+'National DB'!V18</f>
        <v>Good</v>
      </c>
      <c r="T19" s="117">
        <f>+'National DB'!X18</f>
        <v>2012</v>
      </c>
      <c r="U19" s="11" t="str">
        <f>+'National DB'!Z18</f>
        <v>EU27</v>
      </c>
      <c r="V19" s="11" t="str">
        <f>+'National DB'!AA18</f>
        <v>EU27</v>
      </c>
      <c r="W19" s="118" t="str">
        <f>+'National DB'!AG18</f>
        <v>I dati dell'ELCD sono stati modificati per soddisfare gli scopi di Clim'Foot (singoli criteri di carbonio). Prodotto minerale standard utilizzato come aggregato naturale nel settore delle costruzioni secondo quanto previsto dalla tecnologia applicata.</v>
      </c>
      <c r="X19" s="118" t="str">
        <f>+'National DB'!AH18</f>
        <v xml:space="preserve">The original ELCD II dataset has been modified to fulfill  Clim’Foot scope (single criteria-carbon). Standard mineral product used as natural aggregates in the construction industry according to the applied technology. </v>
      </c>
      <c r="Y19" s="11"/>
      <c r="Z19" s="11"/>
      <c r="AA19" s="119">
        <f>+'National DB'!BR18</f>
        <v>3.4142977703018333E-3</v>
      </c>
      <c r="AB19" s="119" t="str">
        <f>+'National DB'!BS18</f>
        <v>kgCO2e/kg</v>
      </c>
      <c r="AC19" s="119" t="str">
        <f>+'National DB'!BT18</f>
        <v>kgCO2e/kg</v>
      </c>
    </row>
    <row r="20" spans="2:29" ht="140">
      <c r="B20" s="11" t="str">
        <f>+'National DB'!B19</f>
        <v>Prodotti e processi</v>
      </c>
      <c r="C20" s="11" t="str">
        <f>+'National DB'!C19</f>
        <v>Legno</v>
      </c>
      <c r="D20" s="11" t="str">
        <f>+'National DB'!D19</f>
        <v>Prodotti in legno</v>
      </c>
      <c r="E20" s="11" t="str">
        <f>+'National DB'!E19</f>
        <v>Products and process</v>
      </c>
      <c r="F20" s="11" t="str">
        <f>+'National DB'!F19</f>
        <v>Wood</v>
      </c>
      <c r="G20" s="11" t="str">
        <f>+'National DB'!G19</f>
        <v>Wooden items</v>
      </c>
      <c r="H20" s="11" t="str">
        <f>+'National DB'!I19</f>
        <v>Tronco di abete con corteccia</v>
      </c>
      <c r="I20" s="11" t="str">
        <f>+'National DB'!J19</f>
        <v xml:space="preserve">Spruce log with bark </v>
      </c>
      <c r="J20" s="11">
        <f>+'National DB'!K19</f>
        <v>0</v>
      </c>
      <c r="K20" s="11">
        <f>+'National DB'!L19</f>
        <v>0</v>
      </c>
      <c r="L20" s="11" t="str">
        <f>+'National DB'!M19</f>
        <v>IT00014</v>
      </c>
      <c r="M20" s="11" t="str">
        <f>+'National DB'!N19</f>
        <v>PE INTERNATIONAL</v>
      </c>
      <c r="N20" s="11" t="str">
        <f>+'National DB'!O19</f>
        <v>PE INTERNATIONAL</v>
      </c>
      <c r="O20" s="13" t="str">
        <f>+'National DB'!P19</f>
        <v>ELCD3 http://eplca.jrc.ec.europa.eu/ELCD3/showProcess.xhtml?uuid=c3d872b0-c18d-46a5-ac37-d1573246bfce&amp;stock=default</v>
      </c>
      <c r="P20" s="13" t="str">
        <f>'National DB'!S19</f>
        <v>kg</v>
      </c>
      <c r="Q20" s="116" t="str">
        <f>+'National DB'!T19</f>
        <v>Legno proveniente da foreste rimboschite. Legno prodotto con mix di tecnologie di produzione,da inviare alla segheria. 1 kg di tronco di abete con corteccia contiene il 56% di legno e il 44% di acqua, equivalente all'80% di umidità. La densità media è pari a 430 kg/m3. E' incluso il contenuto di CO2 assorbita.</v>
      </c>
      <c r="R20" s="116" t="str">
        <f>+'National DB'!U19</f>
        <v>Refostered managed forest; production mix entry to saw mill, at plant; 1  kg of spruce log (44% water content) contains 0,56 kg spruce (atro) and 0,44 kg water which is equivalent to 80% moisture. Carbon dioxide incorporation is considered.   The average density is 430 kg/m3.</v>
      </c>
      <c r="S20" s="11" t="str">
        <f>+'National DB'!V19</f>
        <v>Good</v>
      </c>
      <c r="T20" s="117">
        <f>+'National DB'!X19</f>
        <v>2012</v>
      </c>
      <c r="U20" s="11" t="str">
        <f>+'National DB'!Z19</f>
        <v>Germania</v>
      </c>
      <c r="V20" s="11" t="str">
        <f>+'National DB'!AA19</f>
        <v xml:space="preserve">Germany </v>
      </c>
      <c r="W20" s="118" t="str">
        <f>+'National DB'!AG19</f>
        <v>I dati dell'ELCD sono stati modificati per soddisfare gli scopi di Clim'Foot (singoli criteri di carbonio). I tronchi di abete sono prodotti secondo tecniche standard e destinate al settore del legno in generale.</v>
      </c>
      <c r="X20" s="118" t="str">
        <f>+'National DB'!AH19</f>
        <v xml:space="preserve">The original ELCD II dataset has been modified to fulfill  Clim’Foot scope (single criteria-carbon). Spruce log is a standard technical product according to the applied technology for general wood application. </v>
      </c>
      <c r="Y20" s="11"/>
      <c r="Z20" s="11"/>
      <c r="AA20" s="119">
        <f>+'National DB'!BR19</f>
        <v>7.0671374520452366E-3</v>
      </c>
      <c r="AB20" s="119" t="str">
        <f>+'National DB'!BS19</f>
        <v>kgCO2e/kg</v>
      </c>
      <c r="AC20" s="119" t="str">
        <f>+'National DB'!BT19</f>
        <v>kgCO2e/kg</v>
      </c>
    </row>
    <row r="21" spans="2:29" ht="126">
      <c r="B21" s="11" t="str">
        <f>+'National DB'!B20</f>
        <v>Prodotti e processi</v>
      </c>
      <c r="C21" s="11" t="str">
        <f>+'National DB'!C20</f>
        <v>Legno</v>
      </c>
      <c r="D21" s="11" t="str">
        <f>+'National DB'!D20</f>
        <v>Prodotti in legno</v>
      </c>
      <c r="E21" s="11" t="str">
        <f>+'National DB'!E20</f>
        <v>Products and process</v>
      </c>
      <c r="F21" s="11" t="str">
        <f>+'National DB'!F20</f>
        <v>Wood</v>
      </c>
      <c r="G21" s="11" t="str">
        <f>+'National DB'!G20</f>
        <v>Wooden items</v>
      </c>
      <c r="H21" s="11" t="str">
        <f>+'National DB'!I20</f>
        <v>Legno di abete</v>
      </c>
      <c r="I21" s="11" t="str">
        <f>+'National DB'!J20</f>
        <v>Spruce wood</v>
      </c>
      <c r="J21" s="11">
        <f>+'National DB'!K20</f>
        <v>0</v>
      </c>
      <c r="K21" s="11">
        <f>+'National DB'!L20</f>
        <v>0</v>
      </c>
      <c r="L21" s="11" t="str">
        <f>+'National DB'!M20</f>
        <v>IT00015</v>
      </c>
      <c r="M21" s="11" t="str">
        <f>+'National DB'!N20</f>
        <v>PE INTERNATIONAL</v>
      </c>
      <c r="N21" s="11" t="str">
        <f>+'National DB'!O20</f>
        <v>PE INTERNATIONAL</v>
      </c>
      <c r="O21" s="13" t="str">
        <f>+'National DB'!P20</f>
        <v>ELCD3 http://eplca.jrc.ec.europa.eu/ELCD3/showProcess.xhtml?uuid=2b61a4d6-bd1d-4ea3-828c-fdbdf5fca1f9&amp;stock=default</v>
      </c>
      <c r="P21" s="13" t="str">
        <f>'National DB'!S20</f>
        <v>kg</v>
      </c>
      <c r="Q21" s="116" t="str">
        <f>+'National DB'!T20</f>
        <v>Legno prodotto in segheria con mix di tecnologie di produzione. 1 kg di legno di abete contiene il 60% di legno e il 40% di acqua, equivalente al 65% di umidità. E' incluso il contenuto di CO2 assorbita.</v>
      </c>
      <c r="R21" s="116" t="str">
        <f>+'National DB'!U20</f>
        <v xml:space="preserve">Timber; production mix, at saw mill; 1  kg of spruce timber (40% water content) contains of 0,6 kg spruce (atro) and 0,4 kg water which is equivalent to 65% moisture. Carbon dioxide incorporation is considered. </v>
      </c>
      <c r="S21" s="11" t="str">
        <f>+'National DB'!V20</f>
        <v>Good</v>
      </c>
      <c r="T21" s="117">
        <f>+'National DB'!X20</f>
        <v>2012</v>
      </c>
      <c r="U21" s="11" t="str">
        <f>+'National DB'!Z20</f>
        <v>Germania</v>
      </c>
      <c r="V21" s="11" t="str">
        <f>+'National DB'!AA20</f>
        <v xml:space="preserve">Germany </v>
      </c>
      <c r="W21" s="118" t="str">
        <f>+'National DB'!AG20</f>
        <v>I dati dell'ELCD sono stati modificati per soddisfare gli scopi di Clim'Foot (singoli criteri di carbonio). Il legno di abete è prodotto secondo tecniche standard e destinato al settore delle costruzioni.</v>
      </c>
      <c r="X21" s="118" t="str">
        <f>+'National DB'!AH20</f>
        <v xml:space="preserve">The original ELCD II dataset has been modified to fulfill  Clim’Foot scope (single criteria-carbon). Timber spruce is a standard technical product according for use in the building and construction sector. </v>
      </c>
      <c r="Y21" s="11"/>
      <c r="Z21" s="11"/>
      <c r="AA21" s="119">
        <f>+'National DB'!BR20</f>
        <v>2.689854504821864E-2</v>
      </c>
      <c r="AB21" s="119" t="str">
        <f>+'National DB'!BS20</f>
        <v>kgCO2e/kg</v>
      </c>
      <c r="AC21" s="119" t="str">
        <f>+'National DB'!BT20</f>
        <v>kgCO2e/kg</v>
      </c>
    </row>
    <row r="22" spans="2:29" ht="140">
      <c r="B22" s="11" t="str">
        <f>+'National DB'!B21</f>
        <v>Prodotti e processi</v>
      </c>
      <c r="C22" s="11" t="str">
        <f>+'National DB'!C21</f>
        <v>Legno</v>
      </c>
      <c r="D22" s="11" t="str">
        <f>+'National DB'!D21</f>
        <v>Prodotti in legno</v>
      </c>
      <c r="E22" s="11" t="str">
        <f>+'National DB'!E21</f>
        <v>Products and process</v>
      </c>
      <c r="F22" s="11" t="str">
        <f>+'National DB'!F21</f>
        <v>Wood</v>
      </c>
      <c r="G22" s="11" t="str">
        <f>+'National DB'!G21</f>
        <v>Wooden items</v>
      </c>
      <c r="H22" s="11" t="str">
        <f>+'National DB'!I21</f>
        <v>Tronco di pino con corteccia</v>
      </c>
      <c r="I22" s="11" t="str">
        <f>+'National DB'!J21</f>
        <v xml:space="preserve">Pine log with bark </v>
      </c>
      <c r="J22" s="11">
        <f>+'National DB'!K21</f>
        <v>0</v>
      </c>
      <c r="K22" s="11">
        <f>+'National DB'!L21</f>
        <v>0</v>
      </c>
      <c r="L22" s="11" t="str">
        <f>+'National DB'!M21</f>
        <v>IT00016</v>
      </c>
      <c r="M22" s="11" t="str">
        <f>+'National DB'!N21</f>
        <v>PE INTERNATIONAL</v>
      </c>
      <c r="N22" s="11" t="str">
        <f>+'National DB'!O21</f>
        <v>PE INTERNATIONAL</v>
      </c>
      <c r="O22" s="13" t="str">
        <f>+'National DB'!P21</f>
        <v>ELCD3 http://eplca.jrc.ec.europa.eu/ELCD3/showProcess.xhtml?uuid=8fd15266-4930-4a33-b9c2-e8698923132d&amp;stock=default</v>
      </c>
      <c r="P22" s="13" t="str">
        <f>'National DB'!S21</f>
        <v>kg</v>
      </c>
      <c r="Q22" s="116" t="str">
        <f>+'National DB'!T21</f>
        <v>Legno proveniente da foreste rimboschite. Legno prodotto con mix di tecnologie di produzione, da inviare alla segheria. 1 kg di tronco di pino con corteccia contiene il 56% di legno e il 44% di acqua, equivalente all'80% di umidità. La densità media è pari a 515 kg/m3. E' incluso il contenuto di CO2 assorbita</v>
      </c>
      <c r="R22" s="116" t="str">
        <f>+'National DB'!U21</f>
        <v xml:space="preserve">Refostered managed forest; production mix entry to saw mill, at plant; 1  kg of pine log (44% water content) contains 0,56 kg pine (atro) and 0,44 kg water which is equivalent to 80% moisture. Carbon dioxide incorporation is considered. The average density is 515 kg/m3 (atro). </v>
      </c>
      <c r="S22" s="11" t="str">
        <f>+'National DB'!V21</f>
        <v>Good</v>
      </c>
      <c r="T22" s="117">
        <f>+'National DB'!X21</f>
        <v>2012</v>
      </c>
      <c r="U22" s="11" t="str">
        <f>+'National DB'!Z21</f>
        <v>Germania</v>
      </c>
      <c r="V22" s="11" t="str">
        <f>+'National DB'!AA21</f>
        <v xml:space="preserve">Germany </v>
      </c>
      <c r="W22" s="118" t="str">
        <f>+'National DB'!AG21</f>
        <v xml:space="preserve">I dati dell'ELCD sono stati modificati per soddisfare gli scopi di Clim'Foot (singoli criteri di carbonio). I tronchi di pino sono prodotti secondo tecniche standard e destinate al settore del legno in generale. </v>
      </c>
      <c r="X22" s="118" t="str">
        <f>+'National DB'!AH21</f>
        <v>The original ELCD II dataset has been modified to fulfill  Clim’Foot scope (single criteria-carbon). Pine log is a standard technical product according to the applied technology for general wood application.</v>
      </c>
      <c r="Y22" s="11"/>
      <c r="Z22" s="11"/>
      <c r="AA22" s="119">
        <f>+'National DB'!BR21</f>
        <v>6.7276950280460912E-3</v>
      </c>
      <c r="AB22" s="119" t="str">
        <f>+'National DB'!BS21</f>
        <v>kgCO2e/kg</v>
      </c>
      <c r="AC22" s="119" t="str">
        <f>+'National DB'!BT21</f>
        <v>kgCO2e/kg</v>
      </c>
    </row>
    <row r="23" spans="2:29" ht="126">
      <c r="B23" s="11" t="str">
        <f>+'National DB'!B22</f>
        <v>Prodotti e processi</v>
      </c>
      <c r="C23" s="11" t="str">
        <f>+'National DB'!C22</f>
        <v>Legno</v>
      </c>
      <c r="D23" s="11" t="str">
        <f>+'National DB'!D22</f>
        <v>Prodotti in legno</v>
      </c>
      <c r="E23" s="11" t="str">
        <f>+'National DB'!E22</f>
        <v>Products and process</v>
      </c>
      <c r="F23" s="11" t="str">
        <f>+'National DB'!F22</f>
        <v>Wood</v>
      </c>
      <c r="G23" s="11" t="str">
        <f>+'National DB'!G22</f>
        <v>Wooden items</v>
      </c>
      <c r="H23" s="11" t="str">
        <f>+'National DB'!I22</f>
        <v>Legno di pino</v>
      </c>
      <c r="I23" s="11" t="str">
        <f>+'National DB'!J22</f>
        <v>Pine wood</v>
      </c>
      <c r="J23" s="11">
        <f>+'National DB'!K22</f>
        <v>0</v>
      </c>
      <c r="K23" s="11">
        <f>+'National DB'!L22</f>
        <v>0</v>
      </c>
      <c r="L23" s="11" t="str">
        <f>+'National DB'!M22</f>
        <v>IT00017</v>
      </c>
      <c r="M23" s="11" t="str">
        <f>+'National DB'!N22</f>
        <v>PE INTERNATIONAL</v>
      </c>
      <c r="N23" s="11" t="str">
        <f>+'National DB'!O22</f>
        <v>PE INTERNATIONAL</v>
      </c>
      <c r="O23" s="13" t="str">
        <f>+'National DB'!P22</f>
        <v>ELCD3 http://eplca.jrc.ec.europa.eu/ELCD3/showProcess.xhtml?uuid=621e64d0-f471-4023-9ebc-a52cd8ee573f&amp;stock=default</v>
      </c>
      <c r="P23" s="13" t="str">
        <f>'National DB'!S22</f>
        <v>kg</v>
      </c>
      <c r="Q23" s="116" t="str">
        <f>+'National DB'!T22</f>
        <v>Legno prodotto in segheria con mix di tecnologie di produzione. 1 kg di legno di abete contiene il 60% di legno e il 40% di acqua, equivalente al 65% di umidità. E' incluso il contenuto di CO2 assorbita.</v>
      </c>
      <c r="R23" s="116" t="str">
        <f>+'National DB'!U22</f>
        <v>Timber; production mix, at saw mill; 1  kg of timber pine (40% water content) contains of 0,6 kg pine (atro) and 0,4 kg water which is equivalent to 65% moisture. Carbon dioxide incorporation is considered.</v>
      </c>
      <c r="S23" s="11" t="str">
        <f>+'National DB'!V22</f>
        <v>Good</v>
      </c>
      <c r="T23" s="117">
        <f>+'National DB'!X22</f>
        <v>2012</v>
      </c>
      <c r="U23" s="11" t="str">
        <f>+'National DB'!Z22</f>
        <v>Germania</v>
      </c>
      <c r="V23" s="11" t="str">
        <f>+'National DB'!AA22</f>
        <v xml:space="preserve">Germany </v>
      </c>
      <c r="W23" s="118" t="str">
        <f>+'National DB'!AG22</f>
        <v xml:space="preserve">I dati dell'ELCD sono stati modificati per soddisfare gli scopi di Clim'Foot (singoli criteri di carbonio).  Il legno di pino è prodotto secondo tecniche standard e destinato al settore delle costruzioni. </v>
      </c>
      <c r="X23" s="118" t="str">
        <f>+'National DB'!AH22</f>
        <v xml:space="preserve">The original ELCD II dataset has been modified to fulfill  Clim’Foot scope (single criteria-carbon). Timber pine is a standard technical product according for use in the building and construction sector. </v>
      </c>
      <c r="Y23" s="11"/>
      <c r="Z23" s="11"/>
      <c r="AA23" s="119">
        <f>+'National DB'!BR22</f>
        <v>2.5179142993602122E-2</v>
      </c>
      <c r="AB23" s="119" t="str">
        <f>+'National DB'!BS22</f>
        <v>kgCO2e/kg</v>
      </c>
      <c r="AC23" s="119" t="str">
        <f>+'National DB'!BT22</f>
        <v>kgCO2e/kg</v>
      </c>
    </row>
    <row r="24" spans="2:29" ht="126">
      <c r="B24" s="11" t="str">
        <f>+'National DB'!B23</f>
        <v>Prodotti e processi</v>
      </c>
      <c r="C24" s="11" t="str">
        <f>+'National DB'!C23</f>
        <v>Edifici e costruzioni</v>
      </c>
      <c r="D24" s="11" t="str">
        <f>+'National DB'!D23</f>
        <v>Edifici</v>
      </c>
      <c r="E24" s="11" t="str">
        <f>+'National DB'!E23</f>
        <v>Products and process</v>
      </c>
      <c r="F24" s="11" t="str">
        <f>+'National DB'!F23</f>
        <v>Buildings and Construction</v>
      </c>
      <c r="G24" s="11" t="str">
        <f>+'National DB'!G23</f>
        <v>Buildings</v>
      </c>
      <c r="H24" s="11" t="str">
        <f>+'National DB'!I23</f>
        <v>Blocco in calcestruzzo leggero</v>
      </c>
      <c r="I24" s="11" t="str">
        <f>+'National DB'!J23</f>
        <v>Lightweight concrete block</v>
      </c>
      <c r="J24" s="11">
        <f>+'National DB'!K23</f>
        <v>0</v>
      </c>
      <c r="K24" s="11">
        <f>+'National DB'!L23</f>
        <v>0</v>
      </c>
      <c r="L24" s="11" t="str">
        <f>+'National DB'!M23</f>
        <v>IT00018</v>
      </c>
      <c r="M24" s="11" t="str">
        <f>+'National DB'!N23</f>
        <v>PE INTERNATIONAL</v>
      </c>
      <c r="N24" s="11" t="str">
        <f>+'National DB'!O23</f>
        <v>PE INTERNATIONAL</v>
      </c>
      <c r="O24" s="13" t="str">
        <f>+'National DB'!P23</f>
        <v>ELCD3 http://eplca.jrc.ec.europa.eu/ELCD3/showProcess.xhtml?uuid=898618b6-3306-11dd-bd11-0800200c9a66&amp;stock=default</v>
      </c>
      <c r="P24" s="13" t="str">
        <f>'National DB'!S23</f>
        <v>kg</v>
      </c>
      <c r="Q24" s="116" t="str">
        <f>+'National DB'!T23</f>
        <v>Blocco in calcestruzzo leggero in argilla espansa utilizzabile come materiale di base, prodotto con mix di tecnologie di produzione.</v>
      </c>
      <c r="R24" s="116" t="str">
        <f>+'National DB'!U23</f>
        <v xml:space="preserve">Expanded clay as base material; production mix, at plant. </v>
      </c>
      <c r="S24" s="11" t="str">
        <f>+'National DB'!V23</f>
        <v>Good</v>
      </c>
      <c r="T24" s="117">
        <f>+'National DB'!X23</f>
        <v>2012</v>
      </c>
      <c r="U24" s="11" t="str">
        <f>+'National DB'!Z23</f>
        <v>EU27</v>
      </c>
      <c r="V24" s="11" t="str">
        <f>+'National DB'!AA23</f>
        <v>EU27</v>
      </c>
      <c r="W24" s="118" t="str">
        <f>+'National DB'!AG23</f>
        <v xml:space="preserve">I dati dell'ELCD sono stati modificati per soddisfare gli scopi di Clim'Foot (singoli criteri di carbonio). Prodotto minerale standard usato per la realizzazione di pareti in edilizia secondo la tecnologia applicata. </v>
      </c>
      <c r="X24" s="118" t="str">
        <f>+'National DB'!AH23</f>
        <v>The original ELCD II dataset has been modified to fulfill  Clim’Foot scope (single criteria-carbon). Standard mineral product used as wall material in the building industry according to the applied technology.</v>
      </c>
      <c r="Y24" s="11"/>
      <c r="Z24" s="11"/>
      <c r="AA24" s="119">
        <f>+'National DB'!BR23</f>
        <v>0.26064344296694159</v>
      </c>
      <c r="AB24" s="119" t="str">
        <f>+'National DB'!BS23</f>
        <v>kgCO2e/kg</v>
      </c>
      <c r="AC24" s="119" t="str">
        <f>+'National DB'!BT23</f>
        <v>kgCO2e/kg</v>
      </c>
    </row>
    <row r="25" spans="2:29" ht="98">
      <c r="B25" s="11" t="str">
        <f>+'National DB'!B24</f>
        <v>Prodotti e processi</v>
      </c>
      <c r="C25" s="11" t="str">
        <f>+'National DB'!C24</f>
        <v>Acqua, trattamento e disrtibuzione</v>
      </c>
      <c r="D25" s="11">
        <f>+'National DB'!D24</f>
        <v>0</v>
      </c>
      <c r="E25" s="11" t="str">
        <f>+'National DB'!E24</f>
        <v>Products and process</v>
      </c>
      <c r="F25" s="11" t="str">
        <f>+'National DB'!F24</f>
        <v>Water, treatment and distribution</v>
      </c>
      <c r="G25" s="11">
        <f>+'National DB'!G24</f>
        <v>0</v>
      </c>
      <c r="H25" s="11" t="str">
        <f>+'National DB'!I24</f>
        <v>Acqua potabile da fada acquifera</v>
      </c>
      <c r="I25" s="11" t="str">
        <f>+'National DB'!J24</f>
        <v>Drinking water from groundwater</v>
      </c>
      <c r="J25" s="11">
        <f>+'National DB'!K24</f>
        <v>0</v>
      </c>
      <c r="K25" s="11">
        <f>+'National DB'!L24</f>
        <v>0</v>
      </c>
      <c r="L25" s="11" t="str">
        <f>+'National DB'!M24</f>
        <v>IT00019</v>
      </c>
      <c r="M25" s="11" t="str">
        <f>+'National DB'!N24</f>
        <v>PE INTERNATIONAL</v>
      </c>
      <c r="N25" s="11" t="str">
        <f>+'National DB'!O24</f>
        <v>PE INTERNATIONAL</v>
      </c>
      <c r="O25" s="13" t="str">
        <f>+'National DB'!P24</f>
        <v>ELCD3 http://eplca.jrc.ec.europa.eu/ELCD3/showProcess.xhtml?uuid=db009013-338f-11dd-bd11-0800200c9a66&amp;stock=default</v>
      </c>
      <c r="P25" s="13" t="str">
        <f>'National DB'!S24</f>
        <v>kg</v>
      </c>
      <c r="Q25" s="116" t="str">
        <f>+'National DB'!T24</f>
        <v>TRADURRE ITA</v>
      </c>
      <c r="R25" s="116" t="str">
        <f>+'National DB'!U24</f>
        <v>Water purification treatment; production mix, at plant; from groundwater</v>
      </c>
      <c r="S25" s="11">
        <f>+'National DB'!V24</f>
        <v>0</v>
      </c>
      <c r="T25" s="117">
        <f>+'National DB'!X24</f>
        <v>2010</v>
      </c>
      <c r="U25" s="11" t="str">
        <f>+'National DB'!Z24</f>
        <v>EU27</v>
      </c>
      <c r="V25" s="11" t="str">
        <f>+'National DB'!AA24</f>
        <v>EU27</v>
      </c>
      <c r="W25" s="118" t="str">
        <f>+'National DB'!AG24</f>
        <v xml:space="preserve">I dati dell'ELCD sono stati modificati per soddisfare gli scopi di Clim'Foot (singoli criteri di carbonio). Acqua potabile da falda acquifera per qualsiasi tipo di utilizzo </v>
      </c>
      <c r="X25" s="118" t="str">
        <f>+'National DB'!AH24</f>
        <v xml:space="preserve">The original ELCD II dataset has been modified to fulfill  Clim’Foot scope (single criteria-carbon). Potable water from groundwater for all kind of applications. </v>
      </c>
      <c r="Y25" s="11"/>
      <c r="Z25" s="11"/>
      <c r="AA25" s="119">
        <f>+'National DB'!BR24</f>
        <v>5.7915492978445604E-4</v>
      </c>
      <c r="AB25" s="119" t="str">
        <f>+'National DB'!BS24</f>
        <v>kgCO2e/kg</v>
      </c>
      <c r="AC25" s="119" t="str">
        <f>+'National DB'!BT24</f>
        <v>kgCO2e/kg</v>
      </c>
    </row>
    <row r="26" spans="2:29" ht="280">
      <c r="B26" s="11" t="str">
        <f>+'National DB'!B25</f>
        <v>Rifiuti</v>
      </c>
      <c r="C26" s="11" t="str">
        <f>+'National DB'!C25</f>
        <v>Rifiuti organici</v>
      </c>
      <c r="D26" s="11" t="str">
        <f>+'National DB'!D25</f>
        <v>Solido</v>
      </c>
      <c r="E26" s="11" t="str">
        <f>+'National DB'!E25</f>
        <v>Waste</v>
      </c>
      <c r="F26" s="11" t="str">
        <f>+'National DB'!F25</f>
        <v>Organic waste</v>
      </c>
      <c r="G26" s="11" t="str">
        <f>+'National DB'!G25</f>
        <v>Solid</v>
      </c>
      <c r="H26" s="11" t="str">
        <f>+'National DB'!I25</f>
        <v>Compostaggio (IT)</v>
      </c>
      <c r="I26" s="11" t="str">
        <f>+'National DB'!J25</f>
        <v>Composting process (IT)</v>
      </c>
      <c r="J26" s="11">
        <f>+'National DB'!K25</f>
        <v>0</v>
      </c>
      <c r="K26" s="11">
        <f>+'National DB'!L25</f>
        <v>0</v>
      </c>
      <c r="L26" s="11" t="str">
        <f>+'National DB'!M25</f>
        <v>IT00020</v>
      </c>
      <c r="M26" s="11" t="str">
        <f>+'National DB'!N25</f>
        <v>Clim’Foot project</v>
      </c>
      <c r="N26" s="11" t="str">
        <f>+'National DB'!O25</f>
        <v>ENEA</v>
      </c>
      <c r="O26" s="13" t="str">
        <f>+'National DB'!P25</f>
        <v>Italian National Inventory Report (2016)</v>
      </c>
      <c r="P26" s="13" t="str">
        <f>'National DB'!S25</f>
        <v>kg</v>
      </c>
      <c r="Q26" s="116" t="str">
        <f>+'National DB'!T25</f>
        <v>Gli impianti di compostaggio sono classificati in due tipologie: impianti che trattano uno rifiuto selezionato (cibo e alimenti, rifiuti di giardino, fanghi di depurazione e altri rifiuti organici, principalmente dal settore agro-alimentare) e impianti di trattamento meccanico biologico (TMB) dove i rifiuti nn selzionati ssono trattati per produrre compost, combustibile da rifiuti (CDR) e uno rifiuto con specifiche caratteristiche adatte allo smaltimento in discarica o a impainti di incenerimento. Si presume che il 100% dei rifiuti in ingresso agli impianti di compostaggio dei rifiuti selezionati venga trattato come compost, mentre negli impianti di trattamento meccanico biologici il 30% dei rifiuti in ingresso viene trattato come compost sulla base di studi e riferimenti nazionali (nir- 2015). I confini del sistema sono dal cancello al cancello.</v>
      </c>
      <c r="R26" s="116" t="str">
        <f>+'National DB'!U25</f>
        <v>The composting plants are classified in two different kinds:  plants that treat a selected waste (food, market, garden waste, sewage sludge and other organic waste, mainly from the agro-food industry) and mechanical biological treatment plants (MBT) where the unselected waste is treated to produce compost, refuse derived fuel (RDF) and a waste with selected characteristics suitable for landfilling or incinerating systems. It is assumed that 100% of the input waste to the composting plants from selected waste is treated as compost, while in mechanical-biological treatment plants 30% of the input waste is treated as compost on the basis of national studies and references (NIR-2015). The system boundary is gate to gate.</v>
      </c>
      <c r="S26" s="11" t="str">
        <f>+'National DB'!V25</f>
        <v>Good</v>
      </c>
      <c r="T26" s="117">
        <f>+'National DB'!X25</f>
        <v>2018</v>
      </c>
      <c r="U26" s="11" t="str">
        <f>+'National DB'!Z25</f>
        <v>IT</v>
      </c>
      <c r="V26" s="11" t="str">
        <f>+'National DB'!AA25</f>
        <v>IT</v>
      </c>
      <c r="W26" s="118" t="str">
        <f>+'National DB'!AG25</f>
        <v>Il dataset riporta solo i valori di CH4 e N2O. I dati relativi ai rifiuti in ingresso agli impianti di compostaggio sono pubblicati annualmente da ISPRA dal 1996. La quantità di rifiuti trattati in compostaggio ha mostrato un elevato incremento dal 1990 al 2014: da 283.879 Mg a 8.104.905 Mg. Inventario nazionale italiano delle emissioni di gas serra, 1990 - 2014. Rapporto dell'inventario nazionale 2016.</v>
      </c>
      <c r="X26" s="118" t="str">
        <f>+'National DB'!AH25</f>
        <v>Information on input waste to composting plants are published yearly by ISPRA since 1996. The amount of waste treated in composting has shown a great increase from 1990 to 2014: from 283,879 Mg to 8,104,905 Mg. The data set reports only the CH4 and N2O emissions. _x000D_Italian Greenhouse Gas Inventory 1990 – 2014 - National Inventory Report 2016._x000D_</v>
      </c>
      <c r="Y26" s="11"/>
      <c r="Z26" s="11"/>
      <c r="AA26" s="119">
        <f>+'National DB'!BR25</f>
        <v>1.4282400000000001E-2</v>
      </c>
      <c r="AB26" s="119" t="str">
        <f>+'National DB'!BS25</f>
        <v>kgCO2e/kg</v>
      </c>
      <c r="AC26" s="119" t="str">
        <f>+'National DB'!BT25</f>
        <v>kgCO2e/kg</v>
      </c>
    </row>
    <row r="27" spans="2:29" ht="266">
      <c r="B27" s="11" t="str">
        <f>+'National DB'!B26</f>
        <v>Rifiuti</v>
      </c>
      <c r="C27" s="11" t="str">
        <f>+'National DB'!C26</f>
        <v>Rifiuti organici</v>
      </c>
      <c r="D27" s="11" t="str">
        <f>+'National DB'!D26</f>
        <v>Solido</v>
      </c>
      <c r="E27" s="11" t="str">
        <f>+'National DB'!E26</f>
        <v>Waste</v>
      </c>
      <c r="F27" s="11" t="str">
        <f>+'National DB'!F26</f>
        <v>Organic waste</v>
      </c>
      <c r="G27" s="11" t="str">
        <f>+'National DB'!G26</f>
        <v>Solid</v>
      </c>
      <c r="H27" s="11" t="str">
        <f>+'National DB'!I26</f>
        <v>Digestione anaerobica (IT)</v>
      </c>
      <c r="I27" s="11" t="str">
        <f>+'National DB'!J26</f>
        <v>Anaerobic digestion process (IT)</v>
      </c>
      <c r="J27" s="11">
        <f>+'National DB'!K26</f>
        <v>0</v>
      </c>
      <c r="K27" s="11">
        <f>+'National DB'!L26</f>
        <v>0</v>
      </c>
      <c r="L27" s="11" t="str">
        <f>+'National DB'!M26</f>
        <v>IT00021</v>
      </c>
      <c r="M27" s="11" t="str">
        <f>+'National DB'!N26</f>
        <v>Clim’Foot project</v>
      </c>
      <c r="N27" s="11" t="str">
        <f>+'National DB'!O26</f>
        <v>ENEA</v>
      </c>
      <c r="O27" s="13" t="str">
        <f>+'National DB'!P26</f>
        <v>Italian National Inventory Report (2016)</v>
      </c>
      <c r="P27" s="13" t="str">
        <f>'National DB'!S26</f>
        <v>kg</v>
      </c>
      <c r="Q27" s="116" t="str">
        <f>+'National DB'!T26</f>
        <v>Gli impianti digestione anaerobica sono classificati in due tipologie: impianti che trattano uno rifiuto selezionato (rifiuti del settore agro-industriale, fanghi e altri rifiuti organici) e impianti di trattamento meccanico biologico (TMB) dove i rifiuti nn selzionati ssono trattati per produrre compost, combustibile da rifiuti (CDR) e uno rifiuto con specifiche caratteristiche adatte allo smaltimento in discarica o a impainti di incenerimento. Si presume che il 100% dei rifiuti in ingresso agli impianti di digestione anaerobica venga trattato come compost, mentre negli impianti di trattamento meccanico biologici il 15% dei rifiuti in ingresso viene considerato come rifiuto digerito anaerobicamente. I confini del sistema sono dal cancello al cancello.</v>
      </c>
      <c r="R27" s="116" t="str">
        <f>+'National DB'!U26</f>
        <v>The anaerobic digestion plants are classified in two different kinds: plants that treat a selected waste (agro-industrial waste, sludge and other organic waste) and mechanical biological treatment plants (MBT), where the unselected waste is treated to produce compost, refuse derived fuel (RDF) and a waste with selected characteristics suitable for landfilling or incinerating systems. It is assumed that 100% of the input waste to the anaerobic digestion plants from selected waste is treated as compost, while in mechanical-biological treatment plants 15% of the input waste is considered as anaerobically digested. The system boundary is gate to gate.</v>
      </c>
      <c r="S27" s="11" t="str">
        <f>+'National DB'!V26</f>
        <v>Good</v>
      </c>
      <c r="T27" s="117">
        <f>+'National DB'!X26</f>
        <v>2018</v>
      </c>
      <c r="U27" s="11" t="str">
        <f>+'National DB'!Z26</f>
        <v>IT</v>
      </c>
      <c r="V27" s="11" t="str">
        <f>+'National DB'!AA26</f>
        <v>IT</v>
      </c>
      <c r="W27" s="118" t="str">
        <f>+'National DB'!AG26</f>
        <v>Il dataset riporta solo le emissioni di CH4. Informazioni sui rifiuti in ingresso alla digestione anaerobica sono pubblicati annualmente da ISPRA dal 1996. Dal 2005 i dati sono più precisi. La quantità di rifiuti trattati in digestione anaerobica ha mostrato un grande incremento dal 1990 al 2014: da 79.440 Mg a 2.280.095 Mg. Inventario nazionale italiano delle emissioni di gas serra, 1990 - 2014. Rapporto dell'inventario nazionale 2016.</v>
      </c>
      <c r="X27" s="118" t="str">
        <f>+'National DB'!AH26</f>
        <v>Information on input waste to anaerobic digestion are published yearly by ISPRA since 1996. Since 2005 data are more accurate. The data set reports only the CH4 emissions. Italian Greenhouse Gas Inventory 1990 – 2014 - National Inventory Report 2016._x000D_The amount of waste treated in anaerobic digestion has shown a great increase from 1990 to 2014: from 79,440 Mg to 2,280,095 Mg._x000D_</v>
      </c>
      <c r="Y27" s="11"/>
      <c r="Z27" s="11"/>
      <c r="AA27" s="119">
        <f>+'National DB'!BR26</f>
        <v>2.8000000000000001E-2</v>
      </c>
      <c r="AB27" s="119" t="str">
        <f>+'National DB'!BS26</f>
        <v>kgCO2e/kg</v>
      </c>
      <c r="AC27" s="119" t="str">
        <f>+'National DB'!BT26</f>
        <v>kgCO2e/kg</v>
      </c>
    </row>
    <row r="28" spans="2:29" ht="409">
      <c r="B28" s="11" t="str">
        <f>+'National DB'!B27</f>
        <v>Rifiuti</v>
      </c>
      <c r="C28" s="11" t="str">
        <f>+'National DB'!C27</f>
        <v>Rifiuti domestici</v>
      </c>
      <c r="D28" s="11">
        <f>+'National DB'!D27</f>
        <v>0</v>
      </c>
      <c r="E28" s="11" t="str">
        <f>+'National DB'!E27</f>
        <v>Waste</v>
      </c>
      <c r="F28" s="11" t="str">
        <f>+'National DB'!F27</f>
        <v>Household refus</v>
      </c>
      <c r="G28" s="11">
        <f>+'National DB'!G27</f>
        <v>0</v>
      </c>
      <c r="H28" s="11" t="str">
        <f>+'National DB'!I27</f>
        <v>Discarica per rifuti solidi urbani (IT)</v>
      </c>
      <c r="I28" s="11" t="str">
        <f>+'National DB'!J27</f>
        <v>Solid waste to landfill (IT)</v>
      </c>
      <c r="J28" s="11">
        <f>+'National DB'!K27</f>
        <v>0</v>
      </c>
      <c r="K28" s="11">
        <f>+'National DB'!L27</f>
        <v>0</v>
      </c>
      <c r="L28" s="11" t="str">
        <f>+'National DB'!M27</f>
        <v>IT00022</v>
      </c>
      <c r="M28" s="11" t="str">
        <f>+'National DB'!N27</f>
        <v>Clim’Foot project</v>
      </c>
      <c r="N28" s="11" t="str">
        <f>+'National DB'!O27</f>
        <v>ENEA</v>
      </c>
      <c r="O28" s="13" t="str">
        <f>+'National DB'!P27</f>
        <v>Italian National Inventory Report (2016)</v>
      </c>
      <c r="P28" s="13" t="str">
        <f>'National DB'!S27</f>
        <v>kg</v>
      </c>
      <c r="Q28" s="116" t="str">
        <f>+'National DB'!T27</f>
        <v>Il processo include: RSU, rifiuti industriali assimilati ai rifiuti urbani (AMSW) e fanghi provenienti da impianti di trattamento delle acque reflue urbane._x000D_Le stime delle emissioni di CH4 dovute allo smaltimento dei rifiuti solidi in discarica sono state effettuate utilizzando la metodologia IPCC Tier 2, attraverso l'applicazione del First Order Decay Model (FOD) (http://www.ipcc-nggip.iges.or.jp /public/2006gl/pdf/5_Volume5/V5_3_Ch3_SWDS.pdf). La costante di velocità di generazione di metano k nel metodo FOD ha valori diversi in funzione della biodegradabilità dei rifiuti (rapida, moderata e lenta) e applicata alle diverse parti del modello. il valore medio di k è calcolato sulla base della composizione dei rifiuti e ha assunto diversi valori: dal 1991 al 2005, il valore è pari0.362; dal 2006 al 2030 il valore è pari a 0.363._x000D_</v>
      </c>
      <c r="R28" s="116" t="str">
        <f>+'National DB'!U27</f>
        <v>The process includes: municipal solid waste (MSW), industrial waste assimilated to municipal waste (AMSW) and sludge from urban wastewater treatment plants._x000D_Emission (CH4) estimates from solid waste disposal in landfill have been carried out using the IPCC Tier 2 methodology, through the application of the First Order Decay Model (FOD) (http://www.ipcc-nggip.iges.or.jp/public/2006gl/pdf/5_Volume5/V5_3_Ch3_SWDS.pdf). The methane generation rate constant k in the FOD method has different values for rapidly, moderately and slowly biodegradable waste applied to the different parts of the model. The average k is calculated on the basis of the waste composition and assumes different values during different periods: from 1991 to 2005: value is 0.362; from 2006 to 2030 the value is 0.363._x000D_The main parameters that influence the estimation of emissions from landfills are the amount of waste disposed into managed landfills, the waste composition, the fraction of CH4 in the landfill gas and the amount of landfill gas collected and treated. _x000D_</v>
      </c>
      <c r="S28" s="11" t="str">
        <f>+'National DB'!V27</f>
        <v>Good</v>
      </c>
      <c r="T28" s="117">
        <f>+'National DB'!X27</f>
        <v>2018</v>
      </c>
      <c r="U28" s="11" t="str">
        <f>+'National DB'!Z27</f>
        <v>IT</v>
      </c>
      <c r="V28" s="11" t="str">
        <f>+'National DB'!AA27</f>
        <v>IT</v>
      </c>
      <c r="W28" s="118" t="str">
        <f>+'National DB'!AG27</f>
        <v>Il dataset riporta solo i valori di CH4. I dati sui rifiuti solidi urbani sono forniti dal Catasto Rifiuti nazionale sulla base di dati nazionali, gestiti da ISPRA, insieme a dati regionali e provinciali. I dati forniti dal Catasto sono raccolti tramite il formato MUD, completati da dati raccolti a livelli regionale e provinciale e da imprese coinvolte in attività di gestione dei rifiuti. I dati sulla produzione totale di fanghi provenienti dagli impianti di acque reflue urbane viene comunicato da parte del Ministero dell'Ambiente e della Tutela del Territorio e del Mare dal 1995. Il volore delle emissioni di CH4 dalle discariche è attualmente pari al 31,5% del totale nazionale. La percentuale di rifiuti smaltiti in discarica è sceso dal 91,1% nel 1990 al 41,3% nel 2014.Inventario nazionale italiano delle emissioni di gas serra, 1990 - 2014. Rapporto dell'inventario nazionale 2016.</v>
      </c>
      <c r="X28" s="118" t="str">
        <f>+'National DB'!AH27</f>
        <v>Data on MSW are provided by the national Waste Cadastre formed by a national branch, hosted by ISPRA, and by regional and provincial branches. The basic information for the Cadastre is mainly represented by the data reported through the Uniform Statement Format (MUD), complemented by information provided by regional permits, provincial communications and by registrations in the national register of companies involved in waste management activities. Data on AMSW disposed in landfills are available from Waste Cadastre. Data on total production of sludge from urban wastewater plants is communicated by the Ministry for the Environment, Land and Sea from 1995.The share of CH4 emissions from landfill is presently 31.5% of the CH4 national total. The percentage of waste disposed in landfills dropped from 91.1% in 1990 to 41.3% in 2014. The data set reports only the CH4 emissions. _x000D_Italian Greenhouse Gas Inventory 1990 – 2014 - National Inventory Report 2016._x000D__x000D__x000D_</v>
      </c>
      <c r="Y28" s="11"/>
      <c r="Z28" s="11"/>
      <c r="AA28" s="119">
        <f>+'National DB'!BR27</f>
        <v>1.0780000000000001</v>
      </c>
      <c r="AB28" s="119" t="str">
        <f>+'National DB'!BS27</f>
        <v>kgCO2e/kg</v>
      </c>
      <c r="AC28" s="119" t="str">
        <f>+'National DB'!BT27</f>
        <v>kgCO2e/kg</v>
      </c>
    </row>
    <row r="29" spans="2:29" ht="406">
      <c r="B29" s="11" t="str">
        <f>+'National DB'!B28</f>
        <v>Rifiuti</v>
      </c>
      <c r="C29" s="11" t="str">
        <f>+'National DB'!C28</f>
        <v>Rifiuti domestici</v>
      </c>
      <c r="D29" s="11">
        <f>+'National DB'!D28</f>
        <v>0</v>
      </c>
      <c r="E29" s="11" t="str">
        <f>+'National DB'!E28</f>
        <v>Waste</v>
      </c>
      <c r="F29" s="11" t="str">
        <f>+'National DB'!F28</f>
        <v>Household refus</v>
      </c>
      <c r="G29" s="11">
        <f>+'National DB'!G28</f>
        <v>0</v>
      </c>
      <c r="H29" s="11" t="str">
        <f>+'National DB'!I28</f>
        <v>Inceneritore per rifiuti solidi urbani (IT)</v>
      </c>
      <c r="I29" s="11" t="str">
        <f>+'National DB'!J28</f>
        <v>Waste incineration of MSW without energy recovery (IT)</v>
      </c>
      <c r="J29" s="11">
        <f>+'National DB'!K28</f>
        <v>0</v>
      </c>
      <c r="K29" s="11">
        <f>+'National DB'!L28</f>
        <v>0</v>
      </c>
      <c r="L29" s="11" t="str">
        <f>+'National DB'!M28</f>
        <v>IT00023</v>
      </c>
      <c r="M29" s="11" t="str">
        <f>+'National DB'!N28</f>
        <v>Clim’Foot project</v>
      </c>
      <c r="N29" s="11" t="str">
        <f>+'National DB'!O28</f>
        <v>ENEA</v>
      </c>
      <c r="O29" s="13" t="str">
        <f>+'National DB'!P28</f>
        <v>Italian National Inventory Report (2016)</v>
      </c>
      <c r="P29" s="13" t="str">
        <f>'National DB'!S28</f>
        <v>kg</v>
      </c>
      <c r="Q29" s="116" t="str">
        <f>+'National DB'!T28</f>
        <v>Il processo include soltanto i rifiuti solidi urbani (RSU)._x000D_Il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v>
      </c>
      <c r="R29" s="116" t="str">
        <f>+'National DB'!U28</f>
        <v>The process includes only municipal solid waste (MSW)._x000D_Dataset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 waste incinerators have been updated on the basis of data provided by plants._x000D_</v>
      </c>
      <c r="S29" s="11" t="str">
        <f>+'National DB'!V28</f>
        <v>Good</v>
      </c>
      <c r="T29" s="117">
        <f>+'National DB'!X28</f>
        <v>2018</v>
      </c>
      <c r="U29" s="11" t="str">
        <f>+'National DB'!Z28</f>
        <v>IT</v>
      </c>
      <c r="V29" s="11" t="str">
        <f>+'National DB'!AA28</f>
        <v>IT</v>
      </c>
      <c r="W29" s="118" t="str">
        <f>+'National DB'!AG28</f>
        <v>Il dataset riporta solo i valori di CH4, CO2 e N2O. Il valore di CO2 è una valore medio dei valori degli impianti industriali indagati. Il valore di CO2 è stato calcolato considerando un tenore di carbonio pari al 23%;è stata fatta una distinzione tra CO2 da combustibili fossili (in genere da materie plastiche) e di CO2 da fonti rinnovabili organici (carta, legno, altri materiali organici). Solo le emissioni da combustibili fossili, che sono pari al 35% del totale, sono stati inclusi nell'inventario. Sono state considerate tutte le emissioni dovute all'incenerimento dei rifiuti industriali. Inventario nazionale italiano delle emissioni di gas serra, 1990 - 2014. Rapporto dell'inventario nazionale 2016.</v>
      </c>
      <c r="X29" s="118" t="str">
        <f>+'National DB'!AH28</f>
        <v>CO2 emission factor for municipal waste has been calculated considering a carbon content equal to 23%; a distinction was made between CO2 from fossil fuels (generally plastics) and CO2 from renewable organic sources (paper, wood, other organic materials). Only emissions from fossil fuels, which are equivalent to 35% of the total, were included in the inventory. CO2 emission factor for industrial, oils and hospital waste has been derived as the average of values of investigated industrial plants. The data set reports CH4, CO2 and N20 emissions. Italian Greenhouse Gas Inventory 1990 – 2014 - National Inventory Report 2016. _x000D_</v>
      </c>
      <c r="Y29" s="11"/>
      <c r="Z29" s="11"/>
      <c r="AA29" s="119">
        <f>+'National DB'!BR28</f>
        <v>0.31730000000000003</v>
      </c>
      <c r="AB29" s="119" t="str">
        <f>+'National DB'!BS28</f>
        <v>kgCO2e/kg</v>
      </c>
      <c r="AC29" s="119" t="str">
        <f>+'National DB'!BT28</f>
        <v>kgCO2e/kg</v>
      </c>
    </row>
    <row r="30" spans="2:29" ht="224">
      <c r="B30" s="11" t="str">
        <f>+'National DB'!B29</f>
        <v>Rifiuti</v>
      </c>
      <c r="C30" s="11" t="str">
        <f>+'National DB'!C29</f>
        <v>Rifiuti industriali</v>
      </c>
      <c r="D30" s="11">
        <f>+'National DB'!D29</f>
        <v>0</v>
      </c>
      <c r="E30" s="11" t="str">
        <f>+'National DB'!E29</f>
        <v>Waste</v>
      </c>
      <c r="F30" s="11" t="str">
        <f>+'National DB'!F29</f>
        <v>Industrial waste</v>
      </c>
      <c r="G30" s="11">
        <f>+'National DB'!G29</f>
        <v>0</v>
      </c>
      <c r="H30" s="11" t="str">
        <f>+'National DB'!I29</f>
        <v>Inceneritore per rifiuti industriali senza recupero di energia (IT)</v>
      </c>
      <c r="I30" s="11" t="str">
        <f>+'National DB'!J29</f>
        <v>Waste incineration of industrial waste without energy recovery (IT)</v>
      </c>
      <c r="J30" s="11">
        <f>+'National DB'!K29</f>
        <v>0</v>
      </c>
      <c r="K30" s="11">
        <f>+'National DB'!L29</f>
        <v>0</v>
      </c>
      <c r="L30" s="11" t="str">
        <f>+'National DB'!M29</f>
        <v>IT00024</v>
      </c>
      <c r="M30" s="11" t="str">
        <f>+'National DB'!N29</f>
        <v>Clim’Foot project</v>
      </c>
      <c r="N30" s="11" t="str">
        <f>+'National DB'!O29</f>
        <v>ENEA</v>
      </c>
      <c r="O30" s="13" t="str">
        <f>+'National DB'!P29</f>
        <v>Italian National Inventory Report (2016)</v>
      </c>
      <c r="P30" s="13" t="str">
        <f>'National DB'!S29</f>
        <v>kg</v>
      </c>
      <c r="Q30" s="116" t="str">
        <f>+'National DB'!T29</f>
        <v>Il processo include solo i rifiuti industriali._x000D_Il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v>
      </c>
      <c r="R30" s="116" t="str">
        <f>+'National DB'!U29</f>
        <v>The process includes only industrial waste._x000D_Dataset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urban_x000D_waste incinerators have been updated on the basis of data provided by plants._x000D_</v>
      </c>
      <c r="S30" s="11" t="str">
        <f>+'National DB'!V29</f>
        <v>Good</v>
      </c>
      <c r="T30" s="117">
        <f>+'National DB'!X29</f>
        <v>2018</v>
      </c>
      <c r="U30" s="11" t="str">
        <f>+'National DB'!Z29</f>
        <v>IT</v>
      </c>
      <c r="V30" s="11" t="str">
        <f>+'National DB'!AA29</f>
        <v>IT</v>
      </c>
      <c r="W30" s="118" t="str">
        <f>+'National DB'!AG29</f>
        <v>Il dataset riporta solo i valori di CH4, CO2 e N2O. Il valore di CO2 è una valore medio dei valori degli impianti industriali indagati. Sono state considerate tutte le emissioni dovute all'incenerimento dei rifiuti industriali. Inventario nazionale italiano delle emissioni di gas serra, 1990 - 2014. Rapporto dell'inventario nazionale 2016.</v>
      </c>
      <c r="X30" s="118" t="str">
        <f>+'National DB'!AH29</f>
        <v>The data set reports CH4, CO2 and N20 emissions. CO2 emission factor for industrial waste has been derived as the average of values of investigated industrial plants. All emissions relating to the incineration of industrial waste were considered. _x000D_Italian Greenhouse Gas Inventory 1990 – 2014 - National Inventory Report 2016._x000D_</v>
      </c>
      <c r="Y30" s="11"/>
      <c r="Z30" s="11"/>
      <c r="AA30" s="119">
        <f>+'National DB'!BR29</f>
        <v>1.2282999999999999</v>
      </c>
      <c r="AB30" s="119" t="str">
        <f>+'National DB'!BS29</f>
        <v>kgCO2e/kg</v>
      </c>
      <c r="AC30" s="119" t="str">
        <f>+'National DB'!BT29</f>
        <v>kgCO2e/kg</v>
      </c>
    </row>
    <row r="31" spans="2:29" ht="224">
      <c r="B31" s="11" t="str">
        <f>+'National DB'!B30</f>
        <v>Rifiuti</v>
      </c>
      <c r="C31" s="11" t="str">
        <f>+'National DB'!C30</f>
        <v>Rifiuti pericolosi</v>
      </c>
      <c r="D31" s="11">
        <f>+'National DB'!D30</f>
        <v>0</v>
      </c>
      <c r="E31" s="11" t="str">
        <f>+'National DB'!E30</f>
        <v>Waste</v>
      </c>
      <c r="F31" s="11" t="str">
        <f>+'National DB'!F30</f>
        <v>Dangerous waste</v>
      </c>
      <c r="G31" s="11">
        <f>+'National DB'!G30</f>
        <v>0</v>
      </c>
      <c r="H31" s="11" t="str">
        <f>+'National DB'!I30</f>
        <v>Inceneritore per rifiuti ospedalieri senza recupero di energia (IT)</v>
      </c>
      <c r="I31" s="11" t="str">
        <f>+'National DB'!J30</f>
        <v>Waste incineration of hospital waste without energy recovery (IT)</v>
      </c>
      <c r="J31" s="11">
        <f>+'National DB'!K30</f>
        <v>0</v>
      </c>
      <c r="K31" s="11">
        <f>+'National DB'!L30</f>
        <v>0</v>
      </c>
      <c r="L31" s="11" t="str">
        <f>+'National DB'!M30</f>
        <v>IT00025</v>
      </c>
      <c r="M31" s="11" t="str">
        <f>+'National DB'!N30</f>
        <v>Clim’Foot project</v>
      </c>
      <c r="N31" s="11" t="str">
        <f>+'National DB'!O30</f>
        <v>ENEA</v>
      </c>
      <c r="O31" s="13" t="str">
        <f>+'National DB'!P30</f>
        <v>Italian National Inventory Report (2016)</v>
      </c>
      <c r="P31" s="13" t="str">
        <f>'National DB'!S30</f>
        <v>kg</v>
      </c>
      <c r="Q31" s="116" t="str">
        <f>+'National DB'!T30</f>
        <v>Il processo include solo i rifiuti ospedalieri._x000D_Il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v>
      </c>
      <c r="R31" s="116" t="str">
        <f>+'National DB'!U30</f>
        <v>The process includes only hospital waste._x000D_Dataset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urban_x000D_waste incinerators have been updated on the basis of data provided by plants._x000D_</v>
      </c>
      <c r="S31" s="11" t="str">
        <f>+'National DB'!V30</f>
        <v>Good</v>
      </c>
      <c r="T31" s="117">
        <f>+'National DB'!X30</f>
        <v>2018</v>
      </c>
      <c r="U31" s="11" t="str">
        <f>+'National DB'!Z30</f>
        <v>IT</v>
      </c>
      <c r="V31" s="11" t="str">
        <f>+'National DB'!AA30</f>
        <v>IT</v>
      </c>
      <c r="W31" s="118" t="str">
        <f>+'National DB'!AG30</f>
        <v>Il dataset riporta solo i valori di CH4, CO2 e N2O. Il valore di CO2 è una valore medio dei valori degli impianti industriali indagati.  Inventario nazionale italiano delle emissioni di gas serra, 1990 - 2014. Rapporto dell'inventario nazionale 2016.</v>
      </c>
      <c r="X31" s="118" t="str">
        <f>+'National DB'!AH30</f>
        <v>The data set reports CH4, CO2 and N20 emissions. CO2 emission factor for hospital waste has been derived as the average of values of investigated industrial plants. All emissions relating to the incineration of hospital waste were considered._x000D_Italian Greenhouse Gas Inventory 1990 – 2014 - National Inventory Report 2016._x000D_</v>
      </c>
      <c r="Y31" s="11"/>
      <c r="Z31" s="11"/>
      <c r="AA31" s="119">
        <f>+'National DB'!BR30</f>
        <v>1.2282999999999999</v>
      </c>
      <c r="AB31" s="119" t="str">
        <f>+'National DB'!BS30</f>
        <v>kgCO2e/kg</v>
      </c>
      <c r="AC31" s="119" t="str">
        <f>+'National DB'!BT30</f>
        <v>kgCO2e/kg</v>
      </c>
    </row>
    <row r="32" spans="2:29" ht="238">
      <c r="B32" s="11" t="str">
        <f>+'National DB'!B31</f>
        <v>Rifiuti</v>
      </c>
      <c r="C32" s="11" t="str">
        <f>+'National DB'!C31</f>
        <v>Rifiuti industriali</v>
      </c>
      <c r="D32" s="11">
        <f>+'National DB'!D31</f>
        <v>0</v>
      </c>
      <c r="E32" s="11" t="str">
        <f>+'National DB'!E31</f>
        <v>Waste</v>
      </c>
      <c r="F32" s="11" t="str">
        <f>+'National DB'!F31</f>
        <v>Industrial waste</v>
      </c>
      <c r="G32" s="11">
        <f>+'National DB'!G31</f>
        <v>0</v>
      </c>
      <c r="H32" s="11" t="str">
        <f>+'National DB'!I31</f>
        <v>Inceneritore per fanghi di depurazione senza recupero di energia (IT)</v>
      </c>
      <c r="I32" s="11" t="str">
        <f>+'National DB'!J31</f>
        <v>Waste incineration of sewage sludge without energy recovery (IT)</v>
      </c>
      <c r="J32" s="11">
        <f>+'National DB'!K31</f>
        <v>0</v>
      </c>
      <c r="K32" s="11">
        <f>+'National DB'!L31</f>
        <v>0</v>
      </c>
      <c r="L32" s="11" t="str">
        <f>+'National DB'!M31</f>
        <v>IT00026</v>
      </c>
      <c r="M32" s="11" t="str">
        <f>+'National DB'!N31</f>
        <v>Clim’Foot project</v>
      </c>
      <c r="N32" s="11" t="str">
        <f>+'National DB'!O31</f>
        <v>ENEA</v>
      </c>
      <c r="O32" s="13" t="str">
        <f>+'National DB'!P31</f>
        <v>Italian National Inventory Report (2016)</v>
      </c>
      <c r="P32" s="13" t="str">
        <f>'National DB'!S31</f>
        <v>kg</v>
      </c>
      <c r="Q32" s="116" t="str">
        <f>+'National DB'!T31</f>
        <v>Il processo include solo i fanghi di depurazione._x000D_Il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v>
      </c>
      <c r="R32" s="116" t="str">
        <f>+'National DB'!U31</f>
        <v>The process includes only sewage sludge._x000D_Dataset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urban_x000D_waste incinerators have been updated on the basis of data provided by plants._x000D_</v>
      </c>
      <c r="S32" s="11" t="str">
        <f>+'National DB'!V31</f>
        <v>Good</v>
      </c>
      <c r="T32" s="117">
        <f>+'National DB'!X31</f>
        <v>2018</v>
      </c>
      <c r="U32" s="11" t="str">
        <f>+'National DB'!Z31</f>
        <v>IT</v>
      </c>
      <c r="V32" s="11" t="str">
        <f>+'National DB'!AA31</f>
        <v>IT</v>
      </c>
      <c r="W32" s="118" t="str">
        <f>+'National DB'!AG31</f>
        <v>Il dataset riporta solo i valori di CH4 e N2O. Inventario nazionale italiano delle emissioni di gas serra, 1990 - 2014. Rapporto dell'inventario nazionale 2016.</v>
      </c>
      <c r="X32" s="118" t="str">
        <f>+'National DB'!AH31</f>
        <v>_x000D_The data set reports CH4 and N20 emissions._x000D_Italian Greenhouse Gas Inventory 1990 – 2014 - National Inventory Report 2016._x000D_</v>
      </c>
      <c r="Y32" s="11"/>
      <c r="Z32" s="11"/>
      <c r="AA32" s="119">
        <f>+'National DB'!BR31</f>
        <v>6.1955000000000003E-2</v>
      </c>
      <c r="AB32" s="119" t="str">
        <f>+'National DB'!BS31</f>
        <v>kgCO2e/kg</v>
      </c>
      <c r="AC32" s="119" t="str">
        <f>+'National DB'!BT31</f>
        <v>kgCO2e/kg</v>
      </c>
    </row>
    <row r="33" spans="2:29" ht="224">
      <c r="B33" s="11" t="str">
        <f>+'National DB'!B32</f>
        <v>Rifiuti</v>
      </c>
      <c r="C33" s="11" t="str">
        <f>+'National DB'!C32</f>
        <v>Rifiuti industriali</v>
      </c>
      <c r="D33" s="11">
        <f>+'National DB'!D32</f>
        <v>0</v>
      </c>
      <c r="E33" s="11" t="str">
        <f>+'National DB'!E32</f>
        <v>Waste</v>
      </c>
      <c r="F33" s="11" t="str">
        <f>+'National DB'!F32</f>
        <v>Industrial waste</v>
      </c>
      <c r="G33" s="11">
        <f>+'National DB'!G32</f>
        <v>0</v>
      </c>
      <c r="H33" s="11" t="str">
        <f>+'National DB'!I32</f>
        <v>Inceneritore di oli esausti senza recupero di energia (IT)</v>
      </c>
      <c r="I33" s="11" t="str">
        <f>+'National DB'!J32</f>
        <v>Waste incineration of waste oils without energy recovery (IT)</v>
      </c>
      <c r="J33" s="11">
        <f>+'National DB'!K32</f>
        <v>0</v>
      </c>
      <c r="K33" s="11">
        <f>+'National DB'!L32</f>
        <v>0</v>
      </c>
      <c r="L33" s="11" t="str">
        <f>+'National DB'!M32</f>
        <v>IT00027</v>
      </c>
      <c r="M33" s="11" t="str">
        <f>+'National DB'!N32</f>
        <v>Clim’Foot project</v>
      </c>
      <c r="N33" s="11" t="str">
        <f>+'National DB'!O32</f>
        <v>ENEA</v>
      </c>
      <c r="O33" s="13" t="str">
        <f>+'National DB'!P32</f>
        <v>Italian National Inventory Report (2016)</v>
      </c>
      <c r="P33" s="13" t="str">
        <f>'National DB'!S32</f>
        <v>kg</v>
      </c>
      <c r="Q33" s="116" t="str">
        <f>+'National DB'!T32</f>
        <v>Il processo include solo gli oli esausti._x000D_Il dataset considera solo le emissioni degli impianti senza recupero di energia. Le emissioni di gas serra provenienti da inceneritori sono stati calcolati applicando la metodologia riportata nella IPCC Good Practice Guidance (IPCC, 2000), combinato con quello riportato nella CORINAIR Guida (EMEP/CORINAIR, 2007; EMEP/EEA, 2009). Un fattore di emissione unico per ciascun inquinante è stato utilizzato in combinazione con i dati relativi ad uno specifico rifiuto trattato  Dal 2010, i fottori di emissione NOx, SO2 e CO per gli inceneritori di rifiuti urbani sono stati aggiornati sulla base dei dati forniti dagli impianti.</v>
      </c>
      <c r="R33" s="116" t="str">
        <f>+'National DB'!U32</f>
        <v>The process includes only waste oils.  _x000D_Dataset considers only emissions from plants without energy recovery. GHG emissions from incinerators have been calculated applying the methodology reported in IPCC Good Practice Guidance (IPCC, 2000) combined with that reported in the CORINAIR Guidebook (EMEP/CORINAIR, 2007; EMEP/EEA, 2009). A single emission factor for each pollutant has been used combined with plant specific waste activity data. Since 2010, NOx, SO2 and CO emission factors for urban_x000D_waste incinerators have been updated on the basis of data provided by plants._x000D_</v>
      </c>
      <c r="S33" s="11" t="str">
        <f>+'National DB'!V32</f>
        <v>Good</v>
      </c>
      <c r="T33" s="117">
        <f>+'National DB'!X32</f>
        <v>2018</v>
      </c>
      <c r="U33" s="11" t="str">
        <f>+'National DB'!Z32</f>
        <v>IT</v>
      </c>
      <c r="V33" s="11" t="str">
        <f>+'National DB'!AA32</f>
        <v>IT</v>
      </c>
      <c r="W33" s="118" t="str">
        <f>+'National DB'!AG32</f>
        <v>Il dataset riporta solo i valori di CH4, CO2 e N2O. Il valore di CO2 è una valore medio dei valori degli impianti industriali indagati. Inventario nazionale italiano delle emissioni di gas serra, 1990 - 2014. Rapporto dell'inventario nazionale 2016.</v>
      </c>
      <c r="X33" s="118" t="str">
        <f>+'National DB'!AH32</f>
        <v>_x000D_The data set reports CH4, CO2 and N20 emissions. CO2 emission factor for oils has been derived as the average of values of investigated industrial plants. _x000D_Italian Greenhouse Gas Inventory 1990 – 2014 - National Inventory Report 2016._x000D_</v>
      </c>
      <c r="Y33" s="11"/>
      <c r="Z33" s="11"/>
      <c r="AA33" s="119">
        <f>+'National DB'!BR32</f>
        <v>3.0282999999999998</v>
      </c>
      <c r="AB33" s="119" t="str">
        <f>+'National DB'!BS32</f>
        <v>kgCO2e/kg</v>
      </c>
      <c r="AC33" s="119" t="str">
        <f>+'National DB'!BT32</f>
        <v>kgCO2e/kg</v>
      </c>
    </row>
    <row r="34" spans="2:29" ht="406">
      <c r="B34" s="11" t="str">
        <f>+'National DB'!B33</f>
        <v>Rifiuti</v>
      </c>
      <c r="C34" s="11" t="str">
        <f>+'National DB'!C33</f>
        <v>Trattamento reflui</v>
      </c>
      <c r="D34" s="11" t="str">
        <f>+'National DB'!D33</f>
        <v>Liquido</v>
      </c>
      <c r="E34" s="11" t="str">
        <f>+'National DB'!E33</f>
        <v>Waste</v>
      </c>
      <c r="F34" s="11" t="str">
        <f>+'National DB'!F33</f>
        <v>Waste water treatment</v>
      </c>
      <c r="G34" s="11" t="str">
        <f>+'National DB'!G33</f>
        <v>Liquid</v>
      </c>
      <c r="H34" s="11" t="str">
        <f>+'National DB'!I33</f>
        <v>Depurazione delle acque reflue domestiche (IT)</v>
      </c>
      <c r="I34" s="11" t="str">
        <f>+'National DB'!J33</f>
        <v xml:space="preserve">Domestic wastewater (IT) </v>
      </c>
      <c r="J34" s="11">
        <f>+'National DB'!K33</f>
        <v>0</v>
      </c>
      <c r="K34" s="11">
        <f>+'National DB'!L33</f>
        <v>0</v>
      </c>
      <c r="L34" s="11" t="str">
        <f>+'National DB'!M33</f>
        <v>IT00028</v>
      </c>
      <c r="M34" s="11" t="str">
        <f>+'National DB'!N33</f>
        <v>Clim’Foot project</v>
      </c>
      <c r="N34" s="11" t="str">
        <f>+'National DB'!O33</f>
        <v>ENEA</v>
      </c>
      <c r="O34" s="13" t="str">
        <f>+'National DB'!P33</f>
        <v>Italian National Inventory Report (2016)</v>
      </c>
      <c r="P34" s="13" t="str">
        <f>'National DB'!S33</f>
        <v>PE (Population equivalent)</v>
      </c>
      <c r="Q34" s="116" t="str">
        <f>+'National DB'!T33</f>
        <v>Nel 2014, circa il 96% della popolazione è servita dai sistemi fognari, mentre l'81% della popolazione è servita da impianti di depurazione (BLUE BOOK, diversi anni; COVIRI, diversi anni; ISTAT [d], [e], diversi anni). La tipologia di impianti è di solito suddivisa in 'primaria' (solo operazioni di tipo fisico-chimico come la sedimentazione), 'secondaria' (processo biologici) o trattamenti 'avanzati', definiti come ulteriori trattamenti necessari per rimuovere sostanze sospese e sciolte rimaste dopo i trattamenti convenzionali secondari. Nelle aree urbane, le acque reflue sono trattate prevalentemente con un trattamento secondario, con unità biologiche aerobiche: un impianto di trattamento delle acque reflue è costituito da barre, camera di graniglia, sedimentazione primaria, serbatoi di aerazione (con fanghi di ritorno), serbatoio di deposito, camera di contatto con cloro. La stabilizzazione dei fanghi avviene in reattori aerobici o anaerobici; dove viene utilizzata la digestione anaerobica, i reattori sono coperti e forniti di recupero di gas._x000D_Al contrario, nelle zone rurali, le acque di scarico vengono trattate in vasche Imhoff o in altri sistemi in loco, come latrine._x000D_</v>
      </c>
      <c r="R34" s="116" t="str">
        <f>+'National DB'!U33</f>
        <v>In 2014, about 96% of population is served by sewer systems, whereas 81% of population is served by wastewater treatment plants (BLUE BOOK, several years; COVIRI, several years; ISTAT [d], [e], several years).  The plant typology is usually distinguished in ‘primary’ (only physical-chemical unit operations such as sedimentation), ‘secondary’ (biological unit process) or ‘advanced’ treatments, defined as those additional treatments needed to remove suspended and dissolved substances remaining after conventional secondary treatment. In urban areas, wastewater handling is managed mainly using a secondary treatment, with aerobic biological units: a wastewater treatment plant standard design consists of bar racks, grit chamber, primary sedimentation, aeration tanks (with return sludge), settling tank, chlorine contact chamber. The stabilization of sludge occurs in aerobic or anaerobic reactors; where anaerobic digestion is used, the reactors are covered and provided of gas recovery._x000D_On the contrary, in rural areas, wastewaters are treated in Imhoff tanks or in other on-site systems, such as latrines._x000D_</v>
      </c>
      <c r="S34" s="11" t="str">
        <f>+'National DB'!V33</f>
        <v>Good</v>
      </c>
      <c r="T34" s="117">
        <f>+'National DB'!X33</f>
        <v>2018</v>
      </c>
      <c r="U34" s="11" t="str">
        <f>+'National DB'!Z33</f>
        <v>IT</v>
      </c>
      <c r="V34" s="11" t="str">
        <f>+'National DB'!AA33</f>
        <v>IT</v>
      </c>
      <c r="W34" s="118" t="str">
        <f>+'National DB'!AG33</f>
        <v>I dati sono espressi in kg/PE (abitanti equivalenti). Il dataset riposrta solo i valori di CH4 e N2O. Inventario nazionale italiano delle emissioni di gas serra, 1990 - 2014. Rapporto dell'inventario nazionale 2016.</v>
      </c>
      <c r="X34" s="118" t="str">
        <f>+'National DB'!AH33</f>
        <v>The data are expressed in kg/PE (Population equivalent)._x000D_The data set reports CH4 and N20 emissions. _x000D_Italian Greenhouse Gas Inventory 1990 – 2014 - National Inventory Report 2016._x000D_</v>
      </c>
      <c r="Y34" s="11"/>
      <c r="Z34" s="11"/>
      <c r="AA34" s="119">
        <f>+'National DB'!BR33</f>
        <v>3.9524500000000004E-2</v>
      </c>
      <c r="AB34" s="119" t="str">
        <f>+'National DB'!BS33</f>
        <v>kgCO2e/PE</v>
      </c>
      <c r="AC34" s="119" t="str">
        <f>+'National DB'!BT33</f>
        <v>kgCO2e/PE</v>
      </c>
    </row>
    <row r="35" spans="2:29" ht="252">
      <c r="B35" s="11" t="str">
        <f>+'National DB'!B34</f>
        <v>Rifiuti</v>
      </c>
      <c r="C35" s="11" t="str">
        <f>+'National DB'!C34</f>
        <v>Rifiuti industriali</v>
      </c>
      <c r="D35" s="11" t="str">
        <f>+'National DB'!D34</f>
        <v>Liquido</v>
      </c>
      <c r="E35" s="11" t="str">
        <f>+'National DB'!E34</f>
        <v>Waste</v>
      </c>
      <c r="F35" s="11" t="str">
        <f>+'National DB'!F34</f>
        <v>Industrial waste</v>
      </c>
      <c r="G35" s="11" t="str">
        <f>+'National DB'!G34</f>
        <v>Liquid</v>
      </c>
      <c r="H35" s="11" t="str">
        <f>+'National DB'!I34</f>
        <v>Depurazione delle acque reflue industriali (IT)</v>
      </c>
      <c r="I35" s="11" t="str">
        <f>+'National DB'!J34</f>
        <v>Industrial wastewater (IT)</v>
      </c>
      <c r="J35" s="11">
        <f>+'National DB'!K34</f>
        <v>0</v>
      </c>
      <c r="K35" s="11">
        <f>+'National DB'!L34</f>
        <v>0</v>
      </c>
      <c r="L35" s="11" t="str">
        <f>+'National DB'!M34</f>
        <v>IT00029</v>
      </c>
      <c r="M35" s="11" t="str">
        <f>+'National DB'!N34</f>
        <v>Clim’Foot project</v>
      </c>
      <c r="N35" s="11" t="str">
        <f>+'National DB'!O34</f>
        <v>ENEA</v>
      </c>
      <c r="O35" s="13" t="str">
        <f>+'National DB'!P34</f>
        <v>Italian National Inventory Report (2016)</v>
      </c>
      <c r="P35" s="13" t="str">
        <f>'National DB'!S34</f>
        <v>m3</v>
      </c>
      <c r="Q35" s="116" t="str">
        <f>+'National DB'!T34</f>
        <v>È stato assunto che le acque di scarico industriali siano trattate 85% aerobicamente e 15% anaerobicamente (IRSA-CNR, 1998)._x000D_Sono stati raccolti dati per diversi settori industriali (ferro e acciaio, raffinerie, prodotti chimici organici, alimenti e bevande, carta e pasta, tessile e industria della pelle). La quantità totale di materiali organici per ciascun settore selezionato è stata calcolata moltiplicando la produzione annua (t anno -1) per la quantità di consumo di acqua di scarico per unità di prodotto (m3 t-1) e dal componente organico degradabile (kg COD (m3) -1). Inoltre, è stata assunta la frazione di componente organico degradabile industriale eliminata come fanghi uguale a zero._x000D_</v>
      </c>
      <c r="R35" s="116" t="str">
        <f>+'National DB'!U34</f>
        <v>It is assumed that industrial wastewaters are treated 85% aerobically and 15% anaerobically (IRSA-CNR, 1998). _x000D_Data have been collected for several industrial sectors (iron and steel, refineries, organic chemicals, food and beverage, paper and pulp, textiles and leather industry). The total amount of organic material, for each industry selected, has been calculated multiplying the annual production (t year-1) by the amount of wastewater consumption per unit of product (m3 t-1) and by the degradable organic component (kg COD (m3)-1). Moreover, the fraction of industrial degradable organic component removed as sludge has been assumed equal to zero. _x000D_</v>
      </c>
      <c r="S35" s="11" t="str">
        <f>+'National DB'!V34</f>
        <v>Good</v>
      </c>
      <c r="T35" s="117">
        <f>+'National DB'!X34</f>
        <v>2018</v>
      </c>
      <c r="U35" s="11" t="str">
        <f>+'National DB'!Z34</f>
        <v>IT</v>
      </c>
      <c r="V35" s="11" t="str">
        <f>+'National DB'!AA34</f>
        <v>IT</v>
      </c>
      <c r="W35" s="118" t="str">
        <f>+'National DB'!AG34</f>
        <v>Il dataset riporta solo i valori di CH4 e N2O. Inventario nazionale italiano delle emissioni di gas serra, 1990 - 2014. Rapporto dell'inventario nazionale 2016.</v>
      </c>
      <c r="X35" s="118" t="str">
        <f>+'National DB'!AH34</f>
        <v>The data set reports CH4 and N20 emissions. _x000D_Italian Greenhouse Gas Inventory 1990 – 2014 - National Inventory Report 2016._x000D_</v>
      </c>
      <c r="Y35" s="11"/>
      <c r="Z35" s="11"/>
      <c r="AA35" s="119">
        <f>+'National DB'!BR34</f>
        <v>2.6162500000000004</v>
      </c>
      <c r="AB35" s="119" t="str">
        <f>+'National DB'!BS34</f>
        <v>kgCO2e/m3</v>
      </c>
      <c r="AC35" s="119" t="str">
        <f>+'National DB'!BT34</f>
        <v>kgCO2e/m3</v>
      </c>
    </row>
    <row r="36" spans="2:29" ht="140">
      <c r="B36" s="11" t="str">
        <f>+'National DB'!B35</f>
        <v>Combustibile</v>
      </c>
      <c r="C36" s="11" t="str">
        <f>+'National DB'!C35</f>
        <v>Fossile</v>
      </c>
      <c r="D36" s="11" t="str">
        <f>+'National DB'!D35</f>
        <v>Gassoso</v>
      </c>
      <c r="E36" s="11" t="str">
        <f>+'National DB'!E35</f>
        <v>Fuel</v>
      </c>
      <c r="F36" s="11" t="str">
        <f>+'National DB'!F35</f>
        <v>Fossil</v>
      </c>
      <c r="G36" s="11" t="str">
        <f>+'National DB'!G35</f>
        <v>Gas</v>
      </c>
      <c r="H36" s="11" t="str">
        <f>+'National DB'!I35</f>
        <v>Gas metano combustione - mix italiano -m^3 (IT)</v>
      </c>
      <c r="I36" s="11" t="str">
        <f>+'National DB'!J35</f>
        <v>Natural gas Italian combustion mix - m^3 (IT)</v>
      </c>
      <c r="J36" s="11">
        <f>+'National DB'!K35</f>
        <v>0</v>
      </c>
      <c r="K36" s="11">
        <f>+'National DB'!L35</f>
        <v>0</v>
      </c>
      <c r="L36" s="11" t="str">
        <f>+'National DB'!M35</f>
        <v>IT00030</v>
      </c>
      <c r="M36" s="11" t="str">
        <f>+'National DB'!N35</f>
        <v>Clim’Foot project</v>
      </c>
      <c r="N36" s="11" t="str">
        <f>+'National DB'!O35</f>
        <v>ENEA</v>
      </c>
      <c r="O36" s="13" t="str">
        <f>+'National DB'!P35</f>
        <v>Italian National Inventory Report (2016)</v>
      </c>
      <c r="P36" s="13" t="str">
        <f>'National DB'!S35</f>
        <v>Nm^3</v>
      </c>
      <c r="Q36" s="116" t="str">
        <f>+'National DB'!T35</f>
        <v>Emissioni di combustione indipendenti dal tipo di combustibile utilizzo, rappresentativo del mix italiano consumato. I confini del sistema sono dal cancello al cancello.</v>
      </c>
      <c r="R36" s="116" t="str">
        <f>+'National DB'!U35</f>
        <v>Emission of combustion independent from the type of use, representative of Italian mix consumed. The boundary is gate-to-gate.</v>
      </c>
      <c r="S36" s="11" t="str">
        <f>+'National DB'!V35</f>
        <v>Good</v>
      </c>
      <c r="T36" s="117">
        <f>+'National DB'!X35</f>
        <v>2018</v>
      </c>
      <c r="U36" s="11" t="str">
        <f>+'National DB'!Z35</f>
        <v>IT</v>
      </c>
      <c r="V36" s="11" t="str">
        <f>+'National DB'!AA35</f>
        <v>IT</v>
      </c>
      <c r="W36" s="118" t="str">
        <f>+'National DB'!AG35</f>
        <v>Il dataset riporta solo i valori di CO2. Il dataset non considera la diversa efficienza di differenti motore a combustione. Inventario nazionale italiano delle emissioni di gas serra, 1990 - 2014. Rapporto dell'inventario nazionale 2016.</v>
      </c>
      <c r="X36" s="118" t="str">
        <f>+'National DB'!AH35</f>
        <v>This emission doesn’t consider the efficiency of different combustion engine. Italian Greenhouse Gas Inventory 1990 – 2014 - National Inventory Report 2016.</v>
      </c>
      <c r="Y36" s="11"/>
      <c r="Z36" s="11"/>
      <c r="AA36" s="119">
        <f>+'National DB'!BR35</f>
        <v>1.96</v>
      </c>
      <c r="AB36" s="119" t="str">
        <f>+'National DB'!BS35</f>
        <v>kgCO2e/m3</v>
      </c>
      <c r="AC36" s="119" t="str">
        <f>+'National DB'!BT35</f>
        <v>kgCO2e/m3</v>
      </c>
    </row>
    <row r="37" spans="2:29" ht="126">
      <c r="B37" s="11" t="str">
        <f>+'National DB'!B36</f>
        <v>Combustibile</v>
      </c>
      <c r="C37" s="11" t="str">
        <f>+'National DB'!C36</f>
        <v>Fossile</v>
      </c>
      <c r="D37" s="11" t="str">
        <f>+'National DB'!D36</f>
        <v>Gassoso</v>
      </c>
      <c r="E37" s="11" t="str">
        <f>+'National DB'!E36</f>
        <v>Fuel</v>
      </c>
      <c r="F37" s="11" t="str">
        <f>+'National DB'!F36</f>
        <v>Fossil</v>
      </c>
      <c r="G37" s="11" t="str">
        <f>+'National DB'!G36</f>
        <v>Gas</v>
      </c>
      <c r="H37" s="11" t="str">
        <f>+'National DB'!I36</f>
        <v>Gas metano combustione- mix italiano - kg (IT)</v>
      </c>
      <c r="I37" s="11" t="str">
        <f>+'National DB'!J36</f>
        <v>Natural gas Italian combustion mix  - kg(IT)</v>
      </c>
      <c r="J37" s="11">
        <f>+'National DB'!K36</f>
        <v>0</v>
      </c>
      <c r="K37" s="11">
        <f>+'National DB'!L36</f>
        <v>0</v>
      </c>
      <c r="L37" s="11" t="str">
        <f>+'National DB'!M36</f>
        <v>IT00031</v>
      </c>
      <c r="M37" s="11" t="str">
        <f>+'National DB'!N36</f>
        <v>Clim’Foot project</v>
      </c>
      <c r="N37" s="11" t="str">
        <f>+'National DB'!O36</f>
        <v>ENEA</v>
      </c>
      <c r="O37" s="13" t="str">
        <f>+'National DB'!P36</f>
        <v>Italian National Inventory Report (2016)</v>
      </c>
      <c r="P37" s="13" t="str">
        <f>'National DB'!S36</f>
        <v xml:space="preserve">kg </v>
      </c>
      <c r="Q37" s="116" t="str">
        <f>+'National DB'!T36</f>
        <v>Emissioni di combustione indipendenti dal tipo di combustibile utilizzo, rappresentativo del mix italiano consumato. I confini del sistema sono dal cancello al cancello.</v>
      </c>
      <c r="R37" s="116" t="str">
        <f>+'National DB'!U36</f>
        <v>Emission of combustion independent from the type of use, representative of Italian mix consumed. The boundary is gate-to-gate.</v>
      </c>
      <c r="S37" s="11" t="str">
        <f>+'National DB'!V36</f>
        <v>Good</v>
      </c>
      <c r="T37" s="117">
        <f>+'National DB'!X36</f>
        <v>2018</v>
      </c>
      <c r="U37" s="11" t="str">
        <f>+'National DB'!Z36</f>
        <v>IT</v>
      </c>
      <c r="V37" s="11" t="str">
        <f>+'National DB'!AA36</f>
        <v>IT</v>
      </c>
      <c r="W37" s="118" t="str">
        <f>+'National DB'!AG36</f>
        <v>Il dataset non considera la diversa efficienza di differenti motore a combustione. Inventario nazionale italiano delle emissioni di gas serra, 1990 - 2014. Rapporto dell'inventario nazionale 2016.</v>
      </c>
      <c r="X37" s="118" t="str">
        <f>+'National DB'!AH36</f>
        <v>This emission doesn’t consider the efficiency of different combustion engine. Italian Greenhouse Gas Inventory 1990 – 2014 - National Inventory Report 2016.</v>
      </c>
      <c r="Y37" s="11"/>
      <c r="Z37" s="11"/>
      <c r="AA37" s="119">
        <f>+'National DB'!BR36</f>
        <v>2.52</v>
      </c>
      <c r="AB37" s="119" t="str">
        <f>+'National DB'!BS36</f>
        <v>kgCO2e/kg</v>
      </c>
      <c r="AC37" s="119" t="str">
        <f>+'National DB'!BT36</f>
        <v>kgCO2e/kg</v>
      </c>
    </row>
    <row r="38" spans="2:29" ht="196">
      <c r="B38" s="11" t="str">
        <f>+'National DB'!B37</f>
        <v>Combustibile</v>
      </c>
      <c r="C38" s="11" t="str">
        <f>+'National DB'!C37</f>
        <v>Fossile</v>
      </c>
      <c r="D38" s="11" t="str">
        <f>+'National DB'!D37</f>
        <v>Liquido</v>
      </c>
      <c r="E38" s="11" t="str">
        <f>+'National DB'!E37</f>
        <v>Fuel</v>
      </c>
      <c r="F38" s="11" t="str">
        <f>+'National DB'!F37</f>
        <v>Fossil</v>
      </c>
      <c r="G38" s="11" t="str">
        <f>+'National DB'!G37</f>
        <v>Liquid</v>
      </c>
      <c r="H38" s="11" t="str">
        <f>+'National DB'!I37</f>
        <v>Benzina -kg (IT)</v>
      </c>
      <c r="I38" s="11" t="str">
        <f>+'National DB'!J37</f>
        <v>Petrol - kg (IT)</v>
      </c>
      <c r="J38" s="11">
        <f>+'National DB'!K37</f>
        <v>0</v>
      </c>
      <c r="K38" s="11" t="str">
        <f>+'National DB'!L37</f>
        <v>Crude oil (IT)</v>
      </c>
      <c r="L38" s="11" t="str">
        <f>+'National DB'!M37</f>
        <v>IT00032</v>
      </c>
      <c r="M38" s="11" t="str">
        <f>+'National DB'!N37</f>
        <v>Clim’Foot project</v>
      </c>
      <c r="N38" s="11" t="str">
        <f>+'National DB'!O37</f>
        <v>ENEA</v>
      </c>
      <c r="O38" s="13" t="str">
        <f>+'National DB'!P37</f>
        <v>Italian National Inventory Report (2016)</v>
      </c>
      <c r="P38" s="13" t="str">
        <f>'National DB'!S37</f>
        <v>kg</v>
      </c>
      <c r="Q38" s="116" t="str">
        <f>+'National DB'!T37</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38" s="116" t="str">
        <f>+'National DB'!U37</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38" s="11" t="str">
        <f>+'National DB'!V37</f>
        <v>Good</v>
      </c>
      <c r="T38" s="117">
        <f>+'National DB'!X37</f>
        <v>2018</v>
      </c>
      <c r="U38" s="11" t="str">
        <f>+'National DB'!Z37</f>
        <v>IT</v>
      </c>
      <c r="V38" s="11" t="str">
        <f>+'National DB'!AA37</f>
        <v>IT</v>
      </c>
      <c r="W38" s="118" t="str">
        <f>+'National DB'!AG37</f>
        <v>Inventario nazionale italiano delle emissioni di gas serra, 1990 - 2014. Rapporto dell'inventario nazionale 2016.</v>
      </c>
      <c r="X38" s="118" t="str">
        <f>+'National DB'!AH37</f>
        <v>Italian Greenhouse Gas Inventory 1990 – 2014 - National Inventory Report 2016.</v>
      </c>
      <c r="Y38" s="11"/>
      <c r="Z38" s="11"/>
      <c r="AA38" s="119">
        <f>+'National DB'!BR37</f>
        <v>3.14</v>
      </c>
      <c r="AB38" s="119" t="str">
        <f>+'National DB'!BS37</f>
        <v>kgCO2e/kg</v>
      </c>
      <c r="AC38" s="119" t="str">
        <f>+'National DB'!BT37</f>
        <v>kgCO2e/kg</v>
      </c>
    </row>
    <row r="39" spans="2:29" ht="196">
      <c r="B39" s="11" t="str">
        <f>+'National DB'!B38</f>
        <v>Combustibile</v>
      </c>
      <c r="C39" s="11" t="str">
        <f>+'National DB'!C38</f>
        <v>Fossile</v>
      </c>
      <c r="D39" s="11" t="str">
        <f>+'National DB'!D38</f>
        <v>Gassoso</v>
      </c>
      <c r="E39" s="11" t="str">
        <f>+'National DB'!E38</f>
        <v>Fuel</v>
      </c>
      <c r="F39" s="11" t="str">
        <f>+'National DB'!F38</f>
        <v>Fossil</v>
      </c>
      <c r="G39" s="11" t="str">
        <f>+'National DB'!G38</f>
        <v>Gas</v>
      </c>
      <c r="H39" s="11" t="str">
        <f>+'National DB'!I38</f>
        <v>Gasolio per autotrazione -kg (IT)</v>
      </c>
      <c r="I39" s="11" t="str">
        <f>+'National DB'!J38</f>
        <v>Gas oil - engines - kg (IT)</v>
      </c>
      <c r="J39" s="11" t="str">
        <f>+'National DB'!K38</f>
        <v>Diesel per autotrazione (IT)</v>
      </c>
      <c r="K39" s="11" t="str">
        <f>+'National DB'!L38</f>
        <v>Diesel oil – engines (IT)</v>
      </c>
      <c r="L39" s="11" t="str">
        <f>+'National DB'!M38</f>
        <v>IT00033</v>
      </c>
      <c r="M39" s="11" t="str">
        <f>+'National DB'!N38</f>
        <v>Clim’Foot project</v>
      </c>
      <c r="N39" s="11" t="str">
        <f>+'National DB'!O38</f>
        <v>ENEA</v>
      </c>
      <c r="O39" s="13" t="str">
        <f>+'National DB'!P38</f>
        <v>Italian National Inventory Report (2016)</v>
      </c>
      <c r="P39" s="13" t="str">
        <f>'National DB'!S38</f>
        <v>kg</v>
      </c>
      <c r="Q39" s="116" t="str">
        <f>+'National DB'!T38</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39" s="116" t="str">
        <f>+'National DB'!U38</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39" s="11" t="str">
        <f>+'National DB'!V38</f>
        <v>Good</v>
      </c>
      <c r="T39" s="117">
        <f>+'National DB'!X38</f>
        <v>2018</v>
      </c>
      <c r="U39" s="11" t="str">
        <f>+'National DB'!Z38</f>
        <v>IT</v>
      </c>
      <c r="V39" s="11" t="str">
        <f>+'National DB'!AA38</f>
        <v>IT</v>
      </c>
      <c r="W39" s="118" t="str">
        <f>+'National DB'!AG38</f>
        <v>Inventario nazionale italiano delle emissioni di gas serra, 1990 - 2014. Rapporto dell'inventario nazionale 2016.</v>
      </c>
      <c r="X39" s="118" t="str">
        <f>+'National DB'!AH38</f>
        <v>Italian Greenhouse Gas Inventory 1990 – 2014 - National Inventory Report 2016.</v>
      </c>
      <c r="Y39" s="11"/>
      <c r="Z39" s="11"/>
      <c r="AA39" s="119">
        <f>+'National DB'!BR38</f>
        <v>3.1509999999999998</v>
      </c>
      <c r="AB39" s="119" t="str">
        <f>+'National DB'!BS38</f>
        <v>kgCO2e/kg</v>
      </c>
      <c r="AC39" s="119" t="str">
        <f>+'National DB'!BT38</f>
        <v>kgCO2e/kg</v>
      </c>
    </row>
    <row r="40" spans="2:29" ht="140">
      <c r="B40" s="11" t="str">
        <f>+'National DB'!B39</f>
        <v>Combustibile</v>
      </c>
      <c r="C40" s="11" t="str">
        <f>+'National DB'!C39</f>
        <v>Fossile</v>
      </c>
      <c r="D40" s="11" t="str">
        <f>+'National DB'!D39</f>
        <v>Gassoso</v>
      </c>
      <c r="E40" s="11" t="str">
        <f>+'National DB'!E39</f>
        <v>Fuel</v>
      </c>
      <c r="F40" s="11" t="str">
        <f>+'National DB'!F39</f>
        <v>Fossil</v>
      </c>
      <c r="G40" s="11" t="str">
        <f>+'National DB'!G39</f>
        <v>Gas</v>
      </c>
      <c r="H40" s="11" t="str">
        <f>+'National DB'!I39</f>
        <v>Gasolio per riscaldamento di edifici -kg (IT)</v>
      </c>
      <c r="I40" s="11" t="str">
        <f>+'National DB'!J39</f>
        <v>Gas oil - heating - kg (IT)</v>
      </c>
      <c r="J40" s="11" t="str">
        <f>+'National DB'!K39</f>
        <v>Diesel per riscaldamento di edifici (IT)</v>
      </c>
      <c r="K40" s="11" t="str">
        <f>+'National DB'!L39</f>
        <v>Diesel oil – heating (IT)</v>
      </c>
      <c r="L40" s="11" t="str">
        <f>+'National DB'!M39</f>
        <v>IT00034</v>
      </c>
      <c r="M40" s="11" t="str">
        <f>+'National DB'!N39</f>
        <v>Clim’Foot project</v>
      </c>
      <c r="N40" s="11" t="str">
        <f>+'National DB'!O39</f>
        <v>ENEA</v>
      </c>
      <c r="O40" s="13" t="str">
        <f>+'National DB'!P39</f>
        <v>Italian National Inventory Report (2016)</v>
      </c>
      <c r="P40" s="13" t="str">
        <f>'National DB'!S39</f>
        <v>kg</v>
      </c>
      <c r="Q40" s="116" t="str">
        <f>+'National DB'!T39</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del gasolio per riscaldamento allo scopo di testare i combustibili medi dal 2012 al 2014.</v>
      </c>
      <c r="R40" s="116" t="str">
        <f>+'National DB'!U39</f>
        <v xml:space="preserve">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diesel oil-heating, with the aim of testing the average fuels from 2012 to 2014. </v>
      </c>
      <c r="S40" s="11" t="str">
        <f>+'National DB'!V39</f>
        <v>Good</v>
      </c>
      <c r="T40" s="117">
        <f>+'National DB'!X39</f>
        <v>2018</v>
      </c>
      <c r="U40" s="11" t="str">
        <f>+'National DB'!Z39</f>
        <v>IT</v>
      </c>
      <c r="V40" s="11" t="str">
        <f>+'National DB'!AA39</f>
        <v>IT</v>
      </c>
      <c r="W40" s="118" t="str">
        <f>+'National DB'!AG39</f>
        <v>Inventario nazionale italiano delle emissioni di gas serra, 1990 - 2014. Rapporto dell'inventario nazionale 2016.</v>
      </c>
      <c r="X40" s="118" t="str">
        <f>+'National DB'!AH39</f>
        <v>Italian Greenhouse Gas Inventory 1990 – 2014 - National Inventory Report 2016.</v>
      </c>
      <c r="Y40" s="11"/>
      <c r="Z40" s="11"/>
      <c r="AA40" s="119">
        <f>+'National DB'!BR39</f>
        <v>3.1549999999999998</v>
      </c>
      <c r="AB40" s="119" t="str">
        <f>+'National DB'!BS39</f>
        <v>kgCO2e/kg</v>
      </c>
      <c r="AC40" s="119" t="str">
        <f>+'National DB'!BT39</f>
        <v>kgCO2e/kg</v>
      </c>
    </row>
    <row r="41" spans="2:29" ht="196">
      <c r="B41" s="11" t="str">
        <f>+'National DB'!B40</f>
        <v>Combustibile</v>
      </c>
      <c r="C41" s="11" t="str">
        <f>+'National DB'!C40</f>
        <v>Fossile</v>
      </c>
      <c r="D41" s="11" t="str">
        <f>+'National DB'!D40</f>
        <v>Liquido</v>
      </c>
      <c r="E41" s="11" t="str">
        <f>+'National DB'!E40</f>
        <v>Fuel</v>
      </c>
      <c r="F41" s="11" t="str">
        <f>+'National DB'!F40</f>
        <v>Fossil</v>
      </c>
      <c r="G41" s="11" t="str">
        <f>+'National DB'!G40</f>
        <v>Liquid</v>
      </c>
      <c r="H41" s="11" t="str">
        <f>+'National DB'!I40</f>
        <v>GPL -kg (IT)</v>
      </c>
      <c r="I41" s="11" t="str">
        <f>+'National DB'!J40</f>
        <v>LPG - kg (IT)</v>
      </c>
      <c r="J41" s="11">
        <f>+'National DB'!K40</f>
        <v>0</v>
      </c>
      <c r="K41" s="11">
        <f>+'National DB'!L40</f>
        <v>0</v>
      </c>
      <c r="L41" s="11" t="str">
        <f>+'National DB'!M40</f>
        <v>IT00035</v>
      </c>
      <c r="M41" s="11" t="str">
        <f>+'National DB'!N40</f>
        <v>Clim’Foot project</v>
      </c>
      <c r="N41" s="11" t="str">
        <f>+'National DB'!O40</f>
        <v>ENEA</v>
      </c>
      <c r="O41" s="13" t="str">
        <f>+'National DB'!P40</f>
        <v>Italian National Inventory Report (2016)</v>
      </c>
      <c r="P41" s="13" t="str">
        <f>'National DB'!S40</f>
        <v>kg</v>
      </c>
      <c r="Q41" s="116" t="str">
        <f>+'National DB'!T40</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41" s="116" t="str">
        <f>+'National DB'!U40</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41" s="11" t="str">
        <f>+'National DB'!V40</f>
        <v>Good</v>
      </c>
      <c r="T41" s="117">
        <f>+'National DB'!X40</f>
        <v>2018</v>
      </c>
      <c r="U41" s="11" t="str">
        <f>+'National DB'!Z40</f>
        <v>IT</v>
      </c>
      <c r="V41" s="11" t="str">
        <f>+'National DB'!AA40</f>
        <v>IT</v>
      </c>
      <c r="W41" s="118" t="str">
        <f>+'National DB'!AG40</f>
        <v>Inventario nazionale italiano delle emissioni di gas serra, 1990 - 2014. Rapporto dell'inventario nazionale 2016.</v>
      </c>
      <c r="X41" s="118" t="str">
        <f>+'National DB'!AH40</f>
        <v>Italian Greenhouse Gas Inventory 1990 – 2014 - National Inventory Report 2016.</v>
      </c>
      <c r="Y41" s="11"/>
      <c r="Z41" s="11"/>
      <c r="AA41" s="119">
        <f>+'National DB'!BR40</f>
        <v>3.024</v>
      </c>
      <c r="AB41" s="119" t="str">
        <f>+'National DB'!BS40</f>
        <v>kgCO2e/kg</v>
      </c>
      <c r="AC41" s="119" t="str">
        <f>+'National DB'!BT40</f>
        <v>kgCO2e/kg</v>
      </c>
    </row>
    <row r="42" spans="2:29" ht="266">
      <c r="B42" s="11" t="str">
        <f>+'National DB'!B41</f>
        <v>Combustibile</v>
      </c>
      <c r="C42" s="11" t="str">
        <f>+'National DB'!C41</f>
        <v>Fossile</v>
      </c>
      <c r="D42" s="11" t="str">
        <f>+'National DB'!D41</f>
        <v>Liquido</v>
      </c>
      <c r="E42" s="11" t="str">
        <f>+'National DB'!E41</f>
        <v>Fuel</v>
      </c>
      <c r="F42" s="11" t="str">
        <f>+'National DB'!F41</f>
        <v>Fossil</v>
      </c>
      <c r="G42" s="11" t="str">
        <f>+'National DB'!G41</f>
        <v>Liquid</v>
      </c>
      <c r="H42" s="11" t="str">
        <f>+'National DB'!I41</f>
        <v>Olio combustibile -kg (IT)</v>
      </c>
      <c r="I42" s="11" t="str">
        <f>+'National DB'!J41</f>
        <v>Fuel oil - kg (IT)</v>
      </c>
      <c r="J42" s="11">
        <f>+'National DB'!K41</f>
        <v>0</v>
      </c>
      <c r="K42" s="11">
        <f>+'National DB'!L41</f>
        <v>0</v>
      </c>
      <c r="L42" s="11" t="str">
        <f>+'National DB'!M41</f>
        <v>IT00036</v>
      </c>
      <c r="M42" s="11" t="str">
        <f>+'National DB'!N41</f>
        <v>Clim’Foot project</v>
      </c>
      <c r="N42" s="11" t="str">
        <f>+'National DB'!O41</f>
        <v>ENEA</v>
      </c>
      <c r="O42" s="13" t="str">
        <f>+'National DB'!P41</f>
        <v>Italian National Inventory Report (2016)</v>
      </c>
      <c r="P42" s="13" t="str">
        <f>'National DB'!S41</f>
        <v>kg</v>
      </c>
      <c r="Q42" s="116" t="str">
        <f>+'National DB'!T41</f>
        <v>Le principali informazioni disponibili sul territorio nazionale dei fattori di emissione di olio combustibile presentano notevoli differenze nel tenore di carbonio tra prodotti ad alto e basso tenore di zolfo. I dati sono stati elaborati da un’analisi di letteratura e da una vasta serie di campioni (più di 400) analizzati da ENEL e messi a disposizione di ISPRA. Il contenuto di carbonio varia in una certa misura anche tra il tenore di zolfo medio ei prodotti a basso tenore di zolfo, ma le principali discrepanze si riferiscono a prodotti ad alto contenuto di zolfo. Secondo i dati statistici disponibili, è stato possibile ricostruire le quantità prodotte e importate di olio combustibile dal 1990, suddivise tra prodotti ad alto e basso contenuto di zolfo per stimare il fattore medio di emissione di carbonio (NIR, 2016)</v>
      </c>
      <c r="R42" s="116" t="str">
        <f>+'National DB'!U41</f>
        <v xml:space="preserve">The main information available nationally of fuel oil EF is a sizable difference in carbon content between high sulphur and light sulphur brands. The data were elaborated from literature and from an extensive series of samples (more than 400) analysed by ENEL and made available to ISPRA.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(NIR, 2016) </v>
      </c>
      <c r="S42" s="11" t="str">
        <f>+'National DB'!V41</f>
        <v>Good</v>
      </c>
      <c r="T42" s="117">
        <f>+'National DB'!X41</f>
        <v>2018</v>
      </c>
      <c r="U42" s="11" t="str">
        <f>+'National DB'!Z41</f>
        <v>IT</v>
      </c>
      <c r="V42" s="11" t="str">
        <f>+'National DB'!AA41</f>
        <v>IT</v>
      </c>
      <c r="W42" s="118" t="str">
        <f>+'National DB'!AG41</f>
        <v>TRADURRE IN ITA. Inventario nazionale italiano delle emissioni di gas serra, 1990 - 2014. Rapporto dell'inventario nazionale 2016.</v>
      </c>
      <c r="X42" s="118" t="str">
        <f>+'National DB'!AH41</f>
        <v>The main information available nationally of fuel oil EF is a sizable difference in carbon content between_x000D_high sulphur and light sulphur brands.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for the years of interest. _x000D_Italian Greenhouse Gas Inventory 1990 – 2014 - National Inventory Report 2016._x000D_</v>
      </c>
      <c r="Y42" s="11"/>
      <c r="Z42" s="11"/>
      <c r="AA42" s="119">
        <f>+'National DB'!BR41</f>
        <v>3.1419999999999999</v>
      </c>
      <c r="AB42" s="119" t="str">
        <f>+'National DB'!BS41</f>
        <v>kgCO2e/kg</v>
      </c>
      <c r="AC42" s="119" t="str">
        <f>+'National DB'!BT41</f>
        <v>kgCO2e/kg</v>
      </c>
    </row>
    <row r="43" spans="2:29" ht="294">
      <c r="B43" s="11" t="str">
        <f>+'National DB'!B42</f>
        <v>Combustibile</v>
      </c>
      <c r="C43" s="11" t="str">
        <f>+'National DB'!C42</f>
        <v>Fossile</v>
      </c>
      <c r="D43" s="11" t="str">
        <f>+'National DB'!D42</f>
        <v>Solido</v>
      </c>
      <c r="E43" s="11" t="str">
        <f>+'National DB'!E42</f>
        <v>Fuel</v>
      </c>
      <c r="F43" s="11" t="str">
        <f>+'National DB'!F42</f>
        <v>Fossil</v>
      </c>
      <c r="G43" s="11" t="str">
        <f>+'National DB'!G42</f>
        <v>Solid</v>
      </c>
      <c r="H43" s="11" t="str">
        <f>+'National DB'!I42</f>
        <v>Carbone -kg (IT)</v>
      </c>
      <c r="I43" s="11" t="str">
        <f>+'National DB'!J42</f>
        <v>Coal - kg (IT)</v>
      </c>
      <c r="J43" s="11">
        <f>+'National DB'!K42</f>
        <v>0</v>
      </c>
      <c r="K43" s="11">
        <f>+'National DB'!L42</f>
        <v>0</v>
      </c>
      <c r="L43" s="11" t="str">
        <f>+'National DB'!M42</f>
        <v>IT00037</v>
      </c>
      <c r="M43" s="11" t="str">
        <f>+'National DB'!N42</f>
        <v>Clim’Foot project</v>
      </c>
      <c r="N43" s="11" t="str">
        <f>+'National DB'!O42</f>
        <v>ENEA</v>
      </c>
      <c r="O43" s="13" t="str">
        <f>+'National DB'!P42</f>
        <v>Italian National Inventory Report (2016)</v>
      </c>
      <c r="P43" s="13" t="str">
        <f>'National DB'!S42</f>
        <v>kg</v>
      </c>
      <c r="Q43" s="116" t="str">
        <f>+'National DB'!T42</f>
        <v>L'Italia ha una produzione nazionale di carbone trascurabile; la maggior parte viene importata da vari paesi e ci sono differenze nel tenore di carbonio del carbone estratto in diverse parti del mondo. Le variazioni del contenuto di carbonio possono essere legate al contenuto di idrogeno e al LHV del carbone. (NIR, 2016)</v>
      </c>
      <c r="R43" s="116" t="str">
        <f>+'National DB'!U42</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(NIR, 2016)</v>
      </c>
      <c r="S43" s="11" t="str">
        <f>+'National DB'!V42</f>
        <v>Good</v>
      </c>
      <c r="T43" s="117">
        <f>+'National DB'!X42</f>
        <v>2018</v>
      </c>
      <c r="U43" s="11" t="str">
        <f>+'National DB'!Z42</f>
        <v>IT</v>
      </c>
      <c r="V43" s="11" t="str">
        <f>+'National DB'!AA42</f>
        <v>IT</v>
      </c>
      <c r="W43" s="118" t="str">
        <f>+'National DB'!AG42</f>
        <v>L'Italia ha una produzione nazionale di carbone trascurabile; la maggior parte è importata da diversi Paesi, con contenuto di carbonio differente in funzione in funzione del diverso contenuto di idrogeno e al diverso PCI del carbone. I valori del contenuto di carbonio sono stati stimati sulla base di una metodologia che consentisse la stima più precisa. Inventario nazionale italiano delle emissioni di gas serra, 1990 - 2014. Rapporto dell'inventario nazionale 2016.</v>
      </c>
      <c r="X43" s="118" t="str">
        <f>+'National DB'!AH42</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The quantities shipped by the main exporters change considerably from year to year. Therefore an attempt was made to find out a methodology allowing for a more precise estimation of the carbon content of this fuel._x000D_Italian Greenhouse Gas Inventory 1990 – 2014 - National Inventory Report 2016._x000D_</v>
      </c>
      <c r="Y43" s="11"/>
      <c r="Z43" s="11"/>
      <c r="AA43" s="119">
        <f>+'National DB'!BR42</f>
        <v>2.36</v>
      </c>
      <c r="AB43" s="119" t="str">
        <f>+'National DB'!BS42</f>
        <v>kgCO2e/kg</v>
      </c>
      <c r="AC43" s="119" t="str">
        <f>+'National DB'!BT42</f>
        <v>kgCO2e/kg</v>
      </c>
    </row>
    <row r="44" spans="2:29" ht="112">
      <c r="B44" s="11" t="str">
        <f>+'National DB'!B43</f>
        <v>Combustibile</v>
      </c>
      <c r="C44" s="11" t="str">
        <f>+'National DB'!C43</f>
        <v>Fossile</v>
      </c>
      <c r="D44" s="11" t="str">
        <f>+'National DB'!D43</f>
        <v>Gassoso</v>
      </c>
      <c r="E44" s="11" t="str">
        <f>+'National DB'!E43</f>
        <v>Fuel</v>
      </c>
      <c r="F44" s="11" t="str">
        <f>+'National DB'!F43</f>
        <v>Fossil</v>
      </c>
      <c r="G44" s="11" t="str">
        <f>+'National DB'!G43</f>
        <v>Gas</v>
      </c>
      <c r="H44" s="11" t="str">
        <f>+'National DB'!I43</f>
        <v>Gas di raffineria -kg (IT)</v>
      </c>
      <c r="I44" s="11" t="str">
        <f>+'National DB'!J43</f>
        <v>Refinery gas- kg  (IT)</v>
      </c>
      <c r="J44" s="11">
        <f>+'National DB'!K43</f>
        <v>0</v>
      </c>
      <c r="K44" s="11">
        <f>+'National DB'!L43</f>
        <v>0</v>
      </c>
      <c r="L44" s="11" t="str">
        <f>+'National DB'!M43</f>
        <v>IT00038</v>
      </c>
      <c r="M44" s="11" t="str">
        <f>+'National DB'!N43</f>
        <v>Clim’Foot project</v>
      </c>
      <c r="N44" s="11" t="str">
        <f>+'National DB'!O43</f>
        <v>ENEA</v>
      </c>
      <c r="O44" s="13" t="str">
        <f>+'National DB'!P43</f>
        <v>Italian National Inventory Report (2016)</v>
      </c>
      <c r="P44" s="13" t="str">
        <f>'National DB'!S43</f>
        <v>kg</v>
      </c>
      <c r="Q44" s="116" t="str">
        <f>+'National DB'!T43</f>
        <v>Per questo combustibile sono stati calcolati fattori di emissione specifici per paese tenendo conto dell'analisi dei dati riportati dagli impianti nel sistema di scambio delle quote di emissioni dell'Unione europea</v>
      </c>
      <c r="R44" s="116" t="str">
        <f>+'National DB'!U43</f>
        <v>Country specific emission factors have been calculated for this fuel taking into account the analysis of data reported by plants in the framework of the European emissions trading scheme.</v>
      </c>
      <c r="S44" s="11" t="str">
        <f>+'National DB'!V43</f>
        <v>Good</v>
      </c>
      <c r="T44" s="117">
        <f>+'National DB'!X43</f>
        <v>2018</v>
      </c>
      <c r="U44" s="11" t="str">
        <f>+'National DB'!Z43</f>
        <v>IT</v>
      </c>
      <c r="V44" s="11" t="str">
        <f>+'National DB'!AA43</f>
        <v>IT</v>
      </c>
      <c r="W44" s="118" t="str">
        <f>+'National DB'!AG43</f>
        <v>I gas di raffineria sono gas derivati da processi di raffineria. Inventario nazionale italiano delle emissioni di gas serra, 1990 - 2014. Rapporto dell'inventario nazionale 2016.</v>
      </c>
      <c r="X44" s="118" t="str">
        <f>+'National DB'!AH43</f>
        <v>Refinery gases are derived gases produced in refineries._x000D_Italian Greenhouse Gas Inventory 1990 – 2014 - National Inventory Report 2016._x000D_</v>
      </c>
      <c r="Y44" s="11"/>
      <c r="Z44" s="11"/>
      <c r="AA44" s="119">
        <f>+'National DB'!BR43</f>
        <v>2.69</v>
      </c>
      <c r="AB44" s="119" t="str">
        <f>+'National DB'!BS43</f>
        <v>kgCO2e/kg</v>
      </c>
      <c r="AC44" s="119" t="str">
        <f>+'National DB'!BT43</f>
        <v>kgCO2e/kg</v>
      </c>
    </row>
    <row r="45" spans="2:29" ht="168">
      <c r="B45" s="11" t="str">
        <f>+'National DB'!B44</f>
        <v>Combustibile</v>
      </c>
      <c r="C45" s="11" t="str">
        <f>+'National DB'!C44</f>
        <v>Fossile</v>
      </c>
      <c r="D45" s="11" t="str">
        <f>+'National DB'!D44</f>
        <v>Gassoso</v>
      </c>
      <c r="E45" s="11" t="str">
        <f>+'National DB'!E44</f>
        <v>Fuel</v>
      </c>
      <c r="F45" s="11" t="str">
        <f>+'National DB'!F44</f>
        <v>Fossil</v>
      </c>
      <c r="G45" s="11" t="str">
        <f>+'National DB'!G44</f>
        <v>Gas</v>
      </c>
      <c r="H45" s="11" t="str">
        <f>+'National DB'!I44</f>
        <v>Gas di cokeria -kg (IT)</v>
      </c>
      <c r="I45" s="11" t="str">
        <f>+'National DB'!J44</f>
        <v>Coke oven gas - kg (IT)</v>
      </c>
      <c r="J45" s="11">
        <f>+'National DB'!K44</f>
        <v>0</v>
      </c>
      <c r="K45" s="11">
        <f>+'National DB'!L44</f>
        <v>0</v>
      </c>
      <c r="L45" s="11" t="str">
        <f>+'National DB'!M44</f>
        <v>IT00039</v>
      </c>
      <c r="M45" s="11" t="str">
        <f>+'National DB'!N44</f>
        <v>Clim’Foot project</v>
      </c>
      <c r="N45" s="11" t="str">
        <f>+'National DB'!O44</f>
        <v>ENEA</v>
      </c>
      <c r="O45" s="13" t="str">
        <f>+'National DB'!P44</f>
        <v>Italian National Inventory Report (2016)</v>
      </c>
      <c r="P45" s="13" t="str">
        <f>'National DB'!S44</f>
        <v>kg</v>
      </c>
      <c r="Q45" s="116" t="str">
        <f>+'National DB'!T44</f>
        <v>Per questo combustibile sono stati calcolati fattori di emissione specifici per paese tenendo conto dell'analisi dei dati riportati dagli impianti nel sistema di scambio delle quote di emissioni dell'Unione europea</v>
      </c>
      <c r="R45" s="116" t="str">
        <f>+'National DB'!U44</f>
        <v>Country specific emission factors have been calculated for this fuel taking into account the analysis of data reported by plants in the framework of the European emissions trading scheme.</v>
      </c>
      <c r="S45" s="11" t="str">
        <f>+'National DB'!V44</f>
        <v>Good</v>
      </c>
      <c r="T45" s="117">
        <f>+'National DB'!X44</f>
        <v>2018</v>
      </c>
      <c r="U45" s="11" t="str">
        <f>+'National DB'!Z44</f>
        <v>IT</v>
      </c>
      <c r="V45" s="11" t="str">
        <f>+'National DB'!AA44</f>
        <v>IT</v>
      </c>
      <c r="W45" s="118" t="str">
        <f>+'National DB'!AG44</f>
        <v>I gas di cokeria sono gas derivati da impianti integrati per la produzione di ferro e acciaio. Densità a 0°C e 760 mmHg, o a 105 kN/m2, è 0.50 kg/m3. Inventario nazionale italiano delle emissioni di gas serra, 1990 - 2014. Rapporto dell'inventario nazionale 2016.</v>
      </c>
      <c r="X45" s="118" t="str">
        <f>+'National DB'!AH44</f>
        <v>Coke oven gases are derived gases produced in iron and steel integrated plants._x000D_Density at 0°C and 760 mmHg, or 105 kN/m2, is 0.50 kg/m3._x000D_Italian Greenhouse Gas Inventory 1990 – 2014 - National Inventory Report 2016._x000D_</v>
      </c>
      <c r="Y45" s="11"/>
      <c r="Z45" s="11"/>
      <c r="AA45" s="119">
        <f>+'National DB'!BR44</f>
        <v>1.52</v>
      </c>
      <c r="AB45" s="119" t="str">
        <f>+'National DB'!BS44</f>
        <v>kgCO2e/kg</v>
      </c>
      <c r="AC45" s="119" t="str">
        <f>+'National DB'!BT44</f>
        <v>kgCO2e/kg</v>
      </c>
    </row>
    <row r="46" spans="2:29" ht="70">
      <c r="B46" s="11" t="str">
        <f>+'National DB'!B45</f>
        <v>Combustibile</v>
      </c>
      <c r="C46" s="11" t="str">
        <f>+'National DB'!C45</f>
        <v>Fossile</v>
      </c>
      <c r="D46" s="11" t="str">
        <f>+'National DB'!D45</f>
        <v>Liquido</v>
      </c>
      <c r="E46" s="11" t="str">
        <f>+'National DB'!E45</f>
        <v>Fuel</v>
      </c>
      <c r="F46" s="11" t="str">
        <f>+'National DB'!F45</f>
        <v>Fossil</v>
      </c>
      <c r="G46" s="11" t="str">
        <f>+'National DB'!G45</f>
        <v>Liquid</v>
      </c>
      <c r="H46" s="11" t="str">
        <f>+'National DB'!I45</f>
        <v>Combustibili residui  -kg (IT)</v>
      </c>
      <c r="I46" s="11" t="str">
        <f>+'National DB'!J45</f>
        <v>Heavy residual fuels - kg (IT)</v>
      </c>
      <c r="J46" s="11">
        <f>+'National DB'!K45</f>
        <v>0</v>
      </c>
      <c r="K46" s="11">
        <f>+'National DB'!L45</f>
        <v>0</v>
      </c>
      <c r="L46" s="11" t="str">
        <f>+'National DB'!M45</f>
        <v>IT00040</v>
      </c>
      <c r="M46" s="11" t="str">
        <f>+'National DB'!N45</f>
        <v>Clim’Foot project</v>
      </c>
      <c r="N46" s="11" t="str">
        <f>+'National DB'!O45</f>
        <v>ENEA</v>
      </c>
      <c r="O46" s="13" t="str">
        <f>+'National DB'!P45</f>
        <v>Italian National Inventory Report (2016)</v>
      </c>
      <c r="P46" s="13" t="str">
        <f>'National DB'!S45</f>
        <v>kg</v>
      </c>
      <c r="Q46" s="116" t="str">
        <f>+'National DB'!T45</f>
        <v>Per questo combustibile sono stati calcolati fattori di emissione specifici per paese tenendo conto dell'analisi dei dati riportati dagli impianti nel sistema di scambio delle quote di emissioni dell'Unione europea</v>
      </c>
      <c r="R46" s="116" t="str">
        <f>+'National DB'!U45</f>
        <v>Country specific emission factors have been calculated for this fuel taking into account the analysis of data reported by plants in the framework of the European emissions trading scheme.</v>
      </c>
      <c r="S46" s="11" t="str">
        <f>+'National DB'!V45</f>
        <v>Good</v>
      </c>
      <c r="T46" s="117">
        <f>+'National DB'!X45</f>
        <v>2018</v>
      </c>
      <c r="U46" s="11" t="str">
        <f>+'National DB'!Z45</f>
        <v>IT</v>
      </c>
      <c r="V46" s="11" t="str">
        <f>+'National DB'!AA45</f>
        <v>IT</v>
      </c>
      <c r="W46" s="118" t="str">
        <f>+'National DB'!AG45</f>
        <v>Inventario nazionale italiano delle emissioni di gas serra, 1990 - 2014. Rapporto dell'inventario nazionale 2016.</v>
      </c>
      <c r="X46" s="118" t="str">
        <f>+'National DB'!AH45</f>
        <v>Italian Greenhouse Gas Inventory 1990 – 2014 - National Inventory Report 2016.</v>
      </c>
      <c r="Y46" s="11"/>
      <c r="Z46" s="11"/>
      <c r="AA46" s="119">
        <f>+'National DB'!BR45</f>
        <v>3.13</v>
      </c>
      <c r="AB46" s="119" t="str">
        <f>+'National DB'!BS45</f>
        <v>kgCO2e/kg</v>
      </c>
      <c r="AC46" s="119" t="str">
        <f>+'National DB'!BT45</f>
        <v>kgCO2e/kg</v>
      </c>
    </row>
    <row r="47" spans="2:29" ht="112">
      <c r="B47" s="11" t="str">
        <f>+'National DB'!B46</f>
        <v>Combustibile</v>
      </c>
      <c r="C47" s="11" t="str">
        <f>+'National DB'!C46</f>
        <v>Fossile</v>
      </c>
      <c r="D47" s="11" t="str">
        <f>+'National DB'!D46</f>
        <v>Gassoso</v>
      </c>
      <c r="E47" s="11" t="str">
        <f>+'National DB'!E46</f>
        <v>Fuel</v>
      </c>
      <c r="F47" s="11" t="str">
        <f>+'National DB'!F46</f>
        <v>Fossil</v>
      </c>
      <c r="G47" s="11" t="str">
        <f>+'National DB'!G46</f>
        <v>Gas</v>
      </c>
      <c r="H47" s="11" t="str">
        <f>+'National DB'!I46</f>
        <v>Syngas -kg (IT)</v>
      </c>
      <c r="I47" s="11" t="str">
        <f>+'National DB'!J46</f>
        <v>Synthesis gas - kg (IT)</v>
      </c>
      <c r="J47" s="11" t="str">
        <f>+'National DB'!K46</f>
        <v xml:space="preserve">Gas di sintesi </v>
      </c>
      <c r="K47" s="11" t="str">
        <f>+'National DB'!L46</f>
        <v>Syngas</v>
      </c>
      <c r="L47" s="11" t="str">
        <f>+'National DB'!M46</f>
        <v>IT00041</v>
      </c>
      <c r="M47" s="11" t="str">
        <f>+'National DB'!N46</f>
        <v>Clim’Foot project</v>
      </c>
      <c r="N47" s="11" t="str">
        <f>+'National DB'!O46</f>
        <v>ENEA</v>
      </c>
      <c r="O47" s="13" t="str">
        <f>+'National DB'!P46</f>
        <v>Italian National Inventory Report (2016)</v>
      </c>
      <c r="P47" s="13" t="str">
        <f>'National DB'!S46</f>
        <v>kg</v>
      </c>
      <c r="Q47" s="116" t="str">
        <f>+'National DB'!T46</f>
        <v>Per questo combustibile sono stati calcolati fattori di emissione specifici per paese tenendo conto dell'analisi dei dati riportati dagli impianti nel sistema di scambio delle quote di emissioni dell'Unione europea</v>
      </c>
      <c r="R47" s="116" t="str">
        <f>+'National DB'!U46</f>
        <v>Country specific emission factors have been calculated for this fuel taking into account the analysis of data reported by plants in the framework of the European emissions trading scheme.</v>
      </c>
      <c r="S47" s="11" t="str">
        <f>+'National DB'!V46</f>
        <v>Good</v>
      </c>
      <c r="T47" s="117">
        <f>+'National DB'!X46</f>
        <v>2018</v>
      </c>
      <c r="U47" s="11" t="str">
        <f>+'National DB'!Z46</f>
        <v>IT</v>
      </c>
      <c r="V47" s="11" t="str">
        <f>+'National DB'!AA46</f>
        <v>IT</v>
      </c>
      <c r="W47" s="118" t="str">
        <f>+'National DB'!AG46</f>
        <v>I gas di sintesi sono gas derivati da processi di raffineria pesate. Inventario nazionale italiano delle emissioni di gas serra, 1990 - 2014. Rapporto dell'inventario nazionale 2016.</v>
      </c>
      <c r="X47" s="118" t="str">
        <f>+'National DB'!AH46</f>
        <v>Synthesis gasses are derived gases produced in refineries from heavy residual._x000D_Italian Greenhouse Gas Inventory 1990 – 2014 - National Inventory Report 2016._x000D_</v>
      </c>
      <c r="Y47" s="11"/>
      <c r="Z47" s="11"/>
      <c r="AA47" s="119">
        <f>+'National DB'!BR46</f>
        <v>0.91900000000000004</v>
      </c>
      <c r="AB47" s="119" t="str">
        <f>+'National DB'!BS46</f>
        <v>kgCO2e/kg</v>
      </c>
      <c r="AC47" s="119" t="str">
        <f>+'National DB'!BT46</f>
        <v>kgCO2e/kg</v>
      </c>
    </row>
    <row r="48" spans="2:29" ht="140">
      <c r="B48" s="11" t="str">
        <f>+'National DB'!B47</f>
        <v>Combustibile</v>
      </c>
      <c r="C48" s="11" t="str">
        <f>+'National DB'!C47</f>
        <v>Fossile</v>
      </c>
      <c r="D48" s="11" t="str">
        <f>+'National DB'!D47</f>
        <v>Gassoso</v>
      </c>
      <c r="E48" s="11" t="str">
        <f>+'National DB'!E47</f>
        <v>Fuel</v>
      </c>
      <c r="F48" s="11" t="str">
        <f>+'National DB'!F47</f>
        <v>Fossil</v>
      </c>
      <c r="G48" s="11" t="str">
        <f>+'National DB'!G47</f>
        <v>Gas</v>
      </c>
      <c r="H48" s="11" t="str">
        <f>+'National DB'!I47</f>
        <v>Gas di altoforno -kg (IT)</v>
      </c>
      <c r="I48" s="11" t="str">
        <f>+'National DB'!J47</f>
        <v>Blast furnace gas - kg (IT)</v>
      </c>
      <c r="J48" s="11" t="str">
        <f>+'National DB'!K47</f>
        <v>Gas sottoprodotto della ghisa in altoforno</v>
      </c>
      <c r="K48" s="11">
        <f>+'National DB'!L47</f>
        <v>0</v>
      </c>
      <c r="L48" s="11" t="str">
        <f>+'National DB'!M47</f>
        <v>IT00042</v>
      </c>
      <c r="M48" s="11" t="str">
        <f>+'National DB'!N47</f>
        <v>Clim’Foot project</v>
      </c>
      <c r="N48" s="11" t="str">
        <f>+'National DB'!O47</f>
        <v>ENEA</v>
      </c>
      <c r="O48" s="13" t="str">
        <f>+'National DB'!P47</f>
        <v>Italian National Inventory Report (2016)</v>
      </c>
      <c r="P48" s="13" t="str">
        <f>'National DB'!S47</f>
        <v>kg</v>
      </c>
      <c r="Q48" s="116" t="str">
        <f>+'National DB'!T47</f>
        <v>Per questo combustibile sono stati calcolati fattori di emissione specifici per paese tenendo conto dell'analisi dei dati riportati dagli impianti nel sistema di scambio delle quote di emissioni dell'Unione europea</v>
      </c>
      <c r="R48" s="116" t="str">
        <f>+'National DB'!U47</f>
        <v>Country specific emission factors have been calculated for this fuel taking into account the analysis of data reported by plants in the framework of the European emissions trading scheme.</v>
      </c>
      <c r="S48" s="11" t="str">
        <f>+'National DB'!V47</f>
        <v>Good</v>
      </c>
      <c r="T48" s="117">
        <f>+'National DB'!X47</f>
        <v>2018</v>
      </c>
      <c r="U48" s="11" t="str">
        <f>+'National DB'!Z47</f>
        <v>IT</v>
      </c>
      <c r="V48" s="11" t="str">
        <f>+'National DB'!AA47</f>
        <v>IT</v>
      </c>
      <c r="W48" s="118" t="str">
        <f>+'National DB'!AG47</f>
        <v>I gas di altoforno sono gas derivati  nell'industria siderurgica. Densità a 0° C e 1 atm è pari a 1.250 kg/m3. Inventario nazionale italiano delle emissioni di gas serra, 1990 - 2014. Rapporto dell'inventario nazionale 2016.</v>
      </c>
      <c r="X48" s="118" t="str">
        <f>+'National DB'!AH47</f>
        <v>Blast furnace gases are derived steel gases. _x000D_Density at 0°C and 1 atm is 1.250 kg/m3. _x000D_Italian Greenhouse Gas Inventory 1990 – 2014 - National Inventory Report 2016._x000D_</v>
      </c>
      <c r="Y48" s="11"/>
      <c r="Z48" s="11"/>
      <c r="AA48" s="119">
        <f>+'National DB'!BR47</f>
        <v>0.72799999999999998</v>
      </c>
      <c r="AB48" s="119" t="str">
        <f>+'National DB'!BS47</f>
        <v>kgCO2e/kg</v>
      </c>
      <c r="AC48" s="119" t="str">
        <f>+'National DB'!BT47</f>
        <v>kgCO2e/kg</v>
      </c>
    </row>
    <row r="49" spans="2:29" ht="238">
      <c r="B49" s="11" t="str">
        <f>+'National DB'!B48</f>
        <v>Prodotti e processi</v>
      </c>
      <c r="C49" s="11" t="str">
        <f>+'National DB'!C48</f>
        <v>Prodotti plastici e chimici</v>
      </c>
      <c r="D49" s="11" t="str">
        <f>+'National DB'!D48</f>
        <v>Chimici</v>
      </c>
      <c r="E49" s="11" t="str">
        <f>+'National DB'!E48</f>
        <v>Products and process</v>
      </c>
      <c r="F49" s="11" t="str">
        <f>+'National DB'!F48</f>
        <v>Plastic &amp; chemical product</v>
      </c>
      <c r="G49" s="11" t="str">
        <f>+'National DB'!G48</f>
        <v>Chemical</v>
      </c>
      <c r="H49" s="11" t="str">
        <f>+'National DB'!I48</f>
        <v>Ammoniaca (IT)</v>
      </c>
      <c r="I49" s="11" t="str">
        <f>+'National DB'!J48</f>
        <v>Ammonia (IT)</v>
      </c>
      <c r="J49" s="11">
        <f>+'National DB'!K48</f>
        <v>0</v>
      </c>
      <c r="K49" s="11">
        <f>+'National DB'!L48</f>
        <v>0</v>
      </c>
      <c r="L49" s="11" t="str">
        <f>+'National DB'!M48</f>
        <v>IT00043</v>
      </c>
      <c r="M49" s="11" t="str">
        <f>+'National DB'!N48</f>
        <v>Clim’Foot project</v>
      </c>
      <c r="N49" s="11" t="str">
        <f>+'National DB'!O48</f>
        <v>ENEA</v>
      </c>
      <c r="O49" s="13" t="str">
        <f>+'National DB'!P48</f>
        <v>Italian National Inventory Report (2016)</v>
      </c>
      <c r="P49" s="13" t="str">
        <f>'National DB'!S48</f>
        <v>kg</v>
      </c>
      <c r="Q49" s="116" t="str">
        <f>+'National DB'!T48</f>
        <v>Dal 2002 la produzione nazionale di ammoniaca in Italia è stata raccolta a livello di impianto. Dal 2009 solo una struttura (Enichem Agricoltura) produce ammoniaca in Italia e riporta dati al PRTR nazionale (Registro delle emissioni e dei trasferimenti di sostanze inquinanti)._x000D_L'ammoniaca si ottiene dopo la trasformazione in convertitori di ammoniaca di un "gas di sintesi" che contiene idrogeno e azoto. La CO2 è contenuta anche nel gas di sintesi, ma viene rimossa nella fase di decarbonizzazione all'interno del processo di produzione dell'ammoniaca. Una parte della CO2 viene recuperata come sottoprodotto e una parte viene rilasciata nell'atmosfera. I confini del sistema sono dal cancello al cancello.</v>
      </c>
      <c r="R49" s="116" t="str">
        <f>+'National DB'!U48</f>
        <v>Since 2002 national production of ammonia in Italy has been collected at facility level. Since 2009 only one facility (Enichem Agricoltura) has been producing ammonia in Italy and reporting data to the national PRTR (Pollutant Release and Transfer Register)._x000D_Ammonia is obtained after processing in ammonia converters a “synthesis gas” which contains hydrogen and nitrogen. CO2 is also contained in the synthesis gas, but it is removed in the decarbonising step within the ammonia production process. Part of CO2 is recovered as a by-product and part is released to atmosphere._x000D_The system boundary is gate to gate._x000D_</v>
      </c>
      <c r="S49" s="11" t="str">
        <f>+'National DB'!V48</f>
        <v>Good</v>
      </c>
      <c r="T49" s="117">
        <f>+'National DB'!X48</f>
        <v>2018</v>
      </c>
      <c r="U49" s="11" t="str">
        <f>+'National DB'!Z48</f>
        <v>IT</v>
      </c>
      <c r="V49" s="11" t="str">
        <f>+'National DB'!AA48</f>
        <v>IT</v>
      </c>
      <c r="W49" s="118" t="str">
        <f>+'National DB'!AG48</f>
        <v>Il dataset riporta solo i valori di CO2. Inventario nazionale italiano delle emissioni di gas serra, 1990 - 2014. Rapporto dell'inventario nazionale 2016.</v>
      </c>
      <c r="X49" s="118" t="str">
        <f>+'National DB'!AH48</f>
        <v>The data set reports only the CO2 emissions. _x000D_Italian Greenhouse Gas Inventory 1990 – 2014 - National Inventory Report 2016._x000D_</v>
      </c>
      <c r="Y49" s="11"/>
      <c r="Z49" s="11"/>
      <c r="AA49" s="119">
        <f>+'National DB'!BR48</f>
        <v>1.17</v>
      </c>
      <c r="AB49" s="119" t="str">
        <f>+'National DB'!BS48</f>
        <v>kgCO2e/kg</v>
      </c>
      <c r="AC49" s="119" t="str">
        <f>+'National DB'!BT48</f>
        <v>kgCO2e/kg</v>
      </c>
    </row>
    <row r="50" spans="2:29" ht="210">
      <c r="B50" s="11" t="str">
        <f>+'National DB'!B49</f>
        <v>Prodotti e processi</v>
      </c>
      <c r="C50" s="11" t="str">
        <f>+'National DB'!C49</f>
        <v>Prodotti plastici e chimici</v>
      </c>
      <c r="D50" s="11" t="str">
        <f>+'National DB'!D49</f>
        <v>Chimici</v>
      </c>
      <c r="E50" s="11" t="str">
        <f>+'National DB'!E49</f>
        <v>Products and process</v>
      </c>
      <c r="F50" s="11" t="str">
        <f>+'National DB'!F49</f>
        <v>Plastic &amp; chemical product</v>
      </c>
      <c r="G50" s="11" t="str">
        <f>+'National DB'!G49</f>
        <v>Chemical</v>
      </c>
      <c r="H50" s="11" t="str">
        <f>+'National DB'!I49</f>
        <v>Acido nitrico (IT)</v>
      </c>
      <c r="I50" s="11" t="str">
        <f>+'National DB'!J49</f>
        <v>Nitric acid  (IT)</v>
      </c>
      <c r="J50" s="11">
        <f>+'National DB'!K49</f>
        <v>0</v>
      </c>
      <c r="K50" s="11">
        <f>+'National DB'!L49</f>
        <v>0</v>
      </c>
      <c r="L50" s="11" t="str">
        <f>+'National DB'!M49</f>
        <v>IT00044</v>
      </c>
      <c r="M50" s="11" t="str">
        <f>+'National DB'!N49</f>
        <v>Clim’Foot project</v>
      </c>
      <c r="N50" s="11" t="str">
        <f>+'National DB'!O49</f>
        <v>ENEA</v>
      </c>
      <c r="O50" s="13" t="str">
        <f>+'National DB'!P49</f>
        <v>Italian National Inventory Report (2016)</v>
      </c>
      <c r="P50" s="13" t="str">
        <f>'National DB'!S49</f>
        <v>kg</v>
      </c>
      <c r="Q50" s="116" t="str">
        <f>+'National DB'!T49</f>
        <v>Dal 2009 la produzione di acido nitrico è stata effettuata in due soli stabilimenti a livello nazionale._x000D_L'acido nitrico è prodotto dall'ammoniaca per ossidazione catalitica (con aria) di NH3 in NO2 e successiva reazione con acqua. Attualmente le reazioni coinvolte avvengono in processi a bassa e media pressione._x000D_I fattori di emissione medi N2O sono calcolati dal 1990 sulla base dei fattori di emissione forniti dagli impianti di produzione esistenti nel registro nazionale EPER / E-PRTR. I dati relativi alle attività sono stati raccolti a livello di impianto per l'intera serie storica. I confini del sistema sono dal cancello al cancello.</v>
      </c>
      <c r="R50" s="116" t="str">
        <f>+'National DB'!U49</f>
        <v>Since 2009 nitric acid production has been carried out in only two plants at national level._x000D_Nitric acid is produced from ammonia by catalytic oxidation (with air) of NH3 to NO2 and subsequent reaction with water. Currently the reactions involved take place in low and medium pressure processes._x000D_The N2O average emission factors are calculated from 1990 on the basis of the emission factors provided by the existing production plants in the national EPER/E-PRTR registry. Activity data have been collected at plant level for the whole time series._x000D_The system boundary is gate to gate._x000D_</v>
      </c>
      <c r="S50" s="11" t="str">
        <f>+'National DB'!V49</f>
        <v>Good</v>
      </c>
      <c r="T50" s="117">
        <f>+'National DB'!X49</f>
        <v>2018</v>
      </c>
      <c r="U50" s="11" t="str">
        <f>+'National DB'!Z49</f>
        <v>IT</v>
      </c>
      <c r="V50" s="11" t="str">
        <f>+'National DB'!AA49</f>
        <v>IT</v>
      </c>
      <c r="W50" s="118" t="str">
        <f>+'National DB'!AG49</f>
        <v>Il dataset riporta solo i valori di N2O. Inventario nazionale italiano delle emissioni di gas serra, 1990 - 2014. Rapporto dell'inventario nazionale 2016.</v>
      </c>
      <c r="X50" s="118" t="str">
        <f>+'National DB'!AH49</f>
        <v>The data set reports only the N2O emissions. _x000D_Italian Greenhouse Gas Inventory 1990 – 2014 - National Inventory Report 2016_x000D_</v>
      </c>
      <c r="Y50" s="11"/>
      <c r="Z50" s="11"/>
      <c r="AA50" s="119">
        <f>+'National DB'!BR49</f>
        <v>0.26102500000000001</v>
      </c>
      <c r="AB50" s="119" t="str">
        <f>+'National DB'!BS49</f>
        <v>kgCO2e/kg</v>
      </c>
      <c r="AC50" s="119" t="str">
        <f>+'National DB'!BT49</f>
        <v>kgCO2e/kg</v>
      </c>
    </row>
    <row r="51" spans="2:29" ht="168">
      <c r="B51" s="11" t="str">
        <f>+'National DB'!B50</f>
        <v>Prodotti e processi</v>
      </c>
      <c r="C51" s="11" t="str">
        <f>+'National DB'!C50</f>
        <v>Prodotti plastici e chimici</v>
      </c>
      <c r="D51" s="11" t="str">
        <f>+'National DB'!D50</f>
        <v>Chimici</v>
      </c>
      <c r="E51" s="11" t="str">
        <f>+'National DB'!E50</f>
        <v>Products and process</v>
      </c>
      <c r="F51" s="11" t="str">
        <f>+'National DB'!F50</f>
        <v>Plastic &amp; chemical product</v>
      </c>
      <c r="G51" s="11" t="str">
        <f>+'National DB'!G50</f>
        <v>Chemical</v>
      </c>
      <c r="H51" s="11" t="str">
        <f>+'National DB'!I50</f>
        <v>Acido adipico (IT)</v>
      </c>
      <c r="I51" s="11" t="str">
        <f>+'National DB'!J50</f>
        <v>Adipic acid (IT)</v>
      </c>
      <c r="J51" s="11">
        <f>+'National DB'!K50</f>
        <v>0</v>
      </c>
      <c r="K51" s="11">
        <f>+'National DB'!L50</f>
        <v>0</v>
      </c>
      <c r="L51" s="11" t="str">
        <f>+'National DB'!M50</f>
        <v>IT00045</v>
      </c>
      <c r="M51" s="11" t="str">
        <f>+'National DB'!N50</f>
        <v>Clim’Foot project</v>
      </c>
      <c r="N51" s="11" t="str">
        <f>+'National DB'!O50</f>
        <v>ENEA</v>
      </c>
      <c r="O51" s="13" t="str">
        <f>+'National DB'!P50</f>
        <v>Italian National Inventory Report (2016)</v>
      </c>
      <c r="P51" s="13" t="str">
        <f>'National DB'!S50</f>
        <v>kg</v>
      </c>
      <c r="Q51" s="116" t="str">
        <f>+'National DB'!T50</f>
        <v>La produzione di acido adipico è un processo a più fasi che inizia con l'ossidazione del cicloesanolo utilizzando il nitrico_x000D_catalizzatori acido e Cu. L'acido adipico viene quindi utilizzato per produrre nylon o viene alimentato ad altri processi produttivi._x000D_I dati sulle emissioni derivanti dalla produzione di acido adipico sono forniti e referenziati da un impianto, che è l'unico produttore in Italia (Radici Chimica, diversi anni). I confini del sistema sono dal cancello al cancello.</v>
      </c>
      <c r="R51" s="116" t="str">
        <f>+'National DB'!U50</f>
        <v>Adipic acid production is a multistep process which starts with the oxidation of cyclohexanol using nitric_x000D_acid and Cu catalysts. Adipic acid is then used to produce nylon or is fed to other production processes. _x000D_Emissions data from adipic acid production are provided and referenced by one plant, which is the only producer in Italy (Radici Chimica, several years)._x000D_The system boundary is gate to gate._x000D_</v>
      </c>
      <c r="S51" s="11" t="str">
        <f>+'National DB'!V50</f>
        <v>Good</v>
      </c>
      <c r="T51" s="117">
        <f>+'National DB'!X50</f>
        <v>2018</v>
      </c>
      <c r="U51" s="11" t="str">
        <f>+'National DB'!Z50</f>
        <v>IT</v>
      </c>
      <c r="V51" s="11" t="str">
        <f>+'National DB'!AA50</f>
        <v>IT</v>
      </c>
      <c r="W51" s="118" t="str">
        <f>+'National DB'!AG50</f>
        <v>Il dataset riporta solo i valori di CO2 e N2O. Inventario nazionale italiano delle emissioni di gas serra, 1990 - 2014. Rapporto dell'inventario nazionale 2016.</v>
      </c>
      <c r="X51" s="118" t="str">
        <f>+'National DB'!AH50</f>
        <v>The data set reports CO2 and N2O emissions. _x000D_Italian Greenhouse Gas Inventory 1990 – 2014 - National Inventory Report 2016._x000D_</v>
      </c>
      <c r="Y51" s="11"/>
      <c r="Z51" s="11"/>
      <c r="AA51" s="119">
        <f>+'National DB'!BR50</f>
        <v>1.81525</v>
      </c>
      <c r="AB51" s="119" t="str">
        <f>+'National DB'!BS50</f>
        <v>kgCO2e/kg</v>
      </c>
      <c r="AC51" s="119" t="str">
        <f>+'National DB'!BT50</f>
        <v>kgCO2e/kg</v>
      </c>
    </row>
    <row r="52" spans="2:29" ht="280">
      <c r="B52" s="11" t="str">
        <f>+'National DB'!B51</f>
        <v>Prodotti e processi</v>
      </c>
      <c r="C52" s="11" t="str">
        <f>+'National DB'!C51</f>
        <v>Prodotti plastici e chimici</v>
      </c>
      <c r="D52" s="11" t="str">
        <f>+'National DB'!D51</f>
        <v>Chimici</v>
      </c>
      <c r="E52" s="11" t="str">
        <f>+'National DB'!E51</f>
        <v>Products and process</v>
      </c>
      <c r="F52" s="11" t="str">
        <f>+'National DB'!F51</f>
        <v>Plastic &amp; chemical product</v>
      </c>
      <c r="G52" s="11" t="str">
        <f>+'National DB'!G51</f>
        <v>Chemical</v>
      </c>
      <c r="H52" s="11" t="str">
        <f>+'National DB'!I51</f>
        <v>Carburo di calcio (IT)</v>
      </c>
      <c r="I52" s="11" t="str">
        <f>+'National DB'!J51</f>
        <v>Calcium carbide (IT)</v>
      </c>
      <c r="J52" s="11">
        <f>+'National DB'!K51</f>
        <v>0</v>
      </c>
      <c r="K52" s="11">
        <f>+'National DB'!L51</f>
        <v>0</v>
      </c>
      <c r="L52" s="11" t="str">
        <f>+'National DB'!M51</f>
        <v>IT00046</v>
      </c>
      <c r="M52" s="11" t="str">
        <f>+'National DB'!N51</f>
        <v>Clim’Foot project</v>
      </c>
      <c r="N52" s="11" t="str">
        <f>+'National DB'!O51</f>
        <v>ENEA</v>
      </c>
      <c r="O52" s="13" t="str">
        <f>+'National DB'!P51</f>
        <v>Italian National Inventory Report (2016)</v>
      </c>
      <c r="P52" s="13" t="str">
        <f>'National DB'!S51</f>
        <v>kg</v>
      </c>
      <c r="Q52" s="116" t="str">
        <f>+'National DB'!T51</f>
        <v>l processo di produzione del carburo di calcio avviene nei forni elettrici. CARBITALIA S.p.A. è l'unica struttura in grado di gestire la produzione di carburo di calcio in Italia. Dalla precedente comunicazione, le emissioni di CO2 prodotte dal processo di produzione del carburo di calcio e l'uso sono stati stimati sulla base dei dati relativi all'attività forniti dall'unico produttore / dettagliante italiano. I dati relativi alla produzione di carburo di calcio si riferiscono agli anni dal 1990 al 1995, quando la produzione si è interrotta; dati sull'attività relativi all'uso di carburo di calcio sono stati forniti anche per gli interi periodi. I fattori di emissione di CO2 IPCC di default (IPCC, 2006) sono stati utilizzati per stimare le emissioni prodotte e utilizzate lungo l'intero intervallo temporale. Il confine del sistema è da porta a porta.  I confini del sistema sono dal cancello al cancello.</v>
      </c>
      <c r="R52" s="116" t="str">
        <f>+'National DB'!U51</f>
        <v>Calcium carbide production process takes place in electric furnaces. CARBITALIA S.p.A. is the only facility which can operate calcium carbide production in Italy. Since the previous submission CO2 emissions from calcium carbide production process and use have been estimated on the basis of the activity data provided by the sole Italian producer/retailer. Activity data relating to the manufacture of calcium carbide are referred to the years from 1990 to 1995 when the production stopped; activity data concerning the use of calcium carbide have been provided for the whole timeseries too. The default IPCC CO2 emission factors (IPCC, 2006) have been used to estimate the emissions from manufacture and use along the whole timeseries. _x000D_The system boundary is gate to gate._x000D_</v>
      </c>
      <c r="S52" s="11" t="str">
        <f>+'National DB'!V51</f>
        <v>Good</v>
      </c>
      <c r="T52" s="117">
        <f>+'National DB'!X51</f>
        <v>2018</v>
      </c>
      <c r="U52" s="11" t="str">
        <f>+'National DB'!Z51</f>
        <v>IT</v>
      </c>
      <c r="V52" s="11" t="str">
        <f>+'National DB'!AA51</f>
        <v>IT</v>
      </c>
      <c r="W52" s="118" t="str">
        <f>+'National DB'!AG51</f>
        <v>Il dataset riporta solo i valori di CO2. Inventario nazionale italiano delle emissioni di gas serra, 1990 - 2014. Rapporto dell'inventario nazionale 2016.</v>
      </c>
      <c r="X52" s="118" t="str">
        <f>+'National DB'!AH51</f>
        <v>The data set reports only CO2 emissions. _x000D_Italian Greenhouse Gas Inventory 1990 – 2014 - National Inventory Report 2016._x000D_</v>
      </c>
      <c r="Y52" s="11"/>
      <c r="Z52" s="11"/>
      <c r="AA52" s="119">
        <f>+'National DB'!BR51</f>
        <v>1.05</v>
      </c>
      <c r="AB52" s="119" t="str">
        <f>+'National DB'!BS51</f>
        <v>kgCO2e/kg</v>
      </c>
      <c r="AC52" s="119" t="str">
        <f>+'National DB'!BT51</f>
        <v>kgCO2e/kg</v>
      </c>
    </row>
    <row r="53" spans="2:29" ht="196">
      <c r="B53" s="11" t="str">
        <f>+'National DB'!B52</f>
        <v>Prodotti e processi</v>
      </c>
      <c r="C53" s="11" t="str">
        <f>+'National DB'!C52</f>
        <v>Prodotti plastici e chimici</v>
      </c>
      <c r="D53" s="11" t="str">
        <f>+'National DB'!D52</f>
        <v>Chimici</v>
      </c>
      <c r="E53" s="11" t="str">
        <f>+'National DB'!E52</f>
        <v>Products and process</v>
      </c>
      <c r="F53" s="11" t="str">
        <f>+'National DB'!F52</f>
        <v>Plastic &amp; chemical product</v>
      </c>
      <c r="G53" s="11" t="str">
        <f>+'National DB'!G52</f>
        <v>Chemical</v>
      </c>
      <c r="H53" s="11" t="str">
        <f>+'National DB'!I52</f>
        <v>Biossido di titanio (IT)</v>
      </c>
      <c r="I53" s="11" t="str">
        <f>+'National DB'!J52</f>
        <v>Titanium dioxide (IT)</v>
      </c>
      <c r="J53" s="11">
        <f>+'National DB'!K52</f>
        <v>0</v>
      </c>
      <c r="K53" s="11">
        <f>+'National DB'!L52</f>
        <v>0</v>
      </c>
      <c r="L53" s="11" t="str">
        <f>+'National DB'!M52</f>
        <v>IT00047</v>
      </c>
      <c r="M53" s="11" t="str">
        <f>+'National DB'!N52</f>
        <v>Clim’Foot project</v>
      </c>
      <c r="N53" s="11" t="str">
        <f>+'National DB'!O52</f>
        <v>ENEA</v>
      </c>
      <c r="O53" s="13" t="str">
        <f>+'National DB'!P52</f>
        <v>Italian National Inventory Report (2016)</v>
      </c>
      <c r="P53" s="13" t="str">
        <f>'National DB'!S52</f>
        <v>kg</v>
      </c>
      <c r="Q53" s="116" t="str">
        <f>+'National DB'!T52</f>
        <v>Le emissioni di CO2 derivanti dalla produzione di biossido di titanio sono state stimate sulla base delle informazioni fornite direttamente dal produttore italiano. In Italia esiste una sola struttura in cui si verifica questa produzione e il biossido di titanio viene prodotto attraverso il "processo solfato" che prevede l'uso di acido solforico per concentrare il minerale grezzo in ingresso in termini di contenuto di biossido di titanio, quindi la precipitazione selettiva e la calcinazione consentono di ottenere prodotto finale. I confini del sistema sono dal cancello al cancello.</v>
      </c>
      <c r="R53" s="116" t="str">
        <f>+'National DB'!U52</f>
        <v>CO2 emissions from dioxide titanium production have been estimated on the basis of information supplied directly by the Italian maker. In Italy there is only one facility where this production occurs and titanium dioxide is produced through the “sulphate process” that involves the use of sulphuric acid to concentrate the input raw mineral in terms of titanium dioxide content, then selective precipitation and calcination allow getting the final product._x000D_The system boundary is gate to gate._x000D_</v>
      </c>
      <c r="S53" s="11" t="str">
        <f>+'National DB'!V52</f>
        <v>Good</v>
      </c>
      <c r="T53" s="117">
        <f>+'National DB'!X52</f>
        <v>2018</v>
      </c>
      <c r="U53" s="11" t="str">
        <f>+'National DB'!Z52</f>
        <v>IT</v>
      </c>
      <c r="V53" s="11" t="str">
        <f>+'National DB'!AA52</f>
        <v>IT</v>
      </c>
      <c r="W53" s="118" t="str">
        <f>+'National DB'!AG52</f>
        <v>TiO2 è il pigmento bianco più utilizzato, specialmente per le industrie di vernici e plastiche.. Il dataset riporta solo i valori di CO2. Inventario nazionale italiano delle emissioni di gas serra, 1990 - 2014. Rapporto dell'inventario nazionale 2016.</v>
      </c>
      <c r="X53" s="118" t="str">
        <f>+'National DB'!AH52</f>
        <v>TiO2 is the most used white pigment especially for paint and plastic industries._x000D_The data set reports only CO2 emissions. _x000D_Italian Greenhouse Gas Inventory 1990 – 2014 - National Inventory Report 2016._x000D_</v>
      </c>
      <c r="Y53" s="11"/>
      <c r="Z53" s="11"/>
      <c r="AA53" s="119">
        <f>+'National DB'!BR52</f>
        <v>0.70099999999999996</v>
      </c>
      <c r="AB53" s="119" t="str">
        <f>+'National DB'!BS52</f>
        <v>kgCO2e/kg</v>
      </c>
      <c r="AC53" s="119" t="str">
        <f>+'National DB'!BT52</f>
        <v>kgCO2e/kg</v>
      </c>
    </row>
    <row r="54" spans="2:29" ht="350">
      <c r="B54" s="11" t="str">
        <f>+'National DB'!B53</f>
        <v>Prodotti e processi</v>
      </c>
      <c r="C54" s="11" t="str">
        <f>+'National DB'!C53</f>
        <v>Prodotti plastici e chimici</v>
      </c>
      <c r="D54" s="11" t="str">
        <f>+'National DB'!D53</f>
        <v>Chimici</v>
      </c>
      <c r="E54" s="11" t="str">
        <f>+'National DB'!E53</f>
        <v>Products and process</v>
      </c>
      <c r="F54" s="11" t="str">
        <f>+'National DB'!F53</f>
        <v>Plastic &amp; chemical product</v>
      </c>
      <c r="G54" s="11" t="str">
        <f>+'National DB'!G53</f>
        <v>Chemical</v>
      </c>
      <c r="H54" s="11" t="str">
        <f>+'National DB'!I53</f>
        <v>Produzione e uso di carbonato di sodio (IT)</v>
      </c>
      <c r="I54" s="11" t="str">
        <f>+'National DB'!J53</f>
        <v>Soda ash production and use (IT)</v>
      </c>
      <c r="J54" s="11">
        <f>+'National DB'!K53</f>
        <v>0</v>
      </c>
      <c r="K54" s="11">
        <f>+'National DB'!L53</f>
        <v>0</v>
      </c>
      <c r="L54" s="11" t="str">
        <f>+'National DB'!M53</f>
        <v>IT00048</v>
      </c>
      <c r="M54" s="11" t="str">
        <f>+'National DB'!N53</f>
        <v>Clim’Foot project</v>
      </c>
      <c r="N54" s="11" t="str">
        <f>+'National DB'!O53</f>
        <v>ENEA</v>
      </c>
      <c r="O54" s="13" t="str">
        <f>+'National DB'!P53</f>
        <v>Italian National Inventory Report (2016)</v>
      </c>
      <c r="P54" s="13" t="str">
        <f>'National DB'!S53</f>
        <v>kg</v>
      </c>
      <c r="Q54" s="116" t="str">
        <f>+'National DB'!T53</f>
        <v>Le emissioni di CO2 derivanti dalla produzione di carbonato di sodio sono state stimate a causa delle informazioni disponibili sul processo Solvay, l'unica struttura che gestisce la produzione di carbonato di sodio. Il fattore di emissione di CO2 per quegli anni si basa sul processo di stima dell'inventario delle emissioni di gas serra della Spagna e sulle informazioni che Solvay ha messo a disposizione del team di inventario spagnolo per un impianto con la stessa tecnologia di quello italiano._x000D_Il processo Solvay consente di produrre soda attraverso la conversione del cloruro di sodio in carbonato di sodio utilizzando carbonato di calcio e ammoniaca. La CO2 viene rilasciata e il cloruro di calcio è lo spreco._x000D_Fino alla seconda metà del 2000 nell'unità per la produzione di perossidati c'era un sodio_x000D_linea di carbonato e una linea di perborato di sodio che è stata poi convertita in produzione di carbonato di sodio. Il carbonato di sodio è utilizzato anche nei processi di produzione del vetro.. I confini del sistema sono dal cancello al cancello.</v>
      </c>
      <c r="R54" s="116" t="str">
        <f>+'National DB'!U53</f>
        <v>CO2 emissions from soda ash production have been estimated on account of information available about the Solvay process, the only one facility that operates soda ash production. The CO2 emission factor for those years is based on the estimation process of the GHG emissions inventory of Spain and on the information that Solvay has made available to the Spanish inventory team for a plant with the same technology as the Italian one._x000D_Solvay process allows producing soda ash through the conversion of sodium chloride into sodium carbonate using calcium carbonate and ammonia. CO2 is released and calcium chloride is the waste._x000D_Up to the second half of year 2000 in the unit for the production of peroxidates there was one sodium_x000D_carbonate line and a sodium perborate line which was then converted to sodium carbonate production. Soda ash is also used in glass production processes._x000D_The system boundary is gate to gate._x000D_</v>
      </c>
      <c r="S54" s="11" t="str">
        <f>+'National DB'!V53</f>
        <v>Good</v>
      </c>
      <c r="T54" s="117">
        <f>+'National DB'!X53</f>
        <v>2018</v>
      </c>
      <c r="U54" s="11" t="str">
        <f>+'National DB'!Z53</f>
        <v>IT</v>
      </c>
      <c r="V54" s="11" t="str">
        <f>+'National DB'!AA53</f>
        <v>IT</v>
      </c>
      <c r="W54" s="118" t="str">
        <f>+'National DB'!AG53</f>
        <v>Il dataset riporta solo i valori di CO2. Inventario nazionale italiano delle emissioni di gas serra, 1990 - 2014. Rapporto dell'inventario nazionale 2016.</v>
      </c>
      <c r="X54" s="118" t="str">
        <f>+'National DB'!AH53</f>
        <v>The data set reports only CO2 emissions. _x000D_Italian Greenhouse Gas Inventory 1990 – 2014 - National Inventory Report 2016._x000D_</v>
      </c>
      <c r="Y54" s="11"/>
      <c r="Z54" s="11"/>
      <c r="AA54" s="119">
        <f>+'National DB'!BR53</f>
        <v>0.30299999999999999</v>
      </c>
      <c r="AB54" s="119" t="str">
        <f>+'National DB'!BS53</f>
        <v>kgCO2e/kg</v>
      </c>
      <c r="AC54" s="119" t="str">
        <f>+'National DB'!BT53</f>
        <v>kgCO2e/kg</v>
      </c>
    </row>
    <row r="55" spans="2:29" ht="98">
      <c r="B55" s="11" t="str">
        <f>+'National DB'!B54</f>
        <v>Prodotti e processi</v>
      </c>
      <c r="C55" s="11" t="str">
        <f>+'National DB'!C54</f>
        <v>Prodotti plastici e chimici</v>
      </c>
      <c r="D55" s="11" t="str">
        <f>+'National DB'!D54</f>
        <v>Chimici</v>
      </c>
      <c r="E55" s="11" t="str">
        <f>+'National DB'!E54</f>
        <v>Products and process</v>
      </c>
      <c r="F55" s="11" t="str">
        <f>+'National DB'!F54</f>
        <v>Plastic &amp; chemical product</v>
      </c>
      <c r="G55" s="11" t="str">
        <f>+'National DB'!G54</f>
        <v>Chemical</v>
      </c>
      <c r="H55" s="11" t="str">
        <f>+'National DB'!I54</f>
        <v>Etilene (IT)</v>
      </c>
      <c r="I55" s="11" t="str">
        <f>+'National DB'!J54</f>
        <v>Ethylene (IT)</v>
      </c>
      <c r="J55" s="11">
        <f>+'National DB'!K54</f>
        <v>0</v>
      </c>
      <c r="K55" s="11">
        <f>+'National DB'!L54</f>
        <v>0</v>
      </c>
      <c r="L55" s="11" t="str">
        <f>+'National DB'!M54</f>
        <v>IT00049</v>
      </c>
      <c r="M55" s="11" t="str">
        <f>+'National DB'!N54</f>
        <v>Clim’Foot project</v>
      </c>
      <c r="N55" s="11" t="str">
        <f>+'National DB'!O54</f>
        <v>ENEA</v>
      </c>
      <c r="O55" s="13" t="str">
        <f>+'National DB'!P54</f>
        <v>Italian National Inventory Report (2016)</v>
      </c>
      <c r="P55" s="13" t="str">
        <f>'National DB'!S54</f>
        <v>kg</v>
      </c>
      <c r="Q55" s="116" t="str">
        <f>+'National DB'!T54</f>
        <v xml:space="preserve"> I confini del sistema sono dal cancello al cancello.</v>
      </c>
      <c r="R55" s="116" t="str">
        <f>+'National DB'!U54</f>
        <v>The system boundary is gate to gate.</v>
      </c>
      <c r="S55" s="11" t="str">
        <f>+'National DB'!V54</f>
        <v>Good</v>
      </c>
      <c r="T55" s="117">
        <f>+'National DB'!X54</f>
        <v>2018</v>
      </c>
      <c r="U55" s="11" t="str">
        <f>+'National DB'!Z54</f>
        <v>IT</v>
      </c>
      <c r="V55" s="11" t="str">
        <f>+'National DB'!AA54</f>
        <v>IT</v>
      </c>
      <c r="W55" s="118" t="str">
        <f>+'National DB'!AG54</f>
        <v>Il dataset riporta solo i valori di CH4. Inventario nazionale italiano delle emissioni di gas serra, 1990 - 2014. Rapporto dell'inventario nazionale 2016.</v>
      </c>
      <c r="X55" s="118" t="str">
        <f>+'National DB'!AH54</f>
        <v>The data set reports only CH4 emissions. _x000D_Italian Greenhouse Gas Inventory 1990 – 2014 - National Inventory Report 2016._x000D_</v>
      </c>
      <c r="Y55" s="11"/>
      <c r="Z55" s="11"/>
      <c r="AA55" s="119">
        <f>+'National DB'!BR54</f>
        <v>6.9300000000000004E-3</v>
      </c>
      <c r="AB55" s="119" t="str">
        <f>+'National DB'!BS54</f>
        <v>kgCO2e/kg</v>
      </c>
      <c r="AC55" s="119" t="str">
        <f>+'National DB'!BT54</f>
        <v>kgCO2e/kg</v>
      </c>
    </row>
    <row r="56" spans="2:29" ht="98">
      <c r="B56" s="11" t="str">
        <f>+'National DB'!B55</f>
        <v>Prodotti e processi</v>
      </c>
      <c r="C56" s="11" t="str">
        <f>+'National DB'!C55</f>
        <v>Prodotti plastici e chimici</v>
      </c>
      <c r="D56" s="11" t="str">
        <f>+'National DB'!D55</f>
        <v>Chimici</v>
      </c>
      <c r="E56" s="11" t="str">
        <f>+'National DB'!E55</f>
        <v>Products and process</v>
      </c>
      <c r="F56" s="11" t="str">
        <f>+'National DB'!F55</f>
        <v>Plastic &amp; chemical product</v>
      </c>
      <c r="G56" s="11" t="str">
        <f>+'National DB'!G55</f>
        <v>Chemical</v>
      </c>
      <c r="H56" s="11" t="str">
        <f>+'National DB'!I55</f>
        <v>Carbon black (IT)</v>
      </c>
      <c r="I56" s="11" t="str">
        <f>+'National DB'!J55</f>
        <v>Carbon black (IT)</v>
      </c>
      <c r="J56" s="11">
        <f>+'National DB'!K55</f>
        <v>0</v>
      </c>
      <c r="K56" s="11">
        <f>+'National DB'!L55</f>
        <v>0</v>
      </c>
      <c r="L56" s="11" t="str">
        <f>+'National DB'!M55</f>
        <v>IT00050</v>
      </c>
      <c r="M56" s="11" t="str">
        <f>+'National DB'!N55</f>
        <v>Clim’Foot project</v>
      </c>
      <c r="N56" s="11" t="str">
        <f>+'National DB'!O55</f>
        <v>ENEA</v>
      </c>
      <c r="O56" s="13" t="str">
        <f>+'National DB'!P55</f>
        <v>Italian National Inventory Report (2016)</v>
      </c>
      <c r="P56" s="13" t="str">
        <f>'National DB'!S55</f>
        <v>kg</v>
      </c>
      <c r="Q56" s="116" t="str">
        <f>+'National DB'!T55</f>
        <v>Le emissioni di CO2 e di CH4 dal processo di produzione di carbon black sono state stimate sulla base delle informazioni fornite dagli impianti italiani nell'ambito del registro nazionale EPER/E-PRTR e del mercato europeo delle emissioni. I confini del sistema sono dal cancello al cancello.</v>
      </c>
      <c r="R56" s="116" t="str">
        <f>+'National DB'!U55</f>
        <v>CO2 and CH4 emissions from carbon black production process have been estimated on the basis of information supplied by the Italian production plants in the framework of the national EPER/E-PRTR registry and the EU emissions trading scheme. The system boundary is gate to gate.</v>
      </c>
      <c r="S56" s="11" t="str">
        <f>+'National DB'!V55</f>
        <v>Good</v>
      </c>
      <c r="T56" s="117">
        <f>+'National DB'!X55</f>
        <v>2018</v>
      </c>
      <c r="U56" s="11" t="str">
        <f>+'National DB'!Z55</f>
        <v>IT</v>
      </c>
      <c r="V56" s="11" t="str">
        <f>+'National DB'!AA55</f>
        <v>IT</v>
      </c>
      <c r="W56" s="118" t="str">
        <f>+'National DB'!AG55</f>
        <v>Il dataset riporta solo i valori di CH4 e CO2. Inventario nazionale italiano delle emissioni di gas serra, 1990 - 2014. Rapporto dell'inventario nazionale 2016.</v>
      </c>
      <c r="X56" s="118" t="str">
        <f>+'National DB'!AH55</f>
        <v>The data set reports CH4 and CO2 emissions. _x000D_Italian Greenhouse Gas Inventory 1990 – 2014 - National Inventory Report 2016._x000D_</v>
      </c>
      <c r="Y56" s="11"/>
      <c r="Z56" s="11"/>
      <c r="AA56" s="119">
        <f>+'National DB'!BR55</f>
        <v>2.4052700000000002</v>
      </c>
      <c r="AB56" s="119" t="str">
        <f>+'National DB'!BS55</f>
        <v>kgCO2e/kg</v>
      </c>
      <c r="AC56" s="119" t="str">
        <f>+'National DB'!BT55</f>
        <v>kgCO2e/kg</v>
      </c>
    </row>
    <row r="57" spans="2:29" ht="182">
      <c r="B57" s="11" t="str">
        <f>+'National DB'!B56</f>
        <v>Prodotti e processi</v>
      </c>
      <c r="C57" s="11" t="str">
        <f>+'National DB'!C56</f>
        <v>Prodotti plastici e chimici</v>
      </c>
      <c r="D57" s="11" t="str">
        <f>+'National DB'!D56</f>
        <v>Chimici</v>
      </c>
      <c r="E57" s="11" t="str">
        <f>+'National DB'!E56</f>
        <v>Products and process</v>
      </c>
      <c r="F57" s="11" t="str">
        <f>+'National DB'!F56</f>
        <v>Plastic &amp; chemical product</v>
      </c>
      <c r="G57" s="11" t="str">
        <f>+'National DB'!G56</f>
        <v>Chemical</v>
      </c>
      <c r="H57" s="11" t="str">
        <f>+'National DB'!I56</f>
        <v>Propilene (IT)</v>
      </c>
      <c r="I57" s="11" t="str">
        <f>+'National DB'!J56</f>
        <v>Propylene (IT)</v>
      </c>
      <c r="J57" s="11">
        <f>+'National DB'!K56</f>
        <v>0</v>
      </c>
      <c r="K57" s="11">
        <f>+'National DB'!L56</f>
        <v>0</v>
      </c>
      <c r="L57" s="11" t="str">
        <f>+'National DB'!M56</f>
        <v>IT00051</v>
      </c>
      <c r="M57" s="11" t="str">
        <f>+'National DB'!N56</f>
        <v>Clim’Foot project</v>
      </c>
      <c r="N57" s="11" t="str">
        <f>+'National DB'!O56</f>
        <v>ENEA</v>
      </c>
      <c r="O57" s="13" t="str">
        <f>+'National DB'!P56</f>
        <v>Italian National Inventory Report (2016)</v>
      </c>
      <c r="P57" s="13" t="str">
        <f>'National DB'!S56</f>
        <v>kg</v>
      </c>
      <c r="Q57" s="116" t="str">
        <f>+'National DB'!T56</f>
        <v>Il propilene appartiene ai processi chimici organici. Si ottiene attraverso il cracking del petrolio e viene utilizzato per la fabbricazione di polipropilene, acetone e fenolo._x000D_Syndial SpA (ex Enichem) e Polimeri Europa sono stati i principali produttori in Italia fino al 2006. Dal 2007 Polimeri Europa è diventato il principale produttore di tali prodotti, mentre è il principale produttore di stirene dal 2002. dal 1995 i dati sono stati forniti dalle aziende produttrici. I confini del sistema sono dal cancello al cancello.</v>
      </c>
      <c r="R57" s="116" t="str">
        <f>+'National DB'!U56</f>
        <v>Propylene belongs to the organic chemical processes. It is obtained by cracking of oil and is used to manufacture polypropylene, acetone and phenol._x000D_Syndial Spa (ex Enichem) and Polimeri Europa were the main producers in Italy up to 2006. Since 2007 Polimeri Europa has become the main producer for those products, while it has been the main producer of styrene since 2002. Since 1995 data have been provided by the manufacturing companies._x000D_The system boundary is gate to gate._x000D_</v>
      </c>
      <c r="S57" s="11" t="str">
        <f>+'National DB'!V56</f>
        <v>Good</v>
      </c>
      <c r="T57" s="117">
        <f>+'National DB'!X56</f>
        <v>2018</v>
      </c>
      <c r="U57" s="11" t="str">
        <f>+'National DB'!Z56</f>
        <v>IT</v>
      </c>
      <c r="V57" s="11" t="str">
        <f>+'National DB'!AA56</f>
        <v>IT</v>
      </c>
      <c r="W57" s="118" t="str">
        <f>+'National DB'!AG56</f>
        <v>Il dataset riporta solo i valori di CH4. Inventario nazionale italiano delle emissioni di gas serra, 1990 - 2014. Rapporto dell'inventario nazionale 2016.</v>
      </c>
      <c r="X57" s="118" t="str">
        <f>+'National DB'!AH56</f>
        <v>The data set reports only CH4 emissions. _x000D_Italian Greenhouse Gas Inventory 1990 – 2014 - National Inventory Report 2016._x000D_</v>
      </c>
      <c r="Y57" s="11"/>
      <c r="Z57" s="11"/>
      <c r="AA57" s="119">
        <f>+'National DB'!BR56</f>
        <v>2.5800000000000003E-3</v>
      </c>
      <c r="AB57" s="119" t="str">
        <f>+'National DB'!BS56</f>
        <v>kgCO2e/kg</v>
      </c>
      <c r="AC57" s="119" t="str">
        <f>+'National DB'!BT56</f>
        <v>kgCO2e/kg</v>
      </c>
    </row>
    <row r="58" spans="2:29" ht="224">
      <c r="B58" s="11" t="str">
        <f>+'National DB'!B57</f>
        <v>Trasporti</v>
      </c>
      <c r="C58" s="11">
        <f>+'National DB'!C57</f>
        <v>0</v>
      </c>
      <c r="D58" s="11" t="str">
        <f>+'National DB'!D57</f>
        <v>Strada</v>
      </c>
      <c r="E58" s="11" t="str">
        <f>+'National DB'!E57</f>
        <v>Transport</v>
      </c>
      <c r="F58" s="11" t="str">
        <f>+'National DB'!F57</f>
        <v>People</v>
      </c>
      <c r="G58" s="11" t="str">
        <f>+'National DB'!G57</f>
        <v>Road</v>
      </c>
      <c r="H58" s="11" t="str">
        <f>+'National DB'!I57</f>
        <v>Automobili, mix di combustibile, qualsiasi percorso (IT)</v>
      </c>
      <c r="I58" s="11" t="str">
        <f>+'National DB'!J57</f>
        <v>Passenger Cars, fuel mix, any route (IT)</v>
      </c>
      <c r="J58" s="11">
        <f>+'National DB'!K57</f>
        <v>0</v>
      </c>
      <c r="K58" s="11">
        <f>+'National DB'!L57</f>
        <v>0</v>
      </c>
      <c r="L58" s="11" t="str">
        <f>+'National DB'!M57</f>
        <v>IT00052</v>
      </c>
      <c r="M58" s="11" t="str">
        <f>+'National DB'!N57</f>
        <v>ISPRA</v>
      </c>
      <c r="N58" s="11" t="str">
        <f>+'National DB'!O57</f>
        <v>ISPRA</v>
      </c>
      <c r="O58" s="13" t="str">
        <f>+'National DB'!P57</f>
        <v>http://www.sinanet.isprambiente.it/it/sia-ispra/fetransp</v>
      </c>
      <c r="P58" s="13" t="str">
        <f>'National DB'!S57</f>
        <v>km</v>
      </c>
      <c r="Q58" s="116" t="str">
        <f>+'National DB'!T57</f>
        <v>Veicoli alimentati con mix di combustibile 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carburante._x000D_</v>
      </c>
      <c r="R58" s="116" t="str">
        <f>+'National DB'!U57</f>
        <v>Vehicles fueled by fuel and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58" s="11">
        <f>+'National DB'!V57</f>
        <v>0</v>
      </c>
      <c r="T58" s="117">
        <f>+'National DB'!X57</f>
        <v>2020</v>
      </c>
      <c r="U58" s="11" t="str">
        <f>+'National DB'!Z57</f>
        <v>IT</v>
      </c>
      <c r="V58" s="11" t="str">
        <f>+'National DB'!AA57</f>
        <v>IT</v>
      </c>
      <c r="W58" s="118" t="str">
        <f>+'National DB'!AG57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58" s="118" t="str">
        <f>+'National DB'!AH57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58" s="11"/>
      <c r="Z58" s="11"/>
      <c r="AA58" s="119">
        <f>+'National DB'!BR57</f>
        <v>0.16474760699999999</v>
      </c>
      <c r="AB58" s="119" t="str">
        <f>+'National DB'!BS57</f>
        <v>kgCO2e/km</v>
      </c>
      <c r="AC58" s="119" t="str">
        <f>+'National DB'!BT57</f>
        <v>kgCO2e/km</v>
      </c>
    </row>
    <row r="59" spans="2:29" ht="224">
      <c r="B59" s="11" t="str">
        <f>+'National DB'!B58</f>
        <v>Trasporti</v>
      </c>
      <c r="C59" s="11" t="str">
        <f>+'National DB'!C58</f>
        <v>Persone</v>
      </c>
      <c r="D59" s="11" t="str">
        <f>+'National DB'!D58</f>
        <v>Strada</v>
      </c>
      <c r="E59" s="11" t="str">
        <f>+'National DB'!E58</f>
        <v>Transport</v>
      </c>
      <c r="F59" s="11" t="str">
        <f>+'National DB'!F58</f>
        <v>People</v>
      </c>
      <c r="G59" s="11" t="str">
        <f>+'National DB'!G58</f>
        <v>Road</v>
      </c>
      <c r="H59" s="11" t="str">
        <f>+'National DB'!I58</f>
        <v>Autobus, mix di combustibile, qualsiasi percorso (IT)</v>
      </c>
      <c r="I59" s="11" t="str">
        <f>+'National DB'!J58</f>
        <v>Buses, fuel mix, any route (IT)</v>
      </c>
      <c r="J59" s="11">
        <f>+'National DB'!K58</f>
        <v>0</v>
      </c>
      <c r="K59" s="11">
        <f>+'National DB'!L58</f>
        <v>0</v>
      </c>
      <c r="L59" s="11" t="str">
        <f>+'National DB'!M58</f>
        <v>IT00053</v>
      </c>
      <c r="M59" s="11" t="str">
        <f>+'National DB'!N58</f>
        <v>ISPRA</v>
      </c>
      <c r="N59" s="11" t="str">
        <f>+'National DB'!O58</f>
        <v>ISPRA</v>
      </c>
      <c r="O59" s="13" t="str">
        <f>+'National DB'!P58</f>
        <v>http://www.sinanet.isprambiente.it/it/sia-ispra/fetransp</v>
      </c>
      <c r="P59" s="13" t="str">
        <f>'National DB'!S58</f>
        <v>km</v>
      </c>
      <c r="Q59" s="116" t="str">
        <f>+'National DB'!T58</f>
        <v>Veicoli alimentati con mix di combustibile 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carburante._x000D_</v>
      </c>
      <c r="R59" s="116" t="str">
        <f>+'National DB'!U58</f>
        <v>Vehicles fueled by fuel and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59" s="11">
        <f>+'National DB'!V58</f>
        <v>0</v>
      </c>
      <c r="T59" s="117">
        <f>+'National DB'!X58</f>
        <v>2020</v>
      </c>
      <c r="U59" s="11" t="str">
        <f>+'National DB'!Z58</f>
        <v>IT</v>
      </c>
      <c r="V59" s="11" t="str">
        <f>+'National DB'!AA58</f>
        <v>IT</v>
      </c>
      <c r="W59" s="118" t="str">
        <f>+'National DB'!AG58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59" s="118" t="str">
        <f>+'National DB'!AH58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59" s="11"/>
      <c r="Z59" s="11"/>
      <c r="AA59" s="119">
        <f>+'National DB'!BR58</f>
        <v>0.70973038249999987</v>
      </c>
      <c r="AB59" s="119" t="str">
        <f>+'National DB'!BS58</f>
        <v>kgCO2e/km</v>
      </c>
      <c r="AC59" s="119" t="str">
        <f>+'National DB'!BT58</f>
        <v>kgCO2e/km</v>
      </c>
    </row>
    <row r="60" spans="2:29" ht="224">
      <c r="B60" s="11" t="str">
        <f>+'National DB'!B59</f>
        <v>Trasporti</v>
      </c>
      <c r="C60" s="11" t="str">
        <f>+'National DB'!C59</f>
        <v>Persone</v>
      </c>
      <c r="D60" s="11" t="str">
        <f>+'National DB'!D59</f>
        <v>Strada</v>
      </c>
      <c r="E60" s="11" t="str">
        <f>+'National DB'!E59</f>
        <v>Transport</v>
      </c>
      <c r="F60" s="11" t="str">
        <f>+'National DB'!F59</f>
        <v>People</v>
      </c>
      <c r="G60" s="11" t="str">
        <f>+'National DB'!G59</f>
        <v>Road</v>
      </c>
      <c r="H60" s="11" t="str">
        <f>+'National DB'!I59</f>
        <v>Ciclomotori i a benzina,  qualsiasi percorso (IT)</v>
      </c>
      <c r="I60" s="11" t="str">
        <f>+'National DB'!J59</f>
        <v>Mopeds, gasoline, any route (IT)</v>
      </c>
      <c r="J60" s="11" t="str">
        <f>+'National DB'!K59</f>
        <v>Motorini/ scooter di cilindrata inferiore o uguale a 50cc</v>
      </c>
      <c r="K60" s="11">
        <f>+'National DB'!L59</f>
        <v>0</v>
      </c>
      <c r="L60" s="11" t="str">
        <f>+'National DB'!M59</f>
        <v>IT00054</v>
      </c>
      <c r="M60" s="11" t="str">
        <f>+'National DB'!N59</f>
        <v>ISPRA</v>
      </c>
      <c r="N60" s="11" t="str">
        <f>+'National DB'!O59</f>
        <v>ISPRA</v>
      </c>
      <c r="O60" s="13" t="str">
        <f>+'National DB'!P59</f>
        <v>http://www.sinanet.isprambiente.it/it/sia-ispra/fetransp</v>
      </c>
      <c r="P60" s="13" t="str">
        <f>'National DB'!S59</f>
        <v>km</v>
      </c>
      <c r="Q60" s="116" t="str">
        <f>+'National DB'!T59</f>
        <v>Veicoli alimentati a benzina, senza distinzione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v>
      </c>
      <c r="R60" s="116" t="str">
        <f>+'National DB'!U59</f>
        <v>Vehicles fueled by gasoline,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60" s="11">
        <f>+'National DB'!V59</f>
        <v>0</v>
      </c>
      <c r="T60" s="117">
        <f>+'National DB'!X59</f>
        <v>2020</v>
      </c>
      <c r="U60" s="11" t="str">
        <f>+'National DB'!Z59</f>
        <v>IT</v>
      </c>
      <c r="V60" s="11" t="str">
        <f>+'National DB'!AA59</f>
        <v>IT</v>
      </c>
      <c r="W60" s="118" t="str">
        <f>+'National DB'!AG59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0" s="118" t="str">
        <f>+'National DB'!AH59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0" s="11"/>
      <c r="Z60" s="11"/>
      <c r="AA60" s="119">
        <f>+'National DB'!BR59</f>
        <v>6.157195E-2</v>
      </c>
      <c r="AB60" s="119" t="str">
        <f>+'National DB'!BS59</f>
        <v>kgCO2e/km</v>
      </c>
      <c r="AC60" s="119" t="str">
        <f>+'National DB'!BT59</f>
        <v>kgCO2e/km</v>
      </c>
    </row>
    <row r="61" spans="2:29" ht="224">
      <c r="B61" s="11" t="str">
        <f>+'National DB'!B60</f>
        <v>Trasporti</v>
      </c>
      <c r="C61" s="11" t="str">
        <f>+'National DB'!C60</f>
        <v>Persone</v>
      </c>
      <c r="D61" s="11" t="str">
        <f>+'National DB'!D60</f>
        <v>Strada</v>
      </c>
      <c r="E61" s="11" t="str">
        <f>+'National DB'!E60</f>
        <v>Transport</v>
      </c>
      <c r="F61" s="11" t="str">
        <f>+'National DB'!F60</f>
        <v>People</v>
      </c>
      <c r="G61" s="11" t="str">
        <f>+'National DB'!G60</f>
        <v>Road</v>
      </c>
      <c r="H61" s="11" t="str">
        <f>+'National DB'!I60</f>
        <v>Moto a benzina,  qualsiasi percorso (IT)</v>
      </c>
      <c r="I61" s="11" t="str">
        <f>+'National DB'!J60</f>
        <v>Motorcycles, gasoline, any route (IT)</v>
      </c>
      <c r="J61" s="11" t="str">
        <f>+'National DB'!K60</f>
        <v>Motocilette di cilindrata superiore a 50 cc</v>
      </c>
      <c r="K61" s="11">
        <f>+'National DB'!L60</f>
        <v>0</v>
      </c>
      <c r="L61" s="11" t="str">
        <f>+'National DB'!M60</f>
        <v>IT00055</v>
      </c>
      <c r="M61" s="11" t="str">
        <f>+'National DB'!N60</f>
        <v>ISPRA</v>
      </c>
      <c r="N61" s="11" t="str">
        <f>+'National DB'!O60</f>
        <v>ISPRA</v>
      </c>
      <c r="O61" s="13" t="str">
        <f>+'National DB'!P60</f>
        <v>http://www.sinanet.isprambiente.it/it/sia-ispra/fetransp</v>
      </c>
      <c r="P61" s="13" t="str">
        <f>'National DB'!S60</f>
        <v>km</v>
      </c>
      <c r="Q61" s="116" t="str">
        <f>+'National DB'!T60</f>
        <v>Veicoli alimentati a benzina, senza distinzione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v>
      </c>
      <c r="R61" s="116" t="str">
        <f>+'National DB'!U60</f>
        <v>Vehicles fueled by gasoline,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61" s="11">
        <f>+'National DB'!V60</f>
        <v>0</v>
      </c>
      <c r="T61" s="117">
        <f>+'National DB'!X60</f>
        <v>2020</v>
      </c>
      <c r="U61" s="11" t="str">
        <f>+'National DB'!Z60</f>
        <v>IT</v>
      </c>
      <c r="V61" s="11" t="str">
        <f>+'National DB'!AA60</f>
        <v>IT</v>
      </c>
      <c r="W61" s="118" t="str">
        <f>+'National DB'!AG60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1" s="118" t="str">
        <f>+'National DB'!AH60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1" s="11"/>
      <c r="Z61" s="11"/>
      <c r="AA61" s="119">
        <f>+'National DB'!BR60</f>
        <v>9.4624467000000004E-2</v>
      </c>
      <c r="AB61" s="119" t="str">
        <f>+'National DB'!BS60</f>
        <v>kgCO2e/km</v>
      </c>
      <c r="AC61" s="119" t="str">
        <f>+'National DB'!BT60</f>
        <v>kgCO2e/km</v>
      </c>
    </row>
    <row r="62" spans="2:29" ht="224">
      <c r="B62" s="11" t="str">
        <f>+'National DB'!B61</f>
        <v>Trasporti</v>
      </c>
      <c r="C62" s="11" t="str">
        <f>+'National DB'!C61</f>
        <v>Merci</v>
      </c>
      <c r="D62" s="11" t="str">
        <f>+'National DB'!D61</f>
        <v>Strada</v>
      </c>
      <c r="E62" s="11" t="str">
        <f>+'National DB'!E61</f>
        <v>Transport</v>
      </c>
      <c r="F62" s="11" t="str">
        <f>+'National DB'!F61</f>
        <v>Freight</v>
      </c>
      <c r="G62" s="11" t="str">
        <f>+'National DB'!G61</f>
        <v>Road</v>
      </c>
      <c r="H62" s="11" t="str">
        <f>+'National DB'!I61</f>
        <v>Autoveicoli leggeri, mix di combustibile,  qualsiasi percorso (IT)</v>
      </c>
      <c r="I62" s="11" t="str">
        <f>+'National DB'!J61</f>
        <v>Light Duty Vehicles, fuel mix, any route (IT)</v>
      </c>
      <c r="J62" s="11" t="str">
        <f>+'National DB'!K61</f>
        <v>Piccoli camioncini</v>
      </c>
      <c r="K62" s="11" t="str">
        <f>+'National DB'!L61</f>
        <v>Trucks and vans</v>
      </c>
      <c r="L62" s="11" t="str">
        <f>+'National DB'!M61</f>
        <v>IT00056</v>
      </c>
      <c r="M62" s="11" t="str">
        <f>+'National DB'!N61</f>
        <v>ISPRA</v>
      </c>
      <c r="N62" s="11" t="str">
        <f>+'National DB'!O61</f>
        <v>ISPRA</v>
      </c>
      <c r="O62" s="13" t="str">
        <f>+'National DB'!P61</f>
        <v>http://www.sinanet.isprambiente.it/it/sia-ispra/fetransp</v>
      </c>
      <c r="P62" s="13" t="str">
        <f>'National DB'!S61</f>
        <v>km</v>
      </c>
      <c r="Q62" s="116" t="str">
        <f>+'National DB'!T61</f>
        <v>Veicoli alimentati con mix di combustibile 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carburante._x000D_</v>
      </c>
      <c r="R62" s="116" t="str">
        <f>+'National DB'!U61</f>
        <v>Vehicles fueled by fuel and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62" s="11">
        <f>+'National DB'!V61</f>
        <v>0</v>
      </c>
      <c r="T62" s="117">
        <f>+'National DB'!X61</f>
        <v>2020</v>
      </c>
      <c r="U62" s="11" t="str">
        <f>+'National DB'!Z61</f>
        <v>IT</v>
      </c>
      <c r="V62" s="11" t="str">
        <f>+'National DB'!AA61</f>
        <v>IT</v>
      </c>
      <c r="W62" s="118" t="str">
        <f>+'National DB'!AG61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2" s="118" t="str">
        <f>+'National DB'!AH61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2" s="11"/>
      <c r="Z62" s="11"/>
      <c r="AA62" s="119">
        <f>+'National DB'!BR61</f>
        <v>0.2424878415</v>
      </c>
      <c r="AB62" s="119" t="str">
        <f>+'National DB'!BS61</f>
        <v>kgCO2e/km</v>
      </c>
      <c r="AC62" s="119" t="str">
        <f>+'National DB'!BT61</f>
        <v>kgCO2e/km</v>
      </c>
    </row>
    <row r="63" spans="2:29" ht="224">
      <c r="B63" s="11" t="str">
        <f>+'National DB'!B62</f>
        <v>Trasporti</v>
      </c>
      <c r="C63" s="11" t="str">
        <f>+'National DB'!C62</f>
        <v>Merci</v>
      </c>
      <c r="D63" s="11" t="str">
        <f>+'National DB'!D62</f>
        <v>Strada</v>
      </c>
      <c r="E63" s="11" t="str">
        <f>+'National DB'!E62</f>
        <v>Transport</v>
      </c>
      <c r="F63" s="11" t="str">
        <f>+'National DB'!F62</f>
        <v>Freight</v>
      </c>
      <c r="G63" s="11" t="str">
        <f>+'National DB'!G62</f>
        <v>Road</v>
      </c>
      <c r="H63" s="11" t="str">
        <f>+'National DB'!I62</f>
        <v>Autoveicoli pesanti, mix di combustibile, qualsiasi percorso (IT)</v>
      </c>
      <c r="I63" s="11" t="str">
        <f>+'National DB'!J62</f>
        <v>Heavy Duty Trucks, fuel mix, any route (IT)</v>
      </c>
      <c r="J63" s="11" t="str">
        <f>+'National DB'!K62</f>
        <v>Camion, autoarticolati</v>
      </c>
      <c r="K63" s="11">
        <f>+'National DB'!L62</f>
        <v>0</v>
      </c>
      <c r="L63" s="11" t="str">
        <f>+'National DB'!M62</f>
        <v>IT00057</v>
      </c>
      <c r="M63" s="11" t="str">
        <f>+'National DB'!N62</f>
        <v>ISPRA</v>
      </c>
      <c r="N63" s="11" t="str">
        <f>+'National DB'!O62</f>
        <v>ISPRA</v>
      </c>
      <c r="O63" s="13" t="str">
        <f>+'National DB'!P62</f>
        <v>http://www.sinanet.isprambiente.it/it/sia-ispra/fetransp</v>
      </c>
      <c r="P63" s="13" t="str">
        <f>'National DB'!S62</f>
        <v>km</v>
      </c>
      <c r="Q63" s="116" t="str">
        <f>+'National DB'!T62</f>
        <v>Veicoli alimentati con mix di combustibile e di percorso stradale._x000D_Emissioni in kg gas/km percorso._x000D_I fattori di emissione sono calcolati sia rispetto ai km percorsi che rispetto ai consumi, con riferimento sia al dettaglio delle tecnologie che all’aggregazione per settore e combustibile. Non sono inclusi i dati di produzione del veicolo e del carburante._x000D_</v>
      </c>
      <c r="R63" s="116" t="str">
        <f>+'National DB'!U62</f>
        <v>Vehicles fueled by fuel and route mix._x000D_Gas emissions in kg/km driven._x000D_The emission factors are calculated on the basis of the mileage and fuel consumption, with reference both to the technologies and to the aggregation by sector and by fuel, calculated regardless of route._x000D_Data related on vehicle and fuel production are not included. _x000D_</v>
      </c>
      <c r="S63" s="11">
        <f>+'National DB'!V62</f>
        <v>0</v>
      </c>
      <c r="T63" s="117">
        <f>+'National DB'!X62</f>
        <v>2020</v>
      </c>
      <c r="U63" s="11" t="str">
        <f>+'National DB'!Z62</f>
        <v>IT</v>
      </c>
      <c r="V63" s="11" t="str">
        <f>+'National DB'!AA62</f>
        <v>IT</v>
      </c>
      <c r="W63" s="118" t="str">
        <f>+'National DB'!AG62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3" s="118" t="str">
        <f>+'National DB'!AH62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3" s="11"/>
      <c r="Z63" s="11"/>
      <c r="AA63" s="119">
        <f>+'National DB'!BR62</f>
        <v>0.61270494149999999</v>
      </c>
      <c r="AB63" s="119" t="str">
        <f>+'National DB'!BS62</f>
        <v>kgCO2e/km</v>
      </c>
      <c r="AC63" s="119" t="str">
        <f>+'National DB'!BT62</f>
        <v>kgCO2e/km</v>
      </c>
    </row>
    <row r="64" spans="2:29" ht="224">
      <c r="B64" s="11" t="str">
        <f>+'National DB'!B63</f>
        <v>Trasporti</v>
      </c>
      <c r="C64" s="11" t="str">
        <f>+'National DB'!C63</f>
        <v>Persone</v>
      </c>
      <c r="D64" s="11" t="str">
        <f>+'National DB'!D63</f>
        <v>Strada</v>
      </c>
      <c r="E64" s="11" t="str">
        <f>+'National DB'!E63</f>
        <v>Transport</v>
      </c>
      <c r="F64" s="11" t="str">
        <f>+'National DB'!F63</f>
        <v>People</v>
      </c>
      <c r="G64" s="11" t="str">
        <f>+'National DB'!G63</f>
        <v>Road</v>
      </c>
      <c r="H64" s="11" t="str">
        <f>+'National DB'!I63</f>
        <v>Automobili, mix di combustibile, percorso URBANO (IT)</v>
      </c>
      <c r="I64" s="11" t="str">
        <f>+'National DB'!J63</f>
        <v>Passenger Cars, fuel mix, urban route (IT)</v>
      </c>
      <c r="J64" s="11">
        <f>+'National DB'!K63</f>
        <v>0</v>
      </c>
      <c r="K64" s="11">
        <f>+'National DB'!L63</f>
        <v>0</v>
      </c>
      <c r="L64" s="11" t="str">
        <f>+'National DB'!M63</f>
        <v>IT00058</v>
      </c>
      <c r="M64" s="11" t="str">
        <f>+'National DB'!N63</f>
        <v>ISPRA</v>
      </c>
      <c r="N64" s="11" t="str">
        <f>+'National DB'!O63</f>
        <v>ISPRA</v>
      </c>
      <c r="O64" s="13" t="str">
        <f>+'National DB'!P63</f>
        <v>http://www.sinanet.isprambiente.it/it/sia-ispra/fetransp</v>
      </c>
      <c r="P64" s="13" t="str">
        <f>'National DB'!S63</f>
        <v>km</v>
      </c>
      <c r="Q64" s="116" t="str">
        <f>+'National DB'!T63</f>
        <v>Veicoli alimentati con mix di combustibile,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4" s="116" t="str">
        <f>+'National DB'!U63</f>
        <v>Vehicles fueled by fuel mix,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v>
      </c>
      <c r="S64" s="11">
        <f>+'National DB'!V63</f>
        <v>0</v>
      </c>
      <c r="T64" s="117">
        <f>+'National DB'!X63</f>
        <v>2020</v>
      </c>
      <c r="U64" s="11" t="str">
        <f>+'National DB'!Z63</f>
        <v>IT</v>
      </c>
      <c r="V64" s="11" t="str">
        <f>+'National DB'!AA63</f>
        <v>IT</v>
      </c>
      <c r="W64" s="118" t="str">
        <f>+'National DB'!AG63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4" s="118" t="str">
        <f>+'National DB'!AH63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4" s="11"/>
      <c r="Z64" s="11"/>
      <c r="AA64" s="119">
        <f>+'National DB'!BR63</f>
        <v>0.23584991349999998</v>
      </c>
      <c r="AB64" s="119" t="str">
        <f>+'National DB'!BS63</f>
        <v>kgCO2e/km</v>
      </c>
      <c r="AC64" s="119" t="str">
        <f>+'National DB'!BT63</f>
        <v>kgCO2e/km</v>
      </c>
    </row>
    <row r="65" spans="2:29" ht="224">
      <c r="B65" s="11" t="str">
        <f>+'National DB'!B64</f>
        <v>Trasporti</v>
      </c>
      <c r="C65" s="11" t="str">
        <f>+'National DB'!C64</f>
        <v>Persone</v>
      </c>
      <c r="D65" s="11" t="str">
        <f>+'National DB'!D64</f>
        <v>Strada</v>
      </c>
      <c r="E65" s="11" t="str">
        <f>+'National DB'!E64</f>
        <v>Transport</v>
      </c>
      <c r="F65" s="11" t="str">
        <f>+'National DB'!F64</f>
        <v>People</v>
      </c>
      <c r="G65" s="11" t="str">
        <f>+'National DB'!G64</f>
        <v>Road</v>
      </c>
      <c r="H65" s="11" t="str">
        <f>+'National DB'!I64</f>
        <v>Autobus, mix di combustibile, percorso URBANO (IT)</v>
      </c>
      <c r="I65" s="11" t="str">
        <f>+'National DB'!J64</f>
        <v>Buses, fuel mix, urban route (IT)</v>
      </c>
      <c r="J65" s="11">
        <f>+'National DB'!K64</f>
        <v>0</v>
      </c>
      <c r="K65" s="11">
        <f>+'National DB'!L64</f>
        <v>0</v>
      </c>
      <c r="L65" s="11" t="str">
        <f>+'National DB'!M64</f>
        <v>IT00059</v>
      </c>
      <c r="M65" s="11" t="str">
        <f>+'National DB'!N64</f>
        <v>ISPRA</v>
      </c>
      <c r="N65" s="11" t="str">
        <f>+'National DB'!O64</f>
        <v>ISPRA</v>
      </c>
      <c r="O65" s="13" t="str">
        <f>+'National DB'!P64</f>
        <v>http://www.sinanet.isprambiente.it/it/sia-ispra/fetransp</v>
      </c>
      <c r="P65" s="13" t="str">
        <f>'National DB'!S64</f>
        <v>km</v>
      </c>
      <c r="Q65" s="116" t="str">
        <f>+'National DB'!T64</f>
        <v>Veicoli alimentati con mix di combustibile,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5" s="116" t="str">
        <f>+'National DB'!U64</f>
        <v>Vehicles fueled by fuel mix,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v>
      </c>
      <c r="S65" s="11">
        <f>+'National DB'!V64</f>
        <v>0</v>
      </c>
      <c r="T65" s="117">
        <f>+'National DB'!X64</f>
        <v>2020</v>
      </c>
      <c r="U65" s="11" t="str">
        <f>+'National DB'!Z64</f>
        <v>IT</v>
      </c>
      <c r="V65" s="11" t="str">
        <f>+'National DB'!AA64</f>
        <v>IT</v>
      </c>
      <c r="W65" s="118" t="str">
        <f>+'National DB'!AG64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5" s="118" t="str">
        <f>+'National DB'!AH64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5" s="11"/>
      <c r="Z65" s="11"/>
      <c r="AA65" s="119">
        <f>+'National DB'!BR64</f>
        <v>1.0609184470000002</v>
      </c>
      <c r="AB65" s="119" t="str">
        <f>+'National DB'!BS64</f>
        <v>kgCO2e/km</v>
      </c>
      <c r="AC65" s="119" t="str">
        <f>+'National DB'!BT64</f>
        <v>kgCO2e/km</v>
      </c>
    </row>
    <row r="66" spans="2:29" ht="224">
      <c r="B66" s="11" t="str">
        <f>+'National DB'!B65</f>
        <v>Trasporti</v>
      </c>
      <c r="C66" s="11" t="str">
        <f>+'National DB'!C65</f>
        <v>Persone</v>
      </c>
      <c r="D66" s="11" t="str">
        <f>+'National DB'!D65</f>
        <v>Strada</v>
      </c>
      <c r="E66" s="11" t="str">
        <f>+'National DB'!E65</f>
        <v>Transport</v>
      </c>
      <c r="F66" s="11" t="str">
        <f>+'National DB'!F65</f>
        <v>People</v>
      </c>
      <c r="G66" s="11" t="str">
        <f>+'National DB'!G65</f>
        <v>Road</v>
      </c>
      <c r="H66" s="11" t="str">
        <f>+'National DB'!I65</f>
        <v>Ciclomotori , benzina, percorso URBANO (IT)</v>
      </c>
      <c r="I66" s="11" t="str">
        <f>+'National DB'!J65</f>
        <v>Mopeds, gasoline, urban route (IT)</v>
      </c>
      <c r="J66" s="11" t="str">
        <f>+'National DB'!K65</f>
        <v>Motorini/ scooter di cilindrata inferiore o uguale a 50cc</v>
      </c>
      <c r="K66" s="11">
        <f>+'National DB'!L65</f>
        <v>0</v>
      </c>
      <c r="L66" s="11" t="str">
        <f>+'National DB'!M65</f>
        <v>IT00060</v>
      </c>
      <c r="M66" s="11" t="str">
        <f>+'National DB'!N65</f>
        <v>ISPRA</v>
      </c>
      <c r="N66" s="11" t="str">
        <f>+'National DB'!O65</f>
        <v>ISPRA</v>
      </c>
      <c r="O66" s="13" t="str">
        <f>+'National DB'!P65</f>
        <v>http://www.sinanet.isprambiente.it/it/sia-ispra/fetransp</v>
      </c>
      <c r="P66" s="13" t="str">
        <f>'National DB'!S65</f>
        <v>km</v>
      </c>
      <c r="Q66" s="116" t="str">
        <f>+'National DB'!T65</f>
        <v>Veicoli alimentati a benzina,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6" s="116" t="str">
        <f>+'National DB'!U65</f>
        <v xml:space="preserve">Vehicles fueled by gasoline,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 </v>
      </c>
      <c r="S66" s="11">
        <f>+'National DB'!V65</f>
        <v>0</v>
      </c>
      <c r="T66" s="117">
        <f>+'National DB'!X65</f>
        <v>2020</v>
      </c>
      <c r="U66" s="11" t="str">
        <f>+'National DB'!Z65</f>
        <v>IT</v>
      </c>
      <c r="V66" s="11" t="str">
        <f>+'National DB'!AA65</f>
        <v>IT</v>
      </c>
      <c r="W66" s="118" t="str">
        <f>+'National DB'!AG65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6" s="118" t="str">
        <f>+'National DB'!AH65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6" s="11"/>
      <c r="Z66" s="11"/>
      <c r="AA66" s="119">
        <f>+'National DB'!BR65</f>
        <v>6.157195E-2</v>
      </c>
      <c r="AB66" s="119" t="str">
        <f>+'National DB'!BS65</f>
        <v>kgCO2e/km</v>
      </c>
      <c r="AC66" s="119" t="str">
        <f>+'National DB'!BT65</f>
        <v>kgCO2e/km</v>
      </c>
    </row>
    <row r="67" spans="2:29" ht="224">
      <c r="B67" s="11" t="str">
        <f>+'National DB'!B66</f>
        <v>Trasporti</v>
      </c>
      <c r="C67" s="11" t="str">
        <f>+'National DB'!C66</f>
        <v>Persone</v>
      </c>
      <c r="D67" s="11" t="str">
        <f>+'National DB'!D66</f>
        <v>Strada</v>
      </c>
      <c r="E67" s="11" t="str">
        <f>+'National DB'!E66</f>
        <v>Transport</v>
      </c>
      <c r="F67" s="11" t="str">
        <f>+'National DB'!F66</f>
        <v>People</v>
      </c>
      <c r="G67" s="11" t="str">
        <f>+'National DB'!G66</f>
        <v>Road</v>
      </c>
      <c r="H67" s="11" t="str">
        <f>+'National DB'!I66</f>
        <v>Moto, benzina, percorso URBANO (IT)</v>
      </c>
      <c r="I67" s="11" t="str">
        <f>+'National DB'!J66</f>
        <v>Motorcycles,  gasoline, urban route (IT)</v>
      </c>
      <c r="J67" s="11" t="str">
        <f>+'National DB'!K66</f>
        <v>Motocilette di cilindrata superiore a 50 cc</v>
      </c>
      <c r="K67" s="11">
        <f>+'National DB'!L66</f>
        <v>0</v>
      </c>
      <c r="L67" s="11" t="str">
        <f>+'National DB'!M66</f>
        <v>IT00061</v>
      </c>
      <c r="M67" s="11" t="str">
        <f>+'National DB'!N66</f>
        <v>ISPRA</v>
      </c>
      <c r="N67" s="11" t="str">
        <f>+'National DB'!O66</f>
        <v>ISPRA</v>
      </c>
      <c r="O67" s="13" t="str">
        <f>+'National DB'!P66</f>
        <v>http://www.sinanet.isprambiente.it/it/sia-ispra/fetransp</v>
      </c>
      <c r="P67" s="13" t="str">
        <f>'National DB'!S66</f>
        <v>km</v>
      </c>
      <c r="Q67" s="116" t="str">
        <f>+'National DB'!T66</f>
        <v>Veicoli alimentati a benzina,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7" s="116" t="str">
        <f>+'National DB'!U66</f>
        <v xml:space="preserve">Vehicles fueled by gasoline,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 </v>
      </c>
      <c r="S67" s="11">
        <f>+'National DB'!V66</f>
        <v>0</v>
      </c>
      <c r="T67" s="117">
        <f>+'National DB'!X66</f>
        <v>2020</v>
      </c>
      <c r="U67" s="11" t="str">
        <f>+'National DB'!Z66</f>
        <v>IT</v>
      </c>
      <c r="V67" s="11" t="str">
        <f>+'National DB'!AA66</f>
        <v>IT</v>
      </c>
      <c r="W67" s="118" t="str">
        <f>+'National DB'!AG66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7" s="118" t="str">
        <f>+'National DB'!AH66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7" s="11"/>
      <c r="Z67" s="11"/>
      <c r="AA67" s="119">
        <f>+'National DB'!BR66</f>
        <v>9.5807616999999998E-2</v>
      </c>
      <c r="AB67" s="119" t="str">
        <f>+'National DB'!BS66</f>
        <v>kgCO2e/km</v>
      </c>
      <c r="AC67" s="119" t="str">
        <f>+'National DB'!BT66</f>
        <v>kgCO2e/km</v>
      </c>
    </row>
    <row r="68" spans="2:29" ht="224">
      <c r="B68" s="11" t="str">
        <f>+'National DB'!B67</f>
        <v>Trasporti</v>
      </c>
      <c r="C68" s="11" t="str">
        <f>+'National DB'!C67</f>
        <v>Merci</v>
      </c>
      <c r="D68" s="11" t="str">
        <f>+'National DB'!D67</f>
        <v>Strada</v>
      </c>
      <c r="E68" s="11" t="str">
        <f>+'National DB'!E67</f>
        <v>Transport</v>
      </c>
      <c r="F68" s="11" t="str">
        <f>+'National DB'!F67</f>
        <v>Freight</v>
      </c>
      <c r="G68" s="11" t="str">
        <f>+'National DB'!G67</f>
        <v>Road</v>
      </c>
      <c r="H68" s="11" t="str">
        <f>+'National DB'!I67</f>
        <v>Autoveicoli leggeri, mix di combustibile, percorso URBANO (IT)</v>
      </c>
      <c r="I68" s="11" t="str">
        <f>+'National DB'!J67</f>
        <v>Light Duty Vehicles, fuel mix, urban route (IT)</v>
      </c>
      <c r="J68" s="11" t="str">
        <f>+'National DB'!K67</f>
        <v>Piccoli camioncini</v>
      </c>
      <c r="K68" s="11" t="str">
        <f>+'National DB'!L67</f>
        <v>Trucks and vans</v>
      </c>
      <c r="L68" s="11" t="str">
        <f>+'National DB'!M67</f>
        <v>IT00062</v>
      </c>
      <c r="M68" s="11" t="str">
        <f>+'National DB'!N67</f>
        <v>ISPRA</v>
      </c>
      <c r="N68" s="11" t="str">
        <f>+'National DB'!O67</f>
        <v>ISPRA</v>
      </c>
      <c r="O68" s="13" t="str">
        <f>+'National DB'!P67</f>
        <v>http://www.sinanet.isprambiente.it/it/sia-ispra/fetransp</v>
      </c>
      <c r="P68" s="13" t="str">
        <f>'National DB'!S67</f>
        <v>km</v>
      </c>
      <c r="Q68" s="116" t="str">
        <f>+'National DB'!T67</f>
        <v>Veicoli alimentati con mix di combustibile,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8" s="116" t="str">
        <f>+'National DB'!U67</f>
        <v>Vehicles fueled by fuel mix,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v>
      </c>
      <c r="S68" s="11">
        <f>+'National DB'!V67</f>
        <v>0</v>
      </c>
      <c r="T68" s="117">
        <f>+'National DB'!X67</f>
        <v>2020</v>
      </c>
      <c r="U68" s="11" t="str">
        <f>+'National DB'!Z67</f>
        <v>IT</v>
      </c>
      <c r="V68" s="11" t="str">
        <f>+'National DB'!AA67</f>
        <v>IT</v>
      </c>
      <c r="W68" s="118" t="str">
        <f>+'National DB'!AG67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8" s="118" t="str">
        <f>+'National DB'!AH67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8" s="11"/>
      <c r="Z68" s="11"/>
      <c r="AA68" s="119">
        <f>+'National DB'!BR67</f>
        <v>0</v>
      </c>
      <c r="AB68" s="119" t="str">
        <f>+'National DB'!BS67</f>
        <v>kgCO2e/km</v>
      </c>
      <c r="AC68" s="119" t="str">
        <f>+'National DB'!BT67</f>
        <v>kgCO2e/km</v>
      </c>
    </row>
    <row r="69" spans="2:29" ht="224">
      <c r="B69" s="11" t="str">
        <f>+'National DB'!B68</f>
        <v>Trasporti</v>
      </c>
      <c r="C69" s="11" t="str">
        <f>+'National DB'!C68</f>
        <v>Merci</v>
      </c>
      <c r="D69" s="11" t="str">
        <f>+'National DB'!D68</f>
        <v>Strada</v>
      </c>
      <c r="E69" s="11" t="str">
        <f>+'National DB'!E68</f>
        <v>Transport</v>
      </c>
      <c r="F69" s="11" t="str">
        <f>+'National DB'!F68</f>
        <v>Freight</v>
      </c>
      <c r="G69" s="11" t="str">
        <f>+'National DB'!G68</f>
        <v>Road</v>
      </c>
      <c r="H69" s="11" t="str">
        <f>+'National DB'!I68</f>
        <v>Autoveicoli pesanti, mix di combustibile, percorso URBANO (IT)</v>
      </c>
      <c r="I69" s="11" t="str">
        <f>+'National DB'!J68</f>
        <v>Heavy Duty Trucks, fuel mix, urban route (IT)</v>
      </c>
      <c r="J69" s="11" t="str">
        <f>+'National DB'!K68</f>
        <v>Camion, autoarticolati</v>
      </c>
      <c r="K69" s="11">
        <f>+'National DB'!L68</f>
        <v>0</v>
      </c>
      <c r="L69" s="11" t="str">
        <f>+'National DB'!M68</f>
        <v>IT00063</v>
      </c>
      <c r="M69" s="11" t="str">
        <f>+'National DB'!N68</f>
        <v>ISPRA</v>
      </c>
      <c r="N69" s="11" t="str">
        <f>+'National DB'!O68</f>
        <v>ISPRA</v>
      </c>
      <c r="O69" s="13" t="str">
        <f>+'National DB'!P68</f>
        <v>http://www.sinanet.isprambiente.it/it/sia-ispra/fetransp</v>
      </c>
      <c r="P69" s="13" t="str">
        <f>'National DB'!S68</f>
        <v>km</v>
      </c>
      <c r="Q69" s="116" t="str">
        <f>+'National DB'!T68</f>
        <v>Veicoli alimentati con mix di combustibile, percorso urbano._x000D_I fattori di emissione sono calcolati sia rispetto ai km percorsi che rispetto ai consumi, con riferimento sia al dettaglio delle tecnologie che all’aggregazione per settore e combustibile, elaborati per il percorso urbano. Non sono inclusi i dati del veicolo del veicolo e del carburante._x000D_</v>
      </c>
      <c r="R69" s="116" t="str">
        <f>+'National DB'!U68</f>
        <v>Vehicles fueled by fuel mix, urban route._x000D_The emission factors are calculated on the basis of the mileage and fuel consumption, with reference both to the technologies and to the aggregation by sector and by fuel, calculated on urban route._x000D_Data related on vehicle and fuel production are not included. _x000D_</v>
      </c>
      <c r="S69" s="11">
        <f>+'National DB'!V68</f>
        <v>0</v>
      </c>
      <c r="T69" s="117">
        <f>+'National DB'!X68</f>
        <v>2020</v>
      </c>
      <c r="U69" s="11" t="str">
        <f>+'National DB'!Z68</f>
        <v>IT</v>
      </c>
      <c r="V69" s="11" t="str">
        <f>+'National DB'!AA68</f>
        <v>IT</v>
      </c>
      <c r="W69" s="118" t="str">
        <f>+'National DB'!AG68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69" s="118" t="str">
        <f>+'National DB'!AH68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69" s="11"/>
      <c r="Z69" s="11"/>
      <c r="AA69" s="119">
        <f>+'National DB'!BR68</f>
        <v>0.88879842999999992</v>
      </c>
      <c r="AB69" s="119" t="str">
        <f>+'National DB'!BS68</f>
        <v>kgCO2e/km</v>
      </c>
      <c r="AC69" s="119" t="str">
        <f>+'National DB'!BT68</f>
        <v>kgCO2e/km</v>
      </c>
    </row>
    <row r="70" spans="2:29" ht="224">
      <c r="B70" s="11" t="str">
        <f>+'National DB'!B69</f>
        <v>Trasporti</v>
      </c>
      <c r="C70" s="11" t="str">
        <f>+'National DB'!C69</f>
        <v>Persone</v>
      </c>
      <c r="D70" s="11" t="str">
        <f>+'National DB'!D69</f>
        <v>Strada</v>
      </c>
      <c r="E70" s="11" t="str">
        <f>+'National DB'!E69</f>
        <v>Transport</v>
      </c>
      <c r="F70" s="11" t="str">
        <f>+'National DB'!F69</f>
        <v>People</v>
      </c>
      <c r="G70" s="11" t="str">
        <f>+'National DB'!G69</f>
        <v>Road</v>
      </c>
      <c r="H70" s="11" t="str">
        <f>+'National DB'!I69</f>
        <v>Automobili, mix di combustibile, percorso extra-urbano (IT)</v>
      </c>
      <c r="I70" s="11" t="str">
        <f>+'National DB'!J69</f>
        <v>Passenger Cars, fuel mix, rural route (IT)</v>
      </c>
      <c r="J70" s="11">
        <f>+'National DB'!K69</f>
        <v>0</v>
      </c>
      <c r="K70" s="11">
        <f>+'National DB'!L69</f>
        <v>0</v>
      </c>
      <c r="L70" s="11" t="str">
        <f>+'National DB'!M69</f>
        <v>IT00064</v>
      </c>
      <c r="M70" s="11" t="str">
        <f>+'National DB'!N69</f>
        <v>ISPRA</v>
      </c>
      <c r="N70" s="11" t="str">
        <f>+'National DB'!O69</f>
        <v>ISPRA</v>
      </c>
      <c r="O70" s="13" t="str">
        <f>+'National DB'!P69</f>
        <v>http://www.sinanet.isprambiente.it/it/sia-ispra/fetransp</v>
      </c>
      <c r="P70" s="13" t="str">
        <f>'National DB'!S69</f>
        <v>km</v>
      </c>
      <c r="Q70" s="116" t="str">
        <f>+'National DB'!T69</f>
        <v>Veicoli alimentati con mix di combustibile, percorso extra-urbano. _x000D_I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carburante._x000D_</v>
      </c>
      <c r="R70" s="116" t="str">
        <f>+'National DB'!U69</f>
        <v>Vehicles fueled by fuel mix,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v>
      </c>
      <c r="S70" s="11">
        <f>+'National DB'!V69</f>
        <v>0</v>
      </c>
      <c r="T70" s="117">
        <f>+'National DB'!X69</f>
        <v>2020</v>
      </c>
      <c r="U70" s="11" t="str">
        <f>+'National DB'!Z69</f>
        <v>IT</v>
      </c>
      <c r="V70" s="11" t="str">
        <f>+'National DB'!AA69</f>
        <v>IT</v>
      </c>
      <c r="W70" s="118" t="str">
        <f>+'National DB'!AG69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0" s="118" t="str">
        <f>+'National DB'!AH69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0" s="11"/>
      <c r="Z70" s="11"/>
      <c r="AA70" s="119">
        <f>+'National DB'!BR69</f>
        <v>0.13741184789999997</v>
      </c>
      <c r="AB70" s="119" t="str">
        <f>+'National DB'!BS69</f>
        <v>kgCO2e/km</v>
      </c>
      <c r="AC70" s="119" t="str">
        <f>+'National DB'!BT69</f>
        <v>kgCO2e/km</v>
      </c>
    </row>
    <row r="71" spans="2:29" ht="224">
      <c r="B71" s="11" t="str">
        <f>+'National DB'!B70</f>
        <v>Trasporti</v>
      </c>
      <c r="C71" s="11" t="str">
        <f>+'National DB'!C70</f>
        <v>Persone</v>
      </c>
      <c r="D71" s="11" t="str">
        <f>+'National DB'!D70</f>
        <v>Strada</v>
      </c>
      <c r="E71" s="11" t="str">
        <f>+'National DB'!E70</f>
        <v>Transport</v>
      </c>
      <c r="F71" s="11" t="str">
        <f>+'National DB'!F70</f>
        <v>People</v>
      </c>
      <c r="G71" s="11" t="str">
        <f>+'National DB'!G70</f>
        <v>Road</v>
      </c>
      <c r="H71" s="11" t="str">
        <f>+'National DB'!I70</f>
        <v>Autobus, mix di combustibile, percorso extra-urbano (IT)</v>
      </c>
      <c r="I71" s="11" t="str">
        <f>+'National DB'!J70</f>
        <v>Buses, fuel mix, rural route  (IT)</v>
      </c>
      <c r="J71" s="11">
        <f>+'National DB'!K70</f>
        <v>0</v>
      </c>
      <c r="K71" s="11">
        <f>+'National DB'!L70</f>
        <v>0</v>
      </c>
      <c r="L71" s="11" t="str">
        <f>+'National DB'!M70</f>
        <v>IT00065</v>
      </c>
      <c r="M71" s="11" t="str">
        <f>+'National DB'!N70</f>
        <v>ISPRA</v>
      </c>
      <c r="N71" s="11" t="str">
        <f>+'National DB'!O70</f>
        <v>ISPRA</v>
      </c>
      <c r="O71" s="13" t="str">
        <f>+'National DB'!P70</f>
        <v>http://www.sinanet.isprambiente.it/it/sia-ispra/fetransp</v>
      </c>
      <c r="P71" s="13" t="str">
        <f>'National DB'!S70</f>
        <v>km</v>
      </c>
      <c r="Q71" s="116" t="str">
        <f>+'National DB'!T70</f>
        <v>Veicoli alimentati con mix di combustibile, percorso extra-urbano. _x000D_I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carburante._x000D_</v>
      </c>
      <c r="R71" s="116" t="str">
        <f>+'National DB'!U70</f>
        <v>Vehicles fueled by fuel mix,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v>
      </c>
      <c r="S71" s="11">
        <f>+'National DB'!V70</f>
        <v>0</v>
      </c>
      <c r="T71" s="117">
        <f>+'National DB'!X70</f>
        <v>2020</v>
      </c>
      <c r="U71" s="11" t="str">
        <f>+'National DB'!Z70</f>
        <v>IT</v>
      </c>
      <c r="V71" s="11" t="str">
        <f>+'National DB'!AA70</f>
        <v>IT</v>
      </c>
      <c r="W71" s="118" t="str">
        <f>+'National DB'!AG70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1" s="118" t="str">
        <f>+'National DB'!AH70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1" s="11"/>
      <c r="Z71" s="11"/>
      <c r="AA71" s="119">
        <f>+'National DB'!BR70</f>
        <v>0.67270731299999997</v>
      </c>
      <c r="AB71" s="119" t="str">
        <f>+'National DB'!BS70</f>
        <v>kgCO2e/km</v>
      </c>
      <c r="AC71" s="119" t="str">
        <f>+'National DB'!BT70</f>
        <v>kgCO2e/km</v>
      </c>
    </row>
    <row r="72" spans="2:29" ht="224">
      <c r="B72" s="11" t="str">
        <f>+'National DB'!B71</f>
        <v>Trasporti</v>
      </c>
      <c r="C72" s="11" t="str">
        <f>+'National DB'!C71</f>
        <v>Persone</v>
      </c>
      <c r="D72" s="11" t="str">
        <f>+'National DB'!D71</f>
        <v>Strada</v>
      </c>
      <c r="E72" s="11" t="str">
        <f>+'National DB'!E71</f>
        <v>Transport</v>
      </c>
      <c r="F72" s="11" t="str">
        <f>+'National DB'!F71</f>
        <v>People</v>
      </c>
      <c r="G72" s="11" t="str">
        <f>+'National DB'!G71</f>
        <v>Road</v>
      </c>
      <c r="H72" s="11" t="str">
        <f>+'National DB'!I71</f>
        <v>Ciclomotori, benzina, percorso extra-urbano (IT)</v>
      </c>
      <c r="I72" s="11" t="str">
        <f>+'National DB'!J71</f>
        <v>Mopeds, gasoline, rural route (IT)</v>
      </c>
      <c r="J72" s="11" t="str">
        <f>+'National DB'!K71</f>
        <v>Motorini/ scooter di cilindrata inferiore o uguale a 50cc</v>
      </c>
      <c r="K72" s="11">
        <f>+'National DB'!L71</f>
        <v>0</v>
      </c>
      <c r="L72" s="11" t="str">
        <f>+'National DB'!M71</f>
        <v>IT00066</v>
      </c>
      <c r="M72" s="11" t="str">
        <f>+'National DB'!N71</f>
        <v>ISPRA</v>
      </c>
      <c r="N72" s="11" t="str">
        <f>+'National DB'!O71</f>
        <v>ISPRA</v>
      </c>
      <c r="O72" s="13" t="str">
        <f>+'National DB'!P71</f>
        <v>http://www.sinanet.isprambiente.it/it/sia-ispra/fetransp</v>
      </c>
      <c r="P72" s="13" t="str">
        <f>'National DB'!S71</f>
        <v>km</v>
      </c>
      <c r="Q72" s="116" t="str">
        <f>+'National DB'!T71</f>
        <v>Veicoli alimentati a benzina, percorso extra-urbano. _x000D_I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v>
      </c>
      <c r="R72" s="116" t="str">
        <f>+'National DB'!U71</f>
        <v xml:space="preserve">Vehicles fueled by gasoline,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 </v>
      </c>
      <c r="S72" s="11">
        <f>+'National DB'!V71</f>
        <v>0</v>
      </c>
      <c r="T72" s="117">
        <f>+'National DB'!X71</f>
        <v>2020</v>
      </c>
      <c r="U72" s="11" t="str">
        <f>+'National DB'!Z71</f>
        <v>IT</v>
      </c>
      <c r="V72" s="11" t="str">
        <f>+'National DB'!AA71</f>
        <v>IT</v>
      </c>
      <c r="W72" s="118" t="str">
        <f>+'National DB'!AG71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2" s="118" t="str">
        <f>+'National DB'!AH71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2" s="11"/>
      <c r="Z72" s="11"/>
      <c r="AA72" s="119">
        <f>+'National DB'!BR71</f>
        <v>6.157195E-2</v>
      </c>
      <c r="AB72" s="119" t="str">
        <f>+'National DB'!BS71</f>
        <v>kgCO2e/km</v>
      </c>
      <c r="AC72" s="119" t="str">
        <f>+'National DB'!BT71</f>
        <v>kgCO2e/km</v>
      </c>
    </row>
    <row r="73" spans="2:29" ht="224">
      <c r="B73" s="11" t="str">
        <f>+'National DB'!B72</f>
        <v>Trasporti</v>
      </c>
      <c r="C73" s="11" t="str">
        <f>+'National DB'!C72</f>
        <v>Persone</v>
      </c>
      <c r="D73" s="11" t="str">
        <f>+'National DB'!D72</f>
        <v>Strada</v>
      </c>
      <c r="E73" s="11" t="str">
        <f>+'National DB'!E72</f>
        <v>Transport</v>
      </c>
      <c r="F73" s="11" t="str">
        <f>+'National DB'!F72</f>
        <v>People</v>
      </c>
      <c r="G73" s="11" t="str">
        <f>+'National DB'!G72</f>
        <v>Road</v>
      </c>
      <c r="H73" s="11" t="str">
        <f>+'National DB'!I72</f>
        <v>Moto, benzina, percorso extra-urbano (IT)</v>
      </c>
      <c r="I73" s="11" t="str">
        <f>+'National DB'!J72</f>
        <v>Motorcycles, gasoline, rural route (IT)</v>
      </c>
      <c r="J73" s="11" t="str">
        <f>+'National DB'!K72</f>
        <v>Motocilette di cilindrata superiore a 50 cc</v>
      </c>
      <c r="K73" s="11">
        <f>+'National DB'!L72</f>
        <v>0</v>
      </c>
      <c r="L73" s="11" t="str">
        <f>+'National DB'!M72</f>
        <v>IT00067</v>
      </c>
      <c r="M73" s="11" t="str">
        <f>+'National DB'!N72</f>
        <v>ISPRA</v>
      </c>
      <c r="N73" s="11" t="str">
        <f>+'National DB'!O72</f>
        <v>ISPRA</v>
      </c>
      <c r="O73" s="13" t="str">
        <f>+'National DB'!P72</f>
        <v>http://www.sinanet.isprambiente.it/it/sia-ispra/fetransp</v>
      </c>
      <c r="P73" s="13" t="str">
        <f>'National DB'!S72</f>
        <v>km</v>
      </c>
      <c r="Q73" s="116" t="str">
        <f>+'National DB'!T72</f>
        <v>Veicoli alimentati a benzina, percorso extra-urbano. _x000D_I fattori di emissione sono calcolati sia rispetto ai km percorsi che rispetto ai consumi, con riferimento sia al dettaglio delle tecnologie che all’aggregazione per settore e combustibile, elaborati per il percorso extraurbano. Non sono inclusi i dati del veicolo del veicolo e del carburante.</v>
      </c>
      <c r="R73" s="116" t="str">
        <f>+'National DB'!U72</f>
        <v xml:space="preserve">Vehicles fueled by gasoline,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 </v>
      </c>
      <c r="S73" s="11">
        <f>+'National DB'!V72</f>
        <v>0</v>
      </c>
      <c r="T73" s="117">
        <f>+'National DB'!X72</f>
        <v>2020</v>
      </c>
      <c r="U73" s="11" t="str">
        <f>+'National DB'!Z72</f>
        <v>IT</v>
      </c>
      <c r="V73" s="11" t="str">
        <f>+'National DB'!AA72</f>
        <v>IT</v>
      </c>
      <c r="W73" s="118" t="str">
        <f>+'National DB'!AG72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3" s="118" t="str">
        <f>+'National DB'!AH72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3" s="11"/>
      <c r="Z73" s="11"/>
      <c r="AA73" s="119">
        <f>+'National DB'!BR72</f>
        <v>8.9260397999999991E-2</v>
      </c>
      <c r="AB73" s="119" t="str">
        <f>+'National DB'!BS72</f>
        <v>kgCO2e/km</v>
      </c>
      <c r="AC73" s="119" t="str">
        <f>+'National DB'!BT72</f>
        <v>kgCO2e/km</v>
      </c>
    </row>
    <row r="74" spans="2:29" ht="224">
      <c r="B74" s="11" t="str">
        <f>+'National DB'!B73</f>
        <v>Trasporti</v>
      </c>
      <c r="C74" s="11" t="str">
        <f>+'National DB'!C73</f>
        <v>Merci</v>
      </c>
      <c r="D74" s="11" t="str">
        <f>+'National DB'!D73</f>
        <v>Strada</v>
      </c>
      <c r="E74" s="11" t="str">
        <f>+'National DB'!E73</f>
        <v>Transport</v>
      </c>
      <c r="F74" s="11" t="str">
        <f>+'National DB'!F73</f>
        <v>Freight</v>
      </c>
      <c r="G74" s="11" t="str">
        <f>+'National DB'!G73</f>
        <v>Road</v>
      </c>
      <c r="H74" s="11" t="str">
        <f>+'National DB'!I73</f>
        <v>Autoveicoli leggeri, mix di combustibile, percorso extra-urbano (IT)</v>
      </c>
      <c r="I74" s="11" t="str">
        <f>+'National DB'!J73</f>
        <v>Light Duty Vehicles,  fuel mix, rural route (IT)</v>
      </c>
      <c r="J74" s="11" t="str">
        <f>+'National DB'!K73</f>
        <v>Piccoli camioncini</v>
      </c>
      <c r="K74" s="11" t="str">
        <f>+'National DB'!L73</f>
        <v>Trucks and vans</v>
      </c>
      <c r="L74" s="11" t="str">
        <f>+'National DB'!M73</f>
        <v>IT00068</v>
      </c>
      <c r="M74" s="11" t="str">
        <f>+'National DB'!N73</f>
        <v>ISPRA</v>
      </c>
      <c r="N74" s="11" t="str">
        <f>+'National DB'!O73</f>
        <v>ISPRA</v>
      </c>
      <c r="O74" s="13" t="str">
        <f>+'National DB'!P73</f>
        <v>http://www.sinanet.isprambiente.it/it/sia-ispra/fetransp</v>
      </c>
      <c r="P74" s="13" t="str">
        <f>'National DB'!S73</f>
        <v>km</v>
      </c>
      <c r="Q74" s="116" t="str">
        <f>+'National DB'!T73</f>
        <v>Veicoli alimentati con mix di combustibile, su percorso stradale extra-urbano.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v>
      </c>
      <c r="R74" s="116" t="str">
        <f>+'National DB'!U73</f>
        <v>Vehicles fueled by fuel mix,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v>
      </c>
      <c r="S74" s="11">
        <f>+'National DB'!V73</f>
        <v>0</v>
      </c>
      <c r="T74" s="117">
        <f>+'National DB'!X73</f>
        <v>2020</v>
      </c>
      <c r="U74" s="11" t="str">
        <f>+'National DB'!Z73</f>
        <v>IT</v>
      </c>
      <c r="V74" s="11" t="str">
        <f>+'National DB'!AA73</f>
        <v>IT</v>
      </c>
      <c r="W74" s="118" t="str">
        <f>+'National DB'!AG73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4" s="118" t="str">
        <f>+'National DB'!AH73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4" s="11"/>
      <c r="Z74" s="11"/>
      <c r="AA74" s="119">
        <f>+'National DB'!BR73</f>
        <v>0.18391902174999999</v>
      </c>
      <c r="AB74" s="119" t="str">
        <f>+'National DB'!BS73</f>
        <v>kgCO2e/km</v>
      </c>
      <c r="AC74" s="119" t="str">
        <f>+'National DB'!BT73</f>
        <v>kgCO2e/km</v>
      </c>
    </row>
    <row r="75" spans="2:29" ht="224">
      <c r="B75" s="11" t="str">
        <f>+'National DB'!B74</f>
        <v>Trasporti</v>
      </c>
      <c r="C75" s="11" t="str">
        <f>+'National DB'!C74</f>
        <v>Merci</v>
      </c>
      <c r="D75" s="11" t="str">
        <f>+'National DB'!D74</f>
        <v>Strada</v>
      </c>
      <c r="E75" s="11" t="str">
        <f>+'National DB'!E74</f>
        <v>Transport</v>
      </c>
      <c r="F75" s="11" t="str">
        <f>+'National DB'!F74</f>
        <v>Freight</v>
      </c>
      <c r="G75" s="11" t="str">
        <f>+'National DB'!G74</f>
        <v>Road</v>
      </c>
      <c r="H75" s="11" t="str">
        <f>+'National DB'!I74</f>
        <v>Autoveicoli pesanti, mix di combustibile, percorso extra-urbano (IT)</v>
      </c>
      <c r="I75" s="11" t="str">
        <f>+'National DB'!J74</f>
        <v>Heavy Duty Trucks,  fuel mix, rural route (IT)</v>
      </c>
      <c r="J75" s="11" t="str">
        <f>+'National DB'!K74</f>
        <v>Camion, autoarticolati</v>
      </c>
      <c r="K75" s="11">
        <f>+'National DB'!L74</f>
        <v>0</v>
      </c>
      <c r="L75" s="11" t="str">
        <f>+'National DB'!M74</f>
        <v>IT00069</v>
      </c>
      <c r="M75" s="11" t="str">
        <f>+'National DB'!N74</f>
        <v>ISPRA</v>
      </c>
      <c r="N75" s="11" t="str">
        <f>+'National DB'!O74</f>
        <v>ISPRA</v>
      </c>
      <c r="O75" s="13" t="str">
        <f>+'National DB'!P74</f>
        <v>http://www.sinanet.isprambiente.it/it/sia-ispra/fetransp</v>
      </c>
      <c r="P75" s="13" t="str">
        <f>'National DB'!S74</f>
        <v>km</v>
      </c>
      <c r="Q75" s="116" t="str">
        <f>+'National DB'!T74</f>
        <v>Veicoli alimentati con mix di combustibile, su percorso stradale extra-urbano.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v>
      </c>
      <c r="R75" s="116" t="str">
        <f>+'National DB'!U74</f>
        <v>Vehicles fueled by fuel mix, rural route._x000D_The emission factors are calculated on the basis of the mileage and fuel consumption, with reference both to the technologies and to the aggregation by sector and by fuel, calculated on rural route._x000D_Data related on vehicle and fuel production are not included. _x000D_</v>
      </c>
      <c r="S75" s="11">
        <f>+'National DB'!V74</f>
        <v>0</v>
      </c>
      <c r="T75" s="117">
        <f>+'National DB'!X74</f>
        <v>2020</v>
      </c>
      <c r="U75" s="11" t="str">
        <f>+'National DB'!Z74</f>
        <v>IT</v>
      </c>
      <c r="V75" s="11" t="str">
        <f>+'National DB'!AA74</f>
        <v>IT</v>
      </c>
      <c r="W75" s="118" t="str">
        <f>+'National DB'!AG74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5" s="118" t="str">
        <f>+'National DB'!AH74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5" s="11"/>
      <c r="Z75" s="11"/>
      <c r="AA75" s="119">
        <f>+'National DB'!BR74</f>
        <v>0.57239172400000005</v>
      </c>
      <c r="AB75" s="119" t="str">
        <f>+'National DB'!BS74</f>
        <v>kgCO2e/km</v>
      </c>
      <c r="AC75" s="119" t="str">
        <f>+'National DB'!BT74</f>
        <v>kgCO2e/km</v>
      </c>
    </row>
    <row r="76" spans="2:29" ht="224">
      <c r="B76" s="11" t="str">
        <f>+'National DB'!B75</f>
        <v>Trasporti</v>
      </c>
      <c r="C76" s="11" t="str">
        <f>+'National DB'!C75</f>
        <v>Persone</v>
      </c>
      <c r="D76" s="11" t="str">
        <f>+'National DB'!D75</f>
        <v>Strada</v>
      </c>
      <c r="E76" s="11" t="str">
        <f>+'National DB'!E75</f>
        <v>Transport</v>
      </c>
      <c r="F76" s="11" t="str">
        <f>+'National DB'!F75</f>
        <v>People</v>
      </c>
      <c r="G76" s="11" t="str">
        <f>+'National DB'!G75</f>
        <v>Road</v>
      </c>
      <c r="H76" s="11" t="str">
        <f>+'National DB'!I75</f>
        <v>Automobili, mix di combustibile, percorso AUTOSTRADALE (IT)</v>
      </c>
      <c r="I76" s="11" t="str">
        <f>+'National DB'!J75</f>
        <v>Passenger Cars, fuel mix, highway route (IT)</v>
      </c>
      <c r="J76" s="11">
        <f>+'National DB'!K75</f>
        <v>0</v>
      </c>
      <c r="K76" s="11">
        <f>+'National DB'!L75</f>
        <v>0</v>
      </c>
      <c r="L76" s="11" t="str">
        <f>+'National DB'!M75</f>
        <v>IT00070</v>
      </c>
      <c r="M76" s="11" t="str">
        <f>+'National DB'!N75</f>
        <v>ISPRA</v>
      </c>
      <c r="N76" s="11" t="str">
        <f>+'National DB'!O75</f>
        <v>ISPRA</v>
      </c>
      <c r="O76" s="13" t="str">
        <f>+'National DB'!P75</f>
        <v>http://www.sinanet.isprambiente.it/it/sia-ispra/fetransp</v>
      </c>
      <c r="P76" s="13" t="str">
        <f>'National DB'!S75</f>
        <v>km</v>
      </c>
      <c r="Q76" s="116" t="str">
        <f>+'National DB'!T75</f>
        <v>Veicoli alimentati con mix di combustibile, percorso autostradale. _x000D_I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carburante._x000D_</v>
      </c>
      <c r="R76" s="116" t="str">
        <f>+'National DB'!U75</f>
        <v>Vehicles fueled by fuel mix, highway route._x000D_The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76" s="11">
        <f>+'National DB'!V75</f>
        <v>0</v>
      </c>
      <c r="T76" s="117">
        <f>+'National DB'!X75</f>
        <v>2020</v>
      </c>
      <c r="U76" s="11" t="str">
        <f>+'National DB'!Z75</f>
        <v>IT</v>
      </c>
      <c r="V76" s="11" t="str">
        <f>+'National DB'!AA75</f>
        <v>IT</v>
      </c>
      <c r="W76" s="118" t="str">
        <f>+'National DB'!AG75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6" s="118" t="str">
        <f>+'National DB'!AH75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6" s="11"/>
      <c r="Z76" s="11"/>
      <c r="AA76" s="119">
        <f>+'National DB'!BR75</f>
        <v>0.16102377435000001</v>
      </c>
      <c r="AB76" s="119" t="str">
        <f>+'National DB'!BS75</f>
        <v>kgCO2e/km</v>
      </c>
      <c r="AC76" s="119" t="str">
        <f>+'National DB'!BT75</f>
        <v>kgCO2e/km</v>
      </c>
    </row>
    <row r="77" spans="2:29" ht="224">
      <c r="B77" s="11" t="str">
        <f>+'National DB'!B76</f>
        <v>Trasporti</v>
      </c>
      <c r="C77" s="11" t="str">
        <f>+'National DB'!C76</f>
        <v>Persone</v>
      </c>
      <c r="D77" s="11" t="str">
        <f>+'National DB'!D76</f>
        <v>Strada</v>
      </c>
      <c r="E77" s="11" t="str">
        <f>+'National DB'!E76</f>
        <v>Transport</v>
      </c>
      <c r="F77" s="11" t="str">
        <f>+'National DB'!F76</f>
        <v>People</v>
      </c>
      <c r="G77" s="11" t="str">
        <f>+'National DB'!G76</f>
        <v>Road</v>
      </c>
      <c r="H77" s="11" t="str">
        <f>+'National DB'!I76</f>
        <v>Autobus, mix di combustibile, percorso AUTOSTRADALE (IT)</v>
      </c>
      <c r="I77" s="11" t="str">
        <f>+'National DB'!J76</f>
        <v>Buses, fuel mix, highway route (IT)</v>
      </c>
      <c r="J77" s="11">
        <f>+'National DB'!K76</f>
        <v>0</v>
      </c>
      <c r="K77" s="11">
        <f>+'National DB'!L76</f>
        <v>0</v>
      </c>
      <c r="L77" s="11" t="str">
        <f>+'National DB'!M76</f>
        <v>IT00071</v>
      </c>
      <c r="M77" s="11" t="str">
        <f>+'National DB'!N76</f>
        <v>ISPRA</v>
      </c>
      <c r="N77" s="11" t="str">
        <f>+'National DB'!O76</f>
        <v>ISPRA</v>
      </c>
      <c r="O77" s="13" t="str">
        <f>+'National DB'!P76</f>
        <v>http://www.sinanet.isprambiente.it/it/sia-ispra/fetransp</v>
      </c>
      <c r="P77" s="13" t="str">
        <f>'National DB'!S76</f>
        <v>km</v>
      </c>
      <c r="Q77" s="116" t="str">
        <f>+'National DB'!T76</f>
        <v>Veicoli alimentati con mix di combustibile, percorso autostradale. _x000D_I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v>
      </c>
      <c r="R77" s="116" t="str">
        <f>+'National DB'!U76</f>
        <v>Vehicles fueled by fuel mix, highway route._x000D_The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77" s="11">
        <f>+'National DB'!V76</f>
        <v>0</v>
      </c>
      <c r="T77" s="117">
        <f>+'National DB'!X76</f>
        <v>2020</v>
      </c>
      <c r="U77" s="11" t="str">
        <f>+'National DB'!Z76</f>
        <v>IT</v>
      </c>
      <c r="V77" s="11" t="str">
        <f>+'National DB'!AA76</f>
        <v>IT</v>
      </c>
      <c r="W77" s="118" t="str">
        <f>+'National DB'!AG76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7" s="118" t="str">
        <f>+'National DB'!AH76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7" s="11"/>
      <c r="Z77" s="11"/>
      <c r="AA77" s="119">
        <f>+'National DB'!BR76</f>
        <v>0.5638452100000001</v>
      </c>
      <c r="AB77" s="119" t="str">
        <f>+'National DB'!BS76</f>
        <v>kgCO2e/km</v>
      </c>
      <c r="AC77" s="119" t="str">
        <f>+'National DB'!BT76</f>
        <v>kgCO2e/km</v>
      </c>
    </row>
    <row r="78" spans="2:29" ht="224">
      <c r="B78" s="11" t="str">
        <f>+'National DB'!B77</f>
        <v>Trasporti</v>
      </c>
      <c r="C78" s="11" t="str">
        <f>+'National DB'!C77</f>
        <v>Persone</v>
      </c>
      <c r="D78" s="11" t="str">
        <f>+'National DB'!D77</f>
        <v>Strada</v>
      </c>
      <c r="E78" s="11" t="str">
        <f>+'National DB'!E77</f>
        <v>Transport</v>
      </c>
      <c r="F78" s="11" t="str">
        <f>+'National DB'!F77</f>
        <v>People</v>
      </c>
      <c r="G78" s="11" t="str">
        <f>+'National DB'!G77</f>
        <v>Road</v>
      </c>
      <c r="H78" s="11" t="str">
        <f>+'National DB'!I77</f>
        <v>Ciclomotori, benzina, percorso AUTOSTRADALE (IT)</v>
      </c>
      <c r="I78" s="11" t="str">
        <f>+'National DB'!J77</f>
        <v>Motorcycles, gasoline,  highway route (IT)</v>
      </c>
      <c r="J78" s="11" t="str">
        <f>+'National DB'!K77</f>
        <v>Motocilette di cilindrata superiore a 50 cc</v>
      </c>
      <c r="K78" s="11">
        <f>+'National DB'!L77</f>
        <v>0</v>
      </c>
      <c r="L78" s="11" t="str">
        <f>+'National DB'!M77</f>
        <v>IT00072</v>
      </c>
      <c r="M78" s="11" t="str">
        <f>+'National DB'!N77</f>
        <v>ISPRA</v>
      </c>
      <c r="N78" s="11" t="str">
        <f>+'National DB'!O77</f>
        <v>ISPRA</v>
      </c>
      <c r="O78" s="13" t="str">
        <f>+'National DB'!P77</f>
        <v>http://www.sinanet.isprambiente.it/it/sia-ispra/fetransp</v>
      </c>
      <c r="P78" s="13" t="str">
        <f>'National DB'!S77</f>
        <v>km</v>
      </c>
      <c r="Q78" s="116" t="str">
        <f>+'National DB'!T77</f>
        <v>Veicoli alimentati a benzina, su percorso AUTOSTRADALE.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v>
      </c>
      <c r="R78" s="116" t="str">
        <f>+'National DB'!U77</f>
        <v>Vehicles fueled by gasoline, highway route._x000D_The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78" s="11">
        <f>+'National DB'!V77</f>
        <v>0</v>
      </c>
      <c r="T78" s="117">
        <f>+'National DB'!X77</f>
        <v>2020</v>
      </c>
      <c r="U78" s="11" t="str">
        <f>+'National DB'!Z77</f>
        <v>IT</v>
      </c>
      <c r="V78" s="11" t="str">
        <f>+'National DB'!AA77</f>
        <v>IT</v>
      </c>
      <c r="W78" s="118" t="str">
        <f>+'National DB'!AG77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8" s="118" t="str">
        <f>+'National DB'!AH77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8" s="11"/>
      <c r="Z78" s="11"/>
      <c r="AA78" s="119">
        <f>+'National DB'!BR77</f>
        <v>0.118536504</v>
      </c>
      <c r="AB78" s="119" t="str">
        <f>+'National DB'!BS77</f>
        <v>kgCO2e/km</v>
      </c>
      <c r="AC78" s="119" t="str">
        <f>+'National DB'!BT77</f>
        <v>kgCO2e/km</v>
      </c>
    </row>
    <row r="79" spans="2:29" ht="224">
      <c r="B79" s="11" t="str">
        <f>+'National DB'!B78</f>
        <v>Trasporti</v>
      </c>
      <c r="C79" s="11" t="str">
        <f>+'National DB'!C78</f>
        <v>Merci</v>
      </c>
      <c r="D79" s="11" t="str">
        <f>+'National DB'!D78</f>
        <v>Strada</v>
      </c>
      <c r="E79" s="11" t="str">
        <f>+'National DB'!E78</f>
        <v>Transport</v>
      </c>
      <c r="F79" s="11" t="str">
        <f>+'National DB'!F78</f>
        <v>Freight</v>
      </c>
      <c r="G79" s="11" t="str">
        <f>+'National DB'!G78</f>
        <v>Road</v>
      </c>
      <c r="H79" s="11" t="str">
        <f>+'National DB'!I78</f>
        <v>Autoveicoli leggeri, mix di combustibile, percorso AUTOSTRADALE (IT)</v>
      </c>
      <c r="I79" s="11" t="str">
        <f>+'National DB'!J78</f>
        <v>Light Duty Vehicles, fuel mix, highway route (IT)</v>
      </c>
      <c r="J79" s="11" t="str">
        <f>+'National DB'!K78</f>
        <v>Piccoli camioncini</v>
      </c>
      <c r="K79" s="11" t="str">
        <f>+'National DB'!L78</f>
        <v>Trucks and vans</v>
      </c>
      <c r="L79" s="11" t="str">
        <f>+'National DB'!M78</f>
        <v>IT00073</v>
      </c>
      <c r="M79" s="11" t="str">
        <f>+'National DB'!N78</f>
        <v>ISPRA</v>
      </c>
      <c r="N79" s="11" t="str">
        <f>+'National DB'!O78</f>
        <v>ISPRA</v>
      </c>
      <c r="O79" s="13" t="str">
        <f>+'National DB'!P78</f>
        <v>http://www.sinanet.isprambiente.it/it/sia-ispra/fetransp</v>
      </c>
      <c r="P79" s="13" t="str">
        <f>'National DB'!S78</f>
        <v>km</v>
      </c>
      <c r="Q79" s="116" t="str">
        <f>+'National DB'!T78</f>
        <v>Veicoli alimentati con mix di combustibile, percorso autostradale. _x000D_I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v>
      </c>
      <c r="R79" s="116" t="str">
        <f>+'National DB'!U78</f>
        <v>Vehicles fueled by fuel mix, highway route._x000D_The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79" s="11">
        <f>+'National DB'!V78</f>
        <v>0</v>
      </c>
      <c r="T79" s="117">
        <f>+'National DB'!X78</f>
        <v>2020</v>
      </c>
      <c r="U79" s="11" t="str">
        <f>+'National DB'!Z78</f>
        <v>IT</v>
      </c>
      <c r="V79" s="11" t="str">
        <f>+'National DB'!AA78</f>
        <v>IT</v>
      </c>
      <c r="W79" s="118" t="str">
        <f>+'National DB'!AG78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79" s="118" t="str">
        <f>+'National DB'!AH78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79" s="11"/>
      <c r="Z79" s="11"/>
      <c r="AA79" s="119">
        <f>+'National DB'!BR78</f>
        <v>0.29354067297999997</v>
      </c>
      <c r="AB79" s="119" t="str">
        <f>+'National DB'!BS78</f>
        <v>kgCO2e/km</v>
      </c>
      <c r="AC79" s="119" t="str">
        <f>+'National DB'!BT78</f>
        <v>kgCO2e/km</v>
      </c>
    </row>
    <row r="80" spans="2:29" ht="224">
      <c r="B80" s="11" t="str">
        <f>+'National DB'!B79</f>
        <v>Trasporti</v>
      </c>
      <c r="C80" s="11" t="str">
        <f>+'National DB'!C79</f>
        <v>Merci</v>
      </c>
      <c r="D80" s="11" t="str">
        <f>+'National DB'!D79</f>
        <v>Strada</v>
      </c>
      <c r="E80" s="11" t="str">
        <f>+'National DB'!E79</f>
        <v>Transport</v>
      </c>
      <c r="F80" s="11" t="str">
        <f>+'National DB'!F79</f>
        <v>Freight</v>
      </c>
      <c r="G80" s="11" t="str">
        <f>+'National DB'!G79</f>
        <v>Road</v>
      </c>
      <c r="H80" s="11" t="str">
        <f>+'National DB'!I79</f>
        <v>Autoveicoli pesanti, mix di combustibile, percorso AUTOSTRADALE (IT)</v>
      </c>
      <c r="I80" s="11" t="str">
        <f>+'National DB'!J79</f>
        <v>Heavy Duty Trucks, fuel mix, highway route (IT)</v>
      </c>
      <c r="J80" s="11" t="str">
        <f>+'National DB'!K79</f>
        <v>Camion, autoarticolati</v>
      </c>
      <c r="K80" s="11">
        <f>+'National DB'!L79</f>
        <v>0</v>
      </c>
      <c r="L80" s="11" t="str">
        <f>+'National DB'!M79</f>
        <v>IT00074</v>
      </c>
      <c r="M80" s="11" t="str">
        <f>+'National DB'!N79</f>
        <v>ISPRA</v>
      </c>
      <c r="N80" s="11" t="str">
        <f>+'National DB'!O79</f>
        <v>ISPRA</v>
      </c>
      <c r="O80" s="13" t="str">
        <f>+'National DB'!P79</f>
        <v>http://www.sinanet.isprambiente.it/it/sia-ispra/fetransp</v>
      </c>
      <c r="P80" s="13" t="str">
        <f>'National DB'!S79</f>
        <v>km</v>
      </c>
      <c r="Q80" s="116" t="str">
        <f>+'National DB'!T79</f>
        <v>Veicoli alimentati con mix di combustibile, percorso autostradale. _x000D_I fattori di emissione sono calcolati sia rispetto ai km percorsi che rispetto ai consumi, con riferimento sia al dettaglio delle tecnologie che all’aggregazione per settore e combustibile, elaborati per il percorso autostradale. Non sono inclusi i dati del veicolo del veicolo e del carburante.</v>
      </c>
      <c r="R80" s="116" t="str">
        <f>+'National DB'!U79</f>
        <v>Vehicles fueled by fuel mix, highway route._x000D_The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0" s="11">
        <f>+'National DB'!V79</f>
        <v>0</v>
      </c>
      <c r="T80" s="117">
        <f>+'National DB'!X79</f>
        <v>2020</v>
      </c>
      <c r="U80" s="11" t="str">
        <f>+'National DB'!Z79</f>
        <v>IT</v>
      </c>
      <c r="V80" s="11" t="str">
        <f>+'National DB'!AA79</f>
        <v>IT</v>
      </c>
      <c r="W80" s="118" t="str">
        <f>+'National DB'!AG79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0" s="118" t="str">
        <f>+'National DB'!AH79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0" s="11"/>
      <c r="Z80" s="11"/>
      <c r="AA80" s="119">
        <f>+'National DB'!BR79</f>
        <v>0.58466578450000006</v>
      </c>
      <c r="AB80" s="119" t="str">
        <f>+'National DB'!BS79</f>
        <v>kgCO2e/km</v>
      </c>
      <c r="AC80" s="119" t="str">
        <f>+'National DB'!BT79</f>
        <v>kgCO2e/km</v>
      </c>
    </row>
    <row r="81" spans="2:29" ht="224">
      <c r="B81" s="11" t="str">
        <f>+'National DB'!B80</f>
        <v>Trasporti</v>
      </c>
      <c r="C81" s="11" t="str">
        <f>+'National DB'!C80</f>
        <v>Persone</v>
      </c>
      <c r="D81" s="11" t="str">
        <f>+'National DB'!D80</f>
        <v>Strada</v>
      </c>
      <c r="E81" s="11" t="str">
        <f>+'National DB'!E80</f>
        <v>Transport</v>
      </c>
      <c r="F81" s="11" t="str">
        <f>+'National DB'!F80</f>
        <v>People</v>
      </c>
      <c r="G81" s="11" t="str">
        <f>+'National DB'!G80</f>
        <v>Road</v>
      </c>
      <c r="H81" s="11" t="str">
        <f>+'National DB'!I80</f>
        <v>Automobili, benzina, qualsiasi percorso (IT)</v>
      </c>
      <c r="I81" s="11" t="str">
        <f>+'National DB'!J80</f>
        <v>Passenger Cars, gasoline, any route (IT)</v>
      </c>
      <c r="J81" s="11">
        <f>+'National DB'!K80</f>
        <v>0</v>
      </c>
      <c r="K81" s="11">
        <f>+'National DB'!L80</f>
        <v>0</v>
      </c>
      <c r="L81" s="11" t="str">
        <f>+'National DB'!M80</f>
        <v>IT00075</v>
      </c>
      <c r="M81" s="11" t="str">
        <f>+'National DB'!N80</f>
        <v>ISPRA</v>
      </c>
      <c r="N81" s="11" t="str">
        <f>+'National DB'!O80</f>
        <v>ISPRA</v>
      </c>
      <c r="O81" s="13" t="str">
        <f>+'National DB'!P80</f>
        <v>http://www.sinanet.isprambiente.it/it/sia-ispra/fetransp</v>
      </c>
      <c r="P81" s="13" t="str">
        <f>'National DB'!S80</f>
        <v>km</v>
      </c>
      <c r="Q81" s="116" t="str">
        <f>+'National DB'!T80</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1" s="116" t="str">
        <f>+'National DB'!U80</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1" s="11">
        <f>+'National DB'!V80</f>
        <v>0</v>
      </c>
      <c r="T81" s="117">
        <f>+'National DB'!X80</f>
        <v>2020</v>
      </c>
      <c r="U81" s="11" t="str">
        <f>+'National DB'!Z80</f>
        <v>IT</v>
      </c>
      <c r="V81" s="11" t="str">
        <f>+'National DB'!AA80</f>
        <v>IT</v>
      </c>
      <c r="W81" s="118" t="str">
        <f>+'National DB'!AG80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1" s="118" t="str">
        <f>+'National DB'!AH80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1" s="11"/>
      <c r="Z81" s="11"/>
      <c r="AA81" s="119">
        <f>+'National DB'!BR80</f>
        <v>0.17942716135</v>
      </c>
      <c r="AB81" s="119" t="str">
        <f>+'National DB'!BS80</f>
        <v>kgCO2e/km</v>
      </c>
      <c r="AC81" s="119" t="str">
        <f>+'National DB'!BT80</f>
        <v>kgCO2e/km</v>
      </c>
    </row>
    <row r="82" spans="2:29" ht="224">
      <c r="B82" s="11" t="str">
        <f>+'National DB'!B81</f>
        <v>Trasporti</v>
      </c>
      <c r="C82" s="11" t="str">
        <f>+'National DB'!C81</f>
        <v>Persone</v>
      </c>
      <c r="D82" s="11" t="str">
        <f>+'National DB'!D81</f>
        <v>Strada</v>
      </c>
      <c r="E82" s="11" t="str">
        <f>+'National DB'!E81</f>
        <v>Transport</v>
      </c>
      <c r="F82" s="11" t="str">
        <f>+'National DB'!F81</f>
        <v>People</v>
      </c>
      <c r="G82" s="11" t="str">
        <f>+'National DB'!G81</f>
        <v>Road</v>
      </c>
      <c r="H82" s="11" t="str">
        <f>+'National DB'!I81</f>
        <v>Automobili, diesel, qualsiasi percorso (IT)</v>
      </c>
      <c r="I82" s="11" t="str">
        <f>+'National DB'!J81</f>
        <v>Passenger Cars, diesel, any route (IT)</v>
      </c>
      <c r="J82" s="11">
        <f>+'National DB'!K81</f>
        <v>0</v>
      </c>
      <c r="K82" s="11">
        <f>+'National DB'!L81</f>
        <v>0</v>
      </c>
      <c r="L82" s="11" t="str">
        <f>+'National DB'!M81</f>
        <v>IT00076</v>
      </c>
      <c r="M82" s="11" t="str">
        <f>+'National DB'!N81</f>
        <v>ISPRA</v>
      </c>
      <c r="N82" s="11" t="str">
        <f>+'National DB'!O81</f>
        <v>ISPRA</v>
      </c>
      <c r="O82" s="13" t="str">
        <f>+'National DB'!P81</f>
        <v>http://www.sinanet.isprambiente.it/it/sia-ispra/fetransp</v>
      </c>
      <c r="P82" s="13" t="str">
        <f>'National DB'!S81</f>
        <v>km</v>
      </c>
      <c r="Q82" s="116" t="str">
        <f>+'National DB'!T81</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2" s="116" t="str">
        <f>+'National DB'!U81</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2" s="11">
        <f>+'National DB'!V81</f>
        <v>0</v>
      </c>
      <c r="T82" s="117">
        <f>+'National DB'!X81</f>
        <v>2020</v>
      </c>
      <c r="U82" s="11" t="str">
        <f>+'National DB'!Z81</f>
        <v>IT</v>
      </c>
      <c r="V82" s="11" t="str">
        <f>+'National DB'!AA81</f>
        <v>IT</v>
      </c>
      <c r="W82" s="118" t="str">
        <f>+'National DB'!AG81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2" s="118" t="str">
        <f>+'National DB'!AH81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2" s="11"/>
      <c r="Z82" s="11"/>
      <c r="AA82" s="119">
        <f>+'National DB'!BR81</f>
        <v>0.15352190304999999</v>
      </c>
      <c r="AB82" s="119" t="str">
        <f>+'National DB'!BS81</f>
        <v>kgCO2e/km</v>
      </c>
      <c r="AC82" s="119" t="str">
        <f>+'National DB'!BT81</f>
        <v>kgCO2e/km</v>
      </c>
    </row>
    <row r="83" spans="2:29" ht="224">
      <c r="B83" s="11" t="str">
        <f>+'National DB'!B82</f>
        <v>Trasporti</v>
      </c>
      <c r="C83" s="11" t="str">
        <f>+'National DB'!C82</f>
        <v>Persone</v>
      </c>
      <c r="D83" s="11" t="str">
        <f>+'National DB'!D82</f>
        <v>Strada</v>
      </c>
      <c r="E83" s="11" t="str">
        <f>+'National DB'!E82</f>
        <v>Transport</v>
      </c>
      <c r="F83" s="11" t="str">
        <f>+'National DB'!F82</f>
        <v>People</v>
      </c>
      <c r="G83" s="11" t="str">
        <f>+'National DB'!G82</f>
        <v>Road</v>
      </c>
      <c r="H83" s="11" t="str">
        <f>+'National DB'!I82</f>
        <v>Automobili, GPL, qualsiasi percorso (IT)</v>
      </c>
      <c r="I83" s="11" t="str">
        <f>+'National DB'!J82</f>
        <v>Passenger Cars, LPG, any route (IT)</v>
      </c>
      <c r="J83" s="11">
        <f>+'National DB'!K82</f>
        <v>0</v>
      </c>
      <c r="K83" s="11">
        <f>+'National DB'!L82</f>
        <v>0</v>
      </c>
      <c r="L83" s="11" t="str">
        <f>+'National DB'!M82</f>
        <v>IT00077</v>
      </c>
      <c r="M83" s="11" t="str">
        <f>+'National DB'!N82</f>
        <v>ISPRA</v>
      </c>
      <c r="N83" s="11" t="str">
        <f>+'National DB'!O82</f>
        <v>ISPRA</v>
      </c>
      <c r="O83" s="13" t="str">
        <f>+'National DB'!P82</f>
        <v>http://www.sinanet.isprambiente.it/it/sia-ispra/fetransp</v>
      </c>
      <c r="P83" s="13" t="str">
        <f>'National DB'!S82</f>
        <v>km</v>
      </c>
      <c r="Q83" s="116" t="str">
        <f>+'National DB'!T82</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3" s="116" t="str">
        <f>+'National DB'!U82</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3" s="11">
        <f>+'National DB'!V82</f>
        <v>0</v>
      </c>
      <c r="T83" s="117">
        <f>+'National DB'!X82</f>
        <v>2020</v>
      </c>
      <c r="U83" s="11" t="str">
        <f>+'National DB'!Z82</f>
        <v>IT</v>
      </c>
      <c r="V83" s="11" t="str">
        <f>+'National DB'!AA82</f>
        <v>IT</v>
      </c>
      <c r="W83" s="118" t="str">
        <f>+'National DB'!AG82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3" s="118" t="str">
        <f>+'National DB'!AH82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3" s="11"/>
      <c r="Z83" s="11"/>
      <c r="AA83" s="119">
        <f>+'National DB'!BR82</f>
        <v>0.18966784880000001</v>
      </c>
      <c r="AB83" s="119" t="str">
        <f>+'National DB'!BS82</f>
        <v>kgCO2e/km</v>
      </c>
      <c r="AC83" s="119" t="str">
        <f>+'National DB'!BT82</f>
        <v>kgCO2e/km</v>
      </c>
    </row>
    <row r="84" spans="2:29" ht="224">
      <c r="B84" s="11" t="str">
        <f>+'National DB'!B83</f>
        <v>Trasporti</v>
      </c>
      <c r="C84" s="11" t="str">
        <f>+'National DB'!C83</f>
        <v>Persone</v>
      </c>
      <c r="D84" s="11" t="str">
        <f>+'National DB'!D83</f>
        <v>Strada</v>
      </c>
      <c r="E84" s="11" t="str">
        <f>+'National DB'!E83</f>
        <v>Transport</v>
      </c>
      <c r="F84" s="11" t="str">
        <f>+'National DB'!F83</f>
        <v>People</v>
      </c>
      <c r="G84" s="11" t="str">
        <f>+'National DB'!G83</f>
        <v>Road</v>
      </c>
      <c r="H84" s="11" t="str">
        <f>+'National DB'!I83</f>
        <v>Automobili, E85 (85% etanolo + 15% benzina), qualsiasi percorso (IT)</v>
      </c>
      <c r="I84" s="11" t="str">
        <f>+'National DB'!J83</f>
        <v>Passenger Cars, E85 (85% ethanol + 15% gasoline), any route (IT)</v>
      </c>
      <c r="J84" s="11">
        <f>+'National DB'!K83</f>
        <v>0</v>
      </c>
      <c r="K84" s="11">
        <f>+'National DB'!L83</f>
        <v>0</v>
      </c>
      <c r="L84" s="11" t="str">
        <f>+'National DB'!M83</f>
        <v>IT00078</v>
      </c>
      <c r="M84" s="11" t="str">
        <f>+'National DB'!N83</f>
        <v>ISPRA</v>
      </c>
      <c r="N84" s="11" t="str">
        <f>+'National DB'!O83</f>
        <v>ISPRA</v>
      </c>
      <c r="O84" s="13" t="str">
        <f>+'National DB'!P83</f>
        <v>http://www.sinanet.isprambiente.it/it/sia-ispra/fetransp</v>
      </c>
      <c r="P84" s="13" t="str">
        <f>'National DB'!S83</f>
        <v>km</v>
      </c>
      <c r="Q84" s="116" t="str">
        <f>+'National DB'!T83</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4" s="116" t="str">
        <f>+'National DB'!U83</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4" s="11">
        <f>+'National DB'!V83</f>
        <v>0</v>
      </c>
      <c r="T84" s="117">
        <f>+'National DB'!X83</f>
        <v>2020</v>
      </c>
      <c r="U84" s="11" t="str">
        <f>+'National DB'!Z83</f>
        <v>IT</v>
      </c>
      <c r="V84" s="11" t="str">
        <f>+'National DB'!AA83</f>
        <v>IT</v>
      </c>
      <c r="W84" s="118" t="str">
        <f>+'National DB'!AG83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4" s="118" t="str">
        <f>+'National DB'!AH83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4" s="11"/>
      <c r="Z84" s="11"/>
      <c r="AA84" s="119">
        <f>+'National DB'!BR83</f>
        <v>0.27356054459999996</v>
      </c>
      <c r="AB84" s="119" t="str">
        <f>+'National DB'!BS83</f>
        <v>kgCO2e/km</v>
      </c>
      <c r="AC84" s="119" t="str">
        <f>+'National DB'!BT83</f>
        <v>kgCO2e/km</v>
      </c>
    </row>
    <row r="85" spans="2:29" ht="224">
      <c r="B85" s="11" t="str">
        <f>+'National DB'!B84</f>
        <v>Trasporti</v>
      </c>
      <c r="C85" s="11" t="str">
        <f>+'National DB'!C84</f>
        <v>Persone</v>
      </c>
      <c r="D85" s="11" t="str">
        <f>+'National DB'!D84</f>
        <v>Strada</v>
      </c>
      <c r="E85" s="11" t="str">
        <f>+'National DB'!E84</f>
        <v>Transport</v>
      </c>
      <c r="F85" s="11" t="str">
        <f>+'National DB'!F84</f>
        <v>People</v>
      </c>
      <c r="G85" s="11" t="str">
        <f>+'National DB'!G84</f>
        <v>Road</v>
      </c>
      <c r="H85" s="11" t="str">
        <f>+'National DB'!I84</f>
        <v>Automobili, metano, qualsiasi percorso (IT)</v>
      </c>
      <c r="I85" s="11" t="str">
        <f>+'National DB'!J84</f>
        <v>Passenger Cars, natural gas, any route (IT)</v>
      </c>
      <c r="J85" s="11">
        <f>+'National DB'!K84</f>
        <v>0</v>
      </c>
      <c r="K85" s="11">
        <f>+'National DB'!L84</f>
        <v>0</v>
      </c>
      <c r="L85" s="11" t="str">
        <f>+'National DB'!M84</f>
        <v>IT00079</v>
      </c>
      <c r="M85" s="11" t="str">
        <f>+'National DB'!N84</f>
        <v>ISPRA</v>
      </c>
      <c r="N85" s="11" t="str">
        <f>+'National DB'!O84</f>
        <v>ISPRA</v>
      </c>
      <c r="O85" s="13" t="str">
        <f>+'National DB'!P84</f>
        <v>http://www.sinanet.isprambiente.it/it/sia-ispra/fetransp</v>
      </c>
      <c r="P85" s="13" t="str">
        <f>'National DB'!S84</f>
        <v>km</v>
      </c>
      <c r="Q85" s="116" t="str">
        <f>+'National DB'!T84</f>
        <v>Veicoli alimentati con specifico combustibile, senza distinzione di percorso stradale.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v>
      </c>
      <c r="R85" s="116" t="str">
        <f>+'National DB'!U84</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5" s="11">
        <f>+'National DB'!V84</f>
        <v>0</v>
      </c>
      <c r="T85" s="117">
        <f>+'National DB'!X84</f>
        <v>2020</v>
      </c>
      <c r="U85" s="11" t="str">
        <f>+'National DB'!Z84</f>
        <v>IT</v>
      </c>
      <c r="V85" s="11" t="str">
        <f>+'National DB'!AA84</f>
        <v>IT</v>
      </c>
      <c r="W85" s="118" t="str">
        <f>+'National DB'!AG84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5" s="118" t="str">
        <f>+'National DB'!AH84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5" s="11"/>
      <c r="Z85" s="11"/>
      <c r="AA85" s="119">
        <f>+'National DB'!BR84</f>
        <v>0.157987718375</v>
      </c>
      <c r="AB85" s="119" t="str">
        <f>+'National DB'!BS84</f>
        <v>kgCO2e/km</v>
      </c>
      <c r="AC85" s="119" t="str">
        <f>+'National DB'!BT84</f>
        <v>kgCO2e/km</v>
      </c>
    </row>
    <row r="86" spans="2:29" ht="224">
      <c r="B86" s="11" t="str">
        <f>+'National DB'!B85</f>
        <v>Trasporti</v>
      </c>
      <c r="C86" s="11" t="str">
        <f>+'National DB'!C85</f>
        <v>Persone</v>
      </c>
      <c r="D86" s="11" t="str">
        <f>+'National DB'!D85</f>
        <v>Strada</v>
      </c>
      <c r="E86" s="11" t="str">
        <f>+'National DB'!E85</f>
        <v>Transport</v>
      </c>
      <c r="F86" s="11" t="str">
        <f>+'National DB'!F85</f>
        <v>People</v>
      </c>
      <c r="G86" s="11" t="str">
        <f>+'National DB'!G85</f>
        <v>Road</v>
      </c>
      <c r="H86" s="11" t="str">
        <f>+'National DB'!I85</f>
        <v>Automobili, benzina ibrida, qualsiasi percorso (IT)</v>
      </c>
      <c r="I86" s="11" t="str">
        <f>+'National DB'!J85</f>
        <v>Passenger Cars, hybrid gasoline, any route (IT)</v>
      </c>
      <c r="J86" s="11">
        <f>+'National DB'!K85</f>
        <v>0</v>
      </c>
      <c r="K86" s="11">
        <f>+'National DB'!L85</f>
        <v>0</v>
      </c>
      <c r="L86" s="11" t="str">
        <f>+'National DB'!M85</f>
        <v>IT00080</v>
      </c>
      <c r="M86" s="11" t="str">
        <f>+'National DB'!N85</f>
        <v>ISPRA</v>
      </c>
      <c r="N86" s="11" t="str">
        <f>+'National DB'!O85</f>
        <v>ISPRA</v>
      </c>
      <c r="O86" s="13" t="str">
        <f>+'National DB'!P85</f>
        <v>http://www.sinanet.isprambiente.it/it/sia-ispra/fetransp</v>
      </c>
      <c r="P86" s="13" t="str">
        <f>'National DB'!S85</f>
        <v>km</v>
      </c>
      <c r="Q86" s="116" t="str">
        <f>+'National DB'!T85</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6" s="116" t="str">
        <f>+'National DB'!U85</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6" s="11">
        <f>+'National DB'!V85</f>
        <v>0</v>
      </c>
      <c r="T86" s="117">
        <f>+'National DB'!X85</f>
        <v>2020</v>
      </c>
      <c r="U86" s="11" t="str">
        <f>+'National DB'!Z85</f>
        <v>IT</v>
      </c>
      <c r="V86" s="11" t="str">
        <f>+'National DB'!AA85</f>
        <v>IT</v>
      </c>
      <c r="W86" s="118" t="str">
        <f>+'National DB'!AG85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6" s="118" t="str">
        <f>+'National DB'!AH85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6" s="11"/>
      <c r="Z86" s="11"/>
      <c r="AA86" s="119">
        <f>+'National DB'!BR85</f>
        <v>0.1064265011</v>
      </c>
      <c r="AB86" s="119" t="str">
        <f>+'National DB'!BS85</f>
        <v>kgCO2e/km</v>
      </c>
      <c r="AC86" s="119" t="str">
        <f>+'National DB'!BT85</f>
        <v>kgCO2e/km</v>
      </c>
    </row>
    <row r="87" spans="2:29" ht="224">
      <c r="B87" s="11" t="str">
        <f>+'National DB'!B86</f>
        <v>Trasporti</v>
      </c>
      <c r="C87" s="11" t="str">
        <f>+'National DB'!C86</f>
        <v>Persone</v>
      </c>
      <c r="D87" s="11" t="str">
        <f>+'National DB'!D86</f>
        <v>Strada</v>
      </c>
      <c r="E87" s="11" t="str">
        <f>+'National DB'!E86</f>
        <v>Transport</v>
      </c>
      <c r="F87" s="11" t="str">
        <f>+'National DB'!F86</f>
        <v>People</v>
      </c>
      <c r="G87" s="11" t="str">
        <f>+'National DB'!G86</f>
        <v>Road</v>
      </c>
      <c r="H87" s="11" t="str">
        <f>+'National DB'!I86</f>
        <v>Autobus, diesel, qualsiasi percorso (IT)</v>
      </c>
      <c r="I87" s="11" t="str">
        <f>+'National DB'!J86</f>
        <v>Buses, diesel, any route (IT)</v>
      </c>
      <c r="J87" s="11">
        <f>+'National DB'!K86</f>
        <v>0</v>
      </c>
      <c r="K87" s="11">
        <f>+'National DB'!L86</f>
        <v>0</v>
      </c>
      <c r="L87" s="11" t="str">
        <f>+'National DB'!M86</f>
        <v>IT00081</v>
      </c>
      <c r="M87" s="11" t="str">
        <f>+'National DB'!N86</f>
        <v>ISPRA</v>
      </c>
      <c r="N87" s="11" t="str">
        <f>+'National DB'!O86</f>
        <v>ISPRA</v>
      </c>
      <c r="O87" s="13" t="str">
        <f>+'National DB'!P86</f>
        <v>http://www.sinanet.isprambiente.it/it/sia-ispra/fetransp</v>
      </c>
      <c r="P87" s="13" t="str">
        <f>'National DB'!S86</f>
        <v>km</v>
      </c>
      <c r="Q87" s="116" t="str">
        <f>+'National DB'!T86</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7" s="116" t="str">
        <f>+'National DB'!U86</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7" s="11">
        <f>+'National DB'!V86</f>
        <v>0</v>
      </c>
      <c r="T87" s="117">
        <f>+'National DB'!X86</f>
        <v>2020</v>
      </c>
      <c r="U87" s="11" t="str">
        <f>+'National DB'!Z86</f>
        <v>IT</v>
      </c>
      <c r="V87" s="11" t="str">
        <f>+'National DB'!AA86</f>
        <v>IT</v>
      </c>
      <c r="W87" s="118" t="str">
        <f>+'National DB'!AG86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7" s="118" t="str">
        <f>+'National DB'!AH86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7" s="11"/>
      <c r="Z87" s="11"/>
      <c r="AA87" s="119">
        <f>+'National DB'!BR86</f>
        <v>0.69274365250000003</v>
      </c>
      <c r="AB87" s="119" t="str">
        <f>+'National DB'!BS86</f>
        <v>kgCO2e/km</v>
      </c>
      <c r="AC87" s="119" t="str">
        <f>+'National DB'!BT86</f>
        <v>kgCO2e/km</v>
      </c>
    </row>
    <row r="88" spans="2:29" ht="224">
      <c r="B88" s="11" t="str">
        <f>+'National DB'!B87</f>
        <v>Trasporti</v>
      </c>
      <c r="C88" s="11" t="str">
        <f>+'National DB'!C87</f>
        <v>Persone</v>
      </c>
      <c r="D88" s="11" t="str">
        <f>+'National DB'!D87</f>
        <v>Strada</v>
      </c>
      <c r="E88" s="11" t="str">
        <f>+'National DB'!E87</f>
        <v>Transport</v>
      </c>
      <c r="F88" s="11" t="str">
        <f>+'National DB'!F87</f>
        <v>People</v>
      </c>
      <c r="G88" s="11" t="str">
        <f>+'National DB'!G87</f>
        <v>Road</v>
      </c>
      <c r="H88" s="11" t="str">
        <f>+'National DB'!I87</f>
        <v>Autobus, metano, qualsiasi percorso (IT)</v>
      </c>
      <c r="I88" s="11" t="str">
        <f>+'National DB'!J87</f>
        <v>Buses, natural gas, any route (IT)</v>
      </c>
      <c r="J88" s="11">
        <f>+'National DB'!K87</f>
        <v>0</v>
      </c>
      <c r="K88" s="11">
        <f>+'National DB'!L87</f>
        <v>0</v>
      </c>
      <c r="L88" s="11" t="str">
        <f>+'National DB'!M87</f>
        <v>IT00082</v>
      </c>
      <c r="M88" s="11" t="str">
        <f>+'National DB'!N87</f>
        <v>ISPRA</v>
      </c>
      <c r="N88" s="11" t="str">
        <f>+'National DB'!O87</f>
        <v>ISPRA</v>
      </c>
      <c r="O88" s="13" t="str">
        <f>+'National DB'!P87</f>
        <v>http://www.sinanet.isprambiente.it/it/sia-ispra/fetransp</v>
      </c>
      <c r="P88" s="13" t="str">
        <f>'National DB'!S87</f>
        <v>km</v>
      </c>
      <c r="Q88" s="116" t="str">
        <f>+'National DB'!T87</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8" s="116" t="str">
        <f>+'National DB'!U87</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8" s="11">
        <f>+'National DB'!V87</f>
        <v>0</v>
      </c>
      <c r="T88" s="117">
        <f>+'National DB'!X87</f>
        <v>2020</v>
      </c>
      <c r="U88" s="11" t="str">
        <f>+'National DB'!Z87</f>
        <v>IT</v>
      </c>
      <c r="V88" s="11" t="str">
        <f>+'National DB'!AA87</f>
        <v>IT</v>
      </c>
      <c r="W88" s="118" t="str">
        <f>+'National DB'!AG87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8" s="118" t="str">
        <f>+'National DB'!AH87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8" s="11"/>
      <c r="Z88" s="11"/>
      <c r="AA88" s="119">
        <f>+'National DB'!BR87</f>
        <v>1.1044347540000001</v>
      </c>
      <c r="AB88" s="119" t="str">
        <f>+'National DB'!BS87</f>
        <v>kgCO2e/km</v>
      </c>
      <c r="AC88" s="119" t="str">
        <f>+'National DB'!BT87</f>
        <v>kgCO2e/km</v>
      </c>
    </row>
    <row r="89" spans="2:29" ht="224">
      <c r="B89" s="11" t="str">
        <f>+'National DB'!B88</f>
        <v>Trasporti</v>
      </c>
      <c r="C89" s="11" t="str">
        <f>+'National DB'!C88</f>
        <v>Merci</v>
      </c>
      <c r="D89" s="11" t="str">
        <f>+'National DB'!D88</f>
        <v>Strada</v>
      </c>
      <c r="E89" s="11" t="str">
        <f>+'National DB'!E88</f>
        <v>Transport</v>
      </c>
      <c r="F89" s="11" t="str">
        <f>+'National DB'!F88</f>
        <v>Freight</v>
      </c>
      <c r="G89" s="11" t="str">
        <f>+'National DB'!G88</f>
        <v>Road</v>
      </c>
      <c r="H89" s="11" t="str">
        <f>+'National DB'!I88</f>
        <v>Autoveicoli leggeri, benzina, qualsiai percorso (IT)</v>
      </c>
      <c r="I89" s="11" t="str">
        <f>+'National DB'!J88</f>
        <v>Light Duty Vehicles, gasoline, any route (IT)</v>
      </c>
      <c r="J89" s="11" t="str">
        <f>+'National DB'!K88</f>
        <v>Piccoli camioncini</v>
      </c>
      <c r="K89" s="11" t="str">
        <f>+'National DB'!L88</f>
        <v>Trucks and vans</v>
      </c>
      <c r="L89" s="11" t="str">
        <f>+'National DB'!M88</f>
        <v>IT00083</v>
      </c>
      <c r="M89" s="11" t="str">
        <f>+'National DB'!N88</f>
        <v>ISPRA</v>
      </c>
      <c r="N89" s="11" t="str">
        <f>+'National DB'!O88</f>
        <v>ISPRA</v>
      </c>
      <c r="O89" s="13" t="str">
        <f>+'National DB'!P88</f>
        <v>http://www.sinanet.isprambiente.it/it/sia-ispra/fetransp</v>
      </c>
      <c r="P89" s="13" t="str">
        <f>'National DB'!S88</f>
        <v>km</v>
      </c>
      <c r="Q89" s="116" t="str">
        <f>+'National DB'!T88</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89" s="116" t="str">
        <f>+'National DB'!U88</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89" s="11">
        <f>+'National DB'!V88</f>
        <v>0</v>
      </c>
      <c r="T89" s="117">
        <f>+'National DB'!X88</f>
        <v>2020</v>
      </c>
      <c r="U89" s="11" t="str">
        <f>+'National DB'!Z88</f>
        <v>IT</v>
      </c>
      <c r="V89" s="11" t="str">
        <f>+'National DB'!AA88</f>
        <v>IT</v>
      </c>
      <c r="W89" s="118" t="str">
        <f>+'National DB'!AG88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89" s="118" t="str">
        <f>+'National DB'!AH88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89" s="11"/>
      <c r="Z89" s="11"/>
      <c r="AA89" s="119">
        <f>+'National DB'!BR88</f>
        <v>0.28738633249999995</v>
      </c>
      <c r="AB89" s="119" t="str">
        <f>+'National DB'!BS88</f>
        <v>kgCO2e/km</v>
      </c>
      <c r="AC89" s="119" t="str">
        <f>+'National DB'!BT88</f>
        <v>kgCO2e/km</v>
      </c>
    </row>
    <row r="90" spans="2:29" ht="224">
      <c r="B90" s="11" t="str">
        <f>+'National DB'!B89</f>
        <v>Trasporti</v>
      </c>
      <c r="C90" s="11" t="str">
        <f>+'National DB'!C89</f>
        <v>Merci</v>
      </c>
      <c r="D90" s="11" t="str">
        <f>+'National DB'!D89</f>
        <v>Strada</v>
      </c>
      <c r="E90" s="11" t="str">
        <f>+'National DB'!E89</f>
        <v>Transport</v>
      </c>
      <c r="F90" s="11" t="str">
        <f>+'National DB'!F89</f>
        <v>Freight</v>
      </c>
      <c r="G90" s="11" t="str">
        <f>+'National DB'!G89</f>
        <v>Road</v>
      </c>
      <c r="H90" s="11" t="str">
        <f>+'National DB'!I89</f>
        <v>Autoveicoli leggeri, diesel, qualsiasi percorso (IT)</v>
      </c>
      <c r="I90" s="11" t="str">
        <f>+'National DB'!J89</f>
        <v>Light Duty Vehicles, diesel, any route (IT)</v>
      </c>
      <c r="J90" s="11" t="str">
        <f>+'National DB'!K89</f>
        <v>Piccoli camioncini</v>
      </c>
      <c r="K90" s="11" t="str">
        <f>+'National DB'!L89</f>
        <v>Trucks and vans</v>
      </c>
      <c r="L90" s="11" t="str">
        <f>+'National DB'!M89</f>
        <v>IT00084</v>
      </c>
      <c r="M90" s="11" t="str">
        <f>+'National DB'!N89</f>
        <v>ISPRA</v>
      </c>
      <c r="N90" s="11" t="str">
        <f>+'National DB'!O89</f>
        <v>ISPRA</v>
      </c>
      <c r="O90" s="13" t="str">
        <f>+'National DB'!P89</f>
        <v>http://www.sinanet.isprambiente.it/it/sia-ispra/fetransp</v>
      </c>
      <c r="P90" s="13" t="str">
        <f>'National DB'!S89</f>
        <v>km</v>
      </c>
      <c r="Q90" s="116" t="str">
        <f>+'National DB'!T89</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90" s="116" t="str">
        <f>+'National DB'!U89</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90" s="11">
        <f>+'National DB'!V89</f>
        <v>0</v>
      </c>
      <c r="T90" s="117">
        <f>+'National DB'!X89</f>
        <v>2020</v>
      </c>
      <c r="U90" s="11" t="str">
        <f>+'National DB'!Z89</f>
        <v>IT</v>
      </c>
      <c r="V90" s="11" t="str">
        <f>+'National DB'!AA89</f>
        <v>IT</v>
      </c>
      <c r="W90" s="118" t="str">
        <f>+'National DB'!AG89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0" s="118" t="str">
        <f>+'National DB'!AH89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0" s="11"/>
      <c r="Z90" s="11"/>
      <c r="AA90" s="119">
        <f>+'National DB'!BR89</f>
        <v>0.24072728455</v>
      </c>
      <c r="AB90" s="119" t="str">
        <f>+'National DB'!BS89</f>
        <v>kgCO2e/km</v>
      </c>
      <c r="AC90" s="119" t="str">
        <f>+'National DB'!BT89</f>
        <v>kgCO2e/km</v>
      </c>
    </row>
    <row r="91" spans="2:29" ht="224">
      <c r="B91" s="11" t="str">
        <f>+'National DB'!B90</f>
        <v>Trasporti</v>
      </c>
      <c r="C91" s="11" t="str">
        <f>+'National DB'!C90</f>
        <v>Merci</v>
      </c>
      <c r="D91" s="11" t="str">
        <f>+'National DB'!D90</f>
        <v>Strada</v>
      </c>
      <c r="E91" s="11" t="str">
        <f>+'National DB'!E90</f>
        <v>Transport</v>
      </c>
      <c r="F91" s="11" t="str">
        <f>+'National DB'!F90</f>
        <v>Freight</v>
      </c>
      <c r="G91" s="11" t="str">
        <f>+'National DB'!G90</f>
        <v>Road</v>
      </c>
      <c r="H91" s="11" t="str">
        <f>+'National DB'!I90</f>
        <v>Autoveicoli pesanti, benzina, qualsiai percorso  (IT)</v>
      </c>
      <c r="I91" s="11" t="str">
        <f>+'National DB'!J90</f>
        <v>Heavy Duty Trucks, gasoline, any route (IT)</v>
      </c>
      <c r="J91" s="11" t="str">
        <f>+'National DB'!K90</f>
        <v>Camion, autoarticolati</v>
      </c>
      <c r="K91" s="11">
        <f>+'National DB'!L90</f>
        <v>0</v>
      </c>
      <c r="L91" s="11" t="str">
        <f>+'National DB'!M90</f>
        <v>IT00085</v>
      </c>
      <c r="M91" s="11" t="str">
        <f>+'National DB'!N90</f>
        <v>ISPRA</v>
      </c>
      <c r="N91" s="11" t="str">
        <f>+'National DB'!O90</f>
        <v>ISPRA</v>
      </c>
      <c r="O91" s="13" t="str">
        <f>+'National DB'!P90</f>
        <v>http://www.sinanet.isprambiente.it/it/sia-ispra/fetransp</v>
      </c>
      <c r="P91" s="13" t="str">
        <f>'National DB'!S90</f>
        <v>km</v>
      </c>
      <c r="Q91" s="116" t="str">
        <f>+'National DB'!T90</f>
        <v>Veicoli alimentati con specifico combustibile, senza distinzione di percorso stradale. I fattori di emissione sono calcolati sia rispetto ai km percorsi che rispetto ai consumi, con riferimento sia al dettaglio delle tecnologie che all’aggregazione per settore e combustibile, elaborati sia a livello totale che distintamente per l’ambito urbano, extraurbano ed autostradale. Vengono distinte le emissioni allo scarico dalle emissioni not exhaust e, relativamente alle emissioni di composti organici volatili non metanici (NMVOC) provenienti dai veicoli alimentati a benzina, viene specificata la quota delle emissioni evaporative. Non sono inclusi i dati del veicolo del veicolo e del carburante.</v>
      </c>
      <c r="R91" s="116" t="str">
        <f>+'National DB'!U90</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91" s="11">
        <f>+'National DB'!V90</f>
        <v>0</v>
      </c>
      <c r="T91" s="117">
        <f>+'National DB'!X90</f>
        <v>2020</v>
      </c>
      <c r="U91" s="11" t="str">
        <f>+'National DB'!Z90</f>
        <v>IT</v>
      </c>
      <c r="V91" s="11" t="str">
        <f>+'National DB'!AA90</f>
        <v>IT</v>
      </c>
      <c r="W91" s="118" t="str">
        <f>+'National DB'!AG90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1" s="118" t="str">
        <f>+'National DB'!AH90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1" s="11"/>
      <c r="Z91" s="11"/>
      <c r="AA91" s="119">
        <f>+'National DB'!BR90</f>
        <v>0.492681445</v>
      </c>
      <c r="AB91" s="119" t="str">
        <f>+'National DB'!BS90</f>
        <v>kgCO2e/km</v>
      </c>
      <c r="AC91" s="119" t="str">
        <f>+'National DB'!BT90</f>
        <v>kgCO2e/km</v>
      </c>
    </row>
    <row r="92" spans="2:29" ht="224">
      <c r="B92" s="11" t="str">
        <f>+'National DB'!B91</f>
        <v>Trasporti</v>
      </c>
      <c r="C92" s="11" t="str">
        <f>+'National DB'!C91</f>
        <v>Merci</v>
      </c>
      <c r="D92" s="11" t="str">
        <f>+'National DB'!D91</f>
        <v>Strada</v>
      </c>
      <c r="E92" s="11" t="str">
        <f>+'National DB'!E91</f>
        <v>Transport</v>
      </c>
      <c r="F92" s="11" t="str">
        <f>+'National DB'!F91</f>
        <v>Freight</v>
      </c>
      <c r="G92" s="11" t="str">
        <f>+'National DB'!G91</f>
        <v>Road</v>
      </c>
      <c r="H92" s="11" t="str">
        <f>+'National DB'!I91</f>
        <v>Autoveicoli pesanti, diesel, qualsiai percorso  (IT)</v>
      </c>
      <c r="I92" s="11" t="str">
        <f>+'National DB'!J91</f>
        <v>Heavy Duty Trucks, diesel, any route (IT)</v>
      </c>
      <c r="J92" s="11" t="str">
        <f>+'National DB'!K91</f>
        <v>Camion, autoarticolati</v>
      </c>
      <c r="K92" s="11">
        <f>+'National DB'!L91</f>
        <v>0</v>
      </c>
      <c r="L92" s="11" t="str">
        <f>+'National DB'!M91</f>
        <v>IT00086</v>
      </c>
      <c r="M92" s="11" t="str">
        <f>+'National DB'!N91</f>
        <v>ISPRA</v>
      </c>
      <c r="N92" s="11" t="str">
        <f>+'National DB'!O91</f>
        <v>ISPRA</v>
      </c>
      <c r="O92" s="13" t="str">
        <f>+'National DB'!P91</f>
        <v>http://www.sinanet.isprambiente.it/it/sia-ispra/fetransp</v>
      </c>
      <c r="P92" s="13" t="str">
        <f>'National DB'!S91</f>
        <v>km</v>
      </c>
      <c r="Q92" s="116" t="str">
        <f>+'National DB'!T91</f>
        <v>Veicoli alimentati con specifico combustibile, senza distinzione di percorso stradale. _x000D_I fattori di emissione sono calcolati sia rispetto ai km percorsi che rispetto ai consumi, con riferimento sia al dettaglio delle tecnologie che all’aggregazione per settore e combustibile. Non sono inclusi i dati della produzione del veicolo e del carburante._x000D_</v>
      </c>
      <c r="R92" s="116" t="str">
        <f>+'National DB'!U91</f>
        <v>Vehicles fueled by specific fuel, mix route. _x000D_The emission factors are calculated on the basis of the mileage and fuel consumption, with reference both to the technologies and to the aggregation by sector and by fuel, calculated on highway route._x000D_Data related on vehicle and fuel production are not included. _x000D_</v>
      </c>
      <c r="S92" s="11">
        <f>+'National DB'!V91</f>
        <v>0</v>
      </c>
      <c r="T92" s="117">
        <f>+'National DB'!X91</f>
        <v>2020</v>
      </c>
      <c r="U92" s="11" t="str">
        <f>+'National DB'!Z91</f>
        <v>IT</v>
      </c>
      <c r="V92" s="11" t="str">
        <f>+'National DB'!AA91</f>
        <v>IT</v>
      </c>
      <c r="W92" s="118" t="str">
        <f>+'National DB'!AG91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2" s="118" t="str">
        <f>+'National DB'!AH91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2" s="11"/>
      <c r="Z92" s="11"/>
      <c r="AA92" s="119">
        <f>+'National DB'!BR91</f>
        <v>0.61271140599999996</v>
      </c>
      <c r="AB92" s="119" t="str">
        <f>+'National DB'!BS91</f>
        <v>kgCO2e/km</v>
      </c>
      <c r="AC92" s="119" t="str">
        <f>+'National DB'!BT91</f>
        <v>kgCO2e/km</v>
      </c>
    </row>
    <row r="93" spans="2:29" ht="224">
      <c r="B93" s="11" t="str">
        <f>+'National DB'!B92</f>
        <v>Trasporti</v>
      </c>
      <c r="C93" s="11" t="str">
        <f>+'National DB'!C92</f>
        <v>Persone</v>
      </c>
      <c r="D93" s="11" t="str">
        <f>+'National DB'!D92</f>
        <v>Strada</v>
      </c>
      <c r="E93" s="11" t="str">
        <f>+'National DB'!E92</f>
        <v>Transport</v>
      </c>
      <c r="F93" s="11" t="str">
        <f>+'National DB'!F92</f>
        <v>People</v>
      </c>
      <c r="G93" s="11" t="str">
        <f>+'National DB'!G92</f>
        <v>Road</v>
      </c>
      <c r="H93" s="11" t="str">
        <f>+'National DB'!I92</f>
        <v>Automobili, benzina, percorso urbano (IT)</v>
      </c>
      <c r="I93" s="11" t="str">
        <f>+'National DB'!J92</f>
        <v>Passenger Cars, gasoline, urban route (IT)</v>
      </c>
      <c r="J93" s="11">
        <f>+'National DB'!K92</f>
        <v>0</v>
      </c>
      <c r="K93" s="11">
        <f>+'National DB'!L92</f>
        <v>0</v>
      </c>
      <c r="L93" s="11" t="str">
        <f>+'National DB'!M92</f>
        <v>IT00087</v>
      </c>
      <c r="M93" s="11" t="str">
        <f>+'National DB'!N92</f>
        <v>ISPRA</v>
      </c>
      <c r="N93" s="11" t="str">
        <f>+'National DB'!O92</f>
        <v>ISPRA</v>
      </c>
      <c r="O93" s="13" t="str">
        <f>+'National DB'!P92</f>
        <v>http://www.sinanet.isprambiente.it/it/sia-ispra/fetransp</v>
      </c>
      <c r="P93" s="13" t="str">
        <f>'National DB'!S92</f>
        <v>km</v>
      </c>
      <c r="Q93" s="116" t="str">
        <f>+'National DB'!T92</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3" s="116" t="str">
        <f>+'National DB'!U92</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3" s="11">
        <f>+'National DB'!V92</f>
        <v>0</v>
      </c>
      <c r="T93" s="117">
        <f>+'National DB'!X92</f>
        <v>2020</v>
      </c>
      <c r="U93" s="11" t="str">
        <f>+'National DB'!Z92</f>
        <v>IT</v>
      </c>
      <c r="V93" s="11" t="str">
        <f>+'National DB'!AA92</f>
        <v>IT</v>
      </c>
      <c r="W93" s="118" t="str">
        <f>+'National DB'!AG92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3" s="118" t="str">
        <f>+'National DB'!AH92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3" s="11"/>
      <c r="Z93" s="11"/>
      <c r="AA93" s="119">
        <f>+'National DB'!BR92</f>
        <v>0.26076935595</v>
      </c>
      <c r="AB93" s="119" t="str">
        <f>+'National DB'!BS92</f>
        <v>kgCO2e/km</v>
      </c>
      <c r="AC93" s="119" t="str">
        <f>+'National DB'!BT92</f>
        <v>kgCO2e/km</v>
      </c>
    </row>
    <row r="94" spans="2:29" ht="224">
      <c r="B94" s="11" t="str">
        <f>+'National DB'!B93</f>
        <v>Trasporti</v>
      </c>
      <c r="C94" s="11" t="str">
        <f>+'National DB'!C93</f>
        <v>Persone</v>
      </c>
      <c r="D94" s="11" t="str">
        <f>+'National DB'!D93</f>
        <v>Strada</v>
      </c>
      <c r="E94" s="11" t="str">
        <f>+'National DB'!E93</f>
        <v>Transport</v>
      </c>
      <c r="F94" s="11" t="str">
        <f>+'National DB'!F93</f>
        <v>People</v>
      </c>
      <c r="G94" s="11" t="str">
        <f>+'National DB'!G93</f>
        <v>Road</v>
      </c>
      <c r="H94" s="11" t="str">
        <f>+'National DB'!I93</f>
        <v>Automobili, diesel,  percorso urbano (IT)</v>
      </c>
      <c r="I94" s="11" t="str">
        <f>+'National DB'!J93</f>
        <v>Passenger Cars, diesel, urban route (IT)</v>
      </c>
      <c r="J94" s="11">
        <f>+'National DB'!K93</f>
        <v>0</v>
      </c>
      <c r="K94" s="11">
        <f>+'National DB'!L93</f>
        <v>0</v>
      </c>
      <c r="L94" s="11" t="str">
        <f>+'National DB'!M93</f>
        <v>IT00088</v>
      </c>
      <c r="M94" s="11" t="str">
        <f>+'National DB'!N93</f>
        <v>ISPRA</v>
      </c>
      <c r="N94" s="11" t="str">
        <f>+'National DB'!O93</f>
        <v>ISPRA</v>
      </c>
      <c r="O94" s="13" t="str">
        <f>+'National DB'!P93</f>
        <v>http://www.sinanet.isprambiente.it/it/sia-ispra/fetransp</v>
      </c>
      <c r="P94" s="13" t="str">
        <f>'National DB'!S93</f>
        <v>km</v>
      </c>
      <c r="Q94" s="116" t="str">
        <f>+'National DB'!T93</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4" s="116" t="str">
        <f>+'National DB'!U93</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4" s="11">
        <f>+'National DB'!V93</f>
        <v>0</v>
      </c>
      <c r="T94" s="117">
        <f>+'National DB'!X93</f>
        <v>2020</v>
      </c>
      <c r="U94" s="11" t="str">
        <f>+'National DB'!Z93</f>
        <v>IT</v>
      </c>
      <c r="V94" s="11" t="str">
        <f>+'National DB'!AA93</f>
        <v>IT</v>
      </c>
      <c r="W94" s="118" t="str">
        <f>+'National DB'!AG93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4" s="118" t="str">
        <f>+'National DB'!AH93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4" s="11"/>
      <c r="Z94" s="11"/>
      <c r="AA94" s="119">
        <f>+'National DB'!BR93</f>
        <v>0.21011159160000001</v>
      </c>
      <c r="AB94" s="119" t="str">
        <f>+'National DB'!BS93</f>
        <v>kgCO2e/km</v>
      </c>
      <c r="AC94" s="119" t="str">
        <f>+'National DB'!BT93</f>
        <v>kgCO2e/km</v>
      </c>
    </row>
    <row r="95" spans="2:29" ht="224">
      <c r="B95" s="11" t="str">
        <f>+'National DB'!B94</f>
        <v>Trasporti</v>
      </c>
      <c r="C95" s="11" t="str">
        <f>+'National DB'!C94</f>
        <v>Persone</v>
      </c>
      <c r="D95" s="11" t="str">
        <f>+'National DB'!D94</f>
        <v>Strada</v>
      </c>
      <c r="E95" s="11" t="str">
        <f>+'National DB'!E94</f>
        <v>Transport</v>
      </c>
      <c r="F95" s="11" t="str">
        <f>+'National DB'!F94</f>
        <v>People</v>
      </c>
      <c r="G95" s="11" t="str">
        <f>+'National DB'!G94</f>
        <v>Road</v>
      </c>
      <c r="H95" s="11" t="str">
        <f>+'National DB'!I94</f>
        <v>Automobili, GPL, percorso urbano (IT)</v>
      </c>
      <c r="I95" s="11" t="str">
        <f>+'National DB'!J94</f>
        <v>Passenger Cars, LPG, urban route (IT)</v>
      </c>
      <c r="J95" s="11">
        <f>+'National DB'!K94</f>
        <v>0</v>
      </c>
      <c r="K95" s="11">
        <f>+'National DB'!L94</f>
        <v>0</v>
      </c>
      <c r="L95" s="11" t="str">
        <f>+'National DB'!M94</f>
        <v>IT00089</v>
      </c>
      <c r="M95" s="11" t="str">
        <f>+'National DB'!N94</f>
        <v>ISPRA</v>
      </c>
      <c r="N95" s="11" t="str">
        <f>+'National DB'!O94</f>
        <v>ISPRA</v>
      </c>
      <c r="O95" s="13" t="str">
        <f>+'National DB'!P94</f>
        <v>http://www.sinanet.isprambiente.it/it/sia-ispra/fetransp</v>
      </c>
      <c r="P95" s="13" t="str">
        <f>'National DB'!S94</f>
        <v>km</v>
      </c>
      <c r="Q95" s="116" t="str">
        <f>+'National DB'!T94</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5" s="116" t="str">
        <f>+'National DB'!U94</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5" s="11">
        <f>+'National DB'!V94</f>
        <v>0</v>
      </c>
      <c r="T95" s="117">
        <f>+'National DB'!X94</f>
        <v>2020</v>
      </c>
      <c r="U95" s="11" t="str">
        <f>+'National DB'!Z94</f>
        <v>IT</v>
      </c>
      <c r="V95" s="11" t="str">
        <f>+'National DB'!AA94</f>
        <v>IT</v>
      </c>
      <c r="W95" s="118" t="str">
        <f>+'National DB'!AG94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5" s="118" t="str">
        <f>+'National DB'!AH94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5" s="11"/>
      <c r="Z95" s="11"/>
      <c r="AA95" s="119">
        <f>+'National DB'!BR94</f>
        <v>0.24141979084999998</v>
      </c>
      <c r="AB95" s="119" t="str">
        <f>+'National DB'!BS94</f>
        <v>kgCO2e/km</v>
      </c>
      <c r="AC95" s="119" t="str">
        <f>+'National DB'!BT94</f>
        <v>kgCO2e/km</v>
      </c>
    </row>
    <row r="96" spans="2:29" ht="224">
      <c r="B96" s="11" t="str">
        <f>+'National DB'!B95</f>
        <v>Trasporti</v>
      </c>
      <c r="C96" s="11" t="str">
        <f>+'National DB'!C95</f>
        <v>Persone</v>
      </c>
      <c r="D96" s="11" t="str">
        <f>+'National DB'!D95</f>
        <v>Strada</v>
      </c>
      <c r="E96" s="11" t="str">
        <f>+'National DB'!E95</f>
        <v>Transport</v>
      </c>
      <c r="F96" s="11" t="str">
        <f>+'National DB'!F95</f>
        <v>People</v>
      </c>
      <c r="G96" s="11" t="str">
        <f>+'National DB'!G95</f>
        <v>Road</v>
      </c>
      <c r="H96" s="11" t="str">
        <f>+'National DB'!I95</f>
        <v>Automobili, E85 (85% etanolo + 15% benzina), percorso urbano (IT)</v>
      </c>
      <c r="I96" s="11" t="str">
        <f>+'National DB'!J95</f>
        <v>Passenger Cars, E85 (85% ethanol + 15% gasoline), urban route (IT)</v>
      </c>
      <c r="J96" s="11">
        <f>+'National DB'!K95</f>
        <v>0</v>
      </c>
      <c r="K96" s="11">
        <f>+'National DB'!L95</f>
        <v>0</v>
      </c>
      <c r="L96" s="11" t="str">
        <f>+'National DB'!M95</f>
        <v>IT00090</v>
      </c>
      <c r="M96" s="11" t="str">
        <f>+'National DB'!N95</f>
        <v>ISPRA</v>
      </c>
      <c r="N96" s="11" t="str">
        <f>+'National DB'!O95</f>
        <v>ISPRA</v>
      </c>
      <c r="O96" s="13" t="str">
        <f>+'National DB'!P95</f>
        <v>http://www.sinanet.isprambiente.it/it/sia-ispra/fetransp</v>
      </c>
      <c r="P96" s="13" t="str">
        <f>'National DB'!S95</f>
        <v>km</v>
      </c>
      <c r="Q96" s="116" t="str">
        <f>+'National DB'!T95</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6" s="116" t="str">
        <f>+'National DB'!U95</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6" s="11">
        <f>+'National DB'!V95</f>
        <v>0</v>
      </c>
      <c r="T96" s="117">
        <f>+'National DB'!X95</f>
        <v>2020</v>
      </c>
      <c r="U96" s="11" t="str">
        <f>+'National DB'!Z95</f>
        <v>IT</v>
      </c>
      <c r="V96" s="11" t="str">
        <f>+'National DB'!AA95</f>
        <v>IT</v>
      </c>
      <c r="W96" s="118" t="str">
        <f>+'National DB'!AG95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6" s="118" t="str">
        <f>+'National DB'!AH95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6" s="11"/>
      <c r="Z96" s="11"/>
      <c r="AA96" s="119">
        <f>+'National DB'!BR95</f>
        <v>0.38811975544999999</v>
      </c>
      <c r="AB96" s="119" t="str">
        <f>+'National DB'!BS95</f>
        <v>kgCO2e/km</v>
      </c>
      <c r="AC96" s="119" t="str">
        <f>+'National DB'!BT95</f>
        <v>kgCO2e/km</v>
      </c>
    </row>
    <row r="97" spans="2:29" ht="224">
      <c r="B97" s="11" t="str">
        <f>+'National DB'!B96</f>
        <v>Trasporti</v>
      </c>
      <c r="C97" s="11" t="str">
        <f>+'National DB'!C96</f>
        <v>Persone</v>
      </c>
      <c r="D97" s="11" t="str">
        <f>+'National DB'!D96</f>
        <v>Strada</v>
      </c>
      <c r="E97" s="11" t="str">
        <f>+'National DB'!E96</f>
        <v>Transport</v>
      </c>
      <c r="F97" s="11" t="str">
        <f>+'National DB'!F96</f>
        <v>People</v>
      </c>
      <c r="G97" s="11" t="str">
        <f>+'National DB'!G96</f>
        <v>Road</v>
      </c>
      <c r="H97" s="11" t="str">
        <f>+'National DB'!I96</f>
        <v>Automobili, metano, percorso urbano (IT)</v>
      </c>
      <c r="I97" s="11" t="str">
        <f>+'National DB'!J96</f>
        <v>Passenger Cars, natural gas, urban route (IT)</v>
      </c>
      <c r="J97" s="11">
        <f>+'National DB'!K96</f>
        <v>0</v>
      </c>
      <c r="K97" s="11">
        <f>+'National DB'!L96</f>
        <v>0</v>
      </c>
      <c r="L97" s="11" t="str">
        <f>+'National DB'!M96</f>
        <v>IT00091</v>
      </c>
      <c r="M97" s="11" t="str">
        <f>+'National DB'!N96</f>
        <v>ISPRA</v>
      </c>
      <c r="N97" s="11" t="str">
        <f>+'National DB'!O96</f>
        <v>ISPRA</v>
      </c>
      <c r="O97" s="13" t="str">
        <f>+'National DB'!P96</f>
        <v>http://www.sinanet.isprambiente.it/it/sia-ispra/fetransp</v>
      </c>
      <c r="P97" s="13" t="str">
        <f>'National DB'!S96</f>
        <v>km</v>
      </c>
      <c r="Q97" s="116" t="str">
        <f>+'National DB'!T96</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7" s="116" t="str">
        <f>+'National DB'!U96</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7" s="11">
        <f>+'National DB'!V96</f>
        <v>0</v>
      </c>
      <c r="T97" s="117">
        <f>+'National DB'!X96</f>
        <v>2020</v>
      </c>
      <c r="U97" s="11" t="str">
        <f>+'National DB'!Z96</f>
        <v>IT</v>
      </c>
      <c r="V97" s="11" t="str">
        <f>+'National DB'!AA96</f>
        <v>IT</v>
      </c>
      <c r="W97" s="118" t="str">
        <f>+'National DB'!AG96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7" s="118" t="str">
        <f>+'National DB'!AH96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7" s="11"/>
      <c r="Z97" s="11"/>
      <c r="AA97" s="119">
        <f>+'National DB'!BR96</f>
        <v>0.20003043705000001</v>
      </c>
      <c r="AB97" s="119" t="str">
        <f>+'National DB'!BS96</f>
        <v>kgCO2e/km</v>
      </c>
      <c r="AC97" s="119" t="str">
        <f>+'National DB'!BT96</f>
        <v>kgCO2e/km</v>
      </c>
    </row>
    <row r="98" spans="2:29" ht="224">
      <c r="B98" s="11" t="str">
        <f>+'National DB'!B97</f>
        <v>Trasporti</v>
      </c>
      <c r="C98" s="11" t="str">
        <f>+'National DB'!C97</f>
        <v>Persone</v>
      </c>
      <c r="D98" s="11" t="str">
        <f>+'National DB'!D97</f>
        <v>Strada</v>
      </c>
      <c r="E98" s="11" t="str">
        <f>+'National DB'!E97</f>
        <v>Transport</v>
      </c>
      <c r="F98" s="11" t="str">
        <f>+'National DB'!F97</f>
        <v>People</v>
      </c>
      <c r="G98" s="11" t="str">
        <f>+'National DB'!G97</f>
        <v>Road</v>
      </c>
      <c r="H98" s="11" t="str">
        <f>+'National DB'!I97</f>
        <v>Automobili, benzina ibrida, percorso urbano (IT)</v>
      </c>
      <c r="I98" s="11" t="str">
        <f>+'National DB'!J97</f>
        <v>Passenger Cars, hybrid gasoline, urban route (IT)</v>
      </c>
      <c r="J98" s="11">
        <f>+'National DB'!K97</f>
        <v>0</v>
      </c>
      <c r="K98" s="11">
        <f>+'National DB'!L97</f>
        <v>0</v>
      </c>
      <c r="L98" s="11" t="str">
        <f>+'National DB'!M97</f>
        <v>IT00092</v>
      </c>
      <c r="M98" s="11" t="str">
        <f>+'National DB'!N97</f>
        <v>ISPRA</v>
      </c>
      <c r="N98" s="11" t="str">
        <f>+'National DB'!O97</f>
        <v>ISPRA</v>
      </c>
      <c r="O98" s="13" t="str">
        <f>+'National DB'!P97</f>
        <v>http://www.sinanet.isprambiente.it/it/sia-ispra/fetransp</v>
      </c>
      <c r="P98" s="13" t="str">
        <f>'National DB'!S97</f>
        <v>km</v>
      </c>
      <c r="Q98" s="116" t="str">
        <f>+'National DB'!T97</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8" s="116" t="str">
        <f>+'National DB'!U97</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8" s="11">
        <f>+'National DB'!V97</f>
        <v>0</v>
      </c>
      <c r="T98" s="117">
        <f>+'National DB'!X97</f>
        <v>2020</v>
      </c>
      <c r="U98" s="11" t="str">
        <f>+'National DB'!Z97</f>
        <v>IT</v>
      </c>
      <c r="V98" s="11" t="str">
        <f>+'National DB'!AA97</f>
        <v>IT</v>
      </c>
      <c r="W98" s="118" t="str">
        <f>+'National DB'!AG97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8" s="118" t="str">
        <f>+'National DB'!AH97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8" s="11"/>
      <c r="Z98" s="11"/>
      <c r="AA98" s="119">
        <f>+'National DB'!BR97</f>
        <v>0.10200671188</v>
      </c>
      <c r="AB98" s="119" t="str">
        <f>+'National DB'!BS97</f>
        <v>kgCO2e/km</v>
      </c>
      <c r="AC98" s="119" t="str">
        <f>+'National DB'!BT97</f>
        <v>kgCO2e/km</v>
      </c>
    </row>
    <row r="99" spans="2:29" ht="224">
      <c r="B99" s="11" t="str">
        <f>+'National DB'!B98</f>
        <v>Trasporti</v>
      </c>
      <c r="C99" s="11" t="str">
        <f>+'National DB'!C98</f>
        <v>Persone</v>
      </c>
      <c r="D99" s="11" t="str">
        <f>+'National DB'!D98</f>
        <v>Strada</v>
      </c>
      <c r="E99" s="11" t="str">
        <f>+'National DB'!E98</f>
        <v>Transport</v>
      </c>
      <c r="F99" s="11" t="str">
        <f>+'National DB'!F98</f>
        <v>People</v>
      </c>
      <c r="G99" s="11" t="str">
        <f>+'National DB'!G98</f>
        <v>Road</v>
      </c>
      <c r="H99" s="11" t="str">
        <f>+'National DB'!I98</f>
        <v>Autobus, diesel, percorso urbano (IT)</v>
      </c>
      <c r="I99" s="11" t="str">
        <f>+'National DB'!J98</f>
        <v>Buses, diesel, urban route (IT)</v>
      </c>
      <c r="J99" s="11">
        <f>+'National DB'!K98</f>
        <v>0</v>
      </c>
      <c r="K99" s="11">
        <f>+'National DB'!L98</f>
        <v>0</v>
      </c>
      <c r="L99" s="11" t="str">
        <f>+'National DB'!M98</f>
        <v>IT00093</v>
      </c>
      <c r="M99" s="11" t="str">
        <f>+'National DB'!N98</f>
        <v>ISPRA</v>
      </c>
      <c r="N99" s="11" t="str">
        <f>+'National DB'!O98</f>
        <v>ISPRA</v>
      </c>
      <c r="O99" s="13" t="str">
        <f>+'National DB'!P98</f>
        <v>http://www.sinanet.isprambiente.it/it/sia-ispra/fetransp</v>
      </c>
      <c r="P99" s="13" t="str">
        <f>'National DB'!S98</f>
        <v>km</v>
      </c>
      <c r="Q99" s="116" t="str">
        <f>+'National DB'!T98</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99" s="116" t="str">
        <f>+'National DB'!U98</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99" s="11">
        <f>+'National DB'!V98</f>
        <v>0</v>
      </c>
      <c r="T99" s="117">
        <f>+'National DB'!X98</f>
        <v>2020</v>
      </c>
      <c r="U99" s="11" t="str">
        <f>+'National DB'!Z98</f>
        <v>IT</v>
      </c>
      <c r="V99" s="11" t="str">
        <f>+'National DB'!AA98</f>
        <v>IT</v>
      </c>
      <c r="W99" s="118" t="str">
        <f>+'National DB'!AG98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99" s="118" t="str">
        <f>+'National DB'!AH98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99" s="11"/>
      <c r="Z99" s="11"/>
      <c r="AA99" s="119">
        <f>+'National DB'!BR98</f>
        <v>1.0466770189999999</v>
      </c>
      <c r="AB99" s="119" t="str">
        <f>+'National DB'!BS98</f>
        <v>kgCO2e/km</v>
      </c>
      <c r="AC99" s="119" t="str">
        <f>+'National DB'!BT98</f>
        <v>kgCO2e/km</v>
      </c>
    </row>
    <row r="100" spans="2:29" ht="224">
      <c r="B100" s="11" t="str">
        <f>+'National DB'!B99</f>
        <v>Trasporti</v>
      </c>
      <c r="C100" s="11" t="str">
        <f>+'National DB'!C99</f>
        <v>Persone</v>
      </c>
      <c r="D100" s="11" t="str">
        <f>+'National DB'!D99</f>
        <v>Strada</v>
      </c>
      <c r="E100" s="11" t="str">
        <f>+'National DB'!E99</f>
        <v>Transport</v>
      </c>
      <c r="F100" s="11" t="str">
        <f>+'National DB'!F99</f>
        <v>People</v>
      </c>
      <c r="G100" s="11" t="str">
        <f>+'National DB'!G99</f>
        <v>Road</v>
      </c>
      <c r="H100" s="11" t="str">
        <f>+'National DB'!I99</f>
        <v>Autobus, metano, percorso urbano (IT)</v>
      </c>
      <c r="I100" s="11" t="str">
        <f>+'National DB'!J99</f>
        <v>Buses, natural gas, urban route (IT)</v>
      </c>
      <c r="J100" s="11">
        <f>+'National DB'!K99</f>
        <v>0</v>
      </c>
      <c r="K100" s="11">
        <f>+'National DB'!L99</f>
        <v>0</v>
      </c>
      <c r="L100" s="11" t="str">
        <f>+'National DB'!M99</f>
        <v>IT00094</v>
      </c>
      <c r="M100" s="11" t="str">
        <f>+'National DB'!N99</f>
        <v>ISPRA</v>
      </c>
      <c r="N100" s="11" t="str">
        <f>+'National DB'!O99</f>
        <v>ISPRA</v>
      </c>
      <c r="O100" s="13" t="str">
        <f>+'National DB'!P99</f>
        <v>http://www.sinanet.isprambiente.it/it/sia-ispra/fetransp</v>
      </c>
      <c r="P100" s="13" t="str">
        <f>'National DB'!S99</f>
        <v>km</v>
      </c>
      <c r="Q100" s="116" t="str">
        <f>+'National DB'!T99</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0" s="116" t="str">
        <f>+'National DB'!U99</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0" s="11">
        <f>+'National DB'!V99</f>
        <v>0</v>
      </c>
      <c r="T100" s="117">
        <f>+'National DB'!X99</f>
        <v>2020</v>
      </c>
      <c r="U100" s="11" t="str">
        <f>+'National DB'!Z99</f>
        <v>IT</v>
      </c>
      <c r="V100" s="11" t="str">
        <f>+'National DB'!AA99</f>
        <v>IT</v>
      </c>
      <c r="W100" s="118" t="str">
        <f>+'National DB'!AG99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0" s="118" t="str">
        <f>+'National DB'!AH99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0" s="11"/>
      <c r="Z100" s="11"/>
      <c r="AA100" s="119">
        <f>+'National DB'!BR99</f>
        <v>1.137462902</v>
      </c>
      <c r="AB100" s="119" t="str">
        <f>+'National DB'!BS99</f>
        <v>kgCO2e/km</v>
      </c>
      <c r="AC100" s="119" t="str">
        <f>+'National DB'!BT99</f>
        <v>kgCO2e/km</v>
      </c>
    </row>
    <row r="101" spans="2:29" ht="224">
      <c r="B101" s="11" t="str">
        <f>+'National DB'!B100</f>
        <v>Trasporti</v>
      </c>
      <c r="C101" s="11" t="str">
        <f>+'National DB'!C100</f>
        <v>Merci</v>
      </c>
      <c r="D101" s="11" t="str">
        <f>+'National DB'!D100</f>
        <v>Strada</v>
      </c>
      <c r="E101" s="11" t="str">
        <f>+'National DB'!E100</f>
        <v>Transport</v>
      </c>
      <c r="F101" s="11" t="str">
        <f>+'National DB'!F100</f>
        <v>Freight</v>
      </c>
      <c r="G101" s="11" t="str">
        <f>+'National DB'!G100</f>
        <v>Road</v>
      </c>
      <c r="H101" s="11" t="str">
        <f>+'National DB'!I100</f>
        <v>Autoveicoli leggeri, benzina, percorso urbano (IT)</v>
      </c>
      <c r="I101" s="11" t="str">
        <f>+'National DB'!J100</f>
        <v>Light Duty Vehicles, gasoline, urban route (IT)</v>
      </c>
      <c r="J101" s="11" t="str">
        <f>+'National DB'!K100</f>
        <v>Piccoli camioncini</v>
      </c>
      <c r="K101" s="11" t="str">
        <f>+'National DB'!L100</f>
        <v>Trucks and vans</v>
      </c>
      <c r="L101" s="11" t="str">
        <f>+'National DB'!M100</f>
        <v>IT00097</v>
      </c>
      <c r="M101" s="11" t="str">
        <f>+'National DB'!N100</f>
        <v>ISPRA</v>
      </c>
      <c r="N101" s="11" t="str">
        <f>+'National DB'!O100</f>
        <v>ISPRA</v>
      </c>
      <c r="O101" s="13" t="str">
        <f>+'National DB'!P100</f>
        <v>http://www.sinanet.isprambiente.it/it/sia-ispra/fetransp</v>
      </c>
      <c r="P101" s="13" t="str">
        <f>'National DB'!S100</f>
        <v>km</v>
      </c>
      <c r="Q101" s="116" t="str">
        <f>+'National DB'!T100</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1" s="116" t="str">
        <f>+'National DB'!U100</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1" s="11">
        <f>+'National DB'!V100</f>
        <v>0</v>
      </c>
      <c r="T101" s="117">
        <f>+'National DB'!X100</f>
        <v>2020</v>
      </c>
      <c r="U101" s="11" t="str">
        <f>+'National DB'!Z100</f>
        <v>IT</v>
      </c>
      <c r="V101" s="11" t="str">
        <f>+'National DB'!AA100</f>
        <v>IT</v>
      </c>
      <c r="W101" s="118" t="str">
        <f>+'National DB'!AG100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1" s="118" t="str">
        <f>+'National DB'!AH100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1" s="11"/>
      <c r="Z101" s="11"/>
      <c r="AA101" s="119">
        <f>+'National DB'!BR100</f>
        <v>0.50756400000000002</v>
      </c>
      <c r="AB101" s="119" t="str">
        <f>+'National DB'!BS100</f>
        <v>kgCO2e/km</v>
      </c>
      <c r="AC101" s="119" t="str">
        <f>+'National DB'!BT100</f>
        <v>kgCO2e/km</v>
      </c>
    </row>
    <row r="102" spans="2:29" ht="224">
      <c r="B102" s="11" t="str">
        <f>+'National DB'!B101</f>
        <v>Trasporti</v>
      </c>
      <c r="C102" s="11" t="str">
        <f>+'National DB'!C101</f>
        <v>Merci</v>
      </c>
      <c r="D102" s="11" t="str">
        <f>+'National DB'!D101</f>
        <v>Strada</v>
      </c>
      <c r="E102" s="11" t="str">
        <f>+'National DB'!E101</f>
        <v>Transport</v>
      </c>
      <c r="F102" s="11" t="str">
        <f>+'National DB'!F101</f>
        <v>Freight</v>
      </c>
      <c r="G102" s="11" t="str">
        <f>+'National DB'!G101</f>
        <v>Road</v>
      </c>
      <c r="H102" s="11" t="str">
        <f>+'National DB'!I101</f>
        <v>Autoveicoli leggeri, diesel, percorso urbano (IT)</v>
      </c>
      <c r="I102" s="11" t="str">
        <f>+'National DB'!J101</f>
        <v>Light Duty Vehicles, diesel, urban route (IT)</v>
      </c>
      <c r="J102" s="11" t="str">
        <f>+'National DB'!K101</f>
        <v>Piccoli camioncini</v>
      </c>
      <c r="K102" s="11" t="str">
        <f>+'National DB'!L101</f>
        <v>Trucks and vans</v>
      </c>
      <c r="L102" s="11" t="str">
        <f>+'National DB'!M101</f>
        <v>IT00098</v>
      </c>
      <c r="M102" s="11" t="str">
        <f>+'National DB'!N101</f>
        <v>ISPRA</v>
      </c>
      <c r="N102" s="11" t="str">
        <f>+'National DB'!O101</f>
        <v>ISPRA</v>
      </c>
      <c r="O102" s="13" t="str">
        <f>+'National DB'!P101</f>
        <v>http://www.sinanet.isprambiente.it/it/sia-ispra/fetransp</v>
      </c>
      <c r="P102" s="13" t="str">
        <f>'National DB'!S101</f>
        <v>km</v>
      </c>
      <c r="Q102" s="116" t="str">
        <f>+'National DB'!T101</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2" s="116" t="str">
        <f>+'National DB'!U101</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2" s="11">
        <f>+'National DB'!V101</f>
        <v>0</v>
      </c>
      <c r="T102" s="117">
        <f>+'National DB'!X101</f>
        <v>2020</v>
      </c>
      <c r="U102" s="11" t="str">
        <f>+'National DB'!Z101</f>
        <v>IT</v>
      </c>
      <c r="V102" s="11" t="str">
        <f>+'National DB'!AA101</f>
        <v>IT</v>
      </c>
      <c r="W102" s="118" t="str">
        <f>+'National DB'!AG101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2" s="118" t="str">
        <f>+'National DB'!AH101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2" s="11"/>
      <c r="Z102" s="11"/>
      <c r="AA102" s="119">
        <f>+'National DB'!BR101</f>
        <v>0.32393025910000001</v>
      </c>
      <c r="AB102" s="119" t="str">
        <f>+'National DB'!BS101</f>
        <v>kgCO2e/km</v>
      </c>
      <c r="AC102" s="119" t="str">
        <f>+'National DB'!BT101</f>
        <v>kgCO2e/km</v>
      </c>
    </row>
    <row r="103" spans="2:29" ht="224">
      <c r="B103" s="11" t="str">
        <f>+'National DB'!B102</f>
        <v>Trasporti</v>
      </c>
      <c r="C103" s="11" t="str">
        <f>+'National DB'!C102</f>
        <v>Merci</v>
      </c>
      <c r="D103" s="11" t="str">
        <f>+'National DB'!D102</f>
        <v>Strada</v>
      </c>
      <c r="E103" s="11" t="str">
        <f>+'National DB'!E102</f>
        <v>Transport</v>
      </c>
      <c r="F103" s="11" t="str">
        <f>+'National DB'!F102</f>
        <v>Freight</v>
      </c>
      <c r="G103" s="11" t="str">
        <f>+'National DB'!G102</f>
        <v>Road</v>
      </c>
      <c r="H103" s="11" t="str">
        <f>+'National DB'!I102</f>
        <v>Autoveicoli pesanti, benzina, percorso urbano  (IT)</v>
      </c>
      <c r="I103" s="11" t="str">
        <f>+'National DB'!J102</f>
        <v>Heavy Duty Trucks, gasoline, urban route (IT)</v>
      </c>
      <c r="J103" s="11" t="str">
        <f>+'National DB'!K102</f>
        <v>Camion, autoarticolati</v>
      </c>
      <c r="K103" s="11">
        <f>+'National DB'!L102</f>
        <v>0</v>
      </c>
      <c r="L103" s="11" t="str">
        <f>+'National DB'!M102</f>
        <v>IT00099</v>
      </c>
      <c r="M103" s="11" t="str">
        <f>+'National DB'!N102</f>
        <v>ISPRA</v>
      </c>
      <c r="N103" s="11" t="str">
        <f>+'National DB'!O102</f>
        <v>ISPRA</v>
      </c>
      <c r="O103" s="13" t="str">
        <f>+'National DB'!P102</f>
        <v>http://www.sinanet.isprambiente.it/it/sia-ispra/fetransp</v>
      </c>
      <c r="P103" s="13" t="str">
        <f>'National DB'!S102</f>
        <v>km</v>
      </c>
      <c r="Q103" s="116" t="str">
        <f>+'National DB'!T102</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3" s="116" t="str">
        <f>+'National DB'!U102</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3" s="11">
        <f>+'National DB'!V102</f>
        <v>0</v>
      </c>
      <c r="T103" s="117">
        <f>+'National DB'!X102</f>
        <v>2020</v>
      </c>
      <c r="U103" s="11" t="str">
        <f>+'National DB'!Z102</f>
        <v>IT</v>
      </c>
      <c r="V103" s="11" t="str">
        <f>+'National DB'!AA102</f>
        <v>IT</v>
      </c>
      <c r="W103" s="118" t="str">
        <f>+'National DB'!AG102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3" s="118" t="str">
        <f>+'National DB'!AH102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3" s="11"/>
      <c r="Z103" s="11"/>
      <c r="AA103" s="119">
        <f>+'National DB'!BR102</f>
        <v>0.61860242999999993</v>
      </c>
      <c r="AB103" s="119" t="str">
        <f>+'National DB'!BS102</f>
        <v>kgCO2e/km</v>
      </c>
      <c r="AC103" s="119" t="str">
        <f>+'National DB'!BT102</f>
        <v>kgCO2e/km</v>
      </c>
    </row>
    <row r="104" spans="2:29" ht="224">
      <c r="B104" s="11" t="str">
        <f>+'National DB'!B103</f>
        <v>Trasporti</v>
      </c>
      <c r="C104" s="11" t="str">
        <f>+'National DB'!C103</f>
        <v>Merci</v>
      </c>
      <c r="D104" s="11" t="str">
        <f>+'National DB'!D103</f>
        <v>Strada</v>
      </c>
      <c r="E104" s="11" t="str">
        <f>+'National DB'!E103</f>
        <v>Transport</v>
      </c>
      <c r="F104" s="11" t="str">
        <f>+'National DB'!F103</f>
        <v>Freight</v>
      </c>
      <c r="G104" s="11" t="str">
        <f>+'National DB'!G103</f>
        <v>Road</v>
      </c>
      <c r="H104" s="11" t="str">
        <f>+'National DB'!I103</f>
        <v>Autoveicoli pesanti, diesel, percorso urbano (IT)</v>
      </c>
      <c r="I104" s="11" t="str">
        <f>+'National DB'!J103</f>
        <v>Heavy Duty Trucks, diesel, urban route (IT)</v>
      </c>
      <c r="J104" s="11" t="str">
        <f>+'National DB'!K103</f>
        <v>Camion, autoarticolati</v>
      </c>
      <c r="K104" s="11">
        <f>+'National DB'!L103</f>
        <v>0</v>
      </c>
      <c r="L104" s="11" t="str">
        <f>+'National DB'!M103</f>
        <v>IT00100</v>
      </c>
      <c r="M104" s="11" t="str">
        <f>+'National DB'!N103</f>
        <v>ISPRA</v>
      </c>
      <c r="N104" s="11" t="str">
        <f>+'National DB'!O103</f>
        <v>ISPRA</v>
      </c>
      <c r="O104" s="13" t="str">
        <f>+'National DB'!P103</f>
        <v>http://www.sinanet.isprambiente.it/it/sia-ispra/fetransp</v>
      </c>
      <c r="P104" s="13" t="str">
        <f>'National DB'!S103</f>
        <v>km</v>
      </c>
      <c r="Q104" s="116" t="str">
        <f>+'National DB'!T103</f>
        <v>Veicoli alimentati con specifico combustibile, su percorso 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4" s="116" t="str">
        <f>+'National DB'!U103</f>
        <v>Vehicles fueled by specific fuel, urban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4" s="11">
        <f>+'National DB'!V103</f>
        <v>0</v>
      </c>
      <c r="T104" s="117">
        <f>+'National DB'!X103</f>
        <v>2020</v>
      </c>
      <c r="U104" s="11" t="str">
        <f>+'National DB'!Z103</f>
        <v>IT</v>
      </c>
      <c r="V104" s="11" t="str">
        <f>+'National DB'!AA103</f>
        <v>IT</v>
      </c>
      <c r="W104" s="118" t="str">
        <f>+'National DB'!AG103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4" s="118" t="str">
        <f>+'National DB'!AH103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4" s="11"/>
      <c r="Z104" s="11"/>
      <c r="AA104" s="119">
        <f>+'National DB'!BR103</f>
        <v>0.88882513799999996</v>
      </c>
      <c r="AB104" s="119" t="str">
        <f>+'National DB'!BS103</f>
        <v>kgCO2e/km</v>
      </c>
      <c r="AC104" s="119" t="str">
        <f>+'National DB'!BT103</f>
        <v>kgCO2e/km</v>
      </c>
    </row>
    <row r="105" spans="2:29" ht="224">
      <c r="B105" s="11" t="str">
        <f>+'National DB'!B104</f>
        <v>Trasporti</v>
      </c>
      <c r="C105" s="11" t="str">
        <f>+'National DB'!C104</f>
        <v>Persone</v>
      </c>
      <c r="D105" s="11" t="str">
        <f>+'National DB'!D104</f>
        <v>Strada</v>
      </c>
      <c r="E105" s="11" t="str">
        <f>+'National DB'!E104</f>
        <v>Transport</v>
      </c>
      <c r="F105" s="11" t="str">
        <f>+'National DB'!F104</f>
        <v>People</v>
      </c>
      <c r="G105" s="11" t="str">
        <f>+'National DB'!G104</f>
        <v>Road</v>
      </c>
      <c r="H105" s="11" t="str">
        <f>+'National DB'!I104</f>
        <v>Automobili, benzina, percorso extra-urbano (IT)</v>
      </c>
      <c r="I105" s="11" t="str">
        <f>+'National DB'!J104</f>
        <v>Passenger Cars, gasoline, rural route (IT)</v>
      </c>
      <c r="J105" s="11">
        <f>+'National DB'!K104</f>
        <v>0</v>
      </c>
      <c r="K105" s="11">
        <f>+'National DB'!L104</f>
        <v>0</v>
      </c>
      <c r="L105" s="11" t="str">
        <f>+'National DB'!M104</f>
        <v>IT00101</v>
      </c>
      <c r="M105" s="11" t="str">
        <f>+'National DB'!N104</f>
        <v>ISPRA</v>
      </c>
      <c r="N105" s="11" t="str">
        <f>+'National DB'!O104</f>
        <v>ISPRA</v>
      </c>
      <c r="O105" s="13" t="str">
        <f>+'National DB'!P104</f>
        <v>http://www.sinanet.isprambiente.it/it/sia-ispra/fetransp</v>
      </c>
      <c r="P105" s="13" t="str">
        <f>'National DB'!S104</f>
        <v>km</v>
      </c>
      <c r="Q105" s="116" t="str">
        <f>+'National DB'!T104</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5" s="116" t="str">
        <f>+'National DB'!U104</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5" s="11">
        <f>+'National DB'!V104</f>
        <v>0</v>
      </c>
      <c r="T105" s="117">
        <f>+'National DB'!X104</f>
        <v>2020</v>
      </c>
      <c r="U105" s="11" t="str">
        <f>+'National DB'!Z104</f>
        <v>IT</v>
      </c>
      <c r="V105" s="11" t="str">
        <f>+'National DB'!AA104</f>
        <v>IT</v>
      </c>
      <c r="W105" s="118" t="str">
        <f>+'National DB'!AG104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5" s="118" t="str">
        <f>+'National DB'!AH104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5" s="11"/>
      <c r="Z105" s="11"/>
      <c r="AA105" s="119">
        <f>+'National DB'!BR104</f>
        <v>0.13984592605000001</v>
      </c>
      <c r="AB105" s="119" t="str">
        <f>+'National DB'!BS104</f>
        <v>kgCO2e/km</v>
      </c>
      <c r="AC105" s="119" t="str">
        <f>+'National DB'!BT104</f>
        <v>kgCO2e/km</v>
      </c>
    </row>
    <row r="106" spans="2:29" ht="224">
      <c r="B106" s="11" t="str">
        <f>+'National DB'!B105</f>
        <v>Trasporti</v>
      </c>
      <c r="C106" s="11" t="str">
        <f>+'National DB'!C105</f>
        <v>Persone</v>
      </c>
      <c r="D106" s="11" t="str">
        <f>+'National DB'!D105</f>
        <v>Strada</v>
      </c>
      <c r="E106" s="11" t="str">
        <f>+'National DB'!E105</f>
        <v>Transport</v>
      </c>
      <c r="F106" s="11" t="str">
        <f>+'National DB'!F105</f>
        <v>People</v>
      </c>
      <c r="G106" s="11" t="str">
        <f>+'National DB'!G105</f>
        <v>Road</v>
      </c>
      <c r="H106" s="11" t="str">
        <f>+'National DB'!I105</f>
        <v>Automobili, diesel,  percorso extra-urbano (IT)</v>
      </c>
      <c r="I106" s="11" t="str">
        <f>+'National DB'!J105</f>
        <v>Passenger Cars, diesel, rural route (IT)</v>
      </c>
      <c r="J106" s="11">
        <f>+'National DB'!K105</f>
        <v>0</v>
      </c>
      <c r="K106" s="11">
        <f>+'National DB'!L105</f>
        <v>0</v>
      </c>
      <c r="L106" s="11" t="str">
        <f>+'National DB'!M105</f>
        <v>IT00102</v>
      </c>
      <c r="M106" s="11" t="str">
        <f>+'National DB'!N105</f>
        <v>ISPRA</v>
      </c>
      <c r="N106" s="11" t="str">
        <f>+'National DB'!O105</f>
        <v>ISPRA</v>
      </c>
      <c r="O106" s="13" t="str">
        <f>+'National DB'!P105</f>
        <v>http://www.sinanet.isprambiente.it/it/sia-ispra/fetransp</v>
      </c>
      <c r="P106" s="13" t="str">
        <f>'National DB'!S105</f>
        <v>km</v>
      </c>
      <c r="Q106" s="116" t="str">
        <f>+'National DB'!T105</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6" s="116" t="str">
        <f>+'National DB'!U105</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6" s="11">
        <f>+'National DB'!V105</f>
        <v>0</v>
      </c>
      <c r="T106" s="117">
        <f>+'National DB'!X105</f>
        <v>2020</v>
      </c>
      <c r="U106" s="11" t="str">
        <f>+'National DB'!Z105</f>
        <v>IT</v>
      </c>
      <c r="V106" s="11" t="str">
        <f>+'National DB'!AA105</f>
        <v>IT</v>
      </c>
      <c r="W106" s="118" t="str">
        <f>+'National DB'!AG105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6" s="118" t="str">
        <f>+'National DB'!AH105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6" s="11"/>
      <c r="Z106" s="11"/>
      <c r="AA106" s="119">
        <f>+'National DB'!BR105</f>
        <v>0.13633856879999998</v>
      </c>
      <c r="AB106" s="119" t="str">
        <f>+'National DB'!BS105</f>
        <v>kgCO2e/km</v>
      </c>
      <c r="AC106" s="119" t="str">
        <f>+'National DB'!BT105</f>
        <v>kgCO2e/km</v>
      </c>
    </row>
    <row r="107" spans="2:29" ht="224">
      <c r="B107" s="11" t="str">
        <f>+'National DB'!B106</f>
        <v>Trasporti</v>
      </c>
      <c r="C107" s="11" t="str">
        <f>+'National DB'!C106</f>
        <v>Persone</v>
      </c>
      <c r="D107" s="11" t="str">
        <f>+'National DB'!D106</f>
        <v>Strada</v>
      </c>
      <c r="E107" s="11" t="str">
        <f>+'National DB'!E106</f>
        <v>Transport</v>
      </c>
      <c r="F107" s="11" t="str">
        <f>+'National DB'!F106</f>
        <v>People</v>
      </c>
      <c r="G107" s="11" t="str">
        <f>+'National DB'!G106</f>
        <v>Road</v>
      </c>
      <c r="H107" s="11" t="str">
        <f>+'National DB'!I106</f>
        <v>Automobili, GPL, percorso extra-urbano (IT)</v>
      </c>
      <c r="I107" s="11" t="str">
        <f>+'National DB'!J106</f>
        <v>Passenger Cars, LPG, rural route (IT)</v>
      </c>
      <c r="J107" s="11">
        <f>+'National DB'!K106</f>
        <v>0</v>
      </c>
      <c r="K107" s="11">
        <f>+'National DB'!L106</f>
        <v>0</v>
      </c>
      <c r="L107" s="11" t="str">
        <f>+'National DB'!M106</f>
        <v>IT00103</v>
      </c>
      <c r="M107" s="11" t="str">
        <f>+'National DB'!N106</f>
        <v>ISPRA</v>
      </c>
      <c r="N107" s="11" t="str">
        <f>+'National DB'!O106</f>
        <v>ISPRA</v>
      </c>
      <c r="O107" s="13" t="str">
        <f>+'National DB'!P106</f>
        <v>http://www.sinanet.isprambiente.it/it/sia-ispra/fetransp</v>
      </c>
      <c r="P107" s="13" t="str">
        <f>'National DB'!S106</f>
        <v>km</v>
      </c>
      <c r="Q107" s="116" t="str">
        <f>+'National DB'!T106</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7" s="116" t="str">
        <f>+'National DB'!U106</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7" s="11">
        <f>+'National DB'!V106</f>
        <v>0</v>
      </c>
      <c r="T107" s="117">
        <f>+'National DB'!X106</f>
        <v>2020</v>
      </c>
      <c r="U107" s="11" t="str">
        <f>+'National DB'!Z106</f>
        <v>IT</v>
      </c>
      <c r="V107" s="11" t="str">
        <f>+'National DB'!AA106</f>
        <v>IT</v>
      </c>
      <c r="W107" s="118" t="str">
        <f>+'National DB'!AG106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7" s="118" t="str">
        <f>+'National DB'!AH106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7" s="11"/>
      <c r="Z107" s="11"/>
      <c r="AA107" s="119">
        <f>+'National DB'!BR106</f>
        <v>0.13954897275</v>
      </c>
      <c r="AB107" s="119" t="str">
        <f>+'National DB'!BS106</f>
        <v>kgCO2e/km</v>
      </c>
      <c r="AC107" s="119" t="str">
        <f>+'National DB'!BT106</f>
        <v>kgCO2e/km</v>
      </c>
    </row>
    <row r="108" spans="2:29" ht="224">
      <c r="B108" s="11" t="str">
        <f>+'National DB'!B107</f>
        <v>Trasporti</v>
      </c>
      <c r="C108" s="11" t="str">
        <f>+'National DB'!C107</f>
        <v>Persone</v>
      </c>
      <c r="D108" s="11" t="str">
        <f>+'National DB'!D107</f>
        <v>Strada</v>
      </c>
      <c r="E108" s="11" t="str">
        <f>+'National DB'!E107</f>
        <v>Transport</v>
      </c>
      <c r="F108" s="11" t="str">
        <f>+'National DB'!F107</f>
        <v>People</v>
      </c>
      <c r="G108" s="11" t="str">
        <f>+'National DB'!G107</f>
        <v>Road</v>
      </c>
      <c r="H108" s="11" t="str">
        <f>+'National DB'!I107</f>
        <v>Automobili, E85 (85% etanolo + 15% benzina), percorso extra-urbano (IT)</v>
      </c>
      <c r="I108" s="11" t="str">
        <f>+'National DB'!J107</f>
        <v>Passenger Cars, E85 (85% ethanol + 15% gasoline), rural route (IT)</v>
      </c>
      <c r="J108" s="11">
        <f>+'National DB'!K107</f>
        <v>0</v>
      </c>
      <c r="K108" s="11">
        <f>+'National DB'!L107</f>
        <v>0</v>
      </c>
      <c r="L108" s="11" t="str">
        <f>+'National DB'!M107</f>
        <v>IT00104</v>
      </c>
      <c r="M108" s="11" t="str">
        <f>+'National DB'!N107</f>
        <v>ISPRA</v>
      </c>
      <c r="N108" s="11" t="str">
        <f>+'National DB'!O107</f>
        <v>ISPRA</v>
      </c>
      <c r="O108" s="13" t="str">
        <f>+'National DB'!P107</f>
        <v>http://www.sinanet.isprambiente.it/it/sia-ispra/fetransp</v>
      </c>
      <c r="P108" s="13" t="str">
        <f>'National DB'!S107</f>
        <v>km</v>
      </c>
      <c r="Q108" s="116" t="str">
        <f>+'National DB'!T107</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8" s="116" t="str">
        <f>+'National DB'!U107</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8" s="11">
        <f>+'National DB'!V107</f>
        <v>0</v>
      </c>
      <c r="T108" s="117">
        <f>+'National DB'!X107</f>
        <v>2020</v>
      </c>
      <c r="U108" s="11" t="str">
        <f>+'National DB'!Z107</f>
        <v>IT</v>
      </c>
      <c r="V108" s="11" t="str">
        <f>+'National DB'!AA107</f>
        <v>IT</v>
      </c>
      <c r="W108" s="118" t="str">
        <f>+'National DB'!AG107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8" s="118" t="str">
        <f>+'National DB'!AH107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8" s="11"/>
      <c r="Z108" s="11"/>
      <c r="AA108" s="119">
        <f>+'National DB'!BR107</f>
        <v>0.22030097208499999</v>
      </c>
      <c r="AB108" s="119" t="str">
        <f>+'National DB'!BS107</f>
        <v>kgCO2e/km</v>
      </c>
      <c r="AC108" s="119" t="str">
        <f>+'National DB'!BT107</f>
        <v>kgCO2e/km</v>
      </c>
    </row>
    <row r="109" spans="2:29" ht="224">
      <c r="B109" s="11" t="str">
        <f>+'National DB'!B108</f>
        <v>Trasporti</v>
      </c>
      <c r="C109" s="11" t="str">
        <f>+'National DB'!C108</f>
        <v>Persone</v>
      </c>
      <c r="D109" s="11" t="str">
        <f>+'National DB'!D108</f>
        <v>Strada</v>
      </c>
      <c r="E109" s="11" t="str">
        <f>+'National DB'!E108</f>
        <v>Transport</v>
      </c>
      <c r="F109" s="11" t="str">
        <f>+'National DB'!F108</f>
        <v>People</v>
      </c>
      <c r="G109" s="11" t="str">
        <f>+'National DB'!G108</f>
        <v>Road</v>
      </c>
      <c r="H109" s="11" t="str">
        <f>+'National DB'!I108</f>
        <v>Automobili, metano, percorso extra-urbano (IT)</v>
      </c>
      <c r="I109" s="11" t="str">
        <f>+'National DB'!J108</f>
        <v>Passenger Cars, natural gas, rural route (IT)</v>
      </c>
      <c r="J109" s="11">
        <f>+'National DB'!K108</f>
        <v>0</v>
      </c>
      <c r="K109" s="11">
        <f>+'National DB'!L108</f>
        <v>0</v>
      </c>
      <c r="L109" s="11" t="str">
        <f>+'National DB'!M108</f>
        <v>IT00105</v>
      </c>
      <c r="M109" s="11" t="str">
        <f>+'National DB'!N108</f>
        <v>ISPRA</v>
      </c>
      <c r="N109" s="11" t="str">
        <f>+'National DB'!O108</f>
        <v>ISPRA</v>
      </c>
      <c r="O109" s="13" t="str">
        <f>+'National DB'!P108</f>
        <v>http://www.sinanet.isprambiente.it/it/sia-ispra/fetransp</v>
      </c>
      <c r="P109" s="13" t="str">
        <f>'National DB'!S108</f>
        <v>km</v>
      </c>
      <c r="Q109" s="116" t="str">
        <f>+'National DB'!T108</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09" s="116" t="str">
        <f>+'National DB'!U108</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09" s="11">
        <f>+'National DB'!V108</f>
        <v>0</v>
      </c>
      <c r="T109" s="117">
        <f>+'National DB'!X108</f>
        <v>2020</v>
      </c>
      <c r="U109" s="11" t="str">
        <f>+'National DB'!Z108</f>
        <v>IT</v>
      </c>
      <c r="V109" s="11" t="str">
        <f>+'National DB'!AA108</f>
        <v>IT</v>
      </c>
      <c r="W109" s="118" t="str">
        <f>+'National DB'!AG108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09" s="118" t="str">
        <f>+'National DB'!AH108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09" s="11"/>
      <c r="Z109" s="11"/>
      <c r="AA109" s="119">
        <f>+'National DB'!BR108</f>
        <v>0.13248345662</v>
      </c>
      <c r="AB109" s="119" t="str">
        <f>+'National DB'!BS108</f>
        <v>kgCO2e/km</v>
      </c>
      <c r="AC109" s="119" t="str">
        <f>+'National DB'!BT108</f>
        <v>kgCO2e/km</v>
      </c>
    </row>
    <row r="110" spans="2:29" ht="224">
      <c r="B110" s="11" t="str">
        <f>+'National DB'!B109</f>
        <v>Trasporti</v>
      </c>
      <c r="C110" s="11" t="str">
        <f>+'National DB'!C109</f>
        <v>Persone</v>
      </c>
      <c r="D110" s="11" t="str">
        <f>+'National DB'!D109</f>
        <v>Strada</v>
      </c>
      <c r="E110" s="11" t="str">
        <f>+'National DB'!E109</f>
        <v>Transport</v>
      </c>
      <c r="F110" s="11" t="str">
        <f>+'National DB'!F109</f>
        <v>People</v>
      </c>
      <c r="G110" s="11" t="str">
        <f>+'National DB'!G109</f>
        <v>Road</v>
      </c>
      <c r="H110" s="11" t="str">
        <f>+'National DB'!I109</f>
        <v>Automobili, benzina ibrida, percorso extra-urbano (IT)</v>
      </c>
      <c r="I110" s="11" t="str">
        <f>+'National DB'!J109</f>
        <v>Passenger Cars, hybrid gasoline, rural route (IT)</v>
      </c>
      <c r="J110" s="11">
        <f>+'National DB'!K109</f>
        <v>0</v>
      </c>
      <c r="K110" s="11">
        <f>+'National DB'!L109</f>
        <v>0</v>
      </c>
      <c r="L110" s="11" t="str">
        <f>+'National DB'!M109</f>
        <v>IT00106</v>
      </c>
      <c r="M110" s="11" t="str">
        <f>+'National DB'!N109</f>
        <v>ISPRA</v>
      </c>
      <c r="N110" s="11" t="str">
        <f>+'National DB'!O109</f>
        <v>ISPRA</v>
      </c>
      <c r="O110" s="13" t="str">
        <f>+'National DB'!P109</f>
        <v>http://www.sinanet.isprambiente.it/it/sia-ispra/fetransp</v>
      </c>
      <c r="P110" s="13" t="str">
        <f>'National DB'!S109</f>
        <v>km</v>
      </c>
      <c r="Q110" s="116" t="str">
        <f>+'National DB'!T109</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0" s="116" t="str">
        <f>+'National DB'!U109</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0" s="11">
        <f>+'National DB'!V109</f>
        <v>0</v>
      </c>
      <c r="T110" s="117">
        <f>+'National DB'!X109</f>
        <v>2020</v>
      </c>
      <c r="U110" s="11" t="str">
        <f>+'National DB'!Z109</f>
        <v>IT</v>
      </c>
      <c r="V110" s="11" t="str">
        <f>+'National DB'!AA109</f>
        <v>IT</v>
      </c>
      <c r="W110" s="118" t="str">
        <f>+'National DB'!AG109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0" s="118" t="str">
        <f>+'National DB'!AH109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0" s="11"/>
      <c r="Z110" s="11"/>
      <c r="AA110" s="119">
        <f>+'National DB'!BR109</f>
        <v>9.8767638584999998E-2</v>
      </c>
      <c r="AB110" s="119" t="str">
        <f>+'National DB'!BS109</f>
        <v>kgCO2e/km</v>
      </c>
      <c r="AC110" s="119" t="str">
        <f>+'National DB'!BT109</f>
        <v>kgCO2e/km</v>
      </c>
    </row>
    <row r="111" spans="2:29" ht="224">
      <c r="B111" s="11" t="str">
        <f>+'National DB'!B110</f>
        <v>Trasporti</v>
      </c>
      <c r="C111" s="11" t="str">
        <f>+'National DB'!C110</f>
        <v>Persone</v>
      </c>
      <c r="D111" s="11" t="str">
        <f>+'National DB'!D110</f>
        <v>Strada</v>
      </c>
      <c r="E111" s="11" t="str">
        <f>+'National DB'!E110</f>
        <v>Transport</v>
      </c>
      <c r="F111" s="11" t="str">
        <f>+'National DB'!F110</f>
        <v>People</v>
      </c>
      <c r="G111" s="11" t="str">
        <f>+'National DB'!G110</f>
        <v>Road</v>
      </c>
      <c r="H111" s="11" t="str">
        <f>+'National DB'!I110</f>
        <v>Autobus, diesel, percorso extra-urbano (IT)</v>
      </c>
      <c r="I111" s="11" t="str">
        <f>+'National DB'!J110</f>
        <v>Buses, diesel, rural route (IT)</v>
      </c>
      <c r="J111" s="11">
        <f>+'National DB'!K110</f>
        <v>0</v>
      </c>
      <c r="K111" s="11">
        <f>+'National DB'!L110</f>
        <v>0</v>
      </c>
      <c r="L111" s="11" t="str">
        <f>+'National DB'!M110</f>
        <v>IT00107</v>
      </c>
      <c r="M111" s="11" t="str">
        <f>+'National DB'!N110</f>
        <v>ISPRA</v>
      </c>
      <c r="N111" s="11" t="str">
        <f>+'National DB'!O110</f>
        <v>ISPRA</v>
      </c>
      <c r="O111" s="13" t="str">
        <f>+'National DB'!P110</f>
        <v>http://www.sinanet.isprambiente.it/it/sia-ispra/fetransp</v>
      </c>
      <c r="P111" s="13" t="str">
        <f>'National DB'!S110</f>
        <v>km</v>
      </c>
      <c r="Q111" s="116" t="str">
        <f>+'National DB'!T110</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1" s="116" t="str">
        <f>+'National DB'!U110</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1" s="11">
        <f>+'National DB'!V110</f>
        <v>0</v>
      </c>
      <c r="T111" s="117">
        <f>+'National DB'!X110</f>
        <v>2020</v>
      </c>
      <c r="U111" s="11" t="str">
        <f>+'National DB'!Z110</f>
        <v>IT</v>
      </c>
      <c r="V111" s="11" t="str">
        <f>+'National DB'!AA110</f>
        <v>IT</v>
      </c>
      <c r="W111" s="118" t="str">
        <f>+'National DB'!AG110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1" s="118" t="str">
        <f>+'National DB'!AH110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1" s="11"/>
      <c r="Z111" s="11"/>
      <c r="AA111" s="119">
        <f>+'National DB'!BR110</f>
        <v>0.67058708350000007</v>
      </c>
      <c r="AB111" s="119" t="str">
        <f>+'National DB'!BS110</f>
        <v>kgCO2e/km</v>
      </c>
      <c r="AC111" s="119" t="str">
        <f>+'National DB'!BT110</f>
        <v>kgCO2e/km</v>
      </c>
    </row>
    <row r="112" spans="2:29" ht="224">
      <c r="B112" s="11" t="str">
        <f>+'National DB'!B111</f>
        <v>Trasporti</v>
      </c>
      <c r="C112" s="11" t="str">
        <f>+'National DB'!C111</f>
        <v>Persone</v>
      </c>
      <c r="D112" s="11" t="str">
        <f>+'National DB'!D111</f>
        <v>Strada</v>
      </c>
      <c r="E112" s="11" t="str">
        <f>+'National DB'!E111</f>
        <v>Transport</v>
      </c>
      <c r="F112" s="11" t="str">
        <f>+'National DB'!F111</f>
        <v>People</v>
      </c>
      <c r="G112" s="11" t="str">
        <f>+'National DB'!G111</f>
        <v>Road</v>
      </c>
      <c r="H112" s="11" t="str">
        <f>+'National DB'!I111</f>
        <v>Autobus, metano, percorso extra-urbano (IT)</v>
      </c>
      <c r="I112" s="11" t="str">
        <f>+'National DB'!J111</f>
        <v>Buses, natural gas, rural route (IT)</v>
      </c>
      <c r="J112" s="11">
        <f>+'National DB'!K111</f>
        <v>0</v>
      </c>
      <c r="K112" s="11">
        <f>+'National DB'!L111</f>
        <v>0</v>
      </c>
      <c r="L112" s="11" t="str">
        <f>+'National DB'!M111</f>
        <v>IT00108</v>
      </c>
      <c r="M112" s="11" t="str">
        <f>+'National DB'!N111</f>
        <v>ISPRA</v>
      </c>
      <c r="N112" s="11" t="str">
        <f>+'National DB'!O111</f>
        <v>ISPRA</v>
      </c>
      <c r="O112" s="13" t="str">
        <f>+'National DB'!P111</f>
        <v>http://www.sinanet.isprambiente.it/it/sia-ispra/fetransp</v>
      </c>
      <c r="P112" s="13" t="str">
        <f>'National DB'!S111</f>
        <v>km</v>
      </c>
      <c r="Q112" s="116" t="str">
        <f>+'National DB'!T111</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2" s="116" t="str">
        <f>+'National DB'!U111</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2" s="11">
        <f>+'National DB'!V111</f>
        <v>0</v>
      </c>
      <c r="T112" s="117">
        <f>+'National DB'!X111</f>
        <v>2020</v>
      </c>
      <c r="U112" s="11" t="str">
        <f>+'National DB'!Z111</f>
        <v>IT</v>
      </c>
      <c r="V112" s="11" t="str">
        <f>+'National DB'!AA111</f>
        <v>IT</v>
      </c>
      <c r="W112" s="118" t="str">
        <f>+'National DB'!AG111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2" s="118" t="str">
        <f>+'National DB'!AH111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2" s="11"/>
      <c r="Z112" s="11"/>
      <c r="AA112" s="119">
        <f>+'National DB'!BR111</f>
        <v>0.80718142300000006</v>
      </c>
      <c r="AB112" s="119" t="str">
        <f>+'National DB'!BS111</f>
        <v>kgCO2e/km</v>
      </c>
      <c r="AC112" s="119" t="str">
        <f>+'National DB'!BT111</f>
        <v>kgCO2e/km</v>
      </c>
    </row>
    <row r="113" spans="2:29" ht="224">
      <c r="B113" s="11" t="str">
        <f>+'National DB'!B112</f>
        <v>Trasporti</v>
      </c>
      <c r="C113" s="11" t="str">
        <f>+'National DB'!C112</f>
        <v>Merci</v>
      </c>
      <c r="D113" s="11" t="str">
        <f>+'National DB'!D112</f>
        <v>Strada</v>
      </c>
      <c r="E113" s="11" t="str">
        <f>+'National DB'!E112</f>
        <v>Transport</v>
      </c>
      <c r="F113" s="11" t="str">
        <f>+'National DB'!F112</f>
        <v>Freight</v>
      </c>
      <c r="G113" s="11" t="str">
        <f>+'National DB'!G112</f>
        <v>Road</v>
      </c>
      <c r="H113" s="11" t="str">
        <f>+'National DB'!I112</f>
        <v>Autoveicoli leggeri, benzina, percorso extra-urbano (IT)</v>
      </c>
      <c r="I113" s="11" t="str">
        <f>+'National DB'!J112</f>
        <v>Light Duty Vehicles, gasoline, rural route (IT)</v>
      </c>
      <c r="J113" s="11" t="str">
        <f>+'National DB'!K112</f>
        <v>Piccoli camioncini</v>
      </c>
      <c r="K113" s="11" t="str">
        <f>+'National DB'!L112</f>
        <v>Trucks and vans</v>
      </c>
      <c r="L113" s="11" t="str">
        <f>+'National DB'!M112</f>
        <v>IT00111</v>
      </c>
      <c r="M113" s="11" t="str">
        <f>+'National DB'!N112</f>
        <v>ISPRA</v>
      </c>
      <c r="N113" s="11" t="str">
        <f>+'National DB'!O112</f>
        <v>ISPRA</v>
      </c>
      <c r="O113" s="13" t="str">
        <f>+'National DB'!P112</f>
        <v>http://www.sinanet.isprambiente.it/it/sia-ispra/fetransp</v>
      </c>
      <c r="P113" s="13" t="str">
        <f>'National DB'!S112</f>
        <v>km</v>
      </c>
      <c r="Q113" s="116" t="str">
        <f>+'National DB'!T112</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3" s="116" t="str">
        <f>+'National DB'!U112</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3" s="11">
        <f>+'National DB'!V112</f>
        <v>0</v>
      </c>
      <c r="T113" s="117">
        <f>+'National DB'!X112</f>
        <v>2020</v>
      </c>
      <c r="U113" s="11" t="str">
        <f>+'National DB'!Z112</f>
        <v>IT</v>
      </c>
      <c r="V113" s="11" t="str">
        <f>+'National DB'!AA112</f>
        <v>IT</v>
      </c>
      <c r="W113" s="118" t="str">
        <f>+'National DB'!AG112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3" s="118" t="str">
        <f>+'National DB'!AH112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3" s="11"/>
      <c r="Z113" s="11"/>
      <c r="AA113" s="119">
        <f>+'National DB'!BR112</f>
        <v>0.21511214095</v>
      </c>
      <c r="AB113" s="119" t="str">
        <f>+'National DB'!BS112</f>
        <v>kgCO2e/km</v>
      </c>
      <c r="AC113" s="119" t="str">
        <f>+'National DB'!BT112</f>
        <v>kgCO2e/km</v>
      </c>
    </row>
    <row r="114" spans="2:29" ht="224">
      <c r="B114" s="11" t="str">
        <f>+'National DB'!B113</f>
        <v>Trasporti</v>
      </c>
      <c r="C114" s="11" t="str">
        <f>+'National DB'!C113</f>
        <v>Merci</v>
      </c>
      <c r="D114" s="11" t="str">
        <f>+'National DB'!D113</f>
        <v>Strada</v>
      </c>
      <c r="E114" s="11" t="str">
        <f>+'National DB'!E113</f>
        <v>Transport</v>
      </c>
      <c r="F114" s="11" t="str">
        <f>+'National DB'!F113</f>
        <v>Freight</v>
      </c>
      <c r="G114" s="11" t="str">
        <f>+'National DB'!G113</f>
        <v>Road</v>
      </c>
      <c r="H114" s="11" t="str">
        <f>+'National DB'!I113</f>
        <v>Autoveicoli leggeri, diesel, percorso extra-urbano (IT)</v>
      </c>
      <c r="I114" s="11" t="str">
        <f>+'National DB'!J113</f>
        <v>Light Duty Vehicles, diesel, rural route (IT)</v>
      </c>
      <c r="J114" s="11" t="str">
        <f>+'National DB'!K113</f>
        <v>Piccoli camioncini</v>
      </c>
      <c r="K114" s="11" t="str">
        <f>+'National DB'!L113</f>
        <v>Trucks and vans</v>
      </c>
      <c r="L114" s="11" t="str">
        <f>+'National DB'!M113</f>
        <v>IT00112</v>
      </c>
      <c r="M114" s="11" t="str">
        <f>+'National DB'!N113</f>
        <v>ISPRA</v>
      </c>
      <c r="N114" s="11" t="str">
        <f>+'National DB'!O113</f>
        <v>ISPRA</v>
      </c>
      <c r="O114" s="13" t="str">
        <f>+'National DB'!P113</f>
        <v>http://www.sinanet.isprambiente.it/it/sia-ispra/fetransp</v>
      </c>
      <c r="P114" s="13" t="str">
        <f>'National DB'!S113</f>
        <v>km</v>
      </c>
      <c r="Q114" s="116" t="str">
        <f>+'National DB'!T113</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4" s="116" t="str">
        <f>+'National DB'!U113</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4" s="11">
        <f>+'National DB'!V113</f>
        <v>0</v>
      </c>
      <c r="T114" s="117">
        <f>+'National DB'!X113</f>
        <v>2020</v>
      </c>
      <c r="U114" s="11" t="str">
        <f>+'National DB'!Z113</f>
        <v>IT</v>
      </c>
      <c r="V114" s="11" t="str">
        <f>+'National DB'!AA113</f>
        <v>IT</v>
      </c>
      <c r="W114" s="118" t="str">
        <f>+'National DB'!AG113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4" s="118" t="str">
        <f>+'National DB'!AH113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4" s="11"/>
      <c r="Z114" s="11"/>
      <c r="AA114" s="119">
        <f>+'National DB'!BR113</f>
        <v>0.1826958766</v>
      </c>
      <c r="AB114" s="119" t="str">
        <f>+'National DB'!BS113</f>
        <v>kgCO2e/km</v>
      </c>
      <c r="AC114" s="119" t="str">
        <f>+'National DB'!BT113</f>
        <v>kgCO2e/km</v>
      </c>
    </row>
    <row r="115" spans="2:29" ht="224">
      <c r="B115" s="11" t="str">
        <f>+'National DB'!B114</f>
        <v>Trasporti</v>
      </c>
      <c r="C115" s="11" t="str">
        <f>+'National DB'!C114</f>
        <v>Merci</v>
      </c>
      <c r="D115" s="11" t="str">
        <f>+'National DB'!D114</f>
        <v>Strada</v>
      </c>
      <c r="E115" s="11" t="str">
        <f>+'National DB'!E114</f>
        <v>Transport</v>
      </c>
      <c r="F115" s="11" t="str">
        <f>+'National DB'!F114</f>
        <v>Freight</v>
      </c>
      <c r="G115" s="11" t="str">
        <f>+'National DB'!G114</f>
        <v>Road</v>
      </c>
      <c r="H115" s="11" t="str">
        <f>+'National DB'!I114</f>
        <v>Autoveicoli pesanti, benzina, percorso extra-urbano  (IT)</v>
      </c>
      <c r="I115" s="11" t="str">
        <f>+'National DB'!J114</f>
        <v>Heavy Duty Trucks, gasoline, rural route (IT)</v>
      </c>
      <c r="J115" s="11" t="str">
        <f>+'National DB'!K114</f>
        <v>Camion, autoarticolati</v>
      </c>
      <c r="K115" s="11">
        <f>+'National DB'!L114</f>
        <v>0</v>
      </c>
      <c r="L115" s="11" t="str">
        <f>+'National DB'!M114</f>
        <v>IT00113</v>
      </c>
      <c r="M115" s="11" t="str">
        <f>+'National DB'!N114</f>
        <v>ISPRA</v>
      </c>
      <c r="N115" s="11" t="str">
        <f>+'National DB'!O114</f>
        <v>ISPRA</v>
      </c>
      <c r="O115" s="13" t="str">
        <f>+'National DB'!P114</f>
        <v>http://www.sinanet.isprambiente.it/it/sia-ispra/fetransp</v>
      </c>
      <c r="P115" s="13" t="str">
        <f>'National DB'!S114</f>
        <v>km</v>
      </c>
      <c r="Q115" s="116" t="str">
        <f>+'National DB'!T114</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5" s="116" t="str">
        <f>+'National DB'!U114</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5" s="11">
        <f>+'National DB'!V114</f>
        <v>0</v>
      </c>
      <c r="T115" s="117">
        <f>+'National DB'!X114</f>
        <v>2020</v>
      </c>
      <c r="U115" s="11" t="str">
        <f>+'National DB'!Z114</f>
        <v>IT</v>
      </c>
      <c r="V115" s="11" t="str">
        <f>+'National DB'!AA114</f>
        <v>IT</v>
      </c>
      <c r="W115" s="118" t="str">
        <f>+'National DB'!AG114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5" s="118" t="str">
        <f>+'National DB'!AH114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5" s="11"/>
      <c r="Z115" s="11"/>
      <c r="AA115" s="119">
        <f>+'National DB'!BR114</f>
        <v>0.45756222299999999</v>
      </c>
      <c r="AB115" s="119" t="str">
        <f>+'National DB'!BS114</f>
        <v>kgCO2e/km</v>
      </c>
      <c r="AC115" s="119" t="str">
        <f>+'National DB'!BT114</f>
        <v>kgCO2e/km</v>
      </c>
    </row>
    <row r="116" spans="2:29" ht="224">
      <c r="B116" s="11" t="str">
        <f>+'National DB'!B115</f>
        <v>Trasporti</v>
      </c>
      <c r="C116" s="11" t="str">
        <f>+'National DB'!C115</f>
        <v>Merci</v>
      </c>
      <c r="D116" s="11" t="str">
        <f>+'National DB'!D115</f>
        <v>Strada</v>
      </c>
      <c r="E116" s="11" t="str">
        <f>+'National DB'!E115</f>
        <v>Transport</v>
      </c>
      <c r="F116" s="11" t="str">
        <f>+'National DB'!F115</f>
        <v>Freight</v>
      </c>
      <c r="G116" s="11" t="str">
        <f>+'National DB'!G115</f>
        <v>Road</v>
      </c>
      <c r="H116" s="11" t="str">
        <f>+'National DB'!I115</f>
        <v>Autoveicoli pesanti, diesel, percorso extra-urbano (IT)</v>
      </c>
      <c r="I116" s="11" t="str">
        <f>+'National DB'!J115</f>
        <v>Heavy Duty Trucks, diesel, rural route (IT)</v>
      </c>
      <c r="J116" s="11" t="str">
        <f>+'National DB'!K115</f>
        <v>Camion, autoarticolati</v>
      </c>
      <c r="K116" s="11">
        <f>+'National DB'!L115</f>
        <v>0</v>
      </c>
      <c r="L116" s="11" t="str">
        <f>+'National DB'!M115</f>
        <v>IT00114</v>
      </c>
      <c r="M116" s="11" t="str">
        <f>+'National DB'!N115</f>
        <v>ISPRA</v>
      </c>
      <c r="N116" s="11" t="str">
        <f>+'National DB'!O115</f>
        <v>ISPRA</v>
      </c>
      <c r="O116" s="13" t="str">
        <f>+'National DB'!P115</f>
        <v>http://www.sinanet.isprambiente.it/it/sia-ispra/fetransp</v>
      </c>
      <c r="P116" s="13" t="str">
        <f>'National DB'!S115</f>
        <v>km</v>
      </c>
      <c r="Q116" s="116" t="str">
        <f>+'National DB'!T115</f>
        <v>Veicoli alimentati con specifico combustibile, su percorso extra-urbano.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6" s="116" t="str">
        <f>+'National DB'!U115</f>
        <v>Vehicles fueled by specific fuel, rural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carburante._x000D_</v>
      </c>
      <c r="S116" s="11">
        <f>+'National DB'!V115</f>
        <v>0</v>
      </c>
      <c r="T116" s="117">
        <f>+'National DB'!X115</f>
        <v>2020</v>
      </c>
      <c r="U116" s="11" t="str">
        <f>+'National DB'!Z115</f>
        <v>IT</v>
      </c>
      <c r="V116" s="11" t="str">
        <f>+'National DB'!AA115</f>
        <v>IT</v>
      </c>
      <c r="W116" s="118" t="str">
        <f>+'National DB'!AG115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6" s="118" t="str">
        <f>+'National DB'!AH115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6" s="11"/>
      <c r="Z116" s="11"/>
      <c r="AA116" s="119">
        <f>+'National DB'!BR115</f>
        <v>0.57240197450000008</v>
      </c>
      <c r="AB116" s="119" t="str">
        <f>+'National DB'!BS115</f>
        <v>kgCO2e/km</v>
      </c>
      <c r="AC116" s="119" t="str">
        <f>+'National DB'!BT115</f>
        <v>kgCO2e/km</v>
      </c>
    </row>
    <row r="117" spans="2:29" ht="224">
      <c r="B117" s="11" t="str">
        <f>+'National DB'!B116</f>
        <v>Trasporti</v>
      </c>
      <c r="C117" s="11" t="str">
        <f>+'National DB'!C116</f>
        <v>Persone</v>
      </c>
      <c r="D117" s="11" t="str">
        <f>+'National DB'!D116</f>
        <v>Strada</v>
      </c>
      <c r="E117" s="11" t="str">
        <f>+'National DB'!E116</f>
        <v>Transport</v>
      </c>
      <c r="F117" s="11" t="str">
        <f>+'National DB'!F116</f>
        <v>People</v>
      </c>
      <c r="G117" s="11" t="str">
        <f>+'National DB'!G116</f>
        <v>Road</v>
      </c>
      <c r="H117" s="11" t="str">
        <f>+'National DB'!I116</f>
        <v>Automobili, benzina, percorso autostradale (IT)</v>
      </c>
      <c r="I117" s="11" t="str">
        <f>+'National DB'!J116</f>
        <v>Passenger Cars, gasoline, highway route (IT)</v>
      </c>
      <c r="J117" s="11">
        <f>+'National DB'!K116</f>
        <v>0</v>
      </c>
      <c r="K117" s="11">
        <f>+'National DB'!L116</f>
        <v>0</v>
      </c>
      <c r="L117" s="11" t="str">
        <f>+'National DB'!M116</f>
        <v>IT00115</v>
      </c>
      <c r="M117" s="11" t="str">
        <f>+'National DB'!N116</f>
        <v>ISPRA</v>
      </c>
      <c r="N117" s="11" t="str">
        <f>+'National DB'!O116</f>
        <v>ISPRA</v>
      </c>
      <c r="O117" s="13" t="str">
        <f>+'National DB'!P116</f>
        <v>http://www.sinanet.isprambiente.it/it/sia-ispra/fetransp</v>
      </c>
      <c r="P117" s="13" t="str">
        <f>'National DB'!S116</f>
        <v>km</v>
      </c>
      <c r="Q117" s="116" t="str">
        <f>+'National DB'!T116</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7" s="116" t="str">
        <f>+'National DB'!U116</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17" s="11">
        <f>+'National DB'!V116</f>
        <v>0</v>
      </c>
      <c r="T117" s="117">
        <f>+'National DB'!X116</f>
        <v>2020</v>
      </c>
      <c r="U117" s="11" t="str">
        <f>+'National DB'!Z116</f>
        <v>IT</v>
      </c>
      <c r="V117" s="11" t="str">
        <f>+'National DB'!AA116</f>
        <v>IT</v>
      </c>
      <c r="W117" s="118" t="str">
        <f>+'National DB'!AG116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7" s="118" t="str">
        <f>+'National DB'!AH116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7" s="11"/>
      <c r="Z117" s="11"/>
      <c r="AA117" s="119">
        <f>+'National DB'!BR116</f>
        <v>0.15811138794999999</v>
      </c>
      <c r="AB117" s="119" t="str">
        <f>+'National DB'!BS116</f>
        <v>kgCO2e/km</v>
      </c>
      <c r="AC117" s="119" t="str">
        <f>+'National DB'!BT116</f>
        <v>kgCO2e/km</v>
      </c>
    </row>
    <row r="118" spans="2:29" ht="224">
      <c r="B118" s="11" t="str">
        <f>+'National DB'!B117</f>
        <v>Trasporti</v>
      </c>
      <c r="C118" s="11" t="str">
        <f>+'National DB'!C117</f>
        <v>Persone</v>
      </c>
      <c r="D118" s="11" t="str">
        <f>+'National DB'!D117</f>
        <v>Strada</v>
      </c>
      <c r="E118" s="11" t="str">
        <f>+'National DB'!E117</f>
        <v>Transport</v>
      </c>
      <c r="F118" s="11" t="str">
        <f>+'National DB'!F117</f>
        <v>People</v>
      </c>
      <c r="G118" s="11" t="str">
        <f>+'National DB'!G117</f>
        <v>Road</v>
      </c>
      <c r="H118" s="11" t="str">
        <f>+'National DB'!I117</f>
        <v>Automobili, diesel,  percorso autostradale (IT)</v>
      </c>
      <c r="I118" s="11" t="str">
        <f>+'National DB'!J117</f>
        <v>Passenger Cars, diesel, highway route (IT)</v>
      </c>
      <c r="J118" s="11">
        <f>+'National DB'!K117</f>
        <v>0</v>
      </c>
      <c r="K118" s="11">
        <f>+'National DB'!L117</f>
        <v>0</v>
      </c>
      <c r="L118" s="11" t="str">
        <f>+'National DB'!M117</f>
        <v>IT00116</v>
      </c>
      <c r="M118" s="11" t="str">
        <f>+'National DB'!N117</f>
        <v>ISPRA</v>
      </c>
      <c r="N118" s="11" t="str">
        <f>+'National DB'!O117</f>
        <v>ISPRA</v>
      </c>
      <c r="O118" s="13" t="str">
        <f>+'National DB'!P117</f>
        <v>http://www.sinanet.isprambiente.it/it/sia-ispra/fetransp</v>
      </c>
      <c r="P118" s="13" t="str">
        <f>'National DB'!S117</f>
        <v>km</v>
      </c>
      <c r="Q118" s="116" t="str">
        <f>+'National DB'!T117</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8" s="116" t="str">
        <f>+'National DB'!U117</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18" s="11">
        <f>+'National DB'!V117</f>
        <v>0</v>
      </c>
      <c r="T118" s="117">
        <f>+'National DB'!X117</f>
        <v>2020</v>
      </c>
      <c r="U118" s="11" t="str">
        <f>+'National DB'!Z117</f>
        <v>IT</v>
      </c>
      <c r="V118" s="11" t="str">
        <f>+'National DB'!AA117</f>
        <v>IT</v>
      </c>
      <c r="W118" s="118" t="str">
        <f>+'National DB'!AG117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8" s="118" t="str">
        <f>+'National DB'!AH117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8" s="11"/>
      <c r="Z118" s="11"/>
      <c r="AA118" s="119">
        <f>+'National DB'!BR117</f>
        <v>0.15781038086999999</v>
      </c>
      <c r="AB118" s="119" t="str">
        <f>+'National DB'!BS117</f>
        <v>kgCO2e/km</v>
      </c>
      <c r="AC118" s="119" t="str">
        <f>+'National DB'!BT117</f>
        <v>kgCO2e/km</v>
      </c>
    </row>
    <row r="119" spans="2:29" ht="224">
      <c r="B119" s="11" t="str">
        <f>+'National DB'!B118</f>
        <v>Trasporti</v>
      </c>
      <c r="C119" s="11" t="str">
        <f>+'National DB'!C118</f>
        <v>Persone</v>
      </c>
      <c r="D119" s="11" t="str">
        <f>+'National DB'!D118</f>
        <v>Strada</v>
      </c>
      <c r="E119" s="11" t="str">
        <f>+'National DB'!E118</f>
        <v>Transport</v>
      </c>
      <c r="F119" s="11" t="str">
        <f>+'National DB'!F118</f>
        <v>People</v>
      </c>
      <c r="G119" s="11" t="str">
        <f>+'National DB'!G118</f>
        <v>Road</v>
      </c>
      <c r="H119" s="11" t="str">
        <f>+'National DB'!I118</f>
        <v>Automobili, GPL, percorso autostradale (IT)</v>
      </c>
      <c r="I119" s="11" t="str">
        <f>+'National DB'!J118</f>
        <v>Passenger Cars, LPG, highway route (IT)</v>
      </c>
      <c r="J119" s="11">
        <f>+'National DB'!K118</f>
        <v>0</v>
      </c>
      <c r="K119" s="11">
        <f>+'National DB'!L118</f>
        <v>0</v>
      </c>
      <c r="L119" s="11" t="str">
        <f>+'National DB'!M118</f>
        <v>IT00117</v>
      </c>
      <c r="M119" s="11" t="str">
        <f>+'National DB'!N118</f>
        <v>ISPRA</v>
      </c>
      <c r="N119" s="11" t="str">
        <f>+'National DB'!O118</f>
        <v>ISPRA</v>
      </c>
      <c r="O119" s="13" t="str">
        <f>+'National DB'!P118</f>
        <v>http://www.sinanet.isprambiente.it/it/sia-ispra/fetransp</v>
      </c>
      <c r="P119" s="13" t="str">
        <f>'National DB'!S118</f>
        <v>km</v>
      </c>
      <c r="Q119" s="116" t="str">
        <f>+'National DB'!T118</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19" s="116" t="str">
        <f>+'National DB'!U118</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19" s="11">
        <f>+'National DB'!V118</f>
        <v>0</v>
      </c>
      <c r="T119" s="117">
        <f>+'National DB'!X118</f>
        <v>2020</v>
      </c>
      <c r="U119" s="11" t="str">
        <f>+'National DB'!Z118</f>
        <v>IT</v>
      </c>
      <c r="V119" s="11" t="str">
        <f>+'National DB'!AA118</f>
        <v>IT</v>
      </c>
      <c r="W119" s="118" t="str">
        <f>+'National DB'!AG118</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19" s="118" t="str">
        <f>+'National DB'!AH118</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19" s="11"/>
      <c r="Z119" s="11"/>
      <c r="AA119" s="119">
        <f>+'National DB'!BR118</f>
        <v>0.20515568240000001</v>
      </c>
      <c r="AB119" s="119" t="str">
        <f>+'National DB'!BS118</f>
        <v>kgCO2e/km</v>
      </c>
      <c r="AC119" s="119" t="str">
        <f>+'National DB'!BT118</f>
        <v>kgCO2e/km</v>
      </c>
    </row>
    <row r="120" spans="2:29" ht="224">
      <c r="B120" s="11" t="str">
        <f>+'National DB'!B119</f>
        <v>Trasporti</v>
      </c>
      <c r="C120" s="11" t="str">
        <f>+'National DB'!C119</f>
        <v>Persone</v>
      </c>
      <c r="D120" s="11" t="str">
        <f>+'National DB'!D119</f>
        <v>Strada</v>
      </c>
      <c r="E120" s="11" t="str">
        <f>+'National DB'!E119</f>
        <v>Transport</v>
      </c>
      <c r="F120" s="11" t="str">
        <f>+'National DB'!F119</f>
        <v>People</v>
      </c>
      <c r="G120" s="11" t="str">
        <f>+'National DB'!G119</f>
        <v>Road</v>
      </c>
      <c r="H120" s="11" t="str">
        <f>+'National DB'!I119</f>
        <v>Automobili, E85 (85% etanolo + 15% benzina), percorso autostradale (IT)</v>
      </c>
      <c r="I120" s="11" t="str">
        <f>+'National DB'!J119</f>
        <v>Passenger Cars, E85 (85% ethanol + 15% gasoline), highway route (IT)</v>
      </c>
      <c r="J120" s="11">
        <f>+'National DB'!K119</f>
        <v>0</v>
      </c>
      <c r="K120" s="11">
        <f>+'National DB'!L119</f>
        <v>0</v>
      </c>
      <c r="L120" s="11" t="str">
        <f>+'National DB'!M119</f>
        <v>IT00118</v>
      </c>
      <c r="M120" s="11" t="str">
        <f>+'National DB'!N119</f>
        <v>ISPRA</v>
      </c>
      <c r="N120" s="11" t="str">
        <f>+'National DB'!O119</f>
        <v>ISPRA</v>
      </c>
      <c r="O120" s="13" t="str">
        <f>+'National DB'!P119</f>
        <v>http://www.sinanet.isprambiente.it/it/sia-ispra/fetransp</v>
      </c>
      <c r="P120" s="13" t="str">
        <f>'National DB'!S119</f>
        <v>km</v>
      </c>
      <c r="Q120" s="116" t="str">
        <f>+'National DB'!T119</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0" s="116" t="str">
        <f>+'National DB'!U119</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0" s="11">
        <f>+'National DB'!V119</f>
        <v>0</v>
      </c>
      <c r="T120" s="117">
        <f>+'National DB'!X119</f>
        <v>2020</v>
      </c>
      <c r="U120" s="11" t="str">
        <f>+'National DB'!Z119</f>
        <v>IT</v>
      </c>
      <c r="V120" s="11" t="str">
        <f>+'National DB'!AA119</f>
        <v>IT</v>
      </c>
      <c r="W120" s="118" t="str">
        <f>+'National DB'!AG119</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0" s="118" t="str">
        <f>+'National DB'!AH119</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0" s="11"/>
      <c r="Z120" s="11"/>
      <c r="AA120" s="119">
        <f>+'National DB'!BR119</f>
        <v>0.23235472042500002</v>
      </c>
      <c r="AB120" s="119" t="str">
        <f>+'National DB'!BS119</f>
        <v>kgCO2e/km</v>
      </c>
      <c r="AC120" s="119" t="str">
        <f>+'National DB'!BT119</f>
        <v>kgCO2e/km</v>
      </c>
    </row>
    <row r="121" spans="2:29" ht="224">
      <c r="B121" s="11" t="str">
        <f>+'National DB'!B120</f>
        <v>Trasporti</v>
      </c>
      <c r="C121" s="11" t="str">
        <f>+'National DB'!C120</f>
        <v>Persone</v>
      </c>
      <c r="D121" s="11" t="str">
        <f>+'National DB'!D120</f>
        <v>Strada</v>
      </c>
      <c r="E121" s="11" t="str">
        <f>+'National DB'!E120</f>
        <v>Transport</v>
      </c>
      <c r="F121" s="11" t="str">
        <f>+'National DB'!F120</f>
        <v>People</v>
      </c>
      <c r="G121" s="11" t="str">
        <f>+'National DB'!G120</f>
        <v>Road</v>
      </c>
      <c r="H121" s="11" t="str">
        <f>+'National DB'!I120</f>
        <v>Automobili, metano, percorso autostradale (IT)</v>
      </c>
      <c r="I121" s="11" t="str">
        <f>+'National DB'!J120</f>
        <v>Passenger Cars, natural gas, highway route (IT)</v>
      </c>
      <c r="J121" s="11">
        <f>+'National DB'!K120</f>
        <v>0</v>
      </c>
      <c r="K121" s="11">
        <f>+'National DB'!L120</f>
        <v>0</v>
      </c>
      <c r="L121" s="11" t="str">
        <f>+'National DB'!M120</f>
        <v>IT00119</v>
      </c>
      <c r="M121" s="11" t="str">
        <f>+'National DB'!N120</f>
        <v>ISPRA</v>
      </c>
      <c r="N121" s="11" t="str">
        <f>+'National DB'!O120</f>
        <v>ISPRA</v>
      </c>
      <c r="O121" s="13" t="str">
        <f>+'National DB'!P120</f>
        <v>http://www.sinanet.isprambiente.it/it/sia-ispra/fetransp</v>
      </c>
      <c r="P121" s="13" t="str">
        <f>'National DB'!S120</f>
        <v>km</v>
      </c>
      <c r="Q121" s="116" t="str">
        <f>+'National DB'!T120</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1" s="116" t="str">
        <f>+'National DB'!U120</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1" s="11">
        <f>+'National DB'!V120</f>
        <v>0</v>
      </c>
      <c r="T121" s="117">
        <f>+'National DB'!X120</f>
        <v>2020</v>
      </c>
      <c r="U121" s="11" t="str">
        <f>+'National DB'!Z120</f>
        <v>IT</v>
      </c>
      <c r="V121" s="11" t="str">
        <f>+'National DB'!AA120</f>
        <v>IT</v>
      </c>
      <c r="W121" s="118" t="str">
        <f>+'National DB'!AG120</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1" s="118" t="str">
        <f>+'National DB'!AH120</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1" s="11"/>
      <c r="Z121" s="11"/>
      <c r="AA121" s="119">
        <f>+'National DB'!BR120</f>
        <v>0.15036368424500002</v>
      </c>
      <c r="AB121" s="119" t="str">
        <f>+'National DB'!BS120</f>
        <v>kgCO2e/km</v>
      </c>
      <c r="AC121" s="119" t="str">
        <f>+'National DB'!BT120</f>
        <v>kgCO2e/km</v>
      </c>
    </row>
    <row r="122" spans="2:29" ht="224">
      <c r="B122" s="11" t="str">
        <f>+'National DB'!B121</f>
        <v>Trasporti</v>
      </c>
      <c r="C122" s="11" t="str">
        <f>+'National DB'!C121</f>
        <v>Persone</v>
      </c>
      <c r="D122" s="11" t="str">
        <f>+'National DB'!D121</f>
        <v>Strada</v>
      </c>
      <c r="E122" s="11" t="str">
        <f>+'National DB'!E121</f>
        <v>Transport</v>
      </c>
      <c r="F122" s="11" t="str">
        <f>+'National DB'!F121</f>
        <v>People</v>
      </c>
      <c r="G122" s="11" t="str">
        <f>+'National DB'!G121</f>
        <v>Road</v>
      </c>
      <c r="H122" s="11" t="str">
        <f>+'National DB'!I121</f>
        <v>Automobili, benzina ibrida, percorso autostradale (IT)</v>
      </c>
      <c r="I122" s="11" t="str">
        <f>+'National DB'!J121</f>
        <v>Passenger Cars, hybrid gasoline, highway route (IT)</v>
      </c>
      <c r="J122" s="11">
        <f>+'National DB'!K121</f>
        <v>0</v>
      </c>
      <c r="K122" s="11">
        <f>+'National DB'!L121</f>
        <v>0</v>
      </c>
      <c r="L122" s="11" t="str">
        <f>+'National DB'!M121</f>
        <v>IT00120</v>
      </c>
      <c r="M122" s="11" t="str">
        <f>+'National DB'!N121</f>
        <v>ISPRA</v>
      </c>
      <c r="N122" s="11" t="str">
        <f>+'National DB'!O121</f>
        <v>ISPRA</v>
      </c>
      <c r="O122" s="13" t="str">
        <f>+'National DB'!P121</f>
        <v>http://www.sinanet.isprambiente.it/it/sia-ispra/fetransp</v>
      </c>
      <c r="P122" s="13" t="str">
        <f>'National DB'!S121</f>
        <v>km</v>
      </c>
      <c r="Q122" s="116" t="str">
        <f>+'National DB'!T121</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2" s="116" t="str">
        <f>+'National DB'!U121</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2" s="11">
        <f>+'National DB'!V121</f>
        <v>0</v>
      </c>
      <c r="T122" s="117">
        <f>+'National DB'!X121</f>
        <v>2020</v>
      </c>
      <c r="U122" s="11" t="str">
        <f>+'National DB'!Z121</f>
        <v>IT</v>
      </c>
      <c r="V122" s="11" t="str">
        <f>+'National DB'!AA121</f>
        <v>IT</v>
      </c>
      <c r="W122" s="118" t="str">
        <f>+'National DB'!AG121</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2" s="118" t="str">
        <f>+'National DB'!AH121</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2" s="11"/>
      <c r="Z122" s="11"/>
      <c r="AA122" s="119">
        <f>+'National DB'!BR121</f>
        <v>0.12591420092</v>
      </c>
      <c r="AB122" s="119" t="str">
        <f>+'National DB'!BS121</f>
        <v>kgCO2e/km</v>
      </c>
      <c r="AC122" s="119" t="str">
        <f>+'National DB'!BT121</f>
        <v>kgCO2e/km</v>
      </c>
    </row>
    <row r="123" spans="2:29" ht="224">
      <c r="B123" s="11" t="str">
        <f>+'National DB'!B122</f>
        <v>Trasporti</v>
      </c>
      <c r="C123" s="11" t="str">
        <f>+'National DB'!C122</f>
        <v>Persone</v>
      </c>
      <c r="D123" s="11" t="str">
        <f>+'National DB'!D122</f>
        <v>Strada</v>
      </c>
      <c r="E123" s="11" t="str">
        <f>+'National DB'!E122</f>
        <v>Transport</v>
      </c>
      <c r="F123" s="11" t="str">
        <f>+'National DB'!F122</f>
        <v>People</v>
      </c>
      <c r="G123" s="11" t="str">
        <f>+'National DB'!G122</f>
        <v>Road</v>
      </c>
      <c r="H123" s="11" t="str">
        <f>+'National DB'!I122</f>
        <v>Autobus, diesel, percorso autostradale (IT)</v>
      </c>
      <c r="I123" s="11" t="str">
        <f>+'National DB'!J122</f>
        <v>Buses, diesel, highway route (IT)</v>
      </c>
      <c r="J123" s="11">
        <f>+'National DB'!K122</f>
        <v>0</v>
      </c>
      <c r="K123" s="11">
        <f>+'National DB'!L122</f>
        <v>0</v>
      </c>
      <c r="L123" s="11" t="str">
        <f>+'National DB'!M122</f>
        <v>IT00121</v>
      </c>
      <c r="M123" s="11" t="str">
        <f>+'National DB'!N122</f>
        <v>ISPRA</v>
      </c>
      <c r="N123" s="11" t="str">
        <f>+'National DB'!O122</f>
        <v>ISPRA</v>
      </c>
      <c r="O123" s="13" t="str">
        <f>+'National DB'!P122</f>
        <v>http://www.sinanet.isprambiente.it/it/sia-ispra/fetransp</v>
      </c>
      <c r="P123" s="13" t="str">
        <f>'National DB'!S122</f>
        <v>km</v>
      </c>
      <c r="Q123" s="116" t="str">
        <f>+'National DB'!T122</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3" s="116" t="str">
        <f>+'National DB'!U122</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3" s="11">
        <f>+'National DB'!V122</f>
        <v>0</v>
      </c>
      <c r="T123" s="117">
        <f>+'National DB'!X122</f>
        <v>2020</v>
      </c>
      <c r="U123" s="11" t="str">
        <f>+'National DB'!Z122</f>
        <v>IT</v>
      </c>
      <c r="V123" s="11" t="str">
        <f>+'National DB'!AA122</f>
        <v>IT</v>
      </c>
      <c r="W123" s="118" t="str">
        <f>+'National DB'!AG122</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3" s="118" t="str">
        <f>+'National DB'!AH122</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3" s="11"/>
      <c r="Z123" s="11"/>
      <c r="AA123" s="119">
        <f>+'National DB'!BR122</f>
        <v>0.5638452100000001</v>
      </c>
      <c r="AB123" s="119" t="str">
        <f>+'National DB'!BS122</f>
        <v>kgCO2e/km</v>
      </c>
      <c r="AC123" s="119" t="str">
        <f>+'National DB'!BT122</f>
        <v>kgCO2e/km</v>
      </c>
    </row>
    <row r="124" spans="2:29" ht="224">
      <c r="B124" s="11" t="str">
        <f>+'National DB'!B123</f>
        <v>Trasporti</v>
      </c>
      <c r="C124" s="11" t="str">
        <f>+'National DB'!C123</f>
        <v>Persone</v>
      </c>
      <c r="D124" s="11" t="str">
        <f>+'National DB'!D123</f>
        <v>Strada</v>
      </c>
      <c r="E124" s="11" t="str">
        <f>+'National DB'!E123</f>
        <v>Transport</v>
      </c>
      <c r="F124" s="11" t="str">
        <f>+'National DB'!F123</f>
        <v>People</v>
      </c>
      <c r="G124" s="11" t="str">
        <f>+'National DB'!G123</f>
        <v>Road</v>
      </c>
      <c r="H124" s="11" t="str">
        <f>+'National DB'!I123</f>
        <v>Moto a benzina,  percorso autostradale (IT)</v>
      </c>
      <c r="I124" s="11" t="str">
        <f>+'National DB'!J123</f>
        <v>Motorcycles, gasoline, highway route (IT)</v>
      </c>
      <c r="J124" s="11" t="str">
        <f>+'National DB'!K123</f>
        <v>Motocilette di cilindrata superiore a 50 cc</v>
      </c>
      <c r="K124" s="11">
        <f>+'National DB'!L123</f>
        <v>0</v>
      </c>
      <c r="L124" s="11" t="str">
        <f>+'National DB'!M123</f>
        <v>IT00122</v>
      </c>
      <c r="M124" s="11" t="str">
        <f>+'National DB'!N123</f>
        <v>ISPRA</v>
      </c>
      <c r="N124" s="11" t="str">
        <f>+'National DB'!O123</f>
        <v>ISPRA</v>
      </c>
      <c r="O124" s="13" t="str">
        <f>+'National DB'!P123</f>
        <v>http://www.sinanet.isprambiente.it/it/sia-ispra/fetransp</v>
      </c>
      <c r="P124" s="13" t="str">
        <f>'National DB'!S123</f>
        <v>km</v>
      </c>
      <c r="Q124" s="116" t="str">
        <f>+'National DB'!T123</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4" s="116" t="str">
        <f>+'National DB'!U123</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4" s="11">
        <f>+'National DB'!V123</f>
        <v>0</v>
      </c>
      <c r="T124" s="117">
        <f>+'National DB'!X123</f>
        <v>2020</v>
      </c>
      <c r="U124" s="11" t="str">
        <f>+'National DB'!Z123</f>
        <v>IT</v>
      </c>
      <c r="V124" s="11" t="str">
        <f>+'National DB'!AA123</f>
        <v>IT</v>
      </c>
      <c r="W124" s="118" t="str">
        <f>+'National DB'!AG123</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4" s="118" t="str">
        <f>+'National DB'!AH123</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4" s="11"/>
      <c r="Z124" s="11"/>
      <c r="AA124" s="119">
        <f>+'National DB'!BR123</f>
        <v>0.118536504</v>
      </c>
      <c r="AB124" s="119" t="str">
        <f>+'National DB'!BS123</f>
        <v>kgCO2e/km</v>
      </c>
      <c r="AC124" s="119" t="str">
        <f>+'National DB'!BT123</f>
        <v>kgCO2e/km</v>
      </c>
    </row>
    <row r="125" spans="2:29" ht="224">
      <c r="B125" s="11" t="str">
        <f>+'National DB'!B124</f>
        <v>Trasporti</v>
      </c>
      <c r="C125" s="11" t="str">
        <f>+'National DB'!C124</f>
        <v>Merci</v>
      </c>
      <c r="D125" s="11" t="str">
        <f>+'National DB'!D124</f>
        <v>Strada</v>
      </c>
      <c r="E125" s="11" t="str">
        <f>+'National DB'!E124</f>
        <v>Transport</v>
      </c>
      <c r="F125" s="11" t="str">
        <f>+'National DB'!F124</f>
        <v>Freight</v>
      </c>
      <c r="G125" s="11" t="str">
        <f>+'National DB'!G124</f>
        <v>Road</v>
      </c>
      <c r="H125" s="11" t="str">
        <f>+'National DB'!I124</f>
        <v>Autoveicoli leggeri, benzina, percorso autostradale (IT)</v>
      </c>
      <c r="I125" s="11" t="str">
        <f>+'National DB'!J124</f>
        <v>Light Duty Vehicles, gasoline, highway route (IT)</v>
      </c>
      <c r="J125" s="11" t="str">
        <f>+'National DB'!K124</f>
        <v>Piccoli camioncini</v>
      </c>
      <c r="K125" s="11" t="str">
        <f>+'National DB'!L124</f>
        <v>Trucks and vans</v>
      </c>
      <c r="L125" s="11" t="str">
        <f>+'National DB'!M124</f>
        <v>IT00123</v>
      </c>
      <c r="M125" s="11" t="str">
        <f>+'National DB'!N124</f>
        <v>ISPRA</v>
      </c>
      <c r="N125" s="11" t="str">
        <f>+'National DB'!O124</f>
        <v>ISPRA</v>
      </c>
      <c r="O125" s="13" t="str">
        <f>+'National DB'!P124</f>
        <v>http://www.sinanet.isprambiente.it/it/sia-ispra/fetransp</v>
      </c>
      <c r="P125" s="13" t="str">
        <f>'National DB'!S124</f>
        <v>km</v>
      </c>
      <c r="Q125" s="116" t="str">
        <f>+'National DB'!T124</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5" s="116" t="str">
        <f>+'National DB'!U124</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5" s="11">
        <f>+'National DB'!V124</f>
        <v>0</v>
      </c>
      <c r="T125" s="117">
        <f>+'National DB'!X124</f>
        <v>2020</v>
      </c>
      <c r="U125" s="11" t="str">
        <f>+'National DB'!Z124</f>
        <v>IT</v>
      </c>
      <c r="V125" s="11" t="str">
        <f>+'National DB'!AA124</f>
        <v>IT</v>
      </c>
      <c r="W125" s="118" t="str">
        <f>+'National DB'!AG124</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5" s="118" t="str">
        <f>+'National DB'!AH124</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5" s="11"/>
      <c r="Z125" s="11"/>
      <c r="AA125" s="119">
        <f>+'National DB'!BR124</f>
        <v>0.21138176724999999</v>
      </c>
      <c r="AB125" s="119" t="str">
        <f>+'National DB'!BS124</f>
        <v>kgCO2e/km</v>
      </c>
      <c r="AC125" s="119" t="str">
        <f>+'National DB'!BT124</f>
        <v>kgCO2e/km</v>
      </c>
    </row>
    <row r="126" spans="2:29" ht="224">
      <c r="B126" s="11" t="str">
        <f>+'National DB'!B125</f>
        <v>Trasporti</v>
      </c>
      <c r="C126" s="11" t="str">
        <f>+'National DB'!C125</f>
        <v>Merci</v>
      </c>
      <c r="D126" s="11" t="str">
        <f>+'National DB'!D125</f>
        <v>Strada</v>
      </c>
      <c r="E126" s="11" t="str">
        <f>+'National DB'!E125</f>
        <v>Transport</v>
      </c>
      <c r="F126" s="11" t="str">
        <f>+'National DB'!F125</f>
        <v>Freight</v>
      </c>
      <c r="G126" s="11" t="str">
        <f>+'National DB'!G125</f>
        <v>Road</v>
      </c>
      <c r="H126" s="11" t="str">
        <f>+'National DB'!I125</f>
        <v>Autoveicoli leggeri, diesel, percorso autostradale (IT)</v>
      </c>
      <c r="I126" s="11" t="str">
        <f>+'National DB'!J125</f>
        <v>Light Duty Vehicles, diesel, highway route (IT)</v>
      </c>
      <c r="J126" s="11" t="str">
        <f>+'National DB'!K125</f>
        <v>Piccoli camioncini</v>
      </c>
      <c r="K126" s="11" t="str">
        <f>+'National DB'!L125</f>
        <v>Trucks and vans</v>
      </c>
      <c r="L126" s="11" t="str">
        <f>+'National DB'!M125</f>
        <v>IT00124</v>
      </c>
      <c r="M126" s="11" t="str">
        <f>+'National DB'!N125</f>
        <v>ISPRA</v>
      </c>
      <c r="N126" s="11" t="str">
        <f>+'National DB'!O125</f>
        <v>ISPRA</v>
      </c>
      <c r="O126" s="13" t="str">
        <f>+'National DB'!P125</f>
        <v>http://www.sinanet.isprambiente.it/it/sia-ispra/fetransp</v>
      </c>
      <c r="P126" s="13" t="str">
        <f>'National DB'!S125</f>
        <v>km</v>
      </c>
      <c r="Q126" s="116" t="str">
        <f>+'National DB'!T125</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6" s="116" t="str">
        <f>+'National DB'!U125</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6" s="11">
        <f>+'National DB'!V125</f>
        <v>0</v>
      </c>
      <c r="T126" s="117">
        <f>+'National DB'!X125</f>
        <v>2020</v>
      </c>
      <c r="U126" s="11" t="str">
        <f>+'National DB'!Z125</f>
        <v>IT</v>
      </c>
      <c r="V126" s="11" t="str">
        <f>+'National DB'!AA125</f>
        <v>IT</v>
      </c>
      <c r="W126" s="118" t="str">
        <f>+'National DB'!AG125</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6" s="118" t="str">
        <f>+'National DB'!AH125</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6" s="11"/>
      <c r="Z126" s="11"/>
      <c r="AA126" s="119">
        <f>+'National DB'!BR125</f>
        <v>0.29676228657999998</v>
      </c>
      <c r="AB126" s="119" t="str">
        <f>+'National DB'!BS125</f>
        <v>kgCO2e/km</v>
      </c>
      <c r="AC126" s="119" t="str">
        <f>+'National DB'!BT125</f>
        <v>kgCO2e/km</v>
      </c>
    </row>
    <row r="127" spans="2:29" ht="224">
      <c r="B127" s="11" t="str">
        <f>+'National DB'!B126</f>
        <v>Trasporti</v>
      </c>
      <c r="C127" s="11" t="str">
        <f>+'National DB'!C126</f>
        <v>Merci</v>
      </c>
      <c r="D127" s="11" t="str">
        <f>+'National DB'!D126</f>
        <v>Strada</v>
      </c>
      <c r="E127" s="11" t="str">
        <f>+'National DB'!E126</f>
        <v>Transport</v>
      </c>
      <c r="F127" s="11" t="str">
        <f>+'National DB'!F126</f>
        <v>Freight</v>
      </c>
      <c r="G127" s="11" t="str">
        <f>+'National DB'!G126</f>
        <v>Road</v>
      </c>
      <c r="H127" s="11" t="str">
        <f>+'National DB'!I126</f>
        <v>Autoveicoli pesanti, benzina, percorso autostradale  (IT)</v>
      </c>
      <c r="I127" s="11" t="str">
        <f>+'National DB'!J126</f>
        <v>Heavy Duty Trucks, gasoline, highway route (IT)</v>
      </c>
      <c r="J127" s="11" t="str">
        <f>+'National DB'!K126</f>
        <v>Camion, autoarticolati</v>
      </c>
      <c r="K127" s="11">
        <f>+'National DB'!L126</f>
        <v>0</v>
      </c>
      <c r="L127" s="11" t="str">
        <f>+'National DB'!M126</f>
        <v>IT00125</v>
      </c>
      <c r="M127" s="11" t="str">
        <f>+'National DB'!N126</f>
        <v>ISPRA</v>
      </c>
      <c r="N127" s="11" t="str">
        <f>+'National DB'!O126</f>
        <v>ISPRA</v>
      </c>
      <c r="O127" s="13" t="str">
        <f>+'National DB'!P126</f>
        <v>http://www.sinanet.isprambiente.it/it/sia-ispra/fetransp</v>
      </c>
      <c r="P127" s="13" t="str">
        <f>'National DB'!S126</f>
        <v>km</v>
      </c>
      <c r="Q127" s="116" t="str">
        <f>+'National DB'!T126</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7" s="116" t="str">
        <f>+'National DB'!U126</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7" s="11">
        <f>+'National DB'!V126</f>
        <v>0</v>
      </c>
      <c r="T127" s="117">
        <f>+'National DB'!X126</f>
        <v>2020</v>
      </c>
      <c r="U127" s="11" t="str">
        <f>+'National DB'!Z126</f>
        <v>IT</v>
      </c>
      <c r="V127" s="11" t="str">
        <f>+'National DB'!AA126</f>
        <v>IT</v>
      </c>
      <c r="W127" s="118" t="str">
        <f>+'National DB'!AG126</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7" s="118" t="str">
        <f>+'National DB'!AH126</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7" s="11"/>
      <c r="Z127" s="11"/>
      <c r="AA127" s="119">
        <f>+'National DB'!BR126</f>
        <v>0.47410812399999996</v>
      </c>
      <c r="AB127" s="119" t="str">
        <f>+'National DB'!BS126</f>
        <v>kgCO2e/km</v>
      </c>
      <c r="AC127" s="119" t="str">
        <f>+'National DB'!BT126</f>
        <v>kgCO2e/km</v>
      </c>
    </row>
    <row r="128" spans="2:29" ht="224">
      <c r="B128" s="11" t="str">
        <f>+'National DB'!B127</f>
        <v>Trasporti</v>
      </c>
      <c r="C128" s="11" t="str">
        <f>+'National DB'!C127</f>
        <v>Merci</v>
      </c>
      <c r="D128" s="11" t="str">
        <f>+'National DB'!D127</f>
        <v>Strada</v>
      </c>
      <c r="E128" s="11" t="str">
        <f>+'National DB'!E127</f>
        <v>Transport</v>
      </c>
      <c r="F128" s="11" t="str">
        <f>+'National DB'!F127</f>
        <v>Freight</v>
      </c>
      <c r="G128" s="11" t="str">
        <f>+'National DB'!G127</f>
        <v>Road</v>
      </c>
      <c r="H128" s="11" t="str">
        <f>+'National DB'!I127</f>
        <v>Autoveicoli pesanti, diesel, percorso autostradale (IT)</v>
      </c>
      <c r="I128" s="11" t="str">
        <f>+'National DB'!J127</f>
        <v>Heavy Duty Trucks, diesel, highway route (IT)</v>
      </c>
      <c r="J128" s="11" t="str">
        <f>+'National DB'!K127</f>
        <v>Camion, autoarticolati</v>
      </c>
      <c r="K128" s="11">
        <f>+'National DB'!L127</f>
        <v>0</v>
      </c>
      <c r="L128" s="11" t="str">
        <f>+'National DB'!M127</f>
        <v>IT00126</v>
      </c>
      <c r="M128" s="11" t="str">
        <f>+'National DB'!N127</f>
        <v>ISPRA</v>
      </c>
      <c r="N128" s="11" t="str">
        <f>+'National DB'!O127</f>
        <v>ISPRA</v>
      </c>
      <c r="O128" s="13" t="str">
        <f>+'National DB'!P127</f>
        <v>http://www.sinanet.isprambiente.it/it/sia-ispra/fetransp</v>
      </c>
      <c r="P128" s="13" t="str">
        <f>'National DB'!S127</f>
        <v>km</v>
      </c>
      <c r="Q128" s="116" t="str">
        <f>+'National DB'!T127</f>
        <v>Veicoli alimentati con specifico combustibile, su percorso autostradale. 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R128" s="116" t="str">
        <f>+'National DB'!U127</f>
        <v>Vehicles fueled by specific fuel, highway route._x000D_I fattori di emissione sono calcolati sia rispetto ai km percorsi che rispetto ai consumi, con riferimento sia al dettaglio delle tecnologie che all’aggregazione per settore e combustibile, elaborati per il percorso urbano. Non sono inclusi i dati della produzione del veicolo e del carburante.</v>
      </c>
      <c r="S128" s="11">
        <f>+'National DB'!V127</f>
        <v>0</v>
      </c>
      <c r="T128" s="117">
        <f>+'National DB'!X127</f>
        <v>2020</v>
      </c>
      <c r="U128" s="11" t="str">
        <f>+'National DB'!Z127</f>
        <v>IT</v>
      </c>
      <c r="V128" s="11" t="str">
        <f>+'National DB'!AA127</f>
        <v>IT</v>
      </c>
      <c r="W128" s="118" t="str">
        <f>+'National DB'!AG127</f>
        <v xml:space="preserve">La banca dati dei fattori di emissione medi relativi al trasporto stradale qui presentata si basa sulle stime effettuate ai fini della redazione dell’inventario nazionale delle emissioni in atmosfera, realizzato annualmente da Ispra come strumento di verifica degli impegni assunti a livello internazionale sulla protezione dell’ambiente atmosferico, </v>
      </c>
      <c r="X128" s="118" t="str">
        <f>+'National DB'!AH127</f>
        <v>The database of average emission factors related to road transport is based on the estimates made for the national inventory of air emissions, annually elaborated by ISPRA as verification tool of the commitments made at international level on air protection._x000D__x000D_</v>
      </c>
      <c r="Y128" s="11"/>
      <c r="Z128" s="11"/>
      <c r="AA128" s="119">
        <f>+'National DB'!BR127</f>
        <v>0.58466802549999997</v>
      </c>
      <c r="AB128" s="119" t="str">
        <f>+'National DB'!BS127</f>
        <v>kgCO2e/km</v>
      </c>
      <c r="AC128" s="119" t="str">
        <f>+'National DB'!BT127</f>
        <v>kgCO2e/km</v>
      </c>
    </row>
    <row r="129" spans="2:29" ht="154">
      <c r="B129" s="11" t="str">
        <f>+'National DB'!B128</f>
        <v>Elettricità</v>
      </c>
      <c r="C129" s="11" t="str">
        <f>+'National DB'!C128</f>
        <v>Mix elettrico medio</v>
      </c>
      <c r="D129" s="11" t="str">
        <f>+'National DB'!D128</f>
        <v>Conventionale</v>
      </c>
      <c r="E129" s="11" t="str">
        <f>+'National DB'!E128</f>
        <v>Electricity</v>
      </c>
      <c r="F129" s="11" t="str">
        <f>+'National DB'!F128</f>
        <v>Average elctricity mix</v>
      </c>
      <c r="G129" s="11" t="str">
        <f>+'National DB'!G128</f>
        <v>Conventional</v>
      </c>
      <c r="H129" s="11" t="str">
        <f>+'National DB'!I128</f>
        <v>Mix elettrico italiano, al netto della produzione</v>
      </c>
      <c r="I129" s="11" t="str">
        <f>+'National DB'!J128</f>
        <v>Italian electricity mix at net production</v>
      </c>
      <c r="J129" s="11">
        <f>+'National DB'!K128</f>
        <v>0</v>
      </c>
      <c r="K129" s="11">
        <f>+'National DB'!L128</f>
        <v>0</v>
      </c>
      <c r="L129" s="11" t="str">
        <f>+'National DB'!M128</f>
        <v>IT00127</v>
      </c>
      <c r="M129" s="11" t="str">
        <f>+'National DB'!N128</f>
        <v>Clim’Foot project</v>
      </c>
      <c r="N129" s="11" t="str">
        <f>+'National DB'!O128</f>
        <v xml:space="preserve">ENEA </v>
      </c>
      <c r="O129" s="13" t="str">
        <f>+'National DB'!P128</f>
        <v>ISPRA report 212/15 2015 http://www.isprambiente.gov.it/files/pubblicazioni/rapporti/R_212_15.pdf</v>
      </c>
      <c r="P129" s="13" t="str">
        <f>'National DB'!S128</f>
        <v>Kwh</v>
      </c>
      <c r="Q129" s="116" t="str">
        <f>+'National DB'!T128</f>
        <v>Mix di produzione di energia elettrica è composto per il 2013 del 19 % idroelettrica , il 67 % di energia elettrica da combustibili fossili , il 2% geotermiche, il 5 % deolica e il 7% del fotovoltaico . é stato stimato un  mix tecnologico di produzione elettrica tutti gli impianti esistenti in Italia,  sono state considerate 60  tipi di combustibili. La produzione di energia elettrica è al netto delle perdite di rete, pari al 6,7% . I confini sono dal cancello al cancello.</v>
      </c>
      <c r="R129" s="116" t="str">
        <f>+'National DB'!U128</f>
        <v>Mix of electricity production is composed for 2013 of  19% Hydroelectric, 67% Electricity from fossil fuels, 2% Geothermic and 5% Electricity from wind and 7% photovoltaic. In the estimation of technology mix of electricity production all plants existing in Italy divided by technology are considered for about 60 typologies, and type of fuel used. The electricity production is the net of the losses grid, that are 6.7%. The boundary is gate-to-gate</v>
      </c>
      <c r="S129" s="11">
        <f>+'National DB'!V128</f>
        <v>0</v>
      </c>
      <c r="T129" s="117">
        <f>+'National DB'!X128</f>
        <v>2015</v>
      </c>
      <c r="U129" s="11" t="str">
        <f>+'National DB'!Z128</f>
        <v>Italia</v>
      </c>
      <c r="V129" s="11" t="str">
        <f>+'National DB'!AA128</f>
        <v>Italy</v>
      </c>
      <c r="W129" s="118" t="str">
        <f>+'National DB'!AG128</f>
        <v>Il data set riporta solo le emissioni di  CO2 e le emissioni di N2O e  CH4 sono meno del 0.003%</v>
      </c>
      <c r="X129" s="118" t="str">
        <f>+'National DB'!AH128</f>
        <v>The data set report only the CO2 emissions the CH4 and  N2O are less then 0.003%</v>
      </c>
      <c r="Y129" s="11"/>
      <c r="Z129" s="11"/>
      <c r="AA129" s="119">
        <f>+'National DB'!BR128</f>
        <v>0.315</v>
      </c>
      <c r="AB129" s="119" t="str">
        <f>+'National DB'!BS128</f>
        <v>kgCO2e/kWh</v>
      </c>
      <c r="AC129" s="119" t="str">
        <f>+'National DB'!BT128</f>
        <v>kgCO2e/kWh</v>
      </c>
    </row>
    <row r="130" spans="2:29" ht="56">
      <c r="B130" s="11" t="str">
        <f>+'National DB'!B129</f>
        <v>Elettricità</v>
      </c>
      <c r="C130" s="11" t="str">
        <f>+'National DB'!C129</f>
        <v>Mix elettrico medio</v>
      </c>
      <c r="D130" s="11" t="str">
        <f>+'National DB'!D129</f>
        <v>Conventionale</v>
      </c>
      <c r="E130" s="11" t="str">
        <f>+'National DB'!E129</f>
        <v>Electricity</v>
      </c>
      <c r="F130" s="11" t="str">
        <f>+'National DB'!F129</f>
        <v>Average elctricity mix</v>
      </c>
      <c r="G130" s="11" t="str">
        <f>+'National DB'!G129</f>
        <v>Conventional</v>
      </c>
      <c r="H130" s="11" t="str">
        <f>+'National DB'!I129</f>
        <v>Mix elettrico italiano, perdite di rete</v>
      </c>
      <c r="I130" s="11" t="str">
        <f>+'National DB'!J129</f>
        <v>Italian electricity grid losses</v>
      </c>
      <c r="J130" s="11">
        <f>+'National DB'!K129</f>
        <v>0</v>
      </c>
      <c r="K130" s="11">
        <f>+'National DB'!L129</f>
        <v>0</v>
      </c>
      <c r="L130" s="11" t="str">
        <f>+'National DB'!M129</f>
        <v>IT00128</v>
      </c>
      <c r="M130" s="11" t="str">
        <f>+'National DB'!N129</f>
        <v>Clim’Foot project</v>
      </c>
      <c r="N130" s="11" t="str">
        <f>+'National DB'!O129</f>
        <v>ENEA</v>
      </c>
      <c r="O130" s="13" t="str">
        <f>+'National DB'!P129</f>
        <v>ISPRA report 212/15 2015 http://www.isprambiente.gov.it/files/pubblicazioni/rapporti/R_212_15.pdf</v>
      </c>
      <c r="P130" s="13" t="str">
        <f>'National DB'!S129</f>
        <v>Kwh</v>
      </c>
      <c r="Q130" s="116" t="str">
        <f>+'National DB'!T129</f>
        <v xml:space="preserve"> Le perdite di rete per il 2013 sono il 6,7%. I confini sono dal cancello al cancello.</v>
      </c>
      <c r="R130" s="116" t="str">
        <f>+'National DB'!U129</f>
        <v>The Italian losses at grid for the 2013 is 6.7%. The boundary is gate-to-gate</v>
      </c>
      <c r="S130" s="11">
        <f>+'National DB'!V129</f>
        <v>0</v>
      </c>
      <c r="T130" s="117">
        <f>+'National DB'!X129</f>
        <v>2015</v>
      </c>
      <c r="U130" s="11" t="str">
        <f>+'National DB'!Z129</f>
        <v>Italia</v>
      </c>
      <c r="V130" s="11" t="str">
        <f>+'National DB'!AA129</f>
        <v>Italy</v>
      </c>
      <c r="W130" s="118" t="str">
        <f>+'National DB'!AG129</f>
        <v>I dati sono riferiti alle perdite di rete dovute alla distribuzione di 1 kWh di energia elettrica .</v>
      </c>
      <c r="X130" s="118" t="str">
        <f>+'National DB'!AH129</f>
        <v>The data are refereed to the losses grid for the distribution of 1kwh of electricity.</v>
      </c>
      <c r="Y130" s="11"/>
      <c r="Z130" s="11"/>
      <c r="AA130" s="119">
        <f>+'National DB'!BR129</f>
        <v>2.2599999999999999E-2</v>
      </c>
      <c r="AB130" s="119" t="str">
        <f>+'National DB'!BS129</f>
        <v>kgCO2e/kWh</v>
      </c>
      <c r="AC130" s="119" t="str">
        <f>+'National DB'!BT129</f>
        <v>kgCO2e/kWh</v>
      </c>
    </row>
    <row r="131" spans="2:29" ht="252">
      <c r="B131" s="11" t="str">
        <f>+'National DB'!B130</f>
        <v xml:space="preserve">Processi ed emissioni </v>
      </c>
      <c r="C131" s="11" t="str">
        <f>+'National DB'!C130</f>
        <v>Agricultura</v>
      </c>
      <c r="D131" s="11">
        <f>+'National DB'!D130</f>
        <v>0</v>
      </c>
      <c r="E131" s="11" t="str">
        <f>+'National DB'!E130</f>
        <v>Process and fugitive</v>
      </c>
      <c r="F131" s="11" t="str">
        <f>+'National DB'!F130</f>
        <v>Agriculture</v>
      </c>
      <c r="G131" s="11">
        <f>+'National DB'!G130</f>
        <v>0</v>
      </c>
      <c r="H131" s="11" t="str">
        <f>+'National DB'!I130</f>
        <v>Fermentazione Enterica - Bovini da latte (Capo)</v>
      </c>
      <c r="I131" s="11" t="str">
        <f>+'National DB'!J130</f>
        <v>Enteric Fermentation - Dairy Cattle (Head)</v>
      </c>
      <c r="J131" s="11">
        <f>+'National DB'!K130</f>
        <v>0</v>
      </c>
      <c r="K131" s="11">
        <f>+'National DB'!L130</f>
        <v>0</v>
      </c>
      <c r="L131" s="11" t="str">
        <f>+'National DB'!M130</f>
        <v>IT00129</v>
      </c>
      <c r="M131" s="11" t="str">
        <f>+'National DB'!N130</f>
        <v>Clim’Foot project</v>
      </c>
      <c r="N131" s="11" t="str">
        <f>+'National DB'!O130</f>
        <v>ECOINNOVAZIONE</v>
      </c>
      <c r="O131" s="13" t="str">
        <f>+'National DB'!P130</f>
        <v>Italian National Inventory Report (NIR) 2016</v>
      </c>
      <c r="P131" s="13" t="str">
        <f>'National DB'!S130</f>
        <v>Head</v>
      </c>
      <c r="Q131" s="116" t="str">
        <f>+'National DB'!T130</f>
        <v xml:space="preserve">La produzione di gas metano è considerata come un coprodotto della fermentazion enterica, un processo digestivo nel quale avviene la degradazione dei carboidrati in molecole semplici. I parametri utilizzati per il calcolo dell'EF relativo ai bovini da latte sono riportati nel NIR 2016 e includono per esempio il peso medio per capo di bestiame (602.7 kg) e la produzione di latte (11.5-18.6kg/capo/anno) (NIR 2016). I coefficienti per il calcolo di NEm e Ym sono stati aggiornati sulla base dei valori pubblicati nelle IPCC guidelines  del 2006. I confini del sistema sono gate to gate.  </v>
      </c>
      <c r="R131" s="116" t="str">
        <f>+'National DB'!U130</f>
        <v>Methane is produced as a by-product of enteric fermentation, which is a digestive process where carbohydrates are degraded by microorganisms into simple molecules. Methane emissions from enteric fermentation are the major key category. The parameters used to calculate the EF for dairy cattle are listed at page 171 of the Italian National Inventory Report of 2016 (NIR 2016) and include parameters such as the average weight (602.7 kg) of the cattle and milk production (11.5-18.6 kg/head/year) (NIR 2016). The coefficient for calculating the net energy for maintenance (NEm) and the methane conversion factor (Ym) for cattle have been updated on the basis of the default values published in the 2006 IPCC Guidelines. The system boundaries of the system are gate to gate.</v>
      </c>
      <c r="S131" s="11" t="str">
        <f>+'National DB'!V130</f>
        <v>Very Good</v>
      </c>
      <c r="T131" s="117">
        <f>+'National DB'!X130</f>
        <v>2018</v>
      </c>
      <c r="U131" s="11" t="str">
        <f>+'National DB'!Z130</f>
        <v xml:space="preserve">Italia </v>
      </c>
      <c r="V131" s="11" t="str">
        <f>+'National DB'!AA130</f>
        <v>Italy</v>
      </c>
      <c r="W131" s="118" t="str">
        <f>+'National DB'!AG130</f>
        <v xml:space="preserve">Il dato riportato include solamente le emissioni di CH4. NIR 2016. </v>
      </c>
      <c r="X131" s="118" t="str">
        <f>+'National DB'!AH130</f>
        <v>The data set reports only the CH4 emissions. National Inventory Report 2016.</v>
      </c>
      <c r="Y131" s="11"/>
      <c r="Z131" s="11"/>
      <c r="AA131" s="119">
        <f>+'National DB'!BR130</f>
        <v>3833.7599999999998</v>
      </c>
      <c r="AB131" s="119" t="str">
        <f>+'National DB'!BS130</f>
        <v>kgCO2e/Capo</v>
      </c>
      <c r="AC131" s="119" t="str">
        <f>+'National DB'!BT130</f>
        <v>kgCO2e/Head</v>
      </c>
    </row>
    <row r="132" spans="2:29" ht="252">
      <c r="B132" s="11" t="str">
        <f>+'National DB'!B131</f>
        <v xml:space="preserve">Processi ed emissioni </v>
      </c>
      <c r="C132" s="11" t="str">
        <f>+'National DB'!C131</f>
        <v>Agricultura</v>
      </c>
      <c r="D132" s="11">
        <f>+'National DB'!D131</f>
        <v>0</v>
      </c>
      <c r="E132" s="11" t="str">
        <f>+'National DB'!E131</f>
        <v>Process and fugitive</v>
      </c>
      <c r="F132" s="11" t="str">
        <f>+'National DB'!F131</f>
        <v>Agriculture</v>
      </c>
      <c r="G132" s="11">
        <f>+'National DB'!G131</f>
        <v>0</v>
      </c>
      <c r="H132" s="11" t="str">
        <f>+'National DB'!I131</f>
        <v>Fermentazione Enterica - Bovini da latte (Peso)</v>
      </c>
      <c r="I132" s="11" t="str">
        <f>+'National DB'!J131</f>
        <v>Enteric Fermentation - Dairy Cattle (Weight)</v>
      </c>
      <c r="J132" s="11">
        <f>+'National DB'!K131</f>
        <v>0</v>
      </c>
      <c r="K132" s="11">
        <f>+'National DB'!L131</f>
        <v>0</v>
      </c>
      <c r="L132" s="11" t="str">
        <f>+'National DB'!M131</f>
        <v>IT00130</v>
      </c>
      <c r="M132" s="11" t="str">
        <f>+'National DB'!N131</f>
        <v>Clim’Foot project</v>
      </c>
      <c r="N132" s="11" t="str">
        <f>+'National DB'!O131</f>
        <v>ECOINNOVAZIONE</v>
      </c>
      <c r="O132" s="13" t="str">
        <f>+'National DB'!P131</f>
        <v>Italian National Inventory Report (NIR) 2016</v>
      </c>
      <c r="P132" s="13" t="str">
        <f>'National DB'!S131</f>
        <v>kg</v>
      </c>
      <c r="Q132" s="116" t="str">
        <f>+'National DB'!T131</f>
        <v xml:space="preserve">La produzione di gas metano è considerata come un coprodotto della fermentazion enterica, un processo digestivo nel quale avviene la degradazione dei carboidrati in molecole semplici. I parametri utilizzati per il calcolo dell'EF relativo ai bovini da latte sono riportati nel NIR 2016 e includono per esempio il peso medio per capo di bestiame (602.7 kg) e la produzione di latte (11.5-18.6kg/capo/anno) (NIR 2016). I coefficienti per il calcolo di NEm e Ym sono stati aggiornati sulla base dei valori pubblicati nelle IPCC guidelines  del 2006. I confini del sistema sono gate to gate.  </v>
      </c>
      <c r="R132" s="116" t="str">
        <f>+'National DB'!U131</f>
        <v>Methane is produced as a by-product of enteric fermentation, which is a digestive process where carbohydrates are degraded by microorganisms into simple molecules. Methane emissions from enteric fermentation are the major key category. The parameters used to calculate the EF for dairy cattle are listed at page 171 of the Italian National Inventory Report of 2016 (NIR 2016) and include parameters such as the average weight (602.7 kg) of the cattle and milk production (11.5-18.6 kg/head/year) (NIR 2016). The coefficient for calculating the net energy for maintenance (NEm) and the methane conversion factor (Ym) for cattle have been updated on the basis of the default values published in the 2006 IPCC Guidelines. The system boundaries of the system are gate to gate.</v>
      </c>
      <c r="S132" s="11" t="str">
        <f>+'National DB'!V131</f>
        <v>Very Good</v>
      </c>
      <c r="T132" s="117">
        <f>+'National DB'!X131</f>
        <v>2018</v>
      </c>
      <c r="U132" s="11" t="str">
        <f>+'National DB'!Z131</f>
        <v xml:space="preserve">Italia </v>
      </c>
      <c r="V132" s="11" t="str">
        <f>+'National DB'!AA131</f>
        <v>Italy</v>
      </c>
      <c r="W132" s="118" t="str">
        <f>+'National DB'!AG131</f>
        <v xml:space="preserve">Il dato riportato include solamente le emissioni di CH4. NIR 2016. </v>
      </c>
      <c r="X132" s="118" t="str">
        <f>+'National DB'!AH131</f>
        <v>The data set reports only the CH4 emissions. National Inventory Report 2016.</v>
      </c>
      <c r="Y132" s="11"/>
      <c r="Z132" s="11"/>
      <c r="AA132" s="119">
        <f>+'National DB'!BR131</f>
        <v>6.3559999999999999</v>
      </c>
      <c r="AB132" s="119" t="str">
        <f>+'National DB'!BS131</f>
        <v>kgCO2e/kg</v>
      </c>
      <c r="AC132" s="119" t="str">
        <f>+'National DB'!BT131</f>
        <v>kgCO2e/kg</v>
      </c>
    </row>
    <row r="133" spans="2:29" ht="168">
      <c r="B133" s="11" t="str">
        <f>+'National DB'!B132</f>
        <v xml:space="preserve">Processi ed emissioni </v>
      </c>
      <c r="C133" s="11" t="str">
        <f>+'National DB'!C132</f>
        <v>Agricultura</v>
      </c>
      <c r="D133" s="11">
        <f>+'National DB'!D132</f>
        <v>0</v>
      </c>
      <c r="E133" s="11" t="str">
        <f>+'National DB'!E132</f>
        <v>Process and fugitive</v>
      </c>
      <c r="F133" s="11" t="str">
        <f>+'National DB'!F132</f>
        <v>Agriculture</v>
      </c>
      <c r="G133" s="11">
        <f>+'National DB'!G132</f>
        <v>0</v>
      </c>
      <c r="H133" s="11" t="str">
        <f>+'National DB'!I132</f>
        <v>Fermentazione Enterica - Bovini non da latte (Capo)</v>
      </c>
      <c r="I133" s="11" t="str">
        <f>+'National DB'!J132</f>
        <v>Enteric Fermentation - Non-Dairy Cattle (Head)</v>
      </c>
      <c r="J133" s="11">
        <f>+'National DB'!K132</f>
        <v>0</v>
      </c>
      <c r="K133" s="11">
        <f>+'National DB'!L132</f>
        <v>0</v>
      </c>
      <c r="L133" s="11" t="str">
        <f>+'National DB'!M132</f>
        <v>IT00131</v>
      </c>
      <c r="M133" s="11" t="str">
        <f>+'National DB'!N132</f>
        <v>Clim’Foot project</v>
      </c>
      <c r="N133" s="11" t="str">
        <f>+'National DB'!O132</f>
        <v>ECOINNOVAZIONE</v>
      </c>
      <c r="O133" s="13" t="str">
        <f>+'National DB'!P132</f>
        <v>Italian National Inventory Report (NIR) 2016</v>
      </c>
      <c r="P133" s="13" t="str">
        <f>'National DB'!S132</f>
        <v>Head</v>
      </c>
      <c r="Q133" s="116" t="str">
        <f>+'National DB'!T132</f>
        <v xml:space="preserve">La produzione di gas metano è considerata come un coprodotto della fermentazion enterica, un processo digestivo nel quale avviene la degradazione dei carboidrati in molecole semplici. I parametri utilizzati per il calcolo dell'EF relativo ai bovini non da latte sono riportati nel NIR 2016. Questa categoria è composta da diverse sottocategorie, per questo motivo gli EF sono ottenuti da una media pesata di queste sottocategorie. I confini del sistema sono gate to gate.  </v>
      </c>
      <c r="R133" s="116" t="str">
        <f>+'National DB'!U132</f>
        <v>Methane is produced as a by-product of enteric fermentation, which is a digestive process where carbohydrates are degraded by microorganisms into simple molecules. Methane emissions from enteric fermentation are the major key category. The parameters used to calculate the EF for non-dairy cattle are listed at page 173 of the Italian National Inventory Report of 2016 (NIR 2016). The non-dairy cattle category is composed of different sub-categories. For this reason, the EF is calculated as a weighted average. The system boundaries of the system are gate to gate.</v>
      </c>
      <c r="S133" s="11" t="str">
        <f>+'National DB'!V132</f>
        <v>Very Good</v>
      </c>
      <c r="T133" s="117">
        <f>+'National DB'!X132</f>
        <v>2018</v>
      </c>
      <c r="U133" s="11" t="str">
        <f>+'National DB'!Z132</f>
        <v xml:space="preserve">Italia </v>
      </c>
      <c r="V133" s="11" t="str">
        <f>+'National DB'!AA132</f>
        <v>Italy</v>
      </c>
      <c r="W133" s="118" t="str">
        <f>+'National DB'!AG132</f>
        <v>Il dato riportato include solamente le emissioni di CH4. NIR 2016.</v>
      </c>
      <c r="X133" s="118" t="str">
        <f>+'National DB'!AH132</f>
        <v>The data set reports only the CH4 emissions. National Inventory Report 2016.</v>
      </c>
      <c r="Y133" s="11"/>
      <c r="Z133" s="11"/>
      <c r="AA133" s="119">
        <f>+'National DB'!BR132</f>
        <v>1309.8400000000001</v>
      </c>
      <c r="AB133" s="119" t="str">
        <f>+'National DB'!BS132</f>
        <v>kgCO2e/Capo</v>
      </c>
      <c r="AC133" s="119" t="str">
        <f>+'National DB'!BT132</f>
        <v>kgCO2e/Head</v>
      </c>
    </row>
    <row r="134" spans="2:29" ht="168">
      <c r="B134" s="11" t="str">
        <f>+'National DB'!B133</f>
        <v xml:space="preserve">Processi ed emissioni </v>
      </c>
      <c r="C134" s="11" t="str">
        <f>+'National DB'!C133</f>
        <v>Agricultura</v>
      </c>
      <c r="D134" s="11">
        <f>+'National DB'!D133</f>
        <v>0</v>
      </c>
      <c r="E134" s="11" t="str">
        <f>+'National DB'!E133</f>
        <v>Process and fugitive</v>
      </c>
      <c r="F134" s="11" t="str">
        <f>+'National DB'!F133</f>
        <v>Agriculture</v>
      </c>
      <c r="G134" s="11">
        <f>+'National DB'!G133</f>
        <v>0</v>
      </c>
      <c r="H134" s="11" t="str">
        <f>+'National DB'!I133</f>
        <v>Fermentazione Enterica - Bovini non da latte (Peso)</v>
      </c>
      <c r="I134" s="11" t="str">
        <f>+'National DB'!J133</f>
        <v>Enteric Fermentation - Non-Dairy Cattle (Weight)</v>
      </c>
      <c r="J134" s="11">
        <f>+'National DB'!K133</f>
        <v>0</v>
      </c>
      <c r="K134" s="11">
        <f>+'National DB'!L133</f>
        <v>0</v>
      </c>
      <c r="L134" s="11" t="str">
        <f>+'National DB'!M133</f>
        <v>IT00132</v>
      </c>
      <c r="M134" s="11" t="str">
        <f>+'National DB'!N133</f>
        <v>Clim’Foot project</v>
      </c>
      <c r="N134" s="11" t="str">
        <f>+'National DB'!O133</f>
        <v>ECOINNOVAZIONE</v>
      </c>
      <c r="O134" s="13" t="str">
        <f>+'National DB'!P133</f>
        <v>Italian National Inventory Report (NIR) 2016</v>
      </c>
      <c r="P134" s="13" t="str">
        <f>'National DB'!S133</f>
        <v>kg</v>
      </c>
      <c r="Q134" s="116" t="str">
        <f>+'National DB'!T133</f>
        <v xml:space="preserve">La produzione di gas metano è considerata come un coprodotto della fermentazion enterica, un processo digestivo nel quale avviene la degradazione dei carboidrati in molecole semplici. I parametri utilizzati per il calcolo dell'EF relativo ai bovini non da latte sono riportati nel NIR 2016. Questa categoria è composta da diverse sottocategorie, per questo motivo gli EF sono ottenuti da una media pesata di queste sottocategorie. I confini del sistema sono gate to gate.  </v>
      </c>
      <c r="R134" s="116" t="str">
        <f>+'National DB'!U133</f>
        <v>Methane is produced as a by-product of enteric fermentation, which is a digestive process where carbohydrates are degraded by microorganisms into simple molecules. Methane emissions from enteric fermentation are the major key category. The parameters used to calculate the EF for non-dairy cattle are listed at page 173 of the Italian National Inventory Report of 2016 (NIR 2016). The non-dairy cattle category is composed of different sub-categories. For this reason, the EF is calculated as a weighted average. The system boundaries of the system are gate to gate.</v>
      </c>
      <c r="S134" s="11" t="str">
        <f>+'National DB'!V133</f>
        <v>Very Good</v>
      </c>
      <c r="T134" s="117">
        <f>+'National DB'!X133</f>
        <v>2018</v>
      </c>
      <c r="U134" s="11" t="str">
        <f>+'National DB'!Z133</f>
        <v xml:space="preserve">Italia </v>
      </c>
      <c r="V134" s="11" t="str">
        <f>+'National DB'!AA133</f>
        <v>Italy</v>
      </c>
      <c r="W134" s="118" t="str">
        <f>+'National DB'!AG133</f>
        <v>Il dato riportato include solamente le emissioni di CH4. NIR 2016.</v>
      </c>
      <c r="X134" s="118" t="str">
        <f>+'National DB'!AH133</f>
        <v>The data set reports only the CH4 emissions. National Inventory Report 2016.</v>
      </c>
      <c r="Y134" s="11"/>
      <c r="Z134" s="11"/>
      <c r="AA134" s="119">
        <f>+'National DB'!BR133</f>
        <v>3.444</v>
      </c>
      <c r="AB134" s="119" t="str">
        <f>+'National DB'!BS133</f>
        <v>kgCO2e/kg</v>
      </c>
      <c r="AC134" s="119" t="str">
        <f>+'National DB'!BT133</f>
        <v>kgCO2e/kg</v>
      </c>
    </row>
    <row r="135" spans="2:29" ht="210">
      <c r="B135" s="11" t="str">
        <f>+'National DB'!B134</f>
        <v xml:space="preserve">Processi ed emissioni </v>
      </c>
      <c r="C135" s="11" t="str">
        <f>+'National DB'!C134</f>
        <v>Agricultura</v>
      </c>
      <c r="D135" s="11">
        <f>+'National DB'!D134</f>
        <v>0</v>
      </c>
      <c r="E135" s="11" t="str">
        <f>+'National DB'!E134</f>
        <v>Process and fugitive</v>
      </c>
      <c r="F135" s="11" t="str">
        <f>+'National DB'!F134</f>
        <v>Agriculture</v>
      </c>
      <c r="G135" s="11">
        <f>+'National DB'!G134</f>
        <v>0</v>
      </c>
      <c r="H135" s="11" t="str">
        <f>+'National DB'!I134</f>
        <v>Fermentazione Enterica - Bufalo (Capo)</v>
      </c>
      <c r="I135" s="11" t="str">
        <f>+'National DB'!J134</f>
        <v>Enteric Fermentation - Buffalo (Head)</v>
      </c>
      <c r="J135" s="11">
        <f>+'National DB'!K134</f>
        <v>0</v>
      </c>
      <c r="K135" s="11">
        <f>+'National DB'!L134</f>
        <v>0</v>
      </c>
      <c r="L135" s="11" t="str">
        <f>+'National DB'!M134</f>
        <v>IT00133</v>
      </c>
      <c r="M135" s="11" t="str">
        <f>+'National DB'!N134</f>
        <v>Clim’Foot project</v>
      </c>
      <c r="N135" s="11" t="str">
        <f>+'National DB'!O134</f>
        <v>ECOINNOVAZIONE</v>
      </c>
      <c r="O135" s="13" t="str">
        <f>+'National DB'!P134</f>
        <v>Italian National Inventory Report (NIR) 2016</v>
      </c>
      <c r="P135" s="13" t="str">
        <f>'National DB'!S134</f>
        <v>Head</v>
      </c>
      <c r="Q135" s="116" t="str">
        <f>+'National DB'!T134</f>
        <v xml:space="preserve">La produzione di gas metano è considerata come un coprodotto della fermentazion enterica, un processo digestivo nel quale avviene la degradazione dei carboidrati in molecole semplici.Questo EF, è stato calcolato dalla media di due categorie di bestiame, i "bufale" e "altri bufali" (NIR 2016, p.173). I parametri utilizzati per il calcolo dell'Emission Factor sono riportati a pagina 173-174 del NIR Italiano.  I confini del sistema sono gate to gate.  </v>
      </c>
      <c r="R135" s="116" t="str">
        <f>+'National DB'!U134</f>
        <v>Methane is produced as a by-product of enteric fermentation, which is a digestive process where carbohydrates are degraded by microorganisms into simple molecules. Methane emissions from enteric fermentation are the major key category. For this process, two country specific EFs were developed, one for “cow buffalo” and one for “other buffaloes”. This EF is an average value of the two categories (Italian National Inventory Report of 2016, p. 173. NIR 2016). The parameters used to calculate the EF for Buffaloes are listed at page 173 and 174 of the Italian National Inventory Report of 2016 (NIR 2016). The system boundaries of the system are gate to gate.</v>
      </c>
      <c r="S135" s="11" t="str">
        <f>+'National DB'!V134</f>
        <v>Very Good</v>
      </c>
      <c r="T135" s="117">
        <f>+'National DB'!X134</f>
        <v>2018</v>
      </c>
      <c r="U135" s="11" t="str">
        <f>+'National DB'!Z134</f>
        <v xml:space="preserve">Italia </v>
      </c>
      <c r="V135" s="11" t="str">
        <f>+'National DB'!AA134</f>
        <v>Italy</v>
      </c>
      <c r="W135" s="118" t="str">
        <f>+'National DB'!AG134</f>
        <v>Il dato riportato include solamente le emissioni di CH4. NIR 2016.</v>
      </c>
      <c r="X135" s="118" t="str">
        <f>+'National DB'!AH134</f>
        <v>The data set reports only the CH4 emissions. National Inventory Report 2016.</v>
      </c>
      <c r="Y135" s="11"/>
      <c r="Z135" s="11"/>
      <c r="AA135" s="119">
        <f>+'National DB'!BR134</f>
        <v>2147.04</v>
      </c>
      <c r="AB135" s="119" t="str">
        <f>+'National DB'!BS134</f>
        <v>kgCO2e/Capo</v>
      </c>
      <c r="AC135" s="119" t="str">
        <f>+'National DB'!BT134</f>
        <v>kgCO2e/Head</v>
      </c>
    </row>
    <row r="136" spans="2:29" ht="210">
      <c r="B136" s="11" t="str">
        <f>+'National DB'!B135</f>
        <v xml:space="preserve">Processi ed emissioni </v>
      </c>
      <c r="C136" s="11" t="str">
        <f>+'National DB'!C135</f>
        <v>Agricultura</v>
      </c>
      <c r="D136" s="11">
        <f>+'National DB'!D135</f>
        <v>0</v>
      </c>
      <c r="E136" s="11" t="str">
        <f>+'National DB'!E135</f>
        <v>Process and fugitive</v>
      </c>
      <c r="F136" s="11" t="str">
        <f>+'National DB'!F135</f>
        <v>Agriculture</v>
      </c>
      <c r="G136" s="11">
        <f>+'National DB'!G135</f>
        <v>0</v>
      </c>
      <c r="H136" s="11" t="str">
        <f>+'National DB'!I135</f>
        <v>Fermentazione Enterica - Bufalo (Peso)</v>
      </c>
      <c r="I136" s="11" t="str">
        <f>+'National DB'!J135</f>
        <v>Enteric Fermentation - Buffalo (Weight)</v>
      </c>
      <c r="J136" s="11">
        <f>+'National DB'!K135</f>
        <v>0</v>
      </c>
      <c r="K136" s="11">
        <f>+'National DB'!L135</f>
        <v>0</v>
      </c>
      <c r="L136" s="11" t="str">
        <f>+'National DB'!M135</f>
        <v>IT00134</v>
      </c>
      <c r="M136" s="11" t="str">
        <f>+'National DB'!N135</f>
        <v>Clim’Foot project</v>
      </c>
      <c r="N136" s="11" t="str">
        <f>+'National DB'!O135</f>
        <v>ECOINNOVAZIONE</v>
      </c>
      <c r="O136" s="13" t="str">
        <f>+'National DB'!P135</f>
        <v>Italian National Inventory Report (NIR) 2016</v>
      </c>
      <c r="P136" s="13" t="str">
        <f>'National DB'!S135</f>
        <v>kg</v>
      </c>
      <c r="Q136" s="116" t="str">
        <f>+'National DB'!T135</f>
        <v xml:space="preserve">La produzione di gas metano è considerata come un coprodotto della fermentazion enterica, un processo digestivo nel quale avviene la degradazione dei carboidrati in molecole semplici.Questo EF, è stato calcolato dalla media di due categorie di bestiame, i "bufale" e "altri bufali" (NIR 2016, p.173). I parametri utilizzati per il calcolo dell'Emission Factor sono riportati a pagina 173-174 del NIR Italiano.  I confini del sistema sono gate to gate.  </v>
      </c>
      <c r="R136" s="116" t="str">
        <f>+'National DB'!U135</f>
        <v>Methane is produced as a by-product of enteric fermentation, which is a digestive process where carbohydrates are degraded by microorganisms into simple molecules. Methane emissions from enteric fermentation are the major key category. For this process, two country specific EFs were developed, one for “cow buffalo” and one for “other buffaloes”. This EF is an average value of the two categories (Italian National Inventory Report of 2016, p. 173. NIR 2016). The parameters used to calculate the EF for Buffaloes are listed at page 173 and 174 of the Italian National Inventory Report of 2016 (NIR 2016). The system boundaries of the system are gate to gate.</v>
      </c>
      <c r="S136" s="11" t="str">
        <f>+'National DB'!V135</f>
        <v>Very Good</v>
      </c>
      <c r="T136" s="117">
        <f>+'National DB'!X135</f>
        <v>2018</v>
      </c>
      <c r="U136" s="11" t="str">
        <f>+'National DB'!Z135</f>
        <v xml:space="preserve">Italia </v>
      </c>
      <c r="V136" s="11" t="str">
        <f>+'National DB'!AA135</f>
        <v>Italy</v>
      </c>
      <c r="W136" s="118" t="str">
        <f>+'National DB'!AG135</f>
        <v>Il dato riportato include solamente le emissioni di CH4. NIR 2016.</v>
      </c>
      <c r="X136" s="118" t="str">
        <f>+'National DB'!AH135</f>
        <v>The data set reports only the CH4 emissions. National Inventory Report 2016.</v>
      </c>
      <c r="Y136" s="11"/>
      <c r="Z136" s="11"/>
      <c r="AA136" s="119">
        <f>+'National DB'!BR135</f>
        <v>4.1159999999999997</v>
      </c>
      <c r="AB136" s="119" t="str">
        <f>+'National DB'!BS135</f>
        <v>kgCO2e/kg</v>
      </c>
      <c r="AC136" s="119" t="str">
        <f>+'National DB'!BT135</f>
        <v>kgCO2e/kg</v>
      </c>
    </row>
    <row r="137" spans="2:29" ht="196">
      <c r="B137" s="11" t="str">
        <f>+'National DB'!B136</f>
        <v xml:space="preserve">Processi ed emissioni </v>
      </c>
      <c r="C137" s="11" t="str">
        <f>+'National DB'!C136</f>
        <v>Agricultura</v>
      </c>
      <c r="D137" s="11">
        <f>+'National DB'!D136</f>
        <v>0</v>
      </c>
      <c r="E137" s="11" t="str">
        <f>+'National DB'!E136</f>
        <v>Process and fugitive</v>
      </c>
      <c r="F137" s="11" t="str">
        <f>+'National DB'!F136</f>
        <v>Agriculture</v>
      </c>
      <c r="G137" s="11">
        <f>+'National DB'!G136</f>
        <v>0</v>
      </c>
      <c r="H137" s="11" t="str">
        <f>+'National DB'!I136</f>
        <v>Fermentazione Enterica - Pecora (Capo)</v>
      </c>
      <c r="I137" s="11" t="str">
        <f>+'National DB'!J136</f>
        <v>Enteric Fermentation - Sheep (Head)</v>
      </c>
      <c r="J137" s="11">
        <f>+'National DB'!K136</f>
        <v>0</v>
      </c>
      <c r="K137" s="11">
        <f>+'National DB'!L136</f>
        <v>0</v>
      </c>
      <c r="L137" s="11" t="str">
        <f>+'National DB'!M136</f>
        <v>IT00135</v>
      </c>
      <c r="M137" s="11" t="str">
        <f>+'National DB'!N136</f>
        <v>Clim’Foot project</v>
      </c>
      <c r="N137" s="11" t="str">
        <f>+'National DB'!O136</f>
        <v>ECOINNOVAZIONE</v>
      </c>
      <c r="O137" s="13" t="str">
        <f>+'National DB'!P136</f>
        <v>Italian National Inventory Report (NIR) 2016</v>
      </c>
      <c r="P137" s="13" t="str">
        <f>'National DB'!S136</f>
        <v>Head</v>
      </c>
      <c r="Q137" s="116" t="str">
        <f>+'National DB'!T136</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37" s="116" t="str">
        <f>+'National DB'!U136</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sheep. The description of the methodology used to calculate the EF can be found under “other livestock categories” in the Italian National Inventory Report, p.174 (NIR, 2016)._x000D_The system boundaries of the system are gate to gate._x000D_</v>
      </c>
      <c r="S137" s="11" t="str">
        <f>+'National DB'!V136</f>
        <v>Very Good</v>
      </c>
      <c r="T137" s="117">
        <f>+'National DB'!X136</f>
        <v>2018</v>
      </c>
      <c r="U137" s="11" t="str">
        <f>+'National DB'!Z136</f>
        <v xml:space="preserve">Italia </v>
      </c>
      <c r="V137" s="11" t="str">
        <f>+'National DB'!AA136</f>
        <v>Italy</v>
      </c>
      <c r="W137" s="118" t="str">
        <f>+'National DB'!AG136</f>
        <v>Il dato riportato include solamente le emissioni di CH4. NIR 2016.</v>
      </c>
      <c r="X137" s="118" t="str">
        <f>+'National DB'!AH136</f>
        <v>The data set reports only the CH4 emissions. National Inventory Report 2016.</v>
      </c>
      <c r="Y137" s="11"/>
      <c r="Z137" s="11"/>
      <c r="AA137" s="119">
        <f>+'National DB'!BR136</f>
        <v>224</v>
      </c>
      <c r="AB137" s="119" t="str">
        <f>+'National DB'!BS136</f>
        <v>kgCO2e/Capo</v>
      </c>
      <c r="AC137" s="119" t="str">
        <f>+'National DB'!BT136</f>
        <v>kgCO2e/Head</v>
      </c>
    </row>
    <row r="138" spans="2:29" ht="196">
      <c r="B138" s="11" t="str">
        <f>+'National DB'!B137</f>
        <v xml:space="preserve">Processi ed emissioni </v>
      </c>
      <c r="C138" s="11" t="str">
        <f>+'National DB'!C137</f>
        <v>Agricultura</v>
      </c>
      <c r="D138" s="11">
        <f>+'National DB'!D137</f>
        <v>0</v>
      </c>
      <c r="E138" s="11" t="str">
        <f>+'National DB'!E137</f>
        <v>Process and fugitive</v>
      </c>
      <c r="F138" s="11" t="str">
        <f>+'National DB'!F137</f>
        <v>Agriculture</v>
      </c>
      <c r="G138" s="11">
        <f>+'National DB'!G137</f>
        <v>0</v>
      </c>
      <c r="H138" s="11" t="str">
        <f>+'National DB'!I137</f>
        <v>Fermentazione Enterica - Pecora (Peso)</v>
      </c>
      <c r="I138" s="11" t="str">
        <f>+'National DB'!J137</f>
        <v>Enteric Fermentation - Sheep (Weight)</v>
      </c>
      <c r="J138" s="11">
        <f>+'National DB'!K137</f>
        <v>0</v>
      </c>
      <c r="K138" s="11">
        <f>+'National DB'!L137</f>
        <v>0</v>
      </c>
      <c r="L138" s="11" t="str">
        <f>+'National DB'!M137</f>
        <v>IT00136</v>
      </c>
      <c r="M138" s="11" t="str">
        <f>+'National DB'!N137</f>
        <v>Clim’Foot project</v>
      </c>
      <c r="N138" s="11" t="str">
        <f>+'National DB'!O137</f>
        <v>ECOINNOVAZIONE</v>
      </c>
      <c r="O138" s="13" t="str">
        <f>+'National DB'!P137</f>
        <v>Italian National Inventory Report (NIR) 2016</v>
      </c>
      <c r="P138" s="13" t="str">
        <f>'National DB'!S137</f>
        <v>kg</v>
      </c>
      <c r="Q138" s="116" t="str">
        <f>+'National DB'!T137</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38" s="116" t="str">
        <f>+'National DB'!U137</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sheep. The description of the methodology used to calculate the EF can be found under “other livestock categories” in the Italian National Inventory Report, p.174 (NIR, 2016)._x000D_The system boundaries of the system are gate to gate._x000D_</v>
      </c>
      <c r="S138" s="11" t="str">
        <f>+'National DB'!V137</f>
        <v>Very Good</v>
      </c>
      <c r="T138" s="117">
        <f>+'National DB'!X137</f>
        <v>2018</v>
      </c>
      <c r="U138" s="11" t="str">
        <f>+'National DB'!Z137</f>
        <v xml:space="preserve">Italia </v>
      </c>
      <c r="V138" s="11" t="str">
        <f>+'National DB'!AA137</f>
        <v>Italy</v>
      </c>
      <c r="W138" s="118" t="str">
        <f>+'National DB'!AG137</f>
        <v>Il dato riportato include solamente le emissioni di CH4. NIR 2016.</v>
      </c>
      <c r="X138" s="118" t="str">
        <f>+'National DB'!AH137</f>
        <v>The data set reports only the CH4 emissions. National Inventory Report 2016.</v>
      </c>
      <c r="Y138" s="11"/>
      <c r="Z138" s="11"/>
      <c r="AA138" s="119">
        <f>+'National DB'!BR137</f>
        <v>4.7600000000000007</v>
      </c>
      <c r="AB138" s="119" t="str">
        <f>+'National DB'!BS137</f>
        <v>kgCO2e/kg</v>
      </c>
      <c r="AC138" s="119" t="str">
        <f>+'National DB'!BT137</f>
        <v>kgCO2e/kg</v>
      </c>
    </row>
    <row r="139" spans="2:29" ht="196">
      <c r="B139" s="11" t="str">
        <f>+'National DB'!B138</f>
        <v xml:space="preserve">Processi ed emissioni </v>
      </c>
      <c r="C139" s="11" t="str">
        <f>+'National DB'!C138</f>
        <v>Agricultura</v>
      </c>
      <c r="D139" s="11">
        <f>+'National DB'!D138</f>
        <v>0</v>
      </c>
      <c r="E139" s="11" t="str">
        <f>+'National DB'!E138</f>
        <v>Process and fugitive</v>
      </c>
      <c r="F139" s="11" t="str">
        <f>+'National DB'!F138</f>
        <v>Agriculture</v>
      </c>
      <c r="G139" s="11">
        <f>+'National DB'!G138</f>
        <v>0</v>
      </c>
      <c r="H139" s="11" t="str">
        <f>+'National DB'!I138</f>
        <v>Fermentazione Enterica - Capra (Capo)</v>
      </c>
      <c r="I139" s="11" t="str">
        <f>+'National DB'!J138</f>
        <v>Enteric Fermentation - Goat (Head)</v>
      </c>
      <c r="J139" s="11">
        <f>+'National DB'!K138</f>
        <v>0</v>
      </c>
      <c r="K139" s="11">
        <f>+'National DB'!L138</f>
        <v>0</v>
      </c>
      <c r="L139" s="11" t="str">
        <f>+'National DB'!M138</f>
        <v>IT00137</v>
      </c>
      <c r="M139" s="11" t="str">
        <f>+'National DB'!N138</f>
        <v>Clim’Foot project</v>
      </c>
      <c r="N139" s="11" t="str">
        <f>+'National DB'!O138</f>
        <v>ECOINNOVAZIONE</v>
      </c>
      <c r="O139" s="13" t="str">
        <f>+'National DB'!P138</f>
        <v>Italian National Inventory Report (NIR) 2016</v>
      </c>
      <c r="P139" s="13" t="str">
        <f>'National DB'!S138</f>
        <v>Head</v>
      </c>
      <c r="Q139" s="116" t="str">
        <f>+'National DB'!T138</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39" s="116" t="str">
        <f>+'National DB'!U138</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goats. The description of the methodology used to calculate the EF can be found under “other livestock categories” in the Italian National Inventory Report, p.174 (NIR, 2016)._x000D_The system boundaries of the system are gate to gate._x000D_</v>
      </c>
      <c r="S139" s="11" t="str">
        <f>+'National DB'!V138</f>
        <v>Very Good</v>
      </c>
      <c r="T139" s="117">
        <f>+'National DB'!X138</f>
        <v>2018</v>
      </c>
      <c r="U139" s="11" t="str">
        <f>+'National DB'!Z138</f>
        <v xml:space="preserve">Italia </v>
      </c>
      <c r="V139" s="11" t="str">
        <f>+'National DB'!AA138</f>
        <v>Italy</v>
      </c>
      <c r="W139" s="118" t="str">
        <f>+'National DB'!AG138</f>
        <v>Il dato riportato include solamente le emissioni di CH4. NIR 2016.</v>
      </c>
      <c r="X139" s="118" t="str">
        <f>+'National DB'!AH138</f>
        <v>The data set reports only the CH4 emissions. National Inventory Report 2016.</v>
      </c>
      <c r="Y139" s="11"/>
      <c r="Z139" s="11"/>
      <c r="AA139" s="119">
        <f>+'National DB'!BR138</f>
        <v>140</v>
      </c>
      <c r="AB139" s="119" t="str">
        <f>+'National DB'!BS138</f>
        <v>kgCO2e/Capo</v>
      </c>
      <c r="AC139" s="119" t="str">
        <f>+'National DB'!BT138</f>
        <v>kgCO2e/Head</v>
      </c>
    </row>
    <row r="140" spans="2:29" ht="196">
      <c r="B140" s="11" t="str">
        <f>+'National DB'!B139</f>
        <v xml:space="preserve">Processi ed emissioni </v>
      </c>
      <c r="C140" s="11" t="str">
        <f>+'National DB'!C139</f>
        <v>Agricultura</v>
      </c>
      <c r="D140" s="11">
        <f>+'National DB'!D139</f>
        <v>0</v>
      </c>
      <c r="E140" s="11" t="str">
        <f>+'National DB'!E139</f>
        <v>Process and fugitive</v>
      </c>
      <c r="F140" s="11" t="str">
        <f>+'National DB'!F139</f>
        <v>Agriculture</v>
      </c>
      <c r="G140" s="11">
        <f>+'National DB'!G139</f>
        <v>0</v>
      </c>
      <c r="H140" s="11" t="str">
        <f>+'National DB'!I139</f>
        <v>Fermentazione Enterica - Capra (Peso)</v>
      </c>
      <c r="I140" s="11" t="str">
        <f>+'National DB'!J139</f>
        <v>Enteric Fermentation - Goat (Weight)</v>
      </c>
      <c r="J140" s="11">
        <f>+'National DB'!K139</f>
        <v>0</v>
      </c>
      <c r="K140" s="11">
        <f>+'National DB'!L139</f>
        <v>0</v>
      </c>
      <c r="L140" s="11" t="str">
        <f>+'National DB'!M139</f>
        <v>IT00138</v>
      </c>
      <c r="M140" s="11" t="str">
        <f>+'National DB'!N139</f>
        <v>Clim’Foot project</v>
      </c>
      <c r="N140" s="11" t="str">
        <f>+'National DB'!O139</f>
        <v>ECOINNOVAZIONE</v>
      </c>
      <c r="O140" s="13" t="str">
        <f>+'National DB'!P139</f>
        <v>Italian National Inventory Report (NIR) 2016</v>
      </c>
      <c r="P140" s="13" t="str">
        <f>'National DB'!S139</f>
        <v>kg</v>
      </c>
      <c r="Q140" s="116" t="str">
        <f>+'National DB'!T139</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0" s="116" t="str">
        <f>+'National DB'!U139</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goats. The description of the methodology used to calculate the EF can be found under “other livestock categories” in the Italian National Inventory Report, p.174 (NIR, 2016)._x000D_The system boundaries of the system are gate to gate._x000D_</v>
      </c>
      <c r="S140" s="11" t="str">
        <f>+'National DB'!V139</f>
        <v>Very Good</v>
      </c>
      <c r="T140" s="117">
        <f>+'National DB'!X139</f>
        <v>2018</v>
      </c>
      <c r="U140" s="11" t="str">
        <f>+'National DB'!Z139</f>
        <v xml:space="preserve">Italia </v>
      </c>
      <c r="V140" s="11" t="str">
        <f>+'National DB'!AA139</f>
        <v>Italy</v>
      </c>
      <c r="W140" s="118" t="str">
        <f>+'National DB'!AG139</f>
        <v>Il dato riportato include solamente le emissioni di CH4. NIR 2016.</v>
      </c>
      <c r="X140" s="118" t="str">
        <f>+'National DB'!AH139</f>
        <v>The data set reports only the CH4 emissions. National Inventory Report 2016.</v>
      </c>
      <c r="Y140" s="11"/>
      <c r="Z140" s="11"/>
      <c r="AA140" s="119">
        <f>+'National DB'!BR139</f>
        <v>2.996</v>
      </c>
      <c r="AB140" s="119" t="str">
        <f>+'National DB'!BS139</f>
        <v>kgCO2e/kg</v>
      </c>
      <c r="AC140" s="119" t="str">
        <f>+'National DB'!BT139</f>
        <v>kgCO2e/kg</v>
      </c>
    </row>
    <row r="141" spans="2:29" ht="196">
      <c r="B141" s="11" t="str">
        <f>+'National DB'!B140</f>
        <v xml:space="preserve">Processi ed emissioni </v>
      </c>
      <c r="C141" s="11" t="str">
        <f>+'National DB'!C140</f>
        <v>Agricultura</v>
      </c>
      <c r="D141" s="11">
        <f>+'National DB'!D140</f>
        <v>0</v>
      </c>
      <c r="E141" s="11" t="str">
        <f>+'National DB'!E140</f>
        <v>Process and fugitive</v>
      </c>
      <c r="F141" s="11" t="str">
        <f>+'National DB'!F140</f>
        <v>Agriculture</v>
      </c>
      <c r="G141" s="11">
        <f>+'National DB'!G140</f>
        <v>0</v>
      </c>
      <c r="H141" s="11" t="str">
        <f>+'National DB'!I140</f>
        <v>Fermentazione Enterica - Cavalli (Capo)</v>
      </c>
      <c r="I141" s="11" t="str">
        <f>+'National DB'!J140</f>
        <v>Enteric Fermentation - Horses (Head)</v>
      </c>
      <c r="J141" s="11">
        <f>+'National DB'!K140</f>
        <v>0</v>
      </c>
      <c r="K141" s="11">
        <f>+'National DB'!L140</f>
        <v>0</v>
      </c>
      <c r="L141" s="11" t="str">
        <f>+'National DB'!M140</f>
        <v>IT00139</v>
      </c>
      <c r="M141" s="11" t="str">
        <f>+'National DB'!N140</f>
        <v>Clim’Foot project</v>
      </c>
      <c r="N141" s="11" t="str">
        <f>+'National DB'!O140</f>
        <v>ECOINNOVAZIONE</v>
      </c>
      <c r="O141" s="13" t="str">
        <f>+'National DB'!P140</f>
        <v>Italian National Inventory Report (NIR) 2016</v>
      </c>
      <c r="P141" s="13" t="str">
        <f>'National DB'!S140</f>
        <v>Head</v>
      </c>
      <c r="Q141" s="116" t="str">
        <f>+'National DB'!T140</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1" s="116" t="str">
        <f>+'National DB'!U140</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horses. The description of the methodology used to calculate the EF can be found under “other livestock categories” in the Italian National Inventory Report, p.174 (NIR, 2016)._x000D_The system boundaries of the system are gate to gate._x000D_</v>
      </c>
      <c r="S141" s="11" t="str">
        <f>+'National DB'!V140</f>
        <v>Very Good</v>
      </c>
      <c r="T141" s="117">
        <f>+'National DB'!X140</f>
        <v>2018</v>
      </c>
      <c r="U141" s="11" t="str">
        <f>+'National DB'!Z140</f>
        <v xml:space="preserve">Italia </v>
      </c>
      <c r="V141" s="11" t="str">
        <f>+'National DB'!AA140</f>
        <v>Italy</v>
      </c>
      <c r="W141" s="118" t="str">
        <f>+'National DB'!AG140</f>
        <v>Il dato riportato include solamente le emissioni di CH4. NIR 2016.</v>
      </c>
      <c r="X141" s="118" t="str">
        <f>+'National DB'!AH140</f>
        <v>The data set reports only the CH4 emissions. National Inventory Report 2016.</v>
      </c>
      <c r="Y141" s="11"/>
      <c r="Z141" s="11"/>
      <c r="AA141" s="119">
        <f>+'National DB'!BR140</f>
        <v>504</v>
      </c>
      <c r="AB141" s="119" t="str">
        <f>+'National DB'!BS140</f>
        <v>kgCO2e/Capo</v>
      </c>
      <c r="AC141" s="119" t="str">
        <f>+'National DB'!BT140</f>
        <v>kgCO2e/Head</v>
      </c>
    </row>
    <row r="142" spans="2:29" ht="196">
      <c r="B142" s="11" t="str">
        <f>+'National DB'!B141</f>
        <v xml:space="preserve">Processi ed emissioni </v>
      </c>
      <c r="C142" s="11" t="str">
        <f>+'National DB'!C141</f>
        <v>Agricultura</v>
      </c>
      <c r="D142" s="11">
        <f>+'National DB'!D141</f>
        <v>0</v>
      </c>
      <c r="E142" s="11" t="str">
        <f>+'National DB'!E141</f>
        <v>Process and fugitive</v>
      </c>
      <c r="F142" s="11" t="str">
        <f>+'National DB'!F141</f>
        <v>Agriculture</v>
      </c>
      <c r="G142" s="11">
        <f>+'National DB'!G141</f>
        <v>0</v>
      </c>
      <c r="H142" s="11" t="str">
        <f>+'National DB'!I141</f>
        <v>Fermentazione Enterica - Cavalli (Peso)</v>
      </c>
      <c r="I142" s="11" t="str">
        <f>+'National DB'!J141</f>
        <v>Enteric Fermentation - Horses (Weight)</v>
      </c>
      <c r="J142" s="11">
        <f>+'National DB'!K141</f>
        <v>0</v>
      </c>
      <c r="K142" s="11">
        <f>+'National DB'!L141</f>
        <v>0</v>
      </c>
      <c r="L142" s="11" t="str">
        <f>+'National DB'!M141</f>
        <v>IT00140</v>
      </c>
      <c r="M142" s="11" t="str">
        <f>+'National DB'!N141</f>
        <v>Clim’Foot project</v>
      </c>
      <c r="N142" s="11" t="str">
        <f>+'National DB'!O141</f>
        <v>ECOINNOVAZIONE</v>
      </c>
      <c r="O142" s="13" t="str">
        <f>+'National DB'!P141</f>
        <v>Italian National Inventory Report (NIR) 2016</v>
      </c>
      <c r="P142" s="13" t="str">
        <f>'National DB'!S141</f>
        <v>kg</v>
      </c>
      <c r="Q142" s="116" t="str">
        <f>+'National DB'!T141</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2" s="116" t="str">
        <f>+'National DB'!U141</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horses. The description of the methodology used to calculate the EF can be found under “other livestock categories” in the Italian National Inventory Report, p.174 (NIR, 2016)._x000D_The system boundaries of the system are gate to gate._x000D_</v>
      </c>
      <c r="S142" s="11" t="str">
        <f>+'National DB'!V141</f>
        <v>Very Good</v>
      </c>
      <c r="T142" s="117">
        <f>+'National DB'!X141</f>
        <v>2018</v>
      </c>
      <c r="U142" s="11" t="str">
        <f>+'National DB'!Z141</f>
        <v xml:space="preserve">Italia </v>
      </c>
      <c r="V142" s="11" t="str">
        <f>+'National DB'!AA141</f>
        <v>Italy</v>
      </c>
      <c r="W142" s="118" t="str">
        <f>+'National DB'!AG141</f>
        <v>Il dato riportato include solamente le emissioni di CH4. NIR 2016.</v>
      </c>
      <c r="X142" s="118" t="str">
        <f>+'National DB'!AH141</f>
        <v>The data set reports only the CH4 emissions. National Inventory Report 2016.</v>
      </c>
      <c r="Y142" s="11"/>
      <c r="Z142" s="11"/>
      <c r="AA142" s="119">
        <f>+'National DB'!BR141</f>
        <v>0.91559999999999997</v>
      </c>
      <c r="AB142" s="119" t="str">
        <f>+'National DB'!BS141</f>
        <v>kgCO2e/kg</v>
      </c>
      <c r="AC142" s="119" t="str">
        <f>+'National DB'!BT141</f>
        <v>kgCO2e/kg</v>
      </c>
    </row>
    <row r="143" spans="2:29" ht="196">
      <c r="B143" s="11" t="str">
        <f>+'National DB'!B142</f>
        <v xml:space="preserve">Processi ed emissioni </v>
      </c>
      <c r="C143" s="11" t="str">
        <f>+'National DB'!C142</f>
        <v>Agricultura</v>
      </c>
      <c r="D143" s="11">
        <f>+'National DB'!D142</f>
        <v>0</v>
      </c>
      <c r="E143" s="11" t="str">
        <f>+'National DB'!E142</f>
        <v>Process and fugitive</v>
      </c>
      <c r="F143" s="11" t="str">
        <f>+'National DB'!F142</f>
        <v>Agriculture</v>
      </c>
      <c r="G143" s="11">
        <f>+'National DB'!G142</f>
        <v>0</v>
      </c>
      <c r="H143" s="11" t="str">
        <f>+'National DB'!I142</f>
        <v>Fermentazione Enterica - Muli e Asini (Capo)</v>
      </c>
      <c r="I143" s="11" t="str">
        <f>+'National DB'!J142</f>
        <v>Enteric Fermentation - Mules and Asses (Head)</v>
      </c>
      <c r="J143" s="11">
        <f>+'National DB'!K142</f>
        <v>0</v>
      </c>
      <c r="K143" s="11">
        <f>+'National DB'!L142</f>
        <v>0</v>
      </c>
      <c r="L143" s="11" t="str">
        <f>+'National DB'!M142</f>
        <v>IT00141</v>
      </c>
      <c r="M143" s="11" t="str">
        <f>+'National DB'!N142</f>
        <v>Clim’Foot project</v>
      </c>
      <c r="N143" s="11" t="str">
        <f>+'National DB'!O142</f>
        <v>ECOINNOVAZIONE</v>
      </c>
      <c r="O143" s="13" t="str">
        <f>+'National DB'!P142</f>
        <v>Italian National Inventory Report (NIR) 2016</v>
      </c>
      <c r="P143" s="13" t="str">
        <f>'National DB'!S142</f>
        <v>Head</v>
      </c>
      <c r="Q143" s="116" t="str">
        <f>+'National DB'!T142</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3" s="116" t="str">
        <f>+'National DB'!U142</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mules and asses. The description of the methodology used to calculate the EF can be found under “other livestock categories” in the Italian National Inventory Report, p.174 (NIR, 2016)._x000D_The system boundaries of the system are gate to gate._x000D_</v>
      </c>
      <c r="S143" s="11" t="str">
        <f>+'National DB'!V142</f>
        <v>Very Good</v>
      </c>
      <c r="T143" s="117">
        <f>+'National DB'!X142</f>
        <v>2018</v>
      </c>
      <c r="U143" s="11" t="str">
        <f>+'National DB'!Z142</f>
        <v xml:space="preserve">Italia </v>
      </c>
      <c r="V143" s="11" t="str">
        <f>+'National DB'!AA142</f>
        <v>Italy</v>
      </c>
      <c r="W143" s="118" t="str">
        <f>+'National DB'!AG142</f>
        <v>Il dato riportato include solamente le emissioni di CH4. NIR 2016.</v>
      </c>
      <c r="X143" s="118" t="str">
        <f>+'National DB'!AH142</f>
        <v>The data set reports only the CH4 emissions. National Inventory Report 2016.</v>
      </c>
      <c r="Y143" s="11"/>
      <c r="Z143" s="11"/>
      <c r="AA143" s="119">
        <f>+'National DB'!BR142</f>
        <v>280</v>
      </c>
      <c r="AB143" s="119" t="str">
        <f>+'National DB'!BS142</f>
        <v>kgCO2e/Capo</v>
      </c>
      <c r="AC143" s="119" t="str">
        <f>+'National DB'!BT142</f>
        <v>kgCO2e/Head</v>
      </c>
    </row>
    <row r="144" spans="2:29" ht="196">
      <c r="B144" s="11" t="str">
        <f>+'National DB'!B143</f>
        <v xml:space="preserve">Processi ed emissioni </v>
      </c>
      <c r="C144" s="11" t="str">
        <f>+'National DB'!C143</f>
        <v>Agricultura</v>
      </c>
      <c r="D144" s="11">
        <f>+'National DB'!D143</f>
        <v>0</v>
      </c>
      <c r="E144" s="11" t="str">
        <f>+'National DB'!E143</f>
        <v>Process and fugitive</v>
      </c>
      <c r="F144" s="11" t="str">
        <f>+'National DB'!F143</f>
        <v>Agriculture</v>
      </c>
      <c r="G144" s="11">
        <f>+'National DB'!G143</f>
        <v>0</v>
      </c>
      <c r="H144" s="11" t="str">
        <f>+'National DB'!I143</f>
        <v>Fermentazione Enterica - Muli e Asini (Peso)</v>
      </c>
      <c r="I144" s="11" t="str">
        <f>+'National DB'!J143</f>
        <v>Enteric Fermentation - Mules and Asses (Weight)</v>
      </c>
      <c r="J144" s="11">
        <f>+'National DB'!K143</f>
        <v>0</v>
      </c>
      <c r="K144" s="11">
        <f>+'National DB'!L143</f>
        <v>0</v>
      </c>
      <c r="L144" s="11" t="str">
        <f>+'National DB'!M143</f>
        <v>IT00142</v>
      </c>
      <c r="M144" s="11" t="str">
        <f>+'National DB'!N143</f>
        <v>Clim’Foot project</v>
      </c>
      <c r="N144" s="11" t="str">
        <f>+'National DB'!O143</f>
        <v>ECOINNOVAZIONE</v>
      </c>
      <c r="O144" s="13" t="str">
        <f>+'National DB'!P143</f>
        <v>Italian National Inventory Report (NIR) 2016</v>
      </c>
      <c r="P144" s="13" t="str">
        <f>'National DB'!S143</f>
        <v>kg</v>
      </c>
      <c r="Q144" s="116" t="str">
        <f>+'National DB'!T143</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4" s="116" t="str">
        <f>+'National DB'!U143</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mules and asses. The description of the methodology used to calculate the EF can be found under “other livestock categories” in the Italian National Inventory Report, p.174 (NIR, 2016)._x000D_The system boundaries of the system are gate to gate._x000D_</v>
      </c>
      <c r="S144" s="11" t="str">
        <f>+'National DB'!V143</f>
        <v>Very Good</v>
      </c>
      <c r="T144" s="117">
        <f>+'National DB'!X143</f>
        <v>2018</v>
      </c>
      <c r="U144" s="11" t="str">
        <f>+'National DB'!Z143</f>
        <v xml:space="preserve">Italia </v>
      </c>
      <c r="V144" s="11" t="str">
        <f>+'National DB'!AA143</f>
        <v>Italy</v>
      </c>
      <c r="W144" s="118" t="str">
        <f>+'National DB'!AG143</f>
        <v>Il dato riportato include solamente le emissioni di CH4. NIR 2016.</v>
      </c>
      <c r="X144" s="118" t="str">
        <f>+'National DB'!AH143</f>
        <v>The data set reports only the CH4 emissions. National Inventory Report 2016.</v>
      </c>
      <c r="Y144" s="11"/>
      <c r="Z144" s="11"/>
      <c r="AA144" s="119">
        <f>+'National DB'!BR143</f>
        <v>0.93332400000000004</v>
      </c>
      <c r="AB144" s="119" t="str">
        <f>+'National DB'!BS143</f>
        <v>kgCO2e/kg</v>
      </c>
      <c r="AC144" s="119" t="str">
        <f>+'National DB'!BT143</f>
        <v>kgCO2e/kg</v>
      </c>
    </row>
    <row r="145" spans="2:29" ht="196">
      <c r="B145" s="11" t="str">
        <f>+'National DB'!B144</f>
        <v xml:space="preserve">Processi ed emissioni </v>
      </c>
      <c r="C145" s="11" t="str">
        <f>+'National DB'!C144</f>
        <v>Agricultura</v>
      </c>
      <c r="D145" s="11">
        <f>+'National DB'!D144</f>
        <v>0</v>
      </c>
      <c r="E145" s="11" t="str">
        <f>+'National DB'!E144</f>
        <v>Process and fugitive</v>
      </c>
      <c r="F145" s="11" t="str">
        <f>+'National DB'!F144</f>
        <v>Agriculture</v>
      </c>
      <c r="G145" s="11">
        <f>+'National DB'!G144</f>
        <v>0</v>
      </c>
      <c r="H145" s="11" t="str">
        <f>+'National DB'!I144</f>
        <v>Fermentazione Enterica - Scrofe (Capo)</v>
      </c>
      <c r="I145" s="11" t="str">
        <f>+'National DB'!J144</f>
        <v>Enteric Fermentation - Sows (Head)</v>
      </c>
      <c r="J145" s="11">
        <f>+'National DB'!K144</f>
        <v>0</v>
      </c>
      <c r="K145" s="11">
        <f>+'National DB'!L144</f>
        <v>0</v>
      </c>
      <c r="L145" s="11" t="str">
        <f>+'National DB'!M144</f>
        <v>IT00143</v>
      </c>
      <c r="M145" s="11" t="str">
        <f>+'National DB'!N144</f>
        <v>Clim’Foot project</v>
      </c>
      <c r="N145" s="11" t="str">
        <f>+'National DB'!O144</f>
        <v>ECOINNOVAZIONE</v>
      </c>
      <c r="O145" s="13" t="str">
        <f>+'National DB'!P144</f>
        <v>Italian National Inventory Report (NIR) 2016</v>
      </c>
      <c r="P145" s="13" t="str">
        <f>'National DB'!S144</f>
        <v>Head</v>
      </c>
      <c r="Q145" s="116" t="str">
        <f>+'National DB'!T144</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5" s="116" t="str">
        <f>+'National DB'!U144</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sows. The description of the methodology used to calculate the EF can be found under “other livestock categories” in the Italian National Inventory Report, p.174 (NIR, 2016)._x000D_The system boundaries of the system are gate to gate._x000D_</v>
      </c>
      <c r="S145" s="11" t="str">
        <f>+'National DB'!V144</f>
        <v>Very Good</v>
      </c>
      <c r="T145" s="117">
        <f>+'National DB'!X144</f>
        <v>2018</v>
      </c>
      <c r="U145" s="11" t="str">
        <f>+'National DB'!Z144</f>
        <v xml:space="preserve">Italia </v>
      </c>
      <c r="V145" s="11" t="str">
        <f>+'National DB'!AA144</f>
        <v>Italy</v>
      </c>
      <c r="W145" s="118" t="str">
        <f>+'National DB'!AG144</f>
        <v>Il dato riportato include solamente le emissioni di CH4. NIR 2016.</v>
      </c>
      <c r="X145" s="118" t="str">
        <f>+'National DB'!AH144</f>
        <v>The data set reports only the CH4 emissions. National Inventory Report 2016.</v>
      </c>
      <c r="Y145" s="11"/>
      <c r="Z145" s="11"/>
      <c r="AA145" s="119">
        <f>+'National DB'!BR144</f>
        <v>42</v>
      </c>
      <c r="AB145" s="119" t="str">
        <f>+'National DB'!BS144</f>
        <v>kgCO2e/Capo</v>
      </c>
      <c r="AC145" s="119" t="str">
        <f>+'National DB'!BT144</f>
        <v>kgCO2e/Head</v>
      </c>
    </row>
    <row r="146" spans="2:29" ht="196">
      <c r="B146" s="11" t="str">
        <f>+'National DB'!B145</f>
        <v xml:space="preserve">Processi ed emissioni </v>
      </c>
      <c r="C146" s="11" t="str">
        <f>+'National DB'!C145</f>
        <v>Agricultura</v>
      </c>
      <c r="D146" s="11">
        <f>+'National DB'!D145</f>
        <v>0</v>
      </c>
      <c r="E146" s="11" t="str">
        <f>+'National DB'!E145</f>
        <v>Process and fugitive</v>
      </c>
      <c r="F146" s="11" t="str">
        <f>+'National DB'!F145</f>
        <v>Agriculture</v>
      </c>
      <c r="G146" s="11">
        <f>+'National DB'!G145</f>
        <v>0</v>
      </c>
      <c r="H146" s="11" t="str">
        <f>+'National DB'!I145</f>
        <v>Fermentazione Enterica - Scrofe (Peso)</v>
      </c>
      <c r="I146" s="11" t="str">
        <f>+'National DB'!J145</f>
        <v>Enteric Fermentation - Sows (Weight)</v>
      </c>
      <c r="J146" s="11">
        <f>+'National DB'!K145</f>
        <v>0</v>
      </c>
      <c r="K146" s="11">
        <f>+'National DB'!L145</f>
        <v>0</v>
      </c>
      <c r="L146" s="11" t="str">
        <f>+'National DB'!M145</f>
        <v>IT00144</v>
      </c>
      <c r="M146" s="11" t="str">
        <f>+'National DB'!N145</f>
        <v>Clim’Foot project</v>
      </c>
      <c r="N146" s="11" t="str">
        <f>+'National DB'!O145</f>
        <v>ECOINNOVAZIONE</v>
      </c>
      <c r="O146" s="13" t="str">
        <f>+'National DB'!P145</f>
        <v>Italian National Inventory Report (NIR) 2016</v>
      </c>
      <c r="P146" s="13" t="str">
        <f>'National DB'!S145</f>
        <v>kg</v>
      </c>
      <c r="Q146" s="116" t="str">
        <f>+'National DB'!T145</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6" s="116" t="str">
        <f>+'National DB'!U145</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sows. The description of the methodology used to calculate the EF can be found under “other livestock categories” in the Italian National Inventory Report, p.174 (NIR, 2016)._x000D_The system boundaries of the system are gate to gate._x000D_</v>
      </c>
      <c r="S146" s="11" t="str">
        <f>+'National DB'!V145</f>
        <v>Very Good</v>
      </c>
      <c r="T146" s="117">
        <f>+'National DB'!X145</f>
        <v>2018</v>
      </c>
      <c r="U146" s="11" t="str">
        <f>+'National DB'!Z145</f>
        <v xml:space="preserve">Italia </v>
      </c>
      <c r="V146" s="11" t="str">
        <f>+'National DB'!AA145</f>
        <v>Italy</v>
      </c>
      <c r="W146" s="118" t="str">
        <f>+'National DB'!AG145</f>
        <v>Il dato riportato include solamente le emissioni di CH4. NIR 2016.</v>
      </c>
      <c r="X146" s="118" t="str">
        <f>+'National DB'!AH145</f>
        <v>The data set reports only the CH4 emissions. National Inventory Report 2016.</v>
      </c>
      <c r="Y146" s="11"/>
      <c r="Z146" s="11"/>
      <c r="AA146" s="119">
        <f>+'National DB'!BR145</f>
        <v>0.24359999999999998</v>
      </c>
      <c r="AB146" s="119" t="str">
        <f>+'National DB'!BS145</f>
        <v>kgCO2e/kg</v>
      </c>
      <c r="AC146" s="119" t="str">
        <f>+'National DB'!BT145</f>
        <v>kgCO2e/kg</v>
      </c>
    </row>
    <row r="147" spans="2:29" ht="196">
      <c r="B147" s="11" t="str">
        <f>+'National DB'!B146</f>
        <v xml:space="preserve">Processi ed emissioni </v>
      </c>
      <c r="C147" s="11" t="str">
        <f>+'National DB'!C146</f>
        <v>Agricultura</v>
      </c>
      <c r="D147" s="11">
        <f>+'National DB'!D146</f>
        <v>0</v>
      </c>
      <c r="E147" s="11" t="str">
        <f>+'National DB'!E146</f>
        <v>Process and fugitive</v>
      </c>
      <c r="F147" s="11" t="str">
        <f>+'National DB'!F146</f>
        <v>Agriculture</v>
      </c>
      <c r="G147" s="11">
        <f>+'National DB'!G146</f>
        <v>0</v>
      </c>
      <c r="H147" s="11" t="str">
        <f>+'National DB'!I146</f>
        <v>Fermentazione Enterica - Altri Suini (Capo)</v>
      </c>
      <c r="I147" s="11" t="str">
        <f>+'National DB'!J146</f>
        <v>Enteric Fermentation - Other Swine (Head)</v>
      </c>
      <c r="J147" s="11">
        <f>+'National DB'!K146</f>
        <v>0</v>
      </c>
      <c r="K147" s="11">
        <f>+'National DB'!L146</f>
        <v>0</v>
      </c>
      <c r="L147" s="11" t="str">
        <f>+'National DB'!M146</f>
        <v>IT00145</v>
      </c>
      <c r="M147" s="11" t="str">
        <f>+'National DB'!N146</f>
        <v>Clim’Foot project</v>
      </c>
      <c r="N147" s="11" t="str">
        <f>+'National DB'!O146</f>
        <v>ECOINNOVAZIONE</v>
      </c>
      <c r="O147" s="13" t="str">
        <f>+'National DB'!P146</f>
        <v>Italian National Inventory Report (NIR) 2016</v>
      </c>
      <c r="P147" s="13" t="str">
        <f>'National DB'!S146</f>
        <v>Head</v>
      </c>
      <c r="Q147" s="116" t="str">
        <f>+'National DB'!T146</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7" s="116" t="str">
        <f>+'National DB'!U146</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other swine. The description of the methodology used to calculate the EF can be found under “other livestock categories” in the Italian National Inventory Report, p.174 (NIR, 2016)._x000D_The system boundaries of the system are gate to gate._x000D_</v>
      </c>
      <c r="S147" s="11" t="str">
        <f>+'National DB'!V146</f>
        <v>Very Good</v>
      </c>
      <c r="T147" s="117">
        <f>+'National DB'!X146</f>
        <v>2018</v>
      </c>
      <c r="U147" s="11" t="str">
        <f>+'National DB'!Z146</f>
        <v xml:space="preserve">Italia </v>
      </c>
      <c r="V147" s="11" t="str">
        <f>+'National DB'!AA146</f>
        <v>Italy</v>
      </c>
      <c r="W147" s="118" t="str">
        <f>+'National DB'!AG146</f>
        <v>Il dato riportato include solamente le emissioni di CH4. NIR 2016.</v>
      </c>
      <c r="X147" s="118" t="str">
        <f>+'National DB'!AH146</f>
        <v>The data set reports only the CH4 emissions. National Inventory Report 2016.</v>
      </c>
      <c r="Y147" s="11"/>
      <c r="Z147" s="11"/>
      <c r="AA147" s="119">
        <f>+'National DB'!BR146</f>
        <v>42</v>
      </c>
      <c r="AB147" s="119" t="str">
        <f>+'National DB'!BS146</f>
        <v>kgCO2e/Capo</v>
      </c>
      <c r="AC147" s="119" t="str">
        <f>+'National DB'!BT146</f>
        <v>kgCO2e/Head</v>
      </c>
    </row>
    <row r="148" spans="2:29" ht="196">
      <c r="B148" s="11" t="str">
        <f>+'National DB'!B147</f>
        <v xml:space="preserve">Processi ed emissioni </v>
      </c>
      <c r="C148" s="11" t="str">
        <f>+'National DB'!C147</f>
        <v>Agricultura</v>
      </c>
      <c r="D148" s="11">
        <f>+'National DB'!D147</f>
        <v>0</v>
      </c>
      <c r="E148" s="11" t="str">
        <f>+'National DB'!E147</f>
        <v>Process and fugitive</v>
      </c>
      <c r="F148" s="11" t="str">
        <f>+'National DB'!F147</f>
        <v>Agriculture</v>
      </c>
      <c r="G148" s="11">
        <f>+'National DB'!G147</f>
        <v>0</v>
      </c>
      <c r="H148" s="11" t="str">
        <f>+'National DB'!I147</f>
        <v>Fermentazione Enterica - Altri Suini (Peso)</v>
      </c>
      <c r="I148" s="11" t="str">
        <f>+'National DB'!J147</f>
        <v>Enteric Fermentation - Other Swine (Weight)</v>
      </c>
      <c r="J148" s="11">
        <f>+'National DB'!K147</f>
        <v>0</v>
      </c>
      <c r="K148" s="11">
        <f>+'National DB'!L147</f>
        <v>0</v>
      </c>
      <c r="L148" s="11" t="str">
        <f>+'National DB'!M147</f>
        <v>IT00146</v>
      </c>
      <c r="M148" s="11" t="str">
        <f>+'National DB'!N147</f>
        <v>Clim’Foot project</v>
      </c>
      <c r="N148" s="11" t="str">
        <f>+'National DB'!O147</f>
        <v>ECOINNOVAZIONE</v>
      </c>
      <c r="O148" s="13" t="str">
        <f>+'National DB'!P147</f>
        <v>Italian National Inventory Report (NIR) 2016</v>
      </c>
      <c r="P148" s="13" t="str">
        <f>'National DB'!S147</f>
        <v>kg</v>
      </c>
      <c r="Q148" s="116" t="str">
        <f>+'National DB'!T147</f>
        <v>La produzione di gas metano è considerata come un coprodotto della fermentazion enterica, un processo digestivo nel quale avviene la degradazione dei carboidrati in molecole semplici. Per il calcolo delle emissioni di CH4 è stato utilizzato un approccio di tipo Tier 1, con EFs in accordo con il IPCC. La descrizione della metodologia applicata è consultabile nella sezione "other livestock categories" nel National Inventory Report Italiano a p. 174 (NIR, 2016). I confini del sistema sono gate to gate).</v>
      </c>
      <c r="R148" s="116" t="str">
        <f>+'National DB'!U147</f>
        <v>Methane is produced as a by-product of enteric fermentation, which is a digestive process where carbohydrates are degraded by microorganisms into simple molecules. Methane emissions from enteric fermentation are the major key category. A Tier 1 approach, with IPCC default EFs, is used to estimate CH4 emissions from other swine. The description of the methodology used to calculate the EF can be found under “other livestock categories” in the Italian National Inventory Report, p.174 (NIR, 2016)._x000D_The system boundaries of the system are gate to gate._x000D_</v>
      </c>
      <c r="S148" s="11" t="str">
        <f>+'National DB'!V147</f>
        <v>Very Good</v>
      </c>
      <c r="T148" s="117">
        <f>+'National DB'!X147</f>
        <v>2018</v>
      </c>
      <c r="U148" s="11" t="str">
        <f>+'National DB'!Z147</f>
        <v xml:space="preserve">Italia </v>
      </c>
      <c r="V148" s="11" t="str">
        <f>+'National DB'!AA147</f>
        <v>Italy</v>
      </c>
      <c r="W148" s="118" t="str">
        <f>+'National DB'!AG147</f>
        <v>Il dato riportato include solamente le emissioni di CH4. NIR 2016.</v>
      </c>
      <c r="X148" s="118" t="str">
        <f>+'National DB'!AH147</f>
        <v>The data set reports only the CH4 emissions. National Inventory Report 2016.</v>
      </c>
      <c r="Y148" s="11"/>
      <c r="Z148" s="11"/>
      <c r="AA148" s="119">
        <f>+'National DB'!BR147</f>
        <v>0.47600000000000003</v>
      </c>
      <c r="AB148" s="119" t="str">
        <f>+'National DB'!BS147</f>
        <v>kgCO2e/kg</v>
      </c>
      <c r="AC148" s="119" t="str">
        <f>+'National DB'!BT147</f>
        <v>kgCO2e/kg</v>
      </c>
    </row>
    <row r="149" spans="2:29" ht="168">
      <c r="B149" s="11" t="str">
        <f>+'National DB'!B148</f>
        <v xml:space="preserve">Processi ed emissioni </v>
      </c>
      <c r="C149" s="11" t="str">
        <f>+'National DB'!C148</f>
        <v>Agricultura</v>
      </c>
      <c r="D149" s="11">
        <f>+'National DB'!D148</f>
        <v>0</v>
      </c>
      <c r="E149" s="11" t="str">
        <f>+'National DB'!E148</f>
        <v>Process and fugitive</v>
      </c>
      <c r="F149" s="11" t="str">
        <f>+'National DB'!F148</f>
        <v>Agriculture</v>
      </c>
      <c r="G149" s="11">
        <f>+'National DB'!G148</f>
        <v>0</v>
      </c>
      <c r="H149" s="11" t="str">
        <f>+'National DB'!I148</f>
        <v>Fermentazione Enterica - Conigli (Capo)</v>
      </c>
      <c r="I149" s="11" t="str">
        <f>+'National DB'!J148</f>
        <v>Enteric Fermentation - Rabbit (Head)</v>
      </c>
      <c r="J149" s="11">
        <f>+'National DB'!K148</f>
        <v>0</v>
      </c>
      <c r="K149" s="11">
        <f>+'National DB'!L148</f>
        <v>0</v>
      </c>
      <c r="L149" s="11" t="str">
        <f>+'National DB'!M148</f>
        <v>IT00147</v>
      </c>
      <c r="M149" s="11" t="str">
        <f>+'National DB'!N148</f>
        <v>Clim’Foot project</v>
      </c>
      <c r="N149" s="11" t="str">
        <f>+'National DB'!O148</f>
        <v>ECOINNOVAZIONE</v>
      </c>
      <c r="O149" s="13" t="str">
        <f>+'National DB'!P148</f>
        <v>Italian National Inventory Report (NIR) 2016</v>
      </c>
      <c r="P149" s="13" t="str">
        <f>'National DB'!S148</f>
        <v>Head</v>
      </c>
      <c r="Q149" s="116" t="str">
        <f>+'National DB'!T148</f>
        <v xml:space="preserve">La produzione di gas metano è considerata come un coprodotto della fermentazion enterica, un processo digestivo nel quale avviene la degradazione dei carboidrati in molecole semplici. Le emissioni di metano dai conigli sono state stimate utilizzando degli EF specifici per il contesto territoriale italiano estrapolati dal Centro di Ricerca sulla Produzione Animale (CRPA). I confini del sistema sono gate to gate. </v>
      </c>
      <c r="R149" s="116" t="str">
        <f>+'National DB'!U148</f>
        <v>Methane is produced as a by-product of enteric fermentation, which is a digestive process where carbohydrates are degraded by microorganisms into simple molecules. Methane emissions from enteric fermentation are the major key category. Methane emissions from rabbits have been estimated using a country-specific EF suggested by the Research Centre on Animal Production (CRPA). _x000D_The system boundaries of the system are gate to gate._x000D_</v>
      </c>
      <c r="S149" s="11" t="str">
        <f>+'National DB'!V148</f>
        <v>Very Good</v>
      </c>
      <c r="T149" s="117">
        <f>+'National DB'!X148</f>
        <v>2018</v>
      </c>
      <c r="U149" s="11" t="str">
        <f>+'National DB'!Z148</f>
        <v xml:space="preserve">Italia </v>
      </c>
      <c r="V149" s="11" t="str">
        <f>+'National DB'!AA148</f>
        <v>Italy</v>
      </c>
      <c r="W149" s="118" t="str">
        <f>+'National DB'!AG148</f>
        <v>Il dato riportato include solamente le emissioni di CH4. NIR 2016.</v>
      </c>
      <c r="X149" s="118" t="str">
        <f>+'National DB'!AH148</f>
        <v>The data set reports only the CH4 emissions. National Inventory Report 2016.</v>
      </c>
      <c r="Y149" s="11"/>
      <c r="Z149" s="11"/>
      <c r="AA149" s="119">
        <f>+'National DB'!BR148</f>
        <v>2.2400000000000002</v>
      </c>
      <c r="AB149" s="119" t="str">
        <f>+'National DB'!BS148</f>
        <v>kgCO2e/Capo</v>
      </c>
      <c r="AC149" s="119" t="str">
        <f>+'National DB'!BT148</f>
        <v>kgCO2e/Head</v>
      </c>
    </row>
    <row r="150" spans="2:29" ht="168">
      <c r="B150" s="11" t="str">
        <f>+'National DB'!B149</f>
        <v xml:space="preserve">Processi ed emissioni </v>
      </c>
      <c r="C150" s="11" t="str">
        <f>+'National DB'!C149</f>
        <v>Agricultura</v>
      </c>
      <c r="D150" s="11">
        <f>+'National DB'!D149</f>
        <v>0</v>
      </c>
      <c r="E150" s="11" t="str">
        <f>+'National DB'!E149</f>
        <v>Process and fugitive</v>
      </c>
      <c r="F150" s="11" t="str">
        <f>+'National DB'!F149</f>
        <v>Agriculture</v>
      </c>
      <c r="G150" s="11">
        <f>+'National DB'!G149</f>
        <v>0</v>
      </c>
      <c r="H150" s="11" t="str">
        <f>+'National DB'!I149</f>
        <v>Fermentazione Enterica - Conigli (Peso)</v>
      </c>
      <c r="I150" s="11" t="str">
        <f>+'National DB'!J149</f>
        <v>Enteric Fermentation - Rabbit (Weight)</v>
      </c>
      <c r="J150" s="11">
        <f>+'National DB'!K149</f>
        <v>0</v>
      </c>
      <c r="K150" s="11">
        <f>+'National DB'!L149</f>
        <v>0</v>
      </c>
      <c r="L150" s="11" t="str">
        <f>+'National DB'!M149</f>
        <v>IT00148</v>
      </c>
      <c r="M150" s="11" t="str">
        <f>+'National DB'!N149</f>
        <v>Clim’Foot project</v>
      </c>
      <c r="N150" s="11" t="str">
        <f>+'National DB'!O149</f>
        <v>ECOINNOVAZIONE</v>
      </c>
      <c r="O150" s="13" t="str">
        <f>+'National DB'!P149</f>
        <v>Italian National Inventory Report (NIR) 2016</v>
      </c>
      <c r="P150" s="13" t="str">
        <f>'National DB'!S149</f>
        <v>kg</v>
      </c>
      <c r="Q150" s="116" t="str">
        <f>+'National DB'!T149</f>
        <v xml:space="preserve">La produzione di gas metano è considerata come un coprodotto della fermentazion enterica, un processo digestivo nel quale avviene la degradazione dei carboidrati in molecole semplici. Le emissioni di metano dai conigli sono state stimate utilizzando degli EF specifici per il contesto territoriale italiano estrapolati dal Centro di Ricerca sulla Produzione Animale (CRPA). I confini del sistema sono gate to gate. </v>
      </c>
      <c r="R150" s="116" t="str">
        <f>+'National DB'!U149</f>
        <v>Methane is produced as a by-product of enteric fermentation, which is a digestive process where carbohydrates are degraded by microorganisms into simple molecules. Methane emissions from enteric fermentation are the major key category. Methane emissions from rabbits have been estimated using a country-specific EF suggested by the Research Centre on Animal Production (CRPA). _x000D_The system boundaries of the system are gate to gate._x000D_</v>
      </c>
      <c r="S150" s="11" t="str">
        <f>+'National DB'!V149</f>
        <v>Very Good</v>
      </c>
      <c r="T150" s="117">
        <f>+'National DB'!X149</f>
        <v>2018</v>
      </c>
      <c r="U150" s="11" t="str">
        <f>+'National DB'!Z149</f>
        <v xml:space="preserve">Italia </v>
      </c>
      <c r="V150" s="11" t="str">
        <f>+'National DB'!AA149</f>
        <v>Italy</v>
      </c>
      <c r="W150" s="118" t="str">
        <f>+'National DB'!AG149</f>
        <v>Il dato riportato include solamente le emissioni di CH4. NIR 2016.</v>
      </c>
      <c r="X150" s="118" t="str">
        <f>+'National DB'!AH149</f>
        <v>The data set reports only the CH4 emissions. National Inventory Report 2016.</v>
      </c>
      <c r="Y150" s="11"/>
      <c r="Z150" s="11"/>
      <c r="AA150" s="119">
        <f>+'National DB'!BR149</f>
        <v>1.4000000000000001</v>
      </c>
      <c r="AB150" s="119" t="str">
        <f>+'National DB'!BS149</f>
        <v>kgCO2e/kg</v>
      </c>
      <c r="AC150" s="119" t="str">
        <f>+'National DB'!BT149</f>
        <v>kgCO2e/kg</v>
      </c>
    </row>
    <row r="151" spans="2:29" ht="154">
      <c r="B151" s="11" t="str">
        <f>+'National DB'!B150</f>
        <v xml:space="preserve">Processi ed emissioni </v>
      </c>
      <c r="C151" s="11" t="str">
        <f>+'National DB'!C150</f>
        <v>Agricultura</v>
      </c>
      <c r="D151" s="11">
        <f>+'National DB'!D150</f>
        <v>0</v>
      </c>
      <c r="E151" s="11" t="str">
        <f>+'National DB'!E150</f>
        <v>Process and fugitive</v>
      </c>
      <c r="F151" s="11" t="str">
        <f>+'National DB'!F150</f>
        <v>Agriculture</v>
      </c>
      <c r="G151" s="11">
        <f>+'National DB'!G150</f>
        <v>0</v>
      </c>
      <c r="H151" s="11" t="str">
        <f>+'National DB'!I150</f>
        <v>Gestione del letame - Bovini da latte (Capo)</v>
      </c>
      <c r="I151" s="11" t="str">
        <f>+'National DB'!J150</f>
        <v>Manure Management - Dairy Cattle (Head)</v>
      </c>
      <c r="J151" s="11">
        <f>+'National DB'!K150</f>
        <v>0</v>
      </c>
      <c r="K151" s="11">
        <f>+'National DB'!L150</f>
        <v>0</v>
      </c>
      <c r="L151" s="11" t="str">
        <f>+'National DB'!M150</f>
        <v>IT00149</v>
      </c>
      <c r="M151" s="11" t="str">
        <f>+'National DB'!N150</f>
        <v>Clim’Foot project</v>
      </c>
      <c r="N151" s="11" t="str">
        <f>+'National DB'!O150</f>
        <v>ECOINNOVAZIONE</v>
      </c>
      <c r="O151" s="13" t="str">
        <f>+'National DB'!P150</f>
        <v>Italian National Inventory Report (NIR) 2016</v>
      </c>
      <c r="P151" s="13" t="str">
        <f>'National DB'!S150</f>
        <v>Head</v>
      </c>
      <c r="Q151" s="116" t="str">
        <f>+'National DB'!T150</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sezioen "Manure Management". I confini del sistema sono gate to gate. </v>
      </c>
      <c r="R151" s="116" t="str">
        <f>+'National DB'!U150</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1" s="11" t="str">
        <f>+'National DB'!V150</f>
        <v>Very Good</v>
      </c>
      <c r="T151" s="117">
        <f>+'National DB'!X150</f>
        <v>2018</v>
      </c>
      <c r="U151" s="11" t="str">
        <f>+'National DB'!Z150</f>
        <v xml:space="preserve">Italia </v>
      </c>
      <c r="V151" s="11" t="str">
        <f>+'National DB'!AA150</f>
        <v>Italy</v>
      </c>
      <c r="W151" s="118" t="str">
        <f>+'National DB'!AG150</f>
        <v>Il dato riportato include solamente le emissioni di CH4. NIR 2016.</v>
      </c>
      <c r="X151" s="118" t="str">
        <f>+'National DB'!AH150</f>
        <v>The data set reports only the CH4 emissions. National Inventory Report 2016.</v>
      </c>
      <c r="Y151" s="11"/>
      <c r="Z151" s="11"/>
      <c r="AA151" s="119">
        <f>+'National DB'!BR150</f>
        <v>573.70000000000005</v>
      </c>
      <c r="AB151" s="119" t="str">
        <f>+'National DB'!BS150</f>
        <v>kgCO2e/Capo</v>
      </c>
      <c r="AC151" s="119" t="str">
        <f>+'National DB'!BT150</f>
        <v>kgCO2e/Head</v>
      </c>
    </row>
    <row r="152" spans="2:29" ht="154">
      <c r="B152" s="11" t="str">
        <f>+'National DB'!B151</f>
        <v xml:space="preserve">Processi ed emissioni </v>
      </c>
      <c r="C152" s="11" t="str">
        <f>+'National DB'!C151</f>
        <v>Agricultura</v>
      </c>
      <c r="D152" s="11">
        <f>+'National DB'!D151</f>
        <v>0</v>
      </c>
      <c r="E152" s="11" t="str">
        <f>+'National DB'!E151</f>
        <v>Process and fugitive</v>
      </c>
      <c r="F152" s="11" t="str">
        <f>+'National DB'!F151</f>
        <v>Agriculture</v>
      </c>
      <c r="G152" s="11">
        <f>+'National DB'!G151</f>
        <v>0</v>
      </c>
      <c r="H152" s="11" t="str">
        <f>+'National DB'!I151</f>
        <v>Gestione del letame - Bovini da latte (Peso)</v>
      </c>
      <c r="I152" s="11" t="str">
        <f>+'National DB'!J151</f>
        <v>Manure Management - Dairy Cattle (Weight)</v>
      </c>
      <c r="J152" s="11">
        <f>+'National DB'!K151</f>
        <v>0</v>
      </c>
      <c r="K152" s="11">
        <f>+'National DB'!L151</f>
        <v>0</v>
      </c>
      <c r="L152" s="11" t="str">
        <f>+'National DB'!M151</f>
        <v>IT00150</v>
      </c>
      <c r="M152" s="11" t="str">
        <f>+'National DB'!N151</f>
        <v>Clim’Foot project</v>
      </c>
      <c r="N152" s="11" t="str">
        <f>+'National DB'!O151</f>
        <v>ECOINNOVAZIONE</v>
      </c>
      <c r="O152" s="13" t="str">
        <f>+'National DB'!P151</f>
        <v>Italian National Inventory Report (NIR) 2016</v>
      </c>
      <c r="P152" s="13" t="str">
        <f>'National DB'!S151</f>
        <v>kg</v>
      </c>
      <c r="Q152" s="116" t="str">
        <f>+'National DB'!T151</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2" s="116" t="str">
        <f>+'National DB'!U151</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2" s="11" t="str">
        <f>+'National DB'!V151</f>
        <v>Very Good</v>
      </c>
      <c r="T152" s="117">
        <f>+'National DB'!X151</f>
        <v>2018</v>
      </c>
      <c r="U152" s="11" t="str">
        <f>+'National DB'!Z151</f>
        <v xml:space="preserve">Italia </v>
      </c>
      <c r="V152" s="11" t="str">
        <f>+'National DB'!AA151</f>
        <v>Italy</v>
      </c>
      <c r="W152" s="118" t="str">
        <f>+'National DB'!AG151</f>
        <v>Il dato riportato include solamente le emissioni di CH4. NIR 2016.</v>
      </c>
      <c r="X152" s="118" t="str">
        <f>+'National DB'!AH151</f>
        <v>The data set reports only the CH4 emissions. National Inventory Report 2016.</v>
      </c>
      <c r="Y152" s="11"/>
      <c r="Z152" s="11"/>
      <c r="AA152" s="119">
        <f>+'National DB'!BR151</f>
        <v>0.95493000000000006</v>
      </c>
      <c r="AB152" s="119" t="str">
        <f>+'National DB'!BS151</f>
        <v>kgCO2e/kg</v>
      </c>
      <c r="AC152" s="119" t="str">
        <f>+'National DB'!BT151</f>
        <v>kgCO2e/kg</v>
      </c>
    </row>
    <row r="153" spans="2:29" ht="154">
      <c r="B153" s="11" t="str">
        <f>+'National DB'!B152</f>
        <v xml:space="preserve">Processi ed emissioni </v>
      </c>
      <c r="C153" s="11" t="str">
        <f>+'National DB'!C152</f>
        <v>Agricultura</v>
      </c>
      <c r="D153" s="11">
        <f>+'National DB'!D152</f>
        <v>0</v>
      </c>
      <c r="E153" s="11" t="str">
        <f>+'National DB'!E152</f>
        <v>Process and fugitive</v>
      </c>
      <c r="F153" s="11" t="str">
        <f>+'National DB'!F152</f>
        <v>Agriculture</v>
      </c>
      <c r="G153" s="11">
        <f>+'National DB'!G152</f>
        <v>0</v>
      </c>
      <c r="H153" s="11" t="str">
        <f>+'National DB'!I152</f>
        <v>Gestione del letame - Bovini non da latte (Capo)</v>
      </c>
      <c r="I153" s="11" t="str">
        <f>+'National DB'!J152</f>
        <v>Manure Management - Non-Dairy Cattle (Head)</v>
      </c>
      <c r="J153" s="11">
        <f>+'National DB'!K152</f>
        <v>0</v>
      </c>
      <c r="K153" s="11">
        <f>+'National DB'!L152</f>
        <v>0</v>
      </c>
      <c r="L153" s="11" t="str">
        <f>+'National DB'!M152</f>
        <v>IT00151</v>
      </c>
      <c r="M153" s="11" t="str">
        <f>+'National DB'!N152</f>
        <v>Clim’Foot project</v>
      </c>
      <c r="N153" s="11" t="str">
        <f>+'National DB'!O152</f>
        <v>ECOINNOVAZIONE</v>
      </c>
      <c r="O153" s="13" t="str">
        <f>+'National DB'!P152</f>
        <v>Italian National Inventory Report (NIR) 2016</v>
      </c>
      <c r="P153" s="13" t="str">
        <f>'National DB'!S152</f>
        <v>Head</v>
      </c>
      <c r="Q153" s="116" t="str">
        <f>+'National DB'!T152</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3" s="116" t="str">
        <f>+'National DB'!U152</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3" s="11" t="str">
        <f>+'National DB'!V152</f>
        <v>Very Good</v>
      </c>
      <c r="T153" s="117">
        <f>+'National DB'!X152</f>
        <v>2018</v>
      </c>
      <c r="U153" s="11" t="str">
        <f>+'National DB'!Z152</f>
        <v xml:space="preserve">Italia </v>
      </c>
      <c r="V153" s="11" t="str">
        <f>+'National DB'!AA152</f>
        <v>Italy</v>
      </c>
      <c r="W153" s="118" t="str">
        <f>+'National DB'!AG152</f>
        <v>Il dato riportato include solamente le emissioni di CH4. NIR 2016.</v>
      </c>
      <c r="X153" s="118" t="str">
        <f>+'National DB'!AH152</f>
        <v>The data set reports only the CH4 emissions. National Inventory Report 2016.</v>
      </c>
      <c r="Y153" s="11"/>
      <c r="Z153" s="11"/>
      <c r="AA153" s="119">
        <f>+'National DB'!BR152</f>
        <v>284.60500000000002</v>
      </c>
      <c r="AB153" s="119" t="str">
        <f>+'National DB'!BS152</f>
        <v>kgCO2e/Capo</v>
      </c>
      <c r="AC153" s="119" t="str">
        <f>+'National DB'!BT152</f>
        <v>kgCO2e/Head</v>
      </c>
    </row>
    <row r="154" spans="2:29" ht="154">
      <c r="B154" s="11" t="str">
        <f>+'National DB'!B153</f>
        <v xml:space="preserve">Processi ed emissioni </v>
      </c>
      <c r="C154" s="11" t="str">
        <f>+'National DB'!C153</f>
        <v>Agricultura</v>
      </c>
      <c r="D154" s="11">
        <f>+'National DB'!D153</f>
        <v>0</v>
      </c>
      <c r="E154" s="11" t="str">
        <f>+'National DB'!E153</f>
        <v>Process and fugitive</v>
      </c>
      <c r="F154" s="11" t="str">
        <f>+'National DB'!F153</f>
        <v>Agriculture</v>
      </c>
      <c r="G154" s="11">
        <f>+'National DB'!G153</f>
        <v>0</v>
      </c>
      <c r="H154" s="11" t="str">
        <f>+'National DB'!I153</f>
        <v>Gestione del letame - Bovini non da latte (Peso)</v>
      </c>
      <c r="I154" s="11" t="str">
        <f>+'National DB'!J153</f>
        <v>Manure Management - Non-Dairy Cattle (Weight)</v>
      </c>
      <c r="J154" s="11">
        <f>+'National DB'!K153</f>
        <v>0</v>
      </c>
      <c r="K154" s="11">
        <f>+'National DB'!L153</f>
        <v>0</v>
      </c>
      <c r="L154" s="11" t="str">
        <f>+'National DB'!M153</f>
        <v>IT00152</v>
      </c>
      <c r="M154" s="11" t="str">
        <f>+'National DB'!N153</f>
        <v>Clim’Foot project</v>
      </c>
      <c r="N154" s="11" t="str">
        <f>+'National DB'!O153</f>
        <v>ECOINNOVAZIONE</v>
      </c>
      <c r="O154" s="13" t="str">
        <f>+'National DB'!P153</f>
        <v>Italian National Inventory Report (NIR) 2016</v>
      </c>
      <c r="P154" s="13" t="str">
        <f>'National DB'!S153</f>
        <v>kg</v>
      </c>
      <c r="Q154" s="116" t="str">
        <f>+'National DB'!T153</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4" s="116" t="str">
        <f>+'National DB'!U153</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4" s="11" t="str">
        <f>+'National DB'!V153</f>
        <v>Very Good</v>
      </c>
      <c r="T154" s="117">
        <f>+'National DB'!X153</f>
        <v>2018</v>
      </c>
      <c r="U154" s="11" t="str">
        <f>+'National DB'!Z153</f>
        <v xml:space="preserve">Italia </v>
      </c>
      <c r="V154" s="11" t="str">
        <f>+'National DB'!AA153</f>
        <v>Italy</v>
      </c>
      <c r="W154" s="118" t="str">
        <f>+'National DB'!AG153</f>
        <v>Il dato riportato include solamente le emissioni di CH4. NIR 2016.</v>
      </c>
      <c r="X154" s="118" t="str">
        <f>+'National DB'!AH153</f>
        <v>The data set reports only the CH4 emissions. National Inventory Report 2016.</v>
      </c>
      <c r="Y154" s="11"/>
      <c r="Z154" s="11"/>
      <c r="AA154" s="119">
        <f>+'National DB'!BR153</f>
        <v>0.74716000000000005</v>
      </c>
      <c r="AB154" s="119" t="str">
        <f>+'National DB'!BS153</f>
        <v>kgCO2e/kg</v>
      </c>
      <c r="AC154" s="119" t="str">
        <f>+'National DB'!BT153</f>
        <v>kgCO2e/kg</v>
      </c>
    </row>
    <row r="155" spans="2:29" ht="154">
      <c r="B155" s="11" t="str">
        <f>+'National DB'!B154</f>
        <v xml:space="preserve">Processi ed emissioni </v>
      </c>
      <c r="C155" s="11" t="str">
        <f>+'National DB'!C154</f>
        <v>Agricultura</v>
      </c>
      <c r="D155" s="11">
        <f>+'National DB'!D154</f>
        <v>0</v>
      </c>
      <c r="E155" s="11" t="str">
        <f>+'National DB'!E154</f>
        <v>Process and fugitive</v>
      </c>
      <c r="F155" s="11" t="str">
        <f>+'National DB'!F154</f>
        <v>Agriculture</v>
      </c>
      <c r="G155" s="11">
        <f>+'National DB'!G154</f>
        <v>0</v>
      </c>
      <c r="H155" s="11" t="str">
        <f>+'National DB'!I154</f>
        <v>Gestione del letame - Bufalo (Capo)</v>
      </c>
      <c r="I155" s="11" t="str">
        <f>+'National DB'!J154</f>
        <v>Manure Management - Buffalo (Head)</v>
      </c>
      <c r="J155" s="11">
        <f>+'National DB'!K154</f>
        <v>0</v>
      </c>
      <c r="K155" s="11">
        <f>+'National DB'!L154</f>
        <v>0</v>
      </c>
      <c r="L155" s="11" t="str">
        <f>+'National DB'!M154</f>
        <v>IT00153</v>
      </c>
      <c r="M155" s="11" t="str">
        <f>+'National DB'!N154</f>
        <v>Clim’Foot project</v>
      </c>
      <c r="N155" s="11" t="str">
        <f>+'National DB'!O154</f>
        <v>ECOINNOVAZIONE</v>
      </c>
      <c r="O155" s="13" t="str">
        <f>+'National DB'!P154</f>
        <v>Italian National Inventory Report (NIR) 2016</v>
      </c>
      <c r="P155" s="13" t="str">
        <f>'National DB'!S154</f>
        <v>Head</v>
      </c>
      <c r="Q155" s="116" t="str">
        <f>+'National DB'!T154</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5" s="116" t="str">
        <f>+'National DB'!U154</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5" s="11" t="str">
        <f>+'National DB'!V154</f>
        <v>Very Good</v>
      </c>
      <c r="T155" s="117">
        <f>+'National DB'!X154</f>
        <v>2018</v>
      </c>
      <c r="U155" s="11" t="str">
        <f>+'National DB'!Z154</f>
        <v xml:space="preserve">Italia </v>
      </c>
      <c r="V155" s="11" t="str">
        <f>+'National DB'!AA154</f>
        <v>Italy</v>
      </c>
      <c r="W155" s="118" t="str">
        <f>+'National DB'!AG154</f>
        <v>Il dato riportato include solamente le emissioni di CH4. NIR 2016.</v>
      </c>
      <c r="X155" s="118" t="str">
        <f>+'National DB'!AH154</f>
        <v>The data set reports only the CH4 emissions. National Inventory Report 2016.</v>
      </c>
      <c r="Y155" s="11"/>
      <c r="Z155" s="11"/>
      <c r="AA155" s="119">
        <f>+'National DB'!BR154</f>
        <v>462.55500000000001</v>
      </c>
      <c r="AB155" s="119" t="str">
        <f>+'National DB'!BS154</f>
        <v>kgCO2e/Capo</v>
      </c>
      <c r="AC155" s="119" t="str">
        <f>+'National DB'!BT154</f>
        <v>kgCO2e/Head</v>
      </c>
    </row>
    <row r="156" spans="2:29" ht="154">
      <c r="B156" s="11" t="str">
        <f>+'National DB'!B155</f>
        <v xml:space="preserve">Processi ed emissioni </v>
      </c>
      <c r="C156" s="11" t="str">
        <f>+'National DB'!C155</f>
        <v>Agricultura</v>
      </c>
      <c r="D156" s="11">
        <f>+'National DB'!D155</f>
        <v>0</v>
      </c>
      <c r="E156" s="11" t="str">
        <f>+'National DB'!E155</f>
        <v>Process and fugitive</v>
      </c>
      <c r="F156" s="11" t="str">
        <f>+'National DB'!F155</f>
        <v>Agriculture</v>
      </c>
      <c r="G156" s="11">
        <f>+'National DB'!G155</f>
        <v>0</v>
      </c>
      <c r="H156" s="11" t="str">
        <f>+'National DB'!I155</f>
        <v>Gestione del letame - Bufalo (Peso)</v>
      </c>
      <c r="I156" s="11" t="str">
        <f>+'National DB'!J155</f>
        <v>Manure Management - Buffalo (Weight)</v>
      </c>
      <c r="J156" s="11">
        <f>+'National DB'!K155</f>
        <v>0</v>
      </c>
      <c r="K156" s="11">
        <f>+'National DB'!L155</f>
        <v>0</v>
      </c>
      <c r="L156" s="11" t="str">
        <f>+'National DB'!M155</f>
        <v>IT00154</v>
      </c>
      <c r="M156" s="11" t="str">
        <f>+'National DB'!N155</f>
        <v>Clim’Foot project</v>
      </c>
      <c r="N156" s="11" t="str">
        <f>+'National DB'!O155</f>
        <v>ECOINNOVAZIONE</v>
      </c>
      <c r="O156" s="13" t="str">
        <f>+'National DB'!P155</f>
        <v>Italian National Inventory Report (NIR) 2016</v>
      </c>
      <c r="P156" s="13" t="str">
        <f>'National DB'!S155</f>
        <v>kg</v>
      </c>
      <c r="Q156" s="116" t="str">
        <f>+'National DB'!T155</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6" s="116" t="str">
        <f>+'National DB'!U155</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6" s="11" t="str">
        <f>+'National DB'!V155</f>
        <v>Very Good</v>
      </c>
      <c r="T156" s="117">
        <f>+'National DB'!X155</f>
        <v>2018</v>
      </c>
      <c r="U156" s="11" t="str">
        <f>+'National DB'!Z155</f>
        <v xml:space="preserve">Italia </v>
      </c>
      <c r="V156" s="11" t="str">
        <f>+'National DB'!AA155</f>
        <v>Italy</v>
      </c>
      <c r="W156" s="118" t="str">
        <f>+'National DB'!AG155</f>
        <v>Il dato riportato include solamente le emissioni di CH4. NIR 2016.</v>
      </c>
      <c r="X156" s="118" t="str">
        <f>+'National DB'!AH155</f>
        <v>The data set reports only the CH4 emissions. National Inventory Report 2016.</v>
      </c>
      <c r="Y156" s="11"/>
      <c r="Z156" s="11"/>
      <c r="AA156" s="119">
        <f>+'National DB'!BR155</f>
        <v>0.88730500000000001</v>
      </c>
      <c r="AB156" s="119" t="str">
        <f>+'National DB'!BS155</f>
        <v>kgCO2e/kg</v>
      </c>
      <c r="AC156" s="119" t="str">
        <f>+'National DB'!BT155</f>
        <v>kgCO2e/kg</v>
      </c>
    </row>
    <row r="157" spans="2:29" ht="154">
      <c r="B157" s="11" t="str">
        <f>+'National DB'!B156</f>
        <v xml:space="preserve">Processi ed emissioni </v>
      </c>
      <c r="C157" s="11" t="str">
        <f>+'National DB'!C156</f>
        <v>Agricultura</v>
      </c>
      <c r="D157" s="11">
        <f>+'National DB'!D156</f>
        <v>0</v>
      </c>
      <c r="E157" s="11" t="str">
        <f>+'National DB'!E156</f>
        <v>Process and fugitive</v>
      </c>
      <c r="F157" s="11" t="str">
        <f>+'National DB'!F156</f>
        <v>Agriculture</v>
      </c>
      <c r="G157" s="11">
        <f>+'National DB'!G156</f>
        <v>0</v>
      </c>
      <c r="H157" s="11" t="str">
        <f>+'National DB'!I156</f>
        <v>Gestione del letame - Scrofe (Capo)</v>
      </c>
      <c r="I157" s="11" t="str">
        <f>+'National DB'!J156</f>
        <v>Manure Management - Sows (Head)</v>
      </c>
      <c r="J157" s="11">
        <f>+'National DB'!K156</f>
        <v>0</v>
      </c>
      <c r="K157" s="11">
        <f>+'National DB'!L156</f>
        <v>0</v>
      </c>
      <c r="L157" s="11" t="str">
        <f>+'National DB'!M156</f>
        <v>IT00155</v>
      </c>
      <c r="M157" s="11" t="str">
        <f>+'National DB'!N156</f>
        <v>Clim’Foot project</v>
      </c>
      <c r="N157" s="11" t="str">
        <f>+'National DB'!O156</f>
        <v>ECOINNOVAZIONE</v>
      </c>
      <c r="O157" s="13" t="str">
        <f>+'National DB'!P156</f>
        <v>Italian National Inventory Report (NIR) 2016</v>
      </c>
      <c r="P157" s="13" t="str">
        <f>'National DB'!S156</f>
        <v>Head</v>
      </c>
      <c r="Q157" s="116" t="str">
        <f>+'National DB'!T156</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7" s="116" t="str">
        <f>+'National DB'!U156</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7" s="11" t="str">
        <f>+'National DB'!V156</f>
        <v>Very Good</v>
      </c>
      <c r="T157" s="117">
        <f>+'National DB'!X156</f>
        <v>2018</v>
      </c>
      <c r="U157" s="11" t="str">
        <f>+'National DB'!Z156</f>
        <v xml:space="preserve">Italia </v>
      </c>
      <c r="V157" s="11" t="str">
        <f>+'National DB'!AA156</f>
        <v>Italy</v>
      </c>
      <c r="W157" s="118" t="str">
        <f>+'National DB'!AG156</f>
        <v>Il dato riportato include solamente le emissioni di CH4. NIR 2016.</v>
      </c>
      <c r="X157" s="118" t="str">
        <f>+'National DB'!AH156</f>
        <v>The data set reports only the CH4 emissions. National Inventory Report 2016.</v>
      </c>
      <c r="Y157" s="11"/>
      <c r="Z157" s="11"/>
      <c r="AA157" s="119">
        <f>+'National DB'!BR156</f>
        <v>662.03</v>
      </c>
      <c r="AB157" s="119" t="str">
        <f>+'National DB'!BS156</f>
        <v>kgCO2e/Capo</v>
      </c>
      <c r="AC157" s="119" t="str">
        <f>+'National DB'!BT156</f>
        <v>kgCO2e/Head</v>
      </c>
    </row>
    <row r="158" spans="2:29" ht="154">
      <c r="B158" s="11" t="str">
        <f>+'National DB'!B157</f>
        <v xml:space="preserve">Processi ed emissioni </v>
      </c>
      <c r="C158" s="11" t="str">
        <f>+'National DB'!C157</f>
        <v>Agricultura</v>
      </c>
      <c r="D158" s="11">
        <f>+'National DB'!D157</f>
        <v>0</v>
      </c>
      <c r="E158" s="11" t="str">
        <f>+'National DB'!E157</f>
        <v>Process and fugitive</v>
      </c>
      <c r="F158" s="11" t="str">
        <f>+'National DB'!F157</f>
        <v>Agriculture</v>
      </c>
      <c r="G158" s="11">
        <f>+'National DB'!G157</f>
        <v>0</v>
      </c>
      <c r="H158" s="11" t="str">
        <f>+'National DB'!I157</f>
        <v>Gestione del letame - Scrofe (Peso)</v>
      </c>
      <c r="I158" s="11" t="str">
        <f>+'National DB'!J157</f>
        <v>Manure Management - Sows (Weight)</v>
      </c>
      <c r="J158" s="11">
        <f>+'National DB'!K157</f>
        <v>0</v>
      </c>
      <c r="K158" s="11">
        <f>+'National DB'!L157</f>
        <v>0</v>
      </c>
      <c r="L158" s="11" t="str">
        <f>+'National DB'!M157</f>
        <v>IT00156</v>
      </c>
      <c r="M158" s="11" t="str">
        <f>+'National DB'!N157</f>
        <v>Clim’Foot project</v>
      </c>
      <c r="N158" s="11" t="str">
        <f>+'National DB'!O157</f>
        <v>ECOINNOVAZIONE</v>
      </c>
      <c r="O158" s="13" t="str">
        <f>+'National DB'!P157</f>
        <v>Italian National Inventory Report (NIR) 2016</v>
      </c>
      <c r="P158" s="13" t="str">
        <f>'National DB'!S157</f>
        <v>kg</v>
      </c>
      <c r="Q158" s="116" t="str">
        <f>+'National DB'!T157</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8" s="116" t="str">
        <f>+'National DB'!U157</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8" s="11" t="str">
        <f>+'National DB'!V157</f>
        <v>Very Good</v>
      </c>
      <c r="T158" s="117">
        <f>+'National DB'!X157</f>
        <v>2018</v>
      </c>
      <c r="U158" s="11" t="str">
        <f>+'National DB'!Z157</f>
        <v xml:space="preserve">Italia </v>
      </c>
      <c r="V158" s="11" t="str">
        <f>+'National DB'!AA157</f>
        <v>Italy</v>
      </c>
      <c r="W158" s="118" t="str">
        <f>+'National DB'!AG157</f>
        <v>Il dato riportato include solamente le emissioni di CH4. NIR 2016.</v>
      </c>
      <c r="X158" s="118" t="str">
        <f>+'National DB'!AH157</f>
        <v>The data set reports only the CH4 emissions. National Inventory Report 2016.</v>
      </c>
      <c r="Y158" s="11"/>
      <c r="Z158" s="11"/>
      <c r="AA158" s="119">
        <f>+'National DB'!BR157</f>
        <v>3.8580950000000001</v>
      </c>
      <c r="AB158" s="119" t="str">
        <f>+'National DB'!BS157</f>
        <v>kgCO2e/kg</v>
      </c>
      <c r="AC158" s="119" t="str">
        <f>+'National DB'!BT157</f>
        <v>kgCO2e/kg</v>
      </c>
    </row>
    <row r="159" spans="2:29" ht="154">
      <c r="B159" s="11" t="str">
        <f>+'National DB'!B158</f>
        <v xml:space="preserve">Processi ed emissioni </v>
      </c>
      <c r="C159" s="11" t="str">
        <f>+'National DB'!C158</f>
        <v>Agricultura</v>
      </c>
      <c r="D159" s="11">
        <f>+'National DB'!D158</f>
        <v>0</v>
      </c>
      <c r="E159" s="11" t="str">
        <f>+'National DB'!E158</f>
        <v>Process and fugitive</v>
      </c>
      <c r="F159" s="11" t="str">
        <f>+'National DB'!F158</f>
        <v>Agriculture</v>
      </c>
      <c r="G159" s="11">
        <f>+'National DB'!G158</f>
        <v>0</v>
      </c>
      <c r="H159" s="11" t="str">
        <f>+'National DB'!I158</f>
        <v>Gestione del letame - Altri Suini (Capo)</v>
      </c>
      <c r="I159" s="11" t="str">
        <f>+'National DB'!J158</f>
        <v>Manure Management - Other Swine (Head)</v>
      </c>
      <c r="J159" s="11">
        <f>+'National DB'!K158</f>
        <v>0</v>
      </c>
      <c r="K159" s="11">
        <f>+'National DB'!L158</f>
        <v>0</v>
      </c>
      <c r="L159" s="11" t="str">
        <f>+'National DB'!M158</f>
        <v>IT00157</v>
      </c>
      <c r="M159" s="11" t="str">
        <f>+'National DB'!N158</f>
        <v>Clim’Foot project</v>
      </c>
      <c r="N159" s="11" t="str">
        <f>+'National DB'!O158</f>
        <v>ECOINNOVAZIONE</v>
      </c>
      <c r="O159" s="13" t="str">
        <f>+'National DB'!P158</f>
        <v>Italian National Inventory Report (NIR) 2016</v>
      </c>
      <c r="P159" s="13" t="str">
        <f>'National DB'!S158</f>
        <v>Head</v>
      </c>
      <c r="Q159" s="116" t="str">
        <f>+'National DB'!T158</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59" s="116" t="str">
        <f>+'National DB'!U158</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59" s="11" t="str">
        <f>+'National DB'!V158</f>
        <v>Very Good</v>
      </c>
      <c r="T159" s="117">
        <f>+'National DB'!X158</f>
        <v>2018</v>
      </c>
      <c r="U159" s="11" t="str">
        <f>+'National DB'!Z158</f>
        <v xml:space="preserve">Italia </v>
      </c>
      <c r="V159" s="11" t="str">
        <f>+'National DB'!AA158</f>
        <v>Italy</v>
      </c>
      <c r="W159" s="118" t="str">
        <f>+'National DB'!AG158</f>
        <v>Il dato riportato include solamente le emissioni di CH4. NIR 2016.</v>
      </c>
      <c r="X159" s="118" t="str">
        <f>+'National DB'!AH158</f>
        <v>The data set reports only the CH4 emissions. National Inventory Report 2016.</v>
      </c>
      <c r="Y159" s="11"/>
      <c r="Z159" s="11"/>
      <c r="AA159" s="119">
        <f>+'National DB'!BR158</f>
        <v>260.40899999999999</v>
      </c>
      <c r="AB159" s="119" t="str">
        <f>+'National DB'!BS158</f>
        <v>kgCO2e/Capo</v>
      </c>
      <c r="AC159" s="119" t="str">
        <f>+'National DB'!BT158</f>
        <v>kgCO2e/Head</v>
      </c>
    </row>
    <row r="160" spans="2:29" ht="154">
      <c r="B160" s="11" t="str">
        <f>+'National DB'!B159</f>
        <v xml:space="preserve">Processi ed emissioni </v>
      </c>
      <c r="C160" s="11" t="str">
        <f>+'National DB'!C159</f>
        <v>Agricultura</v>
      </c>
      <c r="D160" s="11">
        <f>+'National DB'!D159</f>
        <v>0</v>
      </c>
      <c r="E160" s="11" t="str">
        <f>+'National DB'!E159</f>
        <v>Process and fugitive</v>
      </c>
      <c r="F160" s="11" t="str">
        <f>+'National DB'!F159</f>
        <v>Agriculture</v>
      </c>
      <c r="G160" s="11">
        <f>+'National DB'!G159</f>
        <v>0</v>
      </c>
      <c r="H160" s="11" t="str">
        <f>+'National DB'!I159</f>
        <v>Gestione del letame - Altri Suini (Peso)</v>
      </c>
      <c r="I160" s="11" t="str">
        <f>+'National DB'!J159</f>
        <v>Manure Management - Other Swine (Weight)</v>
      </c>
      <c r="J160" s="11">
        <f>+'National DB'!K159</f>
        <v>0</v>
      </c>
      <c r="K160" s="11">
        <f>+'National DB'!L159</f>
        <v>0</v>
      </c>
      <c r="L160" s="11" t="str">
        <f>+'National DB'!M159</f>
        <v>IT00158</v>
      </c>
      <c r="M160" s="11" t="str">
        <f>+'National DB'!N159</f>
        <v>Clim’Foot project</v>
      </c>
      <c r="N160" s="11" t="str">
        <f>+'National DB'!O159</f>
        <v>ECOINNOVAZIONE</v>
      </c>
      <c r="O160" s="13" t="str">
        <f>+'National DB'!P159</f>
        <v>Italian National Inventory Report (NIR) 2016</v>
      </c>
      <c r="P160" s="13" t="str">
        <f>'National DB'!S159</f>
        <v>kg</v>
      </c>
      <c r="Q160" s="116" t="str">
        <f>+'National DB'!T159</f>
        <v xml:space="preserve">L'EF è calcolato tramite le emissioni di CH4 e N2O (dirette ed indirette). Le amissioni di N2O sono prodotte durante lo stocaggio e il trattamento del letame prima della suo utilizzo sul suolo. I dati e la metodologia utilizzata sono stati estrapolati dal NIR Italiano del 2016 (NIR, 2016) sotto la sezione "Manure Management". I confini del sistema sono gate to gate. </v>
      </c>
      <c r="R160" s="116" t="str">
        <f>+'National DB'!U159</f>
        <v>The EF is composed from methane and nitrous oxide (direct and indirect) emissions. N2O direct and indirect emissions are produced during the storage and treatment of manure before it is applied to land. Data and methodology are extrapolated from the Italian National Inventory Report 2016 (NIR 2016) under the section “Manure Management”._x000D_The system boundaries of the system are gate to gate._x000D_</v>
      </c>
      <c r="S160" s="11" t="str">
        <f>+'National DB'!V159</f>
        <v>Very Good</v>
      </c>
      <c r="T160" s="117">
        <f>+'National DB'!X159</f>
        <v>2018</v>
      </c>
      <c r="U160" s="11" t="str">
        <f>+'National DB'!Z159</f>
        <v xml:space="preserve">Italia </v>
      </c>
      <c r="V160" s="11" t="str">
        <f>+'National DB'!AA159</f>
        <v>Italy</v>
      </c>
      <c r="W160" s="118" t="str">
        <f>+'National DB'!AG159</f>
        <v>Il dato riportato include solamente le emissioni di CH4. NIR 2016.</v>
      </c>
      <c r="X160" s="118" t="str">
        <f>+'National DB'!AH159</f>
        <v>The data set reports only the CH4 emissions. National Inventory Report 2016.</v>
      </c>
      <c r="Y160" s="11"/>
      <c r="Z160" s="11"/>
      <c r="AA160" s="119">
        <f>+'National DB'!BR159</f>
        <v>2.9466100000000002</v>
      </c>
      <c r="AB160" s="119" t="str">
        <f>+'National DB'!BS159</f>
        <v>kgCO2e/kgDM</v>
      </c>
      <c r="AC160" s="119" t="str">
        <f>+'National DB'!BT159</f>
        <v>kgCO2e/kgDM</v>
      </c>
    </row>
    <row r="161" spans="2:29" ht="196">
      <c r="B161" s="11" t="str">
        <f>+'National DB'!B160</f>
        <v>Prodotti e processi</v>
      </c>
      <c r="C161" s="11" t="str">
        <f>+'National DB'!C160</f>
        <v>Agricultura</v>
      </c>
      <c r="D161" s="11" t="str">
        <f>+'National DB'!D160</f>
        <v>Vegetali</v>
      </c>
      <c r="E161" s="11" t="str">
        <f>+'National DB'!E160</f>
        <v>Products and process</v>
      </c>
      <c r="F161" s="11" t="str">
        <f>+'National DB'!F160</f>
        <v>Agriculture</v>
      </c>
      <c r="G161" s="11" t="str">
        <f>+'National DB'!G160</f>
        <v>Vegetable</v>
      </c>
      <c r="H161" s="11" t="str">
        <f>+'National DB'!I160</f>
        <v>Orzo, Irrigazione, non lavorazione</v>
      </c>
      <c r="I161" s="11" t="str">
        <f>+'National DB'!J160</f>
        <v>Irrigated Barley, No Tillage</v>
      </c>
      <c r="J161" s="11">
        <f>+'National DB'!K160</f>
        <v>0</v>
      </c>
      <c r="K161" s="11">
        <f>+'National DB'!L160</f>
        <v>0</v>
      </c>
      <c r="L161" s="11" t="str">
        <f>+'National DB'!M160</f>
        <v>IT00159</v>
      </c>
      <c r="M161" s="11" t="str">
        <f>+'National DB'!N160</f>
        <v>LEAP</v>
      </c>
      <c r="N161" s="11" t="str">
        <f>+'National DB'!O160</f>
        <v>LEAP</v>
      </c>
      <c r="O161" s="13" t="str">
        <f>+'National DB'!P160</f>
        <v>LEAP Database FAO http://www.fao.org/partnerships/leap/database/ghg-crops/en/</v>
      </c>
      <c r="P161" s="13" t="str">
        <f>'National DB'!S160</f>
        <v>kg-DM (Dry Matter)</v>
      </c>
      <c r="Q161" s="116" t="str">
        <f>+'National DB'!T160</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Nessuna tecnica di lavorazione è applicata sul terreno (No-Tillage). I confini del sistema sono cradle-to-gate. Link: http://www.fao.org/partnerships/leap/database/ghg-crops/en/</v>
      </c>
      <c r="R161" s="116" t="str">
        <f>+'National DB'!U160</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No Tillage practice is applied. _x000D_The system boundaries of the system are cradle-to-gate._x000D_Link to the database: http://www.fao.org/partnerships/leap/database/ghg-crops/en/_x000D_</v>
      </c>
      <c r="S161" s="11" t="str">
        <f>+'National DB'!V160</f>
        <v>Very Good</v>
      </c>
      <c r="T161" s="117">
        <f>+'National DB'!X160</f>
        <v>2013</v>
      </c>
      <c r="U161" s="11" t="str">
        <f>+'National DB'!Z160</f>
        <v xml:space="preserve">Italia </v>
      </c>
      <c r="V161" s="11" t="str">
        <f>+'National DB'!AA160</f>
        <v>Italy</v>
      </c>
      <c r="W161" s="118" t="str">
        <f>+'National DB'!AG160</f>
        <v>Il dato viene riportato in kg CO2-eq, ed stato calcolato dalla'aggregazione delle componenti CO2, N2O e CH4. L'unità di misura con cui questo EF viene presentato fa riferimento ai kg CO2-eq per kg di DM (Materiale secco).</v>
      </c>
      <c r="X161" s="118" t="str">
        <f>+'National DB'!AH160</f>
        <v>The dataset is expressed in kg CO2-eq and it derives from the sum of the components CO2, N2O and CH4. The unit of this  EF is expressed in kg CO2-eq per kg DM (Dry Matter).</v>
      </c>
      <c r="Y161" s="11"/>
      <c r="Z161" s="11"/>
      <c r="AA161" s="119">
        <f>+'National DB'!BR160</f>
        <v>0.44600000000000001</v>
      </c>
      <c r="AB161" s="119" t="str">
        <f>+'National DB'!BS160</f>
        <v>kgCO2e/kgDM</v>
      </c>
      <c r="AC161" s="119" t="str">
        <f>+'National DB'!BT160</f>
        <v>kgCO2e/kgDM</v>
      </c>
    </row>
    <row r="162" spans="2:29" ht="196">
      <c r="B162" s="11" t="str">
        <f>+'National DB'!B161</f>
        <v>Prodotti e processi</v>
      </c>
      <c r="C162" s="11" t="str">
        <f>+'National DB'!C161</f>
        <v>Agricultura</v>
      </c>
      <c r="D162" s="11" t="str">
        <f>+'National DB'!D161</f>
        <v>Vegetali</v>
      </c>
      <c r="E162" s="11" t="str">
        <f>+'National DB'!E161</f>
        <v>Products and process</v>
      </c>
      <c r="F162" s="11" t="str">
        <f>+'National DB'!F161</f>
        <v>Agriculture</v>
      </c>
      <c r="G162" s="11" t="str">
        <f>+'National DB'!G161</f>
        <v>Vegetable</v>
      </c>
      <c r="H162" s="11" t="str">
        <f>+'National DB'!I161</f>
        <v>Orzo, Irrigazione, minima lavorazione</v>
      </c>
      <c r="I162" s="11" t="str">
        <f>+'National DB'!J161</f>
        <v>Irrigated Barley, Minimal Tillage</v>
      </c>
      <c r="J162" s="11">
        <f>+'National DB'!K161</f>
        <v>0</v>
      </c>
      <c r="K162" s="11">
        <f>+'National DB'!L161</f>
        <v>0</v>
      </c>
      <c r="L162" s="11" t="str">
        <f>+'National DB'!M161</f>
        <v>IT00160</v>
      </c>
      <c r="M162" s="11" t="str">
        <f>+'National DB'!N161</f>
        <v>LEAP</v>
      </c>
      <c r="N162" s="11" t="str">
        <f>+'National DB'!O161</f>
        <v>LEAP</v>
      </c>
      <c r="O162" s="13" t="str">
        <f>+'National DB'!P161</f>
        <v>LEAP Database FAO http://www.fao.org/partnerships/leap/database/ghg-crops/en/</v>
      </c>
      <c r="P162" s="13" t="str">
        <f>'National DB'!S161</f>
        <v>kg-DM (Dry Matter)</v>
      </c>
      <c r="Q162" s="116" t="str">
        <f>+'National DB'!T161</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minima lavorazione del terreno (Minimal Tillage). I confini del sistema sono cradle-to-gate. . Link: http://www.fao.org/partnerships/leap/database/ghg-crops/en/</v>
      </c>
      <c r="R162" s="116" t="str">
        <f>+'National DB'!U161</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Minimal Tillage practice is applied. _x000D_The system boundaries of the system are cradle-to-gate. _x000D_Link to the database: http://www.fao.org/partnerships/leap/database/ghg-crops/en/_x000D_</v>
      </c>
      <c r="S162" s="11" t="str">
        <f>+'National DB'!V161</f>
        <v>Very Good</v>
      </c>
      <c r="T162" s="117">
        <f>+'National DB'!X161</f>
        <v>2013</v>
      </c>
      <c r="U162" s="11" t="str">
        <f>+'National DB'!Z161</f>
        <v xml:space="preserve">Italia </v>
      </c>
      <c r="V162" s="11" t="str">
        <f>+'National DB'!AA161</f>
        <v>Italy</v>
      </c>
      <c r="W162" s="118" t="str">
        <f>+'National DB'!AG161</f>
        <v>Il dato viene riportato in kg CO2-eq, ed stato calcolato dalla'aggregazione delle componenti CO2, N2O e CH4. L'unità di misura con cui questo EF viene presentato fa riferimento ai kg CO2-eq per kg di DM (Materiale secco).</v>
      </c>
      <c r="X162" s="118" t="str">
        <f>+'National DB'!AH161</f>
        <v>The dataset is expressed in kg CO2-eq and it derives from the sum of the components CO2, N2O and CH4. The unit of this  EF is expressed in kg CO2-eq per kg DM (Dry Matter).</v>
      </c>
      <c r="Y162" s="11"/>
      <c r="Z162" s="11"/>
      <c r="AA162" s="119">
        <f>+'National DB'!BR161</f>
        <v>0.51300000000000001</v>
      </c>
      <c r="AB162" s="119" t="str">
        <f>+'National DB'!BS161</f>
        <v>kgCO2e/kgDM</v>
      </c>
      <c r="AC162" s="119" t="str">
        <f>+'National DB'!BT161</f>
        <v>kgCO2e/kgDM</v>
      </c>
    </row>
    <row r="163" spans="2:29" ht="196">
      <c r="B163" s="11" t="str">
        <f>+'National DB'!B162</f>
        <v>Prodotti e processi</v>
      </c>
      <c r="C163" s="11" t="str">
        <f>+'National DB'!C162</f>
        <v>Agricultura</v>
      </c>
      <c r="D163" s="11" t="str">
        <f>+'National DB'!D162</f>
        <v>Vegetali</v>
      </c>
      <c r="E163" s="11" t="str">
        <f>+'National DB'!E162</f>
        <v>Products and process</v>
      </c>
      <c r="F163" s="11" t="str">
        <f>+'National DB'!F162</f>
        <v>Agriculture</v>
      </c>
      <c r="G163" s="11" t="str">
        <f>+'National DB'!G162</f>
        <v>Vegetable</v>
      </c>
      <c r="H163" s="11" t="str">
        <f>+'National DB'!I162</f>
        <v xml:space="preserve">Orzo, Irrigazione, lavorazione convenzionale </v>
      </c>
      <c r="I163" s="11" t="str">
        <f>+'National DB'!J162</f>
        <v>Irrigated Barley, Conventional</v>
      </c>
      <c r="J163" s="11">
        <f>+'National DB'!K162</f>
        <v>0</v>
      </c>
      <c r="K163" s="11">
        <f>+'National DB'!L162</f>
        <v>0</v>
      </c>
      <c r="L163" s="11" t="str">
        <f>+'National DB'!M162</f>
        <v>IT00161</v>
      </c>
      <c r="M163" s="11" t="str">
        <f>+'National DB'!N162</f>
        <v>LEAP</v>
      </c>
      <c r="N163" s="11" t="str">
        <f>+'National DB'!O162</f>
        <v>LEAP</v>
      </c>
      <c r="O163" s="13" t="str">
        <f>+'National DB'!P162</f>
        <v>LEAP Database FAO http://www.fao.org/partnerships/leap/database/ghg-crops/en/</v>
      </c>
      <c r="P163" s="13" t="str">
        <f>'National DB'!S162</f>
        <v>kg-DM (Dry Matter)</v>
      </c>
      <c r="Q163" s="116" t="str">
        <f>+'National DB'!T162</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lavorazione convenzionale del terreno (Conventional). I confini del sistema sono cradle-to-gate.  Link: http://www.fao.org/partnerships/leap/database/ghg-crops/en/</v>
      </c>
      <c r="R163" s="116" t="str">
        <f>+'National DB'!U162</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Conventional production practice is applied._x000D_The system boundaries of the system are cradle-to-gate._x000D_Link to the database: http://www.fao.org/partnerships/leap/database/ghg-crops/en/_x000D_</v>
      </c>
      <c r="S163" s="11" t="str">
        <f>+'National DB'!V162</f>
        <v>Very Good</v>
      </c>
      <c r="T163" s="117">
        <f>+'National DB'!X162</f>
        <v>2013</v>
      </c>
      <c r="U163" s="11" t="str">
        <f>+'National DB'!Z162</f>
        <v xml:space="preserve">Italia </v>
      </c>
      <c r="V163" s="11" t="str">
        <f>+'National DB'!AA162</f>
        <v>Italy</v>
      </c>
      <c r="W163" s="118" t="str">
        <f>+'National DB'!AG162</f>
        <v>Il dato viene riportato in kg CO2-eq, ed stato calcolato dalla'aggregazione delle componenti CO2, N2O e CH4. L'unità di misura con cui questo EF viene presentato fa riferimento ai kg CO2-eq per kg di DM (Materiale secco).</v>
      </c>
      <c r="X163" s="118" t="str">
        <f>+'National DB'!AH162</f>
        <v>The dataset is expressed in kg CO2-eq and it derives from the sum of the components CO2, N2O and CH4. The unit of this  EF is expressed in kg CO2-eq per kg DM (Dry Matter).</v>
      </c>
      <c r="Y163" s="11"/>
      <c r="Z163" s="11"/>
      <c r="AA163" s="119">
        <f>+'National DB'!BR162</f>
        <v>0.52400000000000002</v>
      </c>
      <c r="AB163" s="119" t="str">
        <f>+'National DB'!BS162</f>
        <v>kgCO2e/kgDM</v>
      </c>
      <c r="AC163" s="119" t="str">
        <f>+'National DB'!BT162</f>
        <v>kgCO2e/kgDM</v>
      </c>
    </row>
    <row r="164" spans="2:29" ht="196">
      <c r="B164" s="11" t="str">
        <f>+'National DB'!B163</f>
        <v>Prodotti e processi</v>
      </c>
      <c r="C164" s="11" t="str">
        <f>+'National DB'!C163</f>
        <v>Agricultura</v>
      </c>
      <c r="D164" s="11" t="str">
        <f>+'National DB'!D163</f>
        <v>Vegetali</v>
      </c>
      <c r="E164" s="11" t="str">
        <f>+'National DB'!E163</f>
        <v>Products and process</v>
      </c>
      <c r="F164" s="11" t="str">
        <f>+'National DB'!F163</f>
        <v>Agriculture</v>
      </c>
      <c r="G164" s="11" t="str">
        <f>+'National DB'!G163</f>
        <v>Vegetable</v>
      </c>
      <c r="H164" s="11" t="str">
        <f>+'National DB'!I163</f>
        <v>Orzo, Senza irrigazione, Nessuna lavorazione</v>
      </c>
      <c r="I164" s="11" t="str">
        <f>+'National DB'!J163</f>
        <v>Rainfed Barley, No Tillage</v>
      </c>
      <c r="J164" s="11">
        <f>+'National DB'!K163</f>
        <v>0</v>
      </c>
      <c r="K164" s="11">
        <f>+'National DB'!L163</f>
        <v>0</v>
      </c>
      <c r="L164" s="11" t="str">
        <f>+'National DB'!M163</f>
        <v>IT00162</v>
      </c>
      <c r="M164" s="11" t="str">
        <f>+'National DB'!N163</f>
        <v>LEAP</v>
      </c>
      <c r="N164" s="11" t="str">
        <f>+'National DB'!O163</f>
        <v>LEAP</v>
      </c>
      <c r="O164" s="13" t="str">
        <f>+'National DB'!P163</f>
        <v>LEAP Database FAO http://www.fao.org/partnerships/leap/database/ghg-crops/en/</v>
      </c>
      <c r="P164" s="13" t="str">
        <f>'National DB'!S163</f>
        <v>kg-DM (Dry Matter)</v>
      </c>
      <c r="Q164" s="116" t="str">
        <f>+'National DB'!T163</f>
        <v>Questo Emission Factor è stato estrapolato dal LEAP Database della FAO considerando lo stoccaggio di carbonio relativo all'uso del suolo. Le principali Life Cycle Stages considerate sono: l'applicazione di pesticidi e fertilizzanti, il controllo degli infestanti e la raccolta. Nessuna pratica del lavorazione del terreno è stata applicata (No Tillage). I confini del sistema sono cradle-to-gate. Link: http://www.fao.org/partnerships/leap/database/ghg-crops/en/</v>
      </c>
      <c r="R164" s="116" t="str">
        <f>+'National DB'!U163</f>
        <v>The EFs is extrapolated from the Leap Database made from the FAO association. It takes into account also carbon stock changes associated with land-use change.  _x000D_The main stages considered in the Life Cycle are Crop Nutrition, Plant Protection, Weed Management and Harvesting. No Tillage production practice is applied._x000D_The system boundaries of the system are cradle-to-gate._x000D_Link to the database: http://www.fao.org/partnerships/leap/database/ghg-crops/en/_x000D_</v>
      </c>
      <c r="S164" s="11" t="str">
        <f>+'National DB'!V163</f>
        <v>Very Good</v>
      </c>
      <c r="T164" s="117">
        <f>+'National DB'!X163</f>
        <v>2013</v>
      </c>
      <c r="U164" s="11" t="str">
        <f>+'National DB'!Z163</f>
        <v xml:space="preserve">Italia </v>
      </c>
      <c r="V164" s="11" t="str">
        <f>+'National DB'!AA163</f>
        <v>Italy</v>
      </c>
      <c r="W164" s="118" t="str">
        <f>+'National DB'!AG163</f>
        <v>Il dato viene riportato in kg CO2-eq, ed stato calcolato dalla'aggregazione delle componenti CO2, N2O e CH4. L'unità di misura con cui questo EF viene presentato fa riferimento ai kg CO2-eq per kg di DM (Materiale secco).</v>
      </c>
      <c r="X164" s="118" t="str">
        <f>+'National DB'!AH163</f>
        <v>The dataset is expressed in kg CO2-eq and it derives from the sum of the components CO2, N2O and CH4. The unit of this  EF is expressed in kg CO2-eq per kg DM (Dry Matter).</v>
      </c>
      <c r="Y164" s="11"/>
      <c r="Z164" s="11"/>
      <c r="AA164" s="119">
        <f>+'National DB'!BR163</f>
        <v>0.66300000000000003</v>
      </c>
      <c r="AB164" s="119" t="str">
        <f>+'National DB'!BS163</f>
        <v>kgCO2e/kgDM</v>
      </c>
      <c r="AC164" s="119" t="str">
        <f>+'National DB'!BT163</f>
        <v>kgCO2e/kgDM</v>
      </c>
    </row>
    <row r="165" spans="2:29" ht="196">
      <c r="B165" s="11" t="str">
        <f>+'National DB'!B164</f>
        <v>Prodotti e processi</v>
      </c>
      <c r="C165" s="11" t="str">
        <f>+'National DB'!C164</f>
        <v>Agricultura</v>
      </c>
      <c r="D165" s="11" t="str">
        <f>+'National DB'!D164</f>
        <v>Vegetali</v>
      </c>
      <c r="E165" s="11" t="str">
        <f>+'National DB'!E164</f>
        <v>Products and process</v>
      </c>
      <c r="F165" s="11" t="str">
        <f>+'National DB'!F164</f>
        <v>Agriculture</v>
      </c>
      <c r="G165" s="11" t="str">
        <f>+'National DB'!G164</f>
        <v>Vegetable</v>
      </c>
      <c r="H165" s="11" t="str">
        <f>+'National DB'!I164</f>
        <v>Orzo, Senza irrigazione, Minima Lavorazione</v>
      </c>
      <c r="I165" s="11" t="str">
        <f>+'National DB'!J164</f>
        <v>Rainfed Barley, Minimal Tillage</v>
      </c>
      <c r="J165" s="11">
        <f>+'National DB'!K164</f>
        <v>0</v>
      </c>
      <c r="K165" s="11">
        <f>+'National DB'!L164</f>
        <v>0</v>
      </c>
      <c r="L165" s="11" t="str">
        <f>+'National DB'!M164</f>
        <v>IT00163</v>
      </c>
      <c r="M165" s="11" t="str">
        <f>+'National DB'!N164</f>
        <v>LEAP</v>
      </c>
      <c r="N165" s="11" t="str">
        <f>+'National DB'!O164</f>
        <v>LEAP</v>
      </c>
      <c r="O165" s="13" t="str">
        <f>+'National DB'!P164</f>
        <v>LEAP Database FAO http://www.fao.org/partnerships/leap/database/ghg-crops/en/</v>
      </c>
      <c r="P165" s="13" t="str">
        <f>'National DB'!S164</f>
        <v>kg-DM (Dry Matter)</v>
      </c>
      <c r="Q165" s="116" t="str">
        <f>+'National DB'!T164</f>
        <v>Questo Emission Factor è stato estrapolato dal LEAP Database della FAO considerando lo stoccaggio di carbonio relativo all'uso del suolo. Le principali Life Cycle Stages considerate sono: l'applicazione di pesticidi e fertilizzanti, il controllo degli infestanti e la raccolta. Come tecnica di lavorazione del terreno è stata considerata una minima lavorazione (Minimal Tillage). I confini del sistema sono cradle-to-gate. Link: http://www.fao.org/partnerships/leap/database/ghg-crops/en/</v>
      </c>
      <c r="R165" s="116" t="str">
        <f>+'National DB'!U164</f>
        <v>The EFs is extrapolated from the Leap Database made from the FAO association. It takes into account also carbon stock changes associated with land-use change.  _x000D_The main stages considered in the Life Cycle are Crop Nutrition, Plant Protection, Weed Management and Harvesting. Minimal Tillage production practice is applied._x000D_The system boundaries of the system are cradle-to-gate._x000D_Link to the database: http://www.fao.org/partnerships/leap/database/ghg-crops/en/_x000D_</v>
      </c>
      <c r="S165" s="11" t="str">
        <f>+'National DB'!V164</f>
        <v>Very Good</v>
      </c>
      <c r="T165" s="117">
        <f>+'National DB'!X164</f>
        <v>2013</v>
      </c>
      <c r="U165" s="11" t="str">
        <f>+'National DB'!Z164</f>
        <v xml:space="preserve">Italia </v>
      </c>
      <c r="V165" s="11" t="str">
        <f>+'National DB'!AA164</f>
        <v>Italy</v>
      </c>
      <c r="W165" s="118" t="str">
        <f>+'National DB'!AG164</f>
        <v>Il dato viene riportato in kg CO2-eq, ed stato calcolato dalla'aggregazione delle componenti CO2, N2O e CH4. L'unità di misura con cui questo EF viene presentato fa riferimento ai kg CO2-eq per kg di DM (Materiale secco).</v>
      </c>
      <c r="X165" s="118" t="str">
        <f>+'National DB'!AH164</f>
        <v>The dataset is expressed in kg CO2-eq and it derives from the sum of the components CO2, N2O and CH4. The unit of this  EF is expressed in kg CO2-eq per kg DM (Dry Matter).</v>
      </c>
      <c r="Y165" s="11"/>
      <c r="Z165" s="11"/>
      <c r="AA165" s="119">
        <f>+'National DB'!BR164</f>
        <v>0.77900000000000003</v>
      </c>
      <c r="AB165" s="119" t="str">
        <f>+'National DB'!BS164</f>
        <v>kgCO2e/kgDM</v>
      </c>
      <c r="AC165" s="119" t="str">
        <f>+'National DB'!BT164</f>
        <v>kgCO2e/kgDM</v>
      </c>
    </row>
    <row r="166" spans="2:29" ht="196">
      <c r="B166" s="11" t="str">
        <f>+'National DB'!B165</f>
        <v>Prodotti e processi</v>
      </c>
      <c r="C166" s="11" t="str">
        <f>+'National DB'!C165</f>
        <v>Agricultura</v>
      </c>
      <c r="D166" s="11" t="str">
        <f>+'National DB'!D165</f>
        <v>Vegetali</v>
      </c>
      <c r="E166" s="11" t="str">
        <f>+'National DB'!E165</f>
        <v>Products and process</v>
      </c>
      <c r="F166" s="11" t="str">
        <f>+'National DB'!F165</f>
        <v>Agriculture</v>
      </c>
      <c r="G166" s="11" t="str">
        <f>+'National DB'!G165</f>
        <v>Vegetable</v>
      </c>
      <c r="H166" s="11" t="str">
        <f>+'National DB'!I165</f>
        <v>Orzo, Senza irrigazione, Convenzionale</v>
      </c>
      <c r="I166" s="11" t="str">
        <f>+'National DB'!J165</f>
        <v>Rainfed Barley, Conventional</v>
      </c>
      <c r="J166" s="11">
        <f>+'National DB'!K165</f>
        <v>0</v>
      </c>
      <c r="K166" s="11">
        <f>+'National DB'!L165</f>
        <v>0</v>
      </c>
      <c r="L166" s="11" t="str">
        <f>+'National DB'!M165</f>
        <v>IT00164</v>
      </c>
      <c r="M166" s="11" t="str">
        <f>+'National DB'!N165</f>
        <v>LEAP</v>
      </c>
      <c r="N166" s="11" t="str">
        <f>+'National DB'!O165</f>
        <v>LEAP</v>
      </c>
      <c r="O166" s="13" t="str">
        <f>+'National DB'!P165</f>
        <v>LEAP Database FAO http://www.fao.org/partnerships/leap/database/ghg-crops/en/</v>
      </c>
      <c r="P166" s="13" t="str">
        <f>'National DB'!S165</f>
        <v>kg-DM (Dry Matter)</v>
      </c>
      <c r="Q166" s="116" t="str">
        <f>+'National DB'!T165</f>
        <v>Questo Emission Factor è stato estrapolato dal LEAP Database della FAO considerando lo stoccaggio di carbonio relativo all'uso del suolo. Le principali Life Cycle Stages considerate sono: l'applicazione di pesticidi e fertilizzanti, il controllo degli infestanti e la raccolta. E' stata considerata una tecnica di lavorazione del terreno convenzionale (Conventional). I confini del sistema sono cradle-to-gate. Link: http://www.fao.org/partnerships/leap/database/ghg-crops/en/</v>
      </c>
      <c r="R166" s="116" t="str">
        <f>+'National DB'!U165</f>
        <v>The EFs is extrapolated from the Leap Database made from the FAO association. It takes into account also carbon stock changes associated with land-use change.  _x000D_The main stages considered in the Life Cycle are Crop Nutrition, Plant Protection, Weed Management and Harvesting. Conventional production practice is applied._x000D_The system boundaries of the system are cradle-to-gate._x000D_Link to the database: http://www.fao.org/partnerships/leap/database/ghg-crops/en/_x000D_</v>
      </c>
      <c r="S166" s="11" t="str">
        <f>+'National DB'!V165</f>
        <v>Very Good</v>
      </c>
      <c r="T166" s="117">
        <f>+'National DB'!X165</f>
        <v>2013</v>
      </c>
      <c r="U166" s="11" t="str">
        <f>+'National DB'!Z165</f>
        <v xml:space="preserve">Italia </v>
      </c>
      <c r="V166" s="11" t="str">
        <f>+'National DB'!AA165</f>
        <v>Italy</v>
      </c>
      <c r="W166" s="118" t="str">
        <f>+'National DB'!AG165</f>
        <v>Il dato viene riportato in kg CO2-eq, ed stato calcolato dalla'aggregazione delle componenti CO2, N2O e CH4. L'unità di misura con cui questo EF viene presentato fa riferimento ai kg CO2-eq per kg di DM (Materiale secco).</v>
      </c>
      <c r="X166" s="118" t="str">
        <f>+'National DB'!AH165</f>
        <v>The dataset is expressed in kg CO2-eq and it derives from the sum of the components CO2, N2O and CH4. The unit of this  EF is expressed in kg CO2-eq per kg DM (Dry Matter).</v>
      </c>
      <c r="Y166" s="11"/>
      <c r="Z166" s="11"/>
      <c r="AA166" s="119">
        <f>+'National DB'!BR165</f>
        <v>0.79900000000000004</v>
      </c>
      <c r="AB166" s="119" t="str">
        <f>+'National DB'!BS165</f>
        <v>kgCO2e/kgDM</v>
      </c>
      <c r="AC166" s="119" t="str">
        <f>+'National DB'!BT165</f>
        <v>kgCO2e/kgDM</v>
      </c>
    </row>
    <row r="167" spans="2:29" ht="196">
      <c r="B167" s="11" t="str">
        <f>+'National DB'!B166</f>
        <v>Prodotti e processi</v>
      </c>
      <c r="C167" s="11" t="str">
        <f>+'National DB'!C166</f>
        <v>Agricultura</v>
      </c>
      <c r="D167" s="11" t="str">
        <f>+'National DB'!D166</f>
        <v>Vegetali</v>
      </c>
      <c r="E167" s="11" t="str">
        <f>+'National DB'!E166</f>
        <v>Products and process</v>
      </c>
      <c r="F167" s="11" t="str">
        <f>+'National DB'!F166</f>
        <v>Agriculture</v>
      </c>
      <c r="G167" s="11" t="str">
        <f>+'National DB'!G166</f>
        <v>Vegetable</v>
      </c>
      <c r="H167" s="11" t="str">
        <f>+'National DB'!I166</f>
        <v>Mais, Con Irrigazione, Convenzionale</v>
      </c>
      <c r="I167" s="11" t="str">
        <f>+'National DB'!J166</f>
        <v>Irrigated Maize, Conventional</v>
      </c>
      <c r="J167" s="11">
        <f>+'National DB'!K166</f>
        <v>0</v>
      </c>
      <c r="K167" s="11">
        <f>+'National DB'!L166</f>
        <v>0</v>
      </c>
      <c r="L167" s="11" t="str">
        <f>+'National DB'!M166</f>
        <v>IT00165</v>
      </c>
      <c r="M167" s="11" t="str">
        <f>+'National DB'!N166</f>
        <v>LEAP</v>
      </c>
      <c r="N167" s="11" t="str">
        <f>+'National DB'!O166</f>
        <v>LEAP</v>
      </c>
      <c r="O167" s="13" t="str">
        <f>+'National DB'!P166</f>
        <v>LEAP Database FAO http://www.fao.org/partnerships/leap/database/ghg-crops/en/</v>
      </c>
      <c r="P167" s="13" t="str">
        <f>'National DB'!S166</f>
        <v>kg-DM (Dry Matter)</v>
      </c>
      <c r="Q167" s="116" t="str">
        <f>+'National DB'!T166</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E' stata considerata una tecnica di lavorazione del terreno convenzionale (Conventional). I confini del sistema sono cradle-to-gate.Link: http://www.fao.org/partnerships/leap/database/ghg-crops/en/</v>
      </c>
      <c r="R167" s="116" t="str">
        <f>+'National DB'!U166</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Conventional production practice is applied._x000D_The system boundaries of the system are cradle-to-gate. _x000D_Link to the database: http://www.fao.org/partnerships/leap/database/ghg-crops/en/_x000D_</v>
      </c>
      <c r="S167" s="11" t="str">
        <f>+'National DB'!V166</f>
        <v>Very Good</v>
      </c>
      <c r="T167" s="117">
        <f>+'National DB'!X166</f>
        <v>2013</v>
      </c>
      <c r="U167" s="11" t="str">
        <f>+'National DB'!Z166</f>
        <v xml:space="preserve">Italia </v>
      </c>
      <c r="V167" s="11" t="str">
        <f>+'National DB'!AA166</f>
        <v>Italy</v>
      </c>
      <c r="W167" s="118" t="str">
        <f>+'National DB'!AG166</f>
        <v>Il dato viene riportato in kg CO2-eq, ed stato calcolato dalla'aggregazione delle componenti CO2, N2O e CH4. L'unità di misura con cui questo EF viene presentato fa riferimento ai kg CO2-eq per kg di DM (Materiale secco).</v>
      </c>
      <c r="X167" s="118" t="str">
        <f>+'National DB'!AH166</f>
        <v>The dataset is expressed in kg CO2-eq and it derives from the sum of the components CO2, N2O and CH4. The unit of this  EF is expressed in kg CO2-eq per kg DM (Dry Matter).</v>
      </c>
      <c r="Y167" s="11"/>
      <c r="Z167" s="11"/>
      <c r="AA167" s="119">
        <f>+'National DB'!BR166</f>
        <v>0.22800000000000001</v>
      </c>
      <c r="AB167" s="119" t="str">
        <f>+'National DB'!BS166</f>
        <v>kgCO2e/kgDM</v>
      </c>
      <c r="AC167" s="119" t="str">
        <f>+'National DB'!BT166</f>
        <v>kgCO2e/kgDM</v>
      </c>
    </row>
    <row r="168" spans="2:29" ht="196">
      <c r="B168" s="11" t="str">
        <f>+'National DB'!B167</f>
        <v>Prodotti e processi</v>
      </c>
      <c r="C168" s="11" t="str">
        <f>+'National DB'!C167</f>
        <v>Agricultura</v>
      </c>
      <c r="D168" s="11" t="str">
        <f>+'National DB'!D167</f>
        <v>Vegetali</v>
      </c>
      <c r="E168" s="11" t="str">
        <f>+'National DB'!E167</f>
        <v>Products and process</v>
      </c>
      <c r="F168" s="11" t="str">
        <f>+'National DB'!F167</f>
        <v>Agriculture</v>
      </c>
      <c r="G168" s="11" t="str">
        <f>+'National DB'!G167</f>
        <v>Vegetable</v>
      </c>
      <c r="H168" s="11" t="str">
        <f>+'National DB'!I167</f>
        <v>Mais, Senza Irrigazione, Convenzionale</v>
      </c>
      <c r="I168" s="11" t="str">
        <f>+'National DB'!J167</f>
        <v>Rainfed Maize, Conventional</v>
      </c>
      <c r="J168" s="11">
        <f>+'National DB'!K167</f>
        <v>0</v>
      </c>
      <c r="K168" s="11">
        <f>+'National DB'!L167</f>
        <v>0</v>
      </c>
      <c r="L168" s="11" t="str">
        <f>+'National DB'!M167</f>
        <v>IT00166</v>
      </c>
      <c r="M168" s="11" t="str">
        <f>+'National DB'!N167</f>
        <v>LEAP</v>
      </c>
      <c r="N168" s="11" t="str">
        <f>+'National DB'!O167</f>
        <v>LEAP</v>
      </c>
      <c r="O168" s="13" t="str">
        <f>+'National DB'!P167</f>
        <v>LEAP Database FAO http://www.fao.org/partnerships/leap/database/ghg-crops/en/</v>
      </c>
      <c r="P168" s="13" t="str">
        <f>'National DB'!S167</f>
        <v>kg-DM (Dry Matter)</v>
      </c>
      <c r="Q168" s="116" t="str">
        <f>+'National DB'!T167</f>
        <v>Questo Emission Factor è stato estrapolato dal LEAP Database della FAO considerando lo stoccaggio di carbonio relativo all'uso del suolo. Le principali Life Cycle Stages considerate sono: l'applicazione di pesticidi e fertilizzanti, il controllo degli infestanti e la raccolta. E' stata considerata una tecnica di lavorazione del terreno convenzionale (Conventional). I confini del sistema sono cradle-to-gate. Link: http://www.fao.org/partnerships/leap/database/ghg-crops/en/</v>
      </c>
      <c r="R168" s="116" t="str">
        <f>+'National DB'!U167</f>
        <v>The EFs is extrapolated from the Leap Database made from the FAO association. It takes into account also carbon stock changes associated with land-use change.  _x000D_The main stages considered in the Life Cycle are Crop Nutrition, Plant Protection, Weed Management and Harvesting. Conventional production practice is applied._x000D_The system boundaries of the system are cradle-to-gate._x000D_Link to the database: http://www.fao.org/partnerships/leap/database/ghg-crops/en/_x000D_</v>
      </c>
      <c r="S168" s="11" t="str">
        <f>+'National DB'!V167</f>
        <v>Very Good</v>
      </c>
      <c r="T168" s="117">
        <f>+'National DB'!X167</f>
        <v>2013</v>
      </c>
      <c r="U168" s="11" t="str">
        <f>+'National DB'!Z167</f>
        <v xml:space="preserve">Italia </v>
      </c>
      <c r="V168" s="11" t="str">
        <f>+'National DB'!AA167</f>
        <v>Italy</v>
      </c>
      <c r="W168" s="118" t="str">
        <f>+'National DB'!AG167</f>
        <v>Il dato viene riportato in kg CO2-eq, ed stato calcolato dalla'aggregazione delle componenti CO2, N2O e CH4. L'unità di misura con cui questo EF viene presentato fa riferimento ai kg CO2-eq per kg di DM (Materiale secco).</v>
      </c>
      <c r="X168" s="118" t="str">
        <f>+'National DB'!AH167</f>
        <v>The dataset is expressed in kg CO2-eq and it derives from the sum of the components CO2, N2O and CH4. The unit of this  EF is expressed in kg CO2-eq per kg DM (Dry Matter).</v>
      </c>
      <c r="Y168" s="11"/>
      <c r="Z168" s="11"/>
      <c r="AA168" s="119">
        <f>+'National DB'!BR167</f>
        <v>0.312</v>
      </c>
      <c r="AB168" s="119" t="str">
        <f>+'National DB'!BS167</f>
        <v>kgCO2e/kgDM</v>
      </c>
      <c r="AC168" s="119" t="str">
        <f>+'National DB'!BT167</f>
        <v>kgCO2e/kgDM</v>
      </c>
    </row>
    <row r="169" spans="2:29" ht="196">
      <c r="B169" s="11" t="str">
        <f>+'National DB'!B168</f>
        <v>Prodotti e processi</v>
      </c>
      <c r="C169" s="11" t="str">
        <f>+'National DB'!C168</f>
        <v>Agricultura</v>
      </c>
      <c r="D169" s="11" t="str">
        <f>+'National DB'!D168</f>
        <v>Vegetali</v>
      </c>
      <c r="E169" s="11" t="str">
        <f>+'National DB'!E168</f>
        <v>Products and process</v>
      </c>
      <c r="F169" s="11" t="str">
        <f>+'National DB'!F168</f>
        <v>Agriculture</v>
      </c>
      <c r="G169" s="11" t="str">
        <f>+'National DB'!G168</f>
        <v>Vegetable</v>
      </c>
      <c r="H169" s="11" t="str">
        <f>+'National DB'!I168</f>
        <v>Grano, Con Irrigazione, Nessuna Lavorazione</v>
      </c>
      <c r="I169" s="11" t="str">
        <f>+'National DB'!J168</f>
        <v>Irrigated Wheat, No Tillage</v>
      </c>
      <c r="J169" s="11">
        <f>+'National DB'!K168</f>
        <v>0</v>
      </c>
      <c r="K169" s="11">
        <f>+'National DB'!L168</f>
        <v>0</v>
      </c>
      <c r="L169" s="11" t="str">
        <f>+'National DB'!M168</f>
        <v>IT00167</v>
      </c>
      <c r="M169" s="11" t="str">
        <f>+'National DB'!N168</f>
        <v>LEAP</v>
      </c>
      <c r="N169" s="11" t="str">
        <f>+'National DB'!O168</f>
        <v>LEAP</v>
      </c>
      <c r="O169" s="13" t="str">
        <f>+'National DB'!P168</f>
        <v>LEAP Database FAO http://www.fao.org/partnerships/leap/database/ghg-crops/en/</v>
      </c>
      <c r="P169" s="13" t="str">
        <f>'National DB'!S168</f>
        <v>kg-DM (Dry Matter)</v>
      </c>
      <c r="Q169" s="116" t="str">
        <f>+'National DB'!T168</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Nessuna tecnica di lavorazione del terreno è stata considerata (No Tillage). I confini del sistema sono cradle-to-gate. Link: http://www.fao.org/partnerships/leap/database/ghg-crops/en/</v>
      </c>
      <c r="R169" s="116" t="str">
        <f>+'National DB'!U168</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No Tillage production practice is applied._x000D_The system boundaries of the system are cradle-to-gate._x000D_Link to the database: http://www.fao.org/partnerships/leap/database/ghg-crops/en/_x000D_</v>
      </c>
      <c r="S169" s="11" t="str">
        <f>+'National DB'!V168</f>
        <v>Very Good</v>
      </c>
      <c r="T169" s="117">
        <f>+'National DB'!X168</f>
        <v>2013</v>
      </c>
      <c r="U169" s="11" t="str">
        <f>+'National DB'!Z168</f>
        <v xml:space="preserve">Italia </v>
      </c>
      <c r="V169" s="11" t="str">
        <f>+'National DB'!AA168</f>
        <v>Italy</v>
      </c>
      <c r="W169" s="118" t="str">
        <f>+'National DB'!AG168</f>
        <v>Il dato viene riportato in kg CO2-eq, ed stato calcolato dalla'aggregazione delle componenti CO2, N2O e CH4. L'unità di misura con cui questo EF viene presentato fa riferimento ai kg CO2-eq per kg di DM (Materiale secco).</v>
      </c>
      <c r="X169" s="118" t="str">
        <f>+'National DB'!AH168</f>
        <v>The dataset is expressed in kg CO2-eq and it derives from the sum of the components CO2, N2O and CH4. The unit of this  EF is expressed in kg CO2-eq per kg DM (Dry Matter).</v>
      </c>
      <c r="Y169" s="11"/>
      <c r="Z169" s="11"/>
      <c r="AA169" s="119">
        <f>+'National DB'!BR168</f>
        <v>0.443</v>
      </c>
      <c r="AB169" s="119" t="str">
        <f>+'National DB'!BS168</f>
        <v>kgCO2e/kgDM</v>
      </c>
      <c r="AC169" s="119" t="str">
        <f>+'National DB'!BT168</f>
        <v>kgCO2e/kgDM</v>
      </c>
    </row>
    <row r="170" spans="2:29" ht="196">
      <c r="B170" s="11" t="str">
        <f>+'National DB'!B169</f>
        <v>Prodotti e processi</v>
      </c>
      <c r="C170" s="11" t="str">
        <f>+'National DB'!C169</f>
        <v>Agricultura</v>
      </c>
      <c r="D170" s="11" t="str">
        <f>+'National DB'!D169</f>
        <v>Vegetali</v>
      </c>
      <c r="E170" s="11" t="str">
        <f>+'National DB'!E169</f>
        <v>Products and process</v>
      </c>
      <c r="F170" s="11" t="str">
        <f>+'National DB'!F169</f>
        <v>Agriculture</v>
      </c>
      <c r="G170" s="11" t="str">
        <f>+'National DB'!G169</f>
        <v>Vegetable</v>
      </c>
      <c r="H170" s="11" t="str">
        <f>+'National DB'!I169</f>
        <v>Grano, Con Irrigazione, Minima Lavorazione</v>
      </c>
      <c r="I170" s="11" t="str">
        <f>+'National DB'!J169</f>
        <v>Irrigated Wheat, Minimal Tillage</v>
      </c>
      <c r="J170" s="11">
        <f>+'National DB'!K169</f>
        <v>0</v>
      </c>
      <c r="K170" s="11">
        <f>+'National DB'!L169</f>
        <v>0</v>
      </c>
      <c r="L170" s="11" t="str">
        <f>+'National DB'!M169</f>
        <v>IT00168</v>
      </c>
      <c r="M170" s="11" t="str">
        <f>+'National DB'!N169</f>
        <v>LEAP</v>
      </c>
      <c r="N170" s="11" t="str">
        <f>+'National DB'!O169</f>
        <v>LEAP</v>
      </c>
      <c r="O170" s="13" t="str">
        <f>+'National DB'!P169</f>
        <v>LEAP Database FAO http://www.fao.org/partnerships/leap/database/ghg-crops/en/</v>
      </c>
      <c r="P170" s="13" t="str">
        <f>'National DB'!S169</f>
        <v>kg-DM (Dry Matter)</v>
      </c>
      <c r="Q170" s="116" t="str">
        <f>+'National DB'!T169</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Una tecnica di minina lavorazione del terreno è stata considerata (Minimal Tillage). I confini del sistema sono cradle-to-gate. Link: http://www.fao.org/partnerships/leap/database/ghg-crops/en/</v>
      </c>
      <c r="R170" s="116" t="str">
        <f>+'National DB'!U169</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Minimal Tillage production practice is applied._x000D_The system boundaries of the system are cradle-to-gate._x000D_Link to the database: http://www.fao.org/partnerships/leap/database/ghg-crops/en/_x000D_</v>
      </c>
      <c r="S170" s="11" t="str">
        <f>+'National DB'!V169</f>
        <v>Very Good</v>
      </c>
      <c r="T170" s="117">
        <f>+'National DB'!X169</f>
        <v>2013</v>
      </c>
      <c r="U170" s="11" t="str">
        <f>+'National DB'!Z169</f>
        <v xml:space="preserve">Italia </v>
      </c>
      <c r="V170" s="11" t="str">
        <f>+'National DB'!AA169</f>
        <v>Italy</v>
      </c>
      <c r="W170" s="118" t="str">
        <f>+'National DB'!AG169</f>
        <v>Il dato viene riportato in kg CO2-eq, ed stato calcolato dalla'aggregazione delle componenti CO2, N2O e CH4. L'unità di misura con cui questo EF viene presentato fa riferimento ai kg CO2-eq per kg di DM (Materiale secco).</v>
      </c>
      <c r="X170" s="118" t="str">
        <f>+'National DB'!AH169</f>
        <v>The dataset is expressed in kg CO2-eq and it derives from the sum of the components CO2, N2O and CH4. The unit of this  EF is expressed in kg CO2-eq per kg DM (Dry Matter).</v>
      </c>
      <c r="Y170" s="11"/>
      <c r="Z170" s="11"/>
      <c r="AA170" s="119">
        <f>+'National DB'!BR169</f>
        <v>0.51500000000000001</v>
      </c>
      <c r="AB170" s="119" t="str">
        <f>+'National DB'!BS169</f>
        <v>kgCO2e/kgDM</v>
      </c>
      <c r="AC170" s="119" t="str">
        <f>+'National DB'!BT169</f>
        <v>kgCO2e/kgDM</v>
      </c>
    </row>
    <row r="171" spans="2:29" ht="196">
      <c r="B171" s="11" t="str">
        <f>+'National DB'!B170</f>
        <v>Prodotti e processi</v>
      </c>
      <c r="C171" s="11" t="str">
        <f>+'National DB'!C170</f>
        <v>Agricultura</v>
      </c>
      <c r="D171" s="11" t="str">
        <f>+'National DB'!D170</f>
        <v>Vegetali</v>
      </c>
      <c r="E171" s="11" t="str">
        <f>+'National DB'!E170</f>
        <v>Products and process</v>
      </c>
      <c r="F171" s="11" t="str">
        <f>+'National DB'!F170</f>
        <v>Agriculture</v>
      </c>
      <c r="G171" s="11" t="str">
        <f>+'National DB'!G170</f>
        <v>Vegetable</v>
      </c>
      <c r="H171" s="11" t="str">
        <f>+'National DB'!I170</f>
        <v xml:space="preserve">Grano, Con Irrigazione, Convenzionale </v>
      </c>
      <c r="I171" s="11" t="str">
        <f>+'National DB'!J170</f>
        <v>Irrigated Wheat, Conventional</v>
      </c>
      <c r="J171" s="11">
        <f>+'National DB'!K170</f>
        <v>0</v>
      </c>
      <c r="K171" s="11">
        <f>+'National DB'!L170</f>
        <v>0</v>
      </c>
      <c r="L171" s="11" t="str">
        <f>+'National DB'!M170</f>
        <v>IT00169</v>
      </c>
      <c r="M171" s="11" t="str">
        <f>+'National DB'!N170</f>
        <v>LEAP</v>
      </c>
      <c r="N171" s="11" t="str">
        <f>+'National DB'!O170</f>
        <v>LEAP</v>
      </c>
      <c r="O171" s="13" t="str">
        <f>+'National DB'!P170</f>
        <v>LEAP Database FAO http://www.fao.org/partnerships/leap/database/ghg-crops/en/</v>
      </c>
      <c r="P171" s="13" t="str">
        <f>'National DB'!S170</f>
        <v>kg-DM (Dry Matter)</v>
      </c>
      <c r="Q171" s="116" t="str">
        <f>+'National DB'!T170</f>
        <v>Questo Emission Factor è stato estrapolato dal LEAP Database della FAO considerando lo stoccaggio di carbonio relativo all'uso del suolo. Le principali Life Cycle Stages considerate sono: l'applicazione di pesticidi e fertilizzanti, il controllo degli infestanti, l'irrigazione e la raccolta. Una tecnica di lavorazione del terreno convenzionale è stata considerata (Conventional). I confini del sistema sono cradle-to-gate. Link: http://www.fao.org/partnerships/leap/database/ghg-crops/en/</v>
      </c>
      <c r="R171" s="116" t="str">
        <f>+'National DB'!U170</f>
        <v>The EFs is extrapolated from the Leap Database made from the FAO association. It takes into account also carbon stock changes associated with land-use change.  _x000D_The main stages considered in the Life Cycle are Crop Nutrition, Plant Protection, Weed Management, Irrigation and Harvesting. Conventional production practice is applied._x000D_The system boundaries of the system are cradle-to-gate._x000D_Link to the database: http://www.fao.org/partnerships/leap/database/ghg-crops/en/_x000D_</v>
      </c>
      <c r="S171" s="11" t="str">
        <f>+'National DB'!V170</f>
        <v>Very Good</v>
      </c>
      <c r="T171" s="117">
        <f>+'National DB'!X170</f>
        <v>2013</v>
      </c>
      <c r="U171" s="11" t="str">
        <f>+'National DB'!Z170</f>
        <v xml:space="preserve">Italia </v>
      </c>
      <c r="V171" s="11" t="str">
        <f>+'National DB'!AA170</f>
        <v>Italy</v>
      </c>
      <c r="W171" s="118" t="str">
        <f>+'National DB'!AG170</f>
        <v>Il dato viene riportato in kg CO2-eq, ed stato calcolato dalla'aggregazione delle componenti CO2, N2O e CH4. L'unità di misura con cui questo EF viene presentato fa riferimento ai kg CO2-eq per kg di DM (Materiale secco).</v>
      </c>
      <c r="X171" s="118" t="str">
        <f>+'National DB'!AH170</f>
        <v>The dataset is expressed in kg CO2-eq and it derives from the sum of the components CO2, N2O and CH4. The unit of this  EF is expressed in kg CO2-eq per kg DM (Dry Matter).</v>
      </c>
      <c r="Y171" s="11"/>
      <c r="Z171" s="11"/>
      <c r="AA171" s="119">
        <f>+'National DB'!BR170</f>
        <v>0.52800000000000002</v>
      </c>
      <c r="AB171" s="119" t="str">
        <f>+'National DB'!BS170</f>
        <v>kgCO2e/kgDM</v>
      </c>
      <c r="AC171" s="119" t="str">
        <f>+'National DB'!BT170</f>
        <v>kgCO2e/kgDM</v>
      </c>
    </row>
    <row r="172" spans="2:29" ht="196">
      <c r="B172" s="11" t="str">
        <f>+'National DB'!B171</f>
        <v>Prodotti e processi</v>
      </c>
      <c r="C172" s="11" t="str">
        <f>+'National DB'!C171</f>
        <v>Agricultura</v>
      </c>
      <c r="D172" s="11" t="str">
        <f>+'National DB'!D171</f>
        <v>Vegetali</v>
      </c>
      <c r="E172" s="11" t="str">
        <f>+'National DB'!E171</f>
        <v>Products and process</v>
      </c>
      <c r="F172" s="11" t="str">
        <f>+'National DB'!F171</f>
        <v>Agriculture</v>
      </c>
      <c r="G172" s="11" t="str">
        <f>+'National DB'!G171</f>
        <v>Vegetable</v>
      </c>
      <c r="H172" s="11" t="str">
        <f>+'National DB'!I171</f>
        <v>Grano, Senza Irrigaizone, Nessuna Lavorazione</v>
      </c>
      <c r="I172" s="11" t="str">
        <f>+'National DB'!J171</f>
        <v>Rainfed Wheat, No Tillage</v>
      </c>
      <c r="J172" s="11">
        <f>+'National DB'!K171</f>
        <v>0</v>
      </c>
      <c r="K172" s="11">
        <f>+'National DB'!L171</f>
        <v>0</v>
      </c>
      <c r="L172" s="11" t="str">
        <f>+'National DB'!M171</f>
        <v>IT00170</v>
      </c>
      <c r="M172" s="11" t="str">
        <f>+'National DB'!N171</f>
        <v>LEAP</v>
      </c>
      <c r="N172" s="11" t="str">
        <f>+'National DB'!O171</f>
        <v>LEAP</v>
      </c>
      <c r="O172" s="13" t="str">
        <f>+'National DB'!P171</f>
        <v>LEAP Database FAO http://www.fao.org/partnerships/leap/database/ghg-crops/en/</v>
      </c>
      <c r="P172" s="13" t="str">
        <f>'National DB'!S171</f>
        <v>kg-DM (Dry Matter)</v>
      </c>
      <c r="Q172" s="116" t="str">
        <f>+'National DB'!T171</f>
        <v>Questo Emission Factor è stato estrapolato dal LEAP Database della FAO considerando lo stoccaggio di carbonio relativo all'uso del suolo. Le principali Life Cycle Stages considerate sono: l'applicazione di pesticidi e fertilizzanti, il controllo degli infestanti e la raccolta. Nessuna tecnica di lavorazione del terreno è stata applicata (No Tillage). I confini del sistema sono cradle-to-gate. . Link: http://www.fao.org/partnerships/leap/database/ghg-crops/en/</v>
      </c>
      <c r="R172" s="116" t="str">
        <f>+'National DB'!U171</f>
        <v>The EFs is extrapolated from the Leap Database made from the FAO association. It takes into account also carbon stock changes associated with land-use change.  _x000D_The main stages considered in the Life Cycle are Crop Nutrition, Plant Protection, Weed Management and Harvesting. No Tillage production practice is applied._x000D_The system boundaries of the system are cradle-to-gate._x000D_Link to the database: http://www.fao.org/partnerships/leap/database/ghg-crops/en/_x000D_</v>
      </c>
      <c r="S172" s="11" t="str">
        <f>+'National DB'!V171</f>
        <v>Very Good</v>
      </c>
      <c r="T172" s="117">
        <f>+'National DB'!X171</f>
        <v>2013</v>
      </c>
      <c r="U172" s="11" t="str">
        <f>+'National DB'!Z171</f>
        <v xml:space="preserve">Italia </v>
      </c>
      <c r="V172" s="11" t="str">
        <f>+'National DB'!AA171</f>
        <v>Italy</v>
      </c>
      <c r="W172" s="118" t="str">
        <f>+'National DB'!AG171</f>
        <v>Il dato viene riportato in kg CO2-eq, ed stato calcolato dalla'aggregazione delle componenti CO2, N2O e CH4. L'unità di misura con cui questo EF viene presentato fa riferimento ai kg CO2-eq per kg di DM (Materiale secco).</v>
      </c>
      <c r="X172" s="118" t="str">
        <f>+'National DB'!AH171</f>
        <v>The dataset is expressed in kg CO2-eq and it derives from the sum of the components CO2, N2O and CH4. The unit of this  EF is expressed in kg CO2-eq per kg DM (Dry Matter).</v>
      </c>
      <c r="Y172" s="11"/>
      <c r="Z172" s="11"/>
      <c r="AA172" s="119">
        <f>+'National DB'!BR171</f>
        <v>0.51200000000000001</v>
      </c>
      <c r="AB172" s="119" t="str">
        <f>+'National DB'!BS171</f>
        <v>kgCO2e/kgDM</v>
      </c>
      <c r="AC172" s="119" t="str">
        <f>+'National DB'!BT171</f>
        <v>kgCO2e/kgDM</v>
      </c>
    </row>
    <row r="173" spans="2:29" ht="196">
      <c r="B173" s="11" t="str">
        <f>+'National DB'!B172</f>
        <v>Prodotti e processi</v>
      </c>
      <c r="C173" s="11" t="str">
        <f>+'National DB'!C172</f>
        <v>Agricultura</v>
      </c>
      <c r="D173" s="11" t="str">
        <f>+'National DB'!D172</f>
        <v>Vegetali</v>
      </c>
      <c r="E173" s="11" t="str">
        <f>+'National DB'!E172</f>
        <v>Products and process</v>
      </c>
      <c r="F173" s="11" t="str">
        <f>+'National DB'!F172</f>
        <v>Agriculture</v>
      </c>
      <c r="G173" s="11" t="str">
        <f>+'National DB'!G172</f>
        <v>Vegetable</v>
      </c>
      <c r="H173" s="11" t="str">
        <f>+'National DB'!I172</f>
        <v>Grano, Senza Irrigaizone, Minima Lavorazione</v>
      </c>
      <c r="I173" s="11" t="str">
        <f>+'National DB'!J172</f>
        <v>Rainfed Wheat, Minimal Tillage</v>
      </c>
      <c r="J173" s="11">
        <f>+'National DB'!K172</f>
        <v>0</v>
      </c>
      <c r="K173" s="11">
        <f>+'National DB'!L172</f>
        <v>0</v>
      </c>
      <c r="L173" s="11" t="str">
        <f>+'National DB'!M172</f>
        <v>IT00171</v>
      </c>
      <c r="M173" s="11" t="str">
        <f>+'National DB'!N172</f>
        <v>LEAP</v>
      </c>
      <c r="N173" s="11" t="str">
        <f>+'National DB'!O172</f>
        <v>LEAP</v>
      </c>
      <c r="O173" s="13" t="str">
        <f>+'National DB'!P172</f>
        <v>LEAP Database FAO http://www.fao.org/partnerships/leap/database/ghg-crops/en/</v>
      </c>
      <c r="P173" s="13" t="str">
        <f>'National DB'!S172</f>
        <v>kg-DM (Dry Matter)</v>
      </c>
      <c r="Q173" s="116" t="str">
        <f>+'National DB'!T172</f>
        <v>Questo Emission Factor è stato estrapolato dal LEAP Database della FAO considerando lo stoccaggio di carbonio relativo all'uso del suolo. Le principali Life Cycle Stages considerate sono: l'applicazione di pesticidi e fertilizzanti, il controllo degli infestanti e la raccolta. Una tecnica di minima lavorazione del terreno è stata applicata (Minimal Tillage). I confini del sistema sono cradle-to-gate. Link: http://www.fao.org/partnerships/leap/database/ghg-crops/en/</v>
      </c>
      <c r="R173" s="116" t="str">
        <f>+'National DB'!U172</f>
        <v>The EFs is extrapolated from the Leap Database made from the FAO association. It takes into account also carbon stock changes associated with land-use change.  _x000D_The main stages considered in the Life Cycle are Crop Nutrition, Plant Protection, Weed Management and Harvesting. Minimal Tillage production practice is applied._x000D_The system boundaries of the system are cradle-to-gate._x000D_Link to the database: http://www.fao.org/partnerships/leap/database/ghg-crops/en/_x000D_</v>
      </c>
      <c r="S173" s="11" t="str">
        <f>+'National DB'!V172</f>
        <v>Very Good</v>
      </c>
      <c r="T173" s="117">
        <f>+'National DB'!X172</f>
        <v>2013</v>
      </c>
      <c r="U173" s="11" t="str">
        <f>+'National DB'!Z172</f>
        <v xml:space="preserve">Italia </v>
      </c>
      <c r="V173" s="11" t="str">
        <f>+'National DB'!AA172</f>
        <v>Italy</v>
      </c>
      <c r="W173" s="118" t="str">
        <f>+'National DB'!AG172</f>
        <v>Il dato viene riportato in kg CO2-eq, ed stato calcolato dalla'aggregazione delle componenti CO2, N2O e CH4. L'unità di misura con cui questo EF viene presentato fa riferimento ai kg CO2-eq per kg di DM (Materiale secco).</v>
      </c>
      <c r="X173" s="118" t="str">
        <f>+'National DB'!AH172</f>
        <v>The dataset is expressed in kg CO2-eq and it derives from the sum of the components CO2, N2O and CH4. The unit of this  EF is expressed in kg CO2-eq per kg DM (Dry Matter).</v>
      </c>
      <c r="Y173" s="11"/>
      <c r="Z173" s="11"/>
      <c r="AA173" s="119">
        <f>+'National DB'!BR172</f>
        <v>0.60699999999999998</v>
      </c>
      <c r="AB173" s="119" t="str">
        <f>+'National DB'!BS172</f>
        <v>kgCO2e/kgDM</v>
      </c>
      <c r="AC173" s="119" t="str">
        <f>+'National DB'!BT172</f>
        <v>kgCO2e/kgDM</v>
      </c>
    </row>
    <row r="174" spans="2:29" ht="196">
      <c r="B174" s="11" t="str">
        <f>+'National DB'!B173</f>
        <v>Prodotti e processi</v>
      </c>
      <c r="C174" s="11" t="str">
        <f>+'National DB'!C173</f>
        <v>Agricultura</v>
      </c>
      <c r="D174" s="11" t="str">
        <f>+'National DB'!D173</f>
        <v>Vegetali</v>
      </c>
      <c r="E174" s="11" t="str">
        <f>+'National DB'!E173</f>
        <v>Products and process</v>
      </c>
      <c r="F174" s="11" t="str">
        <f>+'National DB'!F173</f>
        <v>Agriculture</v>
      </c>
      <c r="G174" s="11" t="str">
        <f>+'National DB'!G173</f>
        <v>Vegetable</v>
      </c>
      <c r="H174" s="11" t="str">
        <f>+'National DB'!I173</f>
        <v>Grano, Senza Irrigaizone, Convenzionale</v>
      </c>
      <c r="I174" s="11" t="str">
        <f>+'National DB'!J173</f>
        <v>Rainfed Wheat, Conventional</v>
      </c>
      <c r="J174" s="11">
        <f>+'National DB'!K173</f>
        <v>0</v>
      </c>
      <c r="K174" s="11">
        <f>+'National DB'!L173</f>
        <v>0</v>
      </c>
      <c r="L174" s="11" t="str">
        <f>+'National DB'!M173</f>
        <v>IT00172</v>
      </c>
      <c r="M174" s="11" t="str">
        <f>+'National DB'!N173</f>
        <v>LEAP</v>
      </c>
      <c r="N174" s="11" t="str">
        <f>+'National DB'!O173</f>
        <v>LEAP</v>
      </c>
      <c r="O174" s="13" t="str">
        <f>+'National DB'!P173</f>
        <v>LEAP Database FAO http://www.fao.org/partnerships/leap/database/ghg-crops/en/</v>
      </c>
      <c r="P174" s="13" t="str">
        <f>'National DB'!S173</f>
        <v>kg-DM (Dry Matter)</v>
      </c>
      <c r="Q174" s="116" t="str">
        <f>+'National DB'!T173</f>
        <v>Questo Emission Factor è stato estrapolato dal LEAP Database della FAO considerando lo stoccaggio di carbonio relativo all'uso del suolo. Le principali Life Cycle Stages considerate sono: l'applicazione di pesticidi e fertilizzanti, il controllo degli infestanti e la raccolta. Una tecnica di lavorazione convenzionale del terreno è stata considerata (Conventional). I confini del sistema sono cradle-to-gate. Link: http://www.fao.org/partnerships/leap/database/ghg-crops/en/</v>
      </c>
      <c r="R174" s="116" t="str">
        <f>+'National DB'!U173</f>
        <v>The EFs is extrapolated from the Leap Database made from the FAO association. It takes into account also carbon stock changes associated with land-use change.  _x000D_The main stages considered in the Life Cycle are Crop Nutrition, Plant Protection, Weed Management and Harvesting. Conventional production practice is applied._x000D_The system boundaries of the system are cradle-to-gate._x000D_Link to the database: http://www.fao.org/partnerships/leap/database/ghg-crops/en/_x000D_</v>
      </c>
      <c r="S174" s="11" t="str">
        <f>+'National DB'!V173</f>
        <v>Very Good</v>
      </c>
      <c r="T174" s="117">
        <f>+'National DB'!X173</f>
        <v>2013</v>
      </c>
      <c r="U174" s="11" t="str">
        <f>+'National DB'!Z173</f>
        <v xml:space="preserve">Italia </v>
      </c>
      <c r="V174" s="11" t="str">
        <f>+'National DB'!AA173</f>
        <v>Italy</v>
      </c>
      <c r="W174" s="118" t="str">
        <f>+'National DB'!AG173</f>
        <v>Il dato viene riportato in kg CO2-eq, ed stato calcolato dalla'aggregazione delle componenti CO2, N2O e CH4. L'unità di misura con cui questo EF viene presentato fa riferimento ai kg CO2-eq per kg di DM (Materiale secco).</v>
      </c>
      <c r="X174" s="118" t="str">
        <f>+'National DB'!AH173</f>
        <v>The dataset is expressed in kg CO2-eq and it derives from the sum of the components CO2, N2O and CH4. The unit of this  EF is expressed in kg CO2-eq per kg DM (Dry Matter).</v>
      </c>
      <c r="Y174" s="11"/>
      <c r="Z174" s="11"/>
      <c r="AA174" s="119">
        <f>+'National DB'!BR173</f>
        <v>0.624</v>
      </c>
      <c r="AB174" s="119" t="str">
        <f>+'National DB'!BS173</f>
        <v>kgCO2e/kgDM</v>
      </c>
      <c r="AC174" s="119" t="str">
        <f>+'National DB'!BT173</f>
        <v>kgCO2e/kgDM</v>
      </c>
    </row>
    <row r="175" spans="2:29" ht="140">
      <c r="B175" s="11" t="str">
        <f>+'National DB'!B174</f>
        <v>Combustibile</v>
      </c>
      <c r="C175" s="11" t="str">
        <f>+'National DB'!C174</f>
        <v>Fossile</v>
      </c>
      <c r="D175" s="11" t="str">
        <f>+'National DB'!D174</f>
        <v>Gassoso</v>
      </c>
      <c r="E175" s="11" t="str">
        <f>+'National DB'!E174</f>
        <v>Fuel</v>
      </c>
      <c r="F175" s="11" t="str">
        <f>+'National DB'!F174</f>
        <v>Fossil</v>
      </c>
      <c r="G175" s="11" t="str">
        <f>+'National DB'!G174</f>
        <v>Gas</v>
      </c>
      <c r="H175" s="11" t="str">
        <f>+'National DB'!I174</f>
        <v>Gas metano combustione - mix italiano -toe (IT)</v>
      </c>
      <c r="I175" s="11" t="str">
        <f>+'National DB'!J174</f>
        <v>Natural gas Italian combustion mix - toe (IT)</v>
      </c>
      <c r="J175" s="11">
        <f>+'National DB'!K174</f>
        <v>0</v>
      </c>
      <c r="K175" s="11">
        <f>+'National DB'!L174</f>
        <v>0</v>
      </c>
      <c r="L175" s="11" t="str">
        <f>+'National DB'!M174</f>
        <v>IT00173</v>
      </c>
      <c r="M175" s="11" t="str">
        <f>+'National DB'!N174</f>
        <v>Clim’Foot project</v>
      </c>
      <c r="N175" s="11" t="str">
        <f>+'National DB'!O174</f>
        <v>ENEA</v>
      </c>
      <c r="O175" s="13" t="str">
        <f>+'National DB'!P174</f>
        <v>Italian National Inventory Report (NIR) 2016</v>
      </c>
      <c r="P175" s="13" t="str">
        <f>'National DB'!S174</f>
        <v>toe</v>
      </c>
      <c r="Q175" s="116" t="str">
        <f>+'National DB'!T174</f>
        <v>Emissioni di combustione indipendenti dal tipo di combustibile utilizzo, rappresentativo del mix italiano consumato. I confini del sistema sono dal cancello al cancello.</v>
      </c>
      <c r="R175" s="116" t="str">
        <f>+'National DB'!U174</f>
        <v xml:space="preserve">Emission of combustion independent from the type of use, representative of Italian mix consumed. The boundary is gate-to-gate. Data set is </v>
      </c>
      <c r="S175" s="11" t="str">
        <f>+'National DB'!V174</f>
        <v>Good</v>
      </c>
      <c r="T175" s="117">
        <f>+'National DB'!X174</f>
        <v>2018</v>
      </c>
      <c r="U175" s="11" t="str">
        <f>+'National DB'!Z174</f>
        <v>IT</v>
      </c>
      <c r="V175" s="11" t="str">
        <f>+'National DB'!AA174</f>
        <v>IT</v>
      </c>
      <c r="W175" s="118" t="str">
        <f>+'National DB'!AG174</f>
        <v>Il dataset riporta solo i valori di CO2. Il dataset non considera la diversa efficienza di differenti motore a combustione. Inventario nazionale italiano delle emissioni di gas serra, 1990 - 2014. Rapporto dell'inventario nazionale 2016.</v>
      </c>
      <c r="X175" s="118" t="str">
        <f>+'National DB'!AH174</f>
        <v>This emission doesn’t consider the efficiency of different combustion engine. Italian Greenhouse Gas Inventory 1990 – 2014 - National Inventory Report 2016.</v>
      </c>
      <c r="Y175" s="11"/>
      <c r="Z175" s="11"/>
      <c r="AA175" s="119">
        <f>+'National DB'!BR174</f>
        <v>2390</v>
      </c>
      <c r="AB175" s="119" t="str">
        <f>+'National DB'!BS174</f>
        <v>kgCO2e/tep</v>
      </c>
      <c r="AC175" s="119" t="str">
        <f>+'National DB'!BT174</f>
        <v>kgCO2e/toe</v>
      </c>
    </row>
    <row r="176" spans="2:29" ht="140">
      <c r="B176" s="11" t="str">
        <f>+'National DB'!B175</f>
        <v>Combustibile</v>
      </c>
      <c r="C176" s="11" t="str">
        <f>+'National DB'!C175</f>
        <v>Fossile</v>
      </c>
      <c r="D176" s="11" t="str">
        <f>+'National DB'!D175</f>
        <v>Gassoso</v>
      </c>
      <c r="E176" s="11" t="str">
        <f>+'National DB'!E175</f>
        <v>Fuel</v>
      </c>
      <c r="F176" s="11" t="str">
        <f>+'National DB'!F175</f>
        <v>Fossil</v>
      </c>
      <c r="G176" s="11" t="str">
        <f>+'National DB'!G175</f>
        <v>Gas</v>
      </c>
      <c r="H176" s="11" t="str">
        <f>+'National DB'!I175</f>
        <v>Gas metano combustione - mix italiano - kWh (IT)</v>
      </c>
      <c r="I176" s="11" t="str">
        <f>+'National DB'!J175</f>
        <v>Natural gas Italian combustion mix - kWh (IT)</v>
      </c>
      <c r="J176" s="11">
        <f>+'National DB'!K175</f>
        <v>0</v>
      </c>
      <c r="K176" s="11">
        <f>+'National DB'!L175</f>
        <v>0</v>
      </c>
      <c r="L176" s="11" t="str">
        <f>+'National DB'!M175</f>
        <v>IT00174</v>
      </c>
      <c r="M176" s="11" t="str">
        <f>+'National DB'!N175</f>
        <v>Clim’Foot project</v>
      </c>
      <c r="N176" s="11" t="str">
        <f>+'National DB'!O175</f>
        <v>ENEA</v>
      </c>
      <c r="O176" s="13" t="str">
        <f>+'National DB'!P175</f>
        <v>Italian National Inventory Report (NIR) 2016</v>
      </c>
      <c r="P176" s="13" t="str">
        <f>'National DB'!S175</f>
        <v>kWh</v>
      </c>
      <c r="Q176" s="116" t="str">
        <f>+'National DB'!T175</f>
        <v>Emissioni di combustione indipendenti dal tipo di combustibile utilizzo, rappresentativo del mix italiano consumato. I confini del sistema sono dal cancello al cancello.</v>
      </c>
      <c r="R176" s="116" t="str">
        <f>+'National DB'!U175</f>
        <v xml:space="preserve">Emission of combustion independent from the type of use, representative of Italian mix consumed. The boundary is gate-to-gate. Data set is </v>
      </c>
      <c r="S176" s="11" t="str">
        <f>+'National DB'!V175</f>
        <v>Good</v>
      </c>
      <c r="T176" s="117">
        <f>+'National DB'!X175</f>
        <v>2018</v>
      </c>
      <c r="U176" s="11" t="str">
        <f>+'National DB'!Z175</f>
        <v>IT</v>
      </c>
      <c r="V176" s="11" t="str">
        <f>+'National DB'!AA175</f>
        <v>IT</v>
      </c>
      <c r="W176" s="118" t="str">
        <f>+'National DB'!AG175</f>
        <v>Il dataset riporta solo i valori di CO2. Il dataset non considera la diversa efficienza di differenti motore a combustione. Inventario nazionale italiano delle emissioni di gas serra, 1990 - 2014. Rapporto dell'inventario nazionale 2016.</v>
      </c>
      <c r="X176" s="118" t="str">
        <f>+'National DB'!AH175</f>
        <v>This emission doesn’t consider the efficiency of different combustion engine. Italian Greenhouse Gas Inventory 1990 – 2014 - National Inventory Report 2016.</v>
      </c>
      <c r="Y176" s="11"/>
      <c r="Z176" s="11"/>
      <c r="AA176" s="119">
        <f>+'National DB'!BR175</f>
        <v>0.20599999999999999</v>
      </c>
      <c r="AB176" s="119" t="str">
        <f>+'National DB'!BS175</f>
        <v>kgCO2e/kWh</v>
      </c>
      <c r="AC176" s="119" t="str">
        <f>+'National DB'!BT175</f>
        <v>kgCO2e/kWh</v>
      </c>
    </row>
    <row r="177" spans="2:29" ht="196">
      <c r="B177" s="11" t="str">
        <f>+'National DB'!B176</f>
        <v>Combustibile</v>
      </c>
      <c r="C177" s="11" t="str">
        <f>+'National DB'!C176</f>
        <v>Fossile</v>
      </c>
      <c r="D177" s="11" t="str">
        <f>+'National DB'!D176</f>
        <v>Liquido</v>
      </c>
      <c r="E177" s="11" t="str">
        <f>+'National DB'!E176</f>
        <v>Fuel</v>
      </c>
      <c r="F177" s="11" t="str">
        <f>+'National DB'!F176</f>
        <v>Fossil</v>
      </c>
      <c r="G177" s="11" t="str">
        <f>+'National DB'!G176</f>
        <v>Liquid</v>
      </c>
      <c r="H177" s="11" t="str">
        <f>+'National DB'!I176</f>
        <v>Benzina -toe (IT)</v>
      </c>
      <c r="I177" s="11" t="str">
        <f>+'National DB'!J176</f>
        <v>Petrol  -toe  (IT)</v>
      </c>
      <c r="J177" s="11">
        <f>+'National DB'!K176</f>
        <v>0</v>
      </c>
      <c r="K177" s="11" t="str">
        <f>+'National DB'!L176</f>
        <v>Gasoline (IT)</v>
      </c>
      <c r="L177" s="11" t="str">
        <f>+'National DB'!M176</f>
        <v>IT00175</v>
      </c>
      <c r="M177" s="11" t="str">
        <f>+'National DB'!N176</f>
        <v>Clim’Foot project</v>
      </c>
      <c r="N177" s="11" t="str">
        <f>+'National DB'!O176</f>
        <v>ENEA</v>
      </c>
      <c r="O177" s="13" t="str">
        <f>+'National DB'!P176</f>
        <v>Italian National Inventory Report (NIR) 2016</v>
      </c>
      <c r="P177" s="13" t="str">
        <f>'National DB'!S176</f>
        <v>toe</v>
      </c>
      <c r="Q177" s="116" t="str">
        <f>+'National DB'!T176</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77" s="116" t="str">
        <f>+'National DB'!U176</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77" s="11" t="str">
        <f>+'National DB'!V176</f>
        <v>Good</v>
      </c>
      <c r="T177" s="117">
        <f>+'National DB'!X176</f>
        <v>2018</v>
      </c>
      <c r="U177" s="11" t="str">
        <f>+'National DB'!Z176</f>
        <v>IT</v>
      </c>
      <c r="V177" s="11" t="str">
        <f>+'National DB'!AA176</f>
        <v>IT</v>
      </c>
      <c r="W177" s="118" t="str">
        <f>+'National DB'!AG176</f>
        <v>Inventario nazionale italiano delle emissioni di gas serra, 1990 - 2014. Rapporto dell'inventario nazionale 2016.</v>
      </c>
      <c r="X177" s="118" t="str">
        <f>+'National DB'!AH176</f>
        <v>Italian Greenhouse Gas Inventory 1990 – 2014 - National Inventory Report 2016.</v>
      </c>
      <c r="Y177" s="11"/>
      <c r="Z177" s="11"/>
      <c r="AA177" s="119">
        <f>+'National DB'!BR176</f>
        <v>3070</v>
      </c>
      <c r="AB177" s="119" t="str">
        <f>+'National DB'!BS176</f>
        <v>kgCO2e/tep</v>
      </c>
      <c r="AC177" s="119" t="str">
        <f>+'National DB'!BT176</f>
        <v>kgCO2e/toe</v>
      </c>
    </row>
    <row r="178" spans="2:29" ht="196">
      <c r="B178" s="11" t="str">
        <f>+'National DB'!B177</f>
        <v>Combustibile</v>
      </c>
      <c r="C178" s="11" t="str">
        <f>+'National DB'!C177</f>
        <v>Fossile</v>
      </c>
      <c r="D178" s="11" t="str">
        <f>+'National DB'!D177</f>
        <v>Liquido</v>
      </c>
      <c r="E178" s="11" t="str">
        <f>+'National DB'!E177</f>
        <v>Fuel</v>
      </c>
      <c r="F178" s="11" t="str">
        <f>+'National DB'!F177</f>
        <v>Fossil</v>
      </c>
      <c r="G178" s="11" t="str">
        <f>+'National DB'!G177</f>
        <v>Liquid</v>
      </c>
      <c r="H178" s="11" t="str">
        <f>+'National DB'!I177</f>
        <v>Benzina - kWh (IT)</v>
      </c>
      <c r="I178" s="11" t="str">
        <f>+'National DB'!J177</f>
        <v>Petrol - kWh (IT)</v>
      </c>
      <c r="J178" s="11">
        <f>+'National DB'!K177</f>
        <v>0</v>
      </c>
      <c r="K178" s="11" t="str">
        <f>+'National DB'!L177</f>
        <v>Gasoline (IT)</v>
      </c>
      <c r="L178" s="11" t="str">
        <f>+'National DB'!M177</f>
        <v>IT00176</v>
      </c>
      <c r="M178" s="11" t="str">
        <f>+'National DB'!N177</f>
        <v>Clim’Foot project</v>
      </c>
      <c r="N178" s="11" t="str">
        <f>+'National DB'!O177</f>
        <v>ENEA</v>
      </c>
      <c r="O178" s="13" t="str">
        <f>+'National DB'!P177</f>
        <v>Italian National Inventory Report (NIR) 2016</v>
      </c>
      <c r="P178" s="13" t="str">
        <f>'National DB'!S177</f>
        <v>kWh</v>
      </c>
      <c r="Q178" s="116" t="str">
        <f>+'National DB'!T177</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78" s="116" t="str">
        <f>+'National DB'!U177</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78" s="11" t="str">
        <f>+'National DB'!V177</f>
        <v>Good</v>
      </c>
      <c r="T178" s="117">
        <f>+'National DB'!X177</f>
        <v>2018</v>
      </c>
      <c r="U178" s="11" t="str">
        <f>+'National DB'!Z177</f>
        <v>IT</v>
      </c>
      <c r="V178" s="11" t="str">
        <f>+'National DB'!AA177</f>
        <v>IT</v>
      </c>
      <c r="W178" s="118" t="str">
        <f>+'National DB'!AG177</f>
        <v>Inventario nazionale italiano delle emissioni di gas serra, 1990 - 2014. Rapporto dell'inventario nazionale 2016.</v>
      </c>
      <c r="X178" s="118" t="str">
        <f>+'National DB'!AH177</f>
        <v>Italian Greenhouse Gas Inventory 1990 – 2014 - National Inventory Report 2016.</v>
      </c>
      <c r="Y178" s="11"/>
      <c r="Z178" s="11"/>
      <c r="AA178" s="119">
        <f>+'National DB'!BR177</f>
        <v>0.26400000000000001</v>
      </c>
      <c r="AB178" s="119" t="str">
        <f>+'National DB'!BS177</f>
        <v>kgCO2e/kWh</v>
      </c>
      <c r="AC178" s="119" t="str">
        <f>+'National DB'!BT177</f>
        <v>kgCO2e/kWh</v>
      </c>
    </row>
    <row r="179" spans="2:29" ht="196">
      <c r="B179" s="11" t="str">
        <f>+'National DB'!B178</f>
        <v>Combustibile</v>
      </c>
      <c r="C179" s="11" t="str">
        <f>+'National DB'!C178</f>
        <v>Fossile</v>
      </c>
      <c r="D179" s="11" t="str">
        <f>+'National DB'!D178</f>
        <v>Gassoso</v>
      </c>
      <c r="E179" s="11" t="str">
        <f>+'National DB'!E178</f>
        <v>Fuel</v>
      </c>
      <c r="F179" s="11" t="str">
        <f>+'National DB'!F178</f>
        <v>Fossil</v>
      </c>
      <c r="G179" s="11" t="str">
        <f>+'National DB'!G178</f>
        <v>Gas</v>
      </c>
      <c r="H179" s="11" t="str">
        <f>+'National DB'!I178</f>
        <v>Gasolio per autotrazione -toe  (IT)</v>
      </c>
      <c r="I179" s="11" t="str">
        <f>+'National DB'!J178</f>
        <v>Gas oil - engines  -toe  (IT)</v>
      </c>
      <c r="J179" s="11" t="str">
        <f>+'National DB'!K178</f>
        <v>Diesel per autotrazione (IT)</v>
      </c>
      <c r="K179" s="11" t="str">
        <f>+'National DB'!L178</f>
        <v>Diesel oil – engines (IT)</v>
      </c>
      <c r="L179" s="11" t="str">
        <f>+'National DB'!M178</f>
        <v>IT00177</v>
      </c>
      <c r="M179" s="11" t="str">
        <f>+'National DB'!N178</f>
        <v>Clim’Foot project</v>
      </c>
      <c r="N179" s="11" t="str">
        <f>+'National DB'!O178</f>
        <v>ENEA</v>
      </c>
      <c r="O179" s="13" t="str">
        <f>+'National DB'!P178</f>
        <v>Italian National Inventory Report (NIR) 2016</v>
      </c>
      <c r="P179" s="13" t="str">
        <f>'National DB'!S178</f>
        <v>toe</v>
      </c>
      <c r="Q179" s="116" t="str">
        <f>+'National DB'!T178</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79" s="116" t="str">
        <f>+'National DB'!U178</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79" s="11" t="str">
        <f>+'National DB'!V178</f>
        <v>Good</v>
      </c>
      <c r="T179" s="117">
        <f>+'National DB'!X178</f>
        <v>2018</v>
      </c>
      <c r="U179" s="11" t="str">
        <f>+'National DB'!Z178</f>
        <v>IT</v>
      </c>
      <c r="V179" s="11" t="str">
        <f>+'National DB'!AA178</f>
        <v>IT</v>
      </c>
      <c r="W179" s="118" t="str">
        <f>+'National DB'!AG178</f>
        <v>Inventario nazionale italiano delle emissioni di gas serra, 1990 - 2014. Rapporto dell'inventario nazionale 2016.</v>
      </c>
      <c r="X179" s="118" t="str">
        <f>+'National DB'!AH178</f>
        <v>Italian Greenhouse Gas Inventory 1990 – 2014 - National Inventory Report 2016.</v>
      </c>
      <c r="Y179" s="11"/>
      <c r="Z179" s="11"/>
      <c r="AA179" s="119">
        <f>+'National DB'!BR178</f>
        <v>3080</v>
      </c>
      <c r="AB179" s="119" t="str">
        <f>+'National DB'!BS178</f>
        <v>kgCO2e/tep</v>
      </c>
      <c r="AC179" s="119" t="str">
        <f>+'National DB'!BT178</f>
        <v>kgCO2e/toe</v>
      </c>
    </row>
    <row r="180" spans="2:29" ht="196">
      <c r="B180" s="11" t="str">
        <f>+'National DB'!B179</f>
        <v>Combustibile</v>
      </c>
      <c r="C180" s="11" t="str">
        <f>+'National DB'!C179</f>
        <v>Fossile</v>
      </c>
      <c r="D180" s="11" t="str">
        <f>+'National DB'!D179</f>
        <v>Gassoso</v>
      </c>
      <c r="E180" s="11" t="str">
        <f>+'National DB'!E179</f>
        <v>Fuel</v>
      </c>
      <c r="F180" s="11" t="str">
        <f>+'National DB'!F179</f>
        <v>Fossil</v>
      </c>
      <c r="G180" s="11" t="str">
        <f>+'National DB'!G179</f>
        <v>Gas</v>
      </c>
      <c r="H180" s="11" t="str">
        <f>+'National DB'!I179</f>
        <v>Gasolio per autotrazione - kWh (IT)</v>
      </c>
      <c r="I180" s="11" t="str">
        <f>+'National DB'!J179</f>
        <v>Gas oil - engines - kWh (IT)</v>
      </c>
      <c r="J180" s="11" t="str">
        <f>+'National DB'!K179</f>
        <v>Diesel per autotrazione (IT)</v>
      </c>
      <c r="K180" s="11" t="str">
        <f>+'National DB'!L179</f>
        <v>Diesel oil – engines (IT)</v>
      </c>
      <c r="L180" s="11" t="str">
        <f>+'National DB'!M179</f>
        <v>IT00178</v>
      </c>
      <c r="M180" s="11" t="str">
        <f>+'National DB'!N179</f>
        <v>Clim’Foot project</v>
      </c>
      <c r="N180" s="11" t="str">
        <f>+'National DB'!O179</f>
        <v>ENEA</v>
      </c>
      <c r="O180" s="13" t="str">
        <f>+'National DB'!P179</f>
        <v>Italian National Inventory Report (NIR) 2016</v>
      </c>
      <c r="P180" s="13" t="str">
        <f>'National DB'!S179</f>
        <v>kWh</v>
      </c>
      <c r="Q180" s="116" t="str">
        <f>+'National DB'!T179</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80" s="116" t="str">
        <f>+'National DB'!U179</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80" s="11" t="str">
        <f>+'National DB'!V179</f>
        <v>Good</v>
      </c>
      <c r="T180" s="117">
        <f>+'National DB'!X179</f>
        <v>2018</v>
      </c>
      <c r="U180" s="11" t="str">
        <f>+'National DB'!Z179</f>
        <v>IT</v>
      </c>
      <c r="V180" s="11" t="str">
        <f>+'National DB'!AA179</f>
        <v>IT</v>
      </c>
      <c r="W180" s="118" t="str">
        <f>+'National DB'!AG179</f>
        <v>Inventario nazionale italiano delle emissioni di gas serra, 1990 - 2014. Rapporto dell'inventario nazionale 2016.</v>
      </c>
      <c r="X180" s="118" t="str">
        <f>+'National DB'!AH179</f>
        <v>Italian Greenhouse Gas Inventory 1990 – 2014 - National Inventory Report 2016.</v>
      </c>
      <c r="Y180" s="11"/>
      <c r="Z180" s="11"/>
      <c r="AA180" s="119">
        <f>+'National DB'!BR179</f>
        <v>0.26500000000000001</v>
      </c>
      <c r="AB180" s="119" t="str">
        <f>+'National DB'!BS179</f>
        <v>kgCO2e/kWh</v>
      </c>
      <c r="AC180" s="119" t="str">
        <f>+'National DB'!BT179</f>
        <v>kgCO2e/kWh</v>
      </c>
    </row>
    <row r="181" spans="2:29" ht="140">
      <c r="B181" s="11" t="str">
        <f>+'National DB'!B180</f>
        <v>Combustibile</v>
      </c>
      <c r="C181" s="11" t="str">
        <f>+'National DB'!C180</f>
        <v>Fossile</v>
      </c>
      <c r="D181" s="11" t="str">
        <f>+'National DB'!D180</f>
        <v>Gassoso</v>
      </c>
      <c r="E181" s="11" t="str">
        <f>+'National DB'!E180</f>
        <v>Fuel</v>
      </c>
      <c r="F181" s="11" t="str">
        <f>+'National DB'!F180</f>
        <v>Fossil</v>
      </c>
      <c r="G181" s="11" t="str">
        <f>+'National DB'!G180</f>
        <v>Gas</v>
      </c>
      <c r="H181" s="11" t="str">
        <f>+'National DB'!I180</f>
        <v>Gasolio per riscaldamento di edifici -toe (IT)</v>
      </c>
      <c r="I181" s="11" t="str">
        <f>+'National DB'!J180</f>
        <v>Gas oil - heating  -toe  (IT)</v>
      </c>
      <c r="J181" s="11" t="str">
        <f>+'National DB'!K180</f>
        <v>Diesel per riscaldamento di edifici (IT)</v>
      </c>
      <c r="K181" s="11" t="str">
        <f>+'National DB'!L180</f>
        <v>Diesel oil – heating (IT)</v>
      </c>
      <c r="L181" s="11" t="str">
        <f>+'National DB'!M180</f>
        <v>IT00179</v>
      </c>
      <c r="M181" s="11" t="str">
        <f>+'National DB'!N180</f>
        <v>Clim’Foot project</v>
      </c>
      <c r="N181" s="11" t="str">
        <f>+'National DB'!O180</f>
        <v>ENEA</v>
      </c>
      <c r="O181" s="13" t="str">
        <f>+'National DB'!P180</f>
        <v>Italian National Inventory Report (NIR) 2016</v>
      </c>
      <c r="P181" s="13" t="str">
        <f>'National DB'!S180</f>
        <v>toe</v>
      </c>
      <c r="Q181" s="116" t="str">
        <f>+'National DB'!T180</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del gasolio per riscaldamento allo scopo di testare i combustibili medi dal 2012 al 2014.</v>
      </c>
      <c r="R181" s="116" t="str">
        <f>+'National DB'!U180</f>
        <v xml:space="preserve">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diesel oil-heating, with the aim of testing the average fuels from 2012 to 2014. </v>
      </c>
      <c r="S181" s="11" t="str">
        <f>+'National DB'!V180</f>
        <v>Good</v>
      </c>
      <c r="T181" s="117">
        <f>+'National DB'!X180</f>
        <v>2018</v>
      </c>
      <c r="U181" s="11" t="str">
        <f>+'National DB'!Z180</f>
        <v>IT</v>
      </c>
      <c r="V181" s="11" t="str">
        <f>+'National DB'!AA180</f>
        <v>IT</v>
      </c>
      <c r="W181" s="118" t="str">
        <f>+'National DB'!AG180</f>
        <v>Inventario nazionale italiano delle emissioni di gas serra, 1990 - 2014. Rapporto dell'inventario nazionale 2016.</v>
      </c>
      <c r="X181" s="118" t="str">
        <f>+'National DB'!AH180</f>
        <v>Italian Greenhouse Gas Inventory 1990 – 2014 - National Inventory Report 2016.</v>
      </c>
      <c r="Y181" s="11"/>
      <c r="Z181" s="11"/>
      <c r="AA181" s="119">
        <f>+'National DB'!BR180</f>
        <v>3080</v>
      </c>
      <c r="AB181" s="119" t="str">
        <f>+'National DB'!BS180</f>
        <v>kgCO2e/tep</v>
      </c>
      <c r="AC181" s="119" t="str">
        <f>+'National DB'!BT180</f>
        <v>kgCO2e/toe</v>
      </c>
    </row>
    <row r="182" spans="2:29" ht="140">
      <c r="B182" s="11" t="str">
        <f>+'National DB'!B181</f>
        <v>Combustibile</v>
      </c>
      <c r="C182" s="11" t="str">
        <f>+'National DB'!C181</f>
        <v>Fossile</v>
      </c>
      <c r="D182" s="11" t="str">
        <f>+'National DB'!D181</f>
        <v>Gassoso</v>
      </c>
      <c r="E182" s="11" t="str">
        <f>+'National DB'!E181</f>
        <v>Fuel</v>
      </c>
      <c r="F182" s="11" t="str">
        <f>+'National DB'!F181</f>
        <v>Fossil</v>
      </c>
      <c r="G182" s="11" t="str">
        <f>+'National DB'!G181</f>
        <v>Gas</v>
      </c>
      <c r="H182" s="11" t="str">
        <f>+'National DB'!I181</f>
        <v>Gasolio per riscaldamento di edifici - kWh (IT)</v>
      </c>
      <c r="I182" s="11" t="str">
        <f>+'National DB'!J181</f>
        <v>Gas oil - heating - kWh (IT)</v>
      </c>
      <c r="J182" s="11" t="str">
        <f>+'National DB'!K181</f>
        <v>Diesel per riscaldamento di edifici (IT)</v>
      </c>
      <c r="K182" s="11" t="str">
        <f>+'National DB'!L181</f>
        <v>Diesel oil – heating (IT)</v>
      </c>
      <c r="L182" s="11" t="str">
        <f>+'National DB'!M181</f>
        <v>IT00180</v>
      </c>
      <c r="M182" s="11" t="str">
        <f>+'National DB'!N181</f>
        <v>Clim’Foot project</v>
      </c>
      <c r="N182" s="11" t="str">
        <f>+'National DB'!O181</f>
        <v>ENEA</v>
      </c>
      <c r="O182" s="13" t="str">
        <f>+'National DB'!P181</f>
        <v>Italian National Inventory Report (NIR) 2016</v>
      </c>
      <c r="P182" s="13" t="str">
        <f>'National DB'!S181</f>
        <v>kWh</v>
      </c>
      <c r="Q182" s="116" t="str">
        <f>+'National DB'!T181</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del gasolio per riscaldamento allo scopo di testare i combustibili medi dal 2012 al 2014.</v>
      </c>
      <c r="R182" s="116" t="str">
        <f>+'National DB'!U181</f>
        <v xml:space="preserve">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diesel oil-heating, with the aim of testing the average fuels from 2012 to 2014. </v>
      </c>
      <c r="S182" s="11" t="str">
        <f>+'National DB'!V181</f>
        <v>Good</v>
      </c>
      <c r="T182" s="117">
        <f>+'National DB'!X181</f>
        <v>2018</v>
      </c>
      <c r="U182" s="11" t="str">
        <f>+'National DB'!Z181</f>
        <v>IT</v>
      </c>
      <c r="V182" s="11" t="str">
        <f>+'National DB'!AA181</f>
        <v>IT</v>
      </c>
      <c r="W182" s="118" t="str">
        <f>+'National DB'!AG181</f>
        <v>Inventario nazionale italiano delle emissioni di gas serra, 1990 - 2014. Rapporto dell'inventario nazionale 2016.</v>
      </c>
      <c r="X182" s="118" t="str">
        <f>+'National DB'!AH181</f>
        <v>Italian Greenhouse Gas Inventory 1990 – 2014 - National Inventory Report 2016.</v>
      </c>
      <c r="Y182" s="11"/>
      <c r="Z182" s="11"/>
      <c r="AA182" s="119">
        <f>+'National DB'!BR181</f>
        <v>0.26500000000000001</v>
      </c>
      <c r="AB182" s="119" t="str">
        <f>+'National DB'!BS181</f>
        <v>kgCO2e/kWh</v>
      </c>
      <c r="AC182" s="119" t="str">
        <f>+'National DB'!BT181</f>
        <v>kgCO2e/kWh</v>
      </c>
    </row>
    <row r="183" spans="2:29" ht="196">
      <c r="B183" s="11" t="str">
        <f>+'National DB'!B182</f>
        <v>Combustibile</v>
      </c>
      <c r="C183" s="11" t="str">
        <f>+'National DB'!C182</f>
        <v>Fossile</v>
      </c>
      <c r="D183" s="11" t="str">
        <f>+'National DB'!D182</f>
        <v>Liquido</v>
      </c>
      <c r="E183" s="11" t="str">
        <f>+'National DB'!E182</f>
        <v>Fuel</v>
      </c>
      <c r="F183" s="11" t="str">
        <f>+'National DB'!F182</f>
        <v>Fossil</v>
      </c>
      <c r="G183" s="11" t="str">
        <f>+'National DB'!G182</f>
        <v>Liquid</v>
      </c>
      <c r="H183" s="11" t="str">
        <f>+'National DB'!I182</f>
        <v>GPL -toe (IT)</v>
      </c>
      <c r="I183" s="11" t="str">
        <f>+'National DB'!J182</f>
        <v>LPG  -toe  (IT)</v>
      </c>
      <c r="J183" s="11">
        <f>+'National DB'!K182</f>
        <v>0</v>
      </c>
      <c r="K183" s="11">
        <f>+'National DB'!L182</f>
        <v>0</v>
      </c>
      <c r="L183" s="11" t="str">
        <f>+'National DB'!M182</f>
        <v>IT00181</v>
      </c>
      <c r="M183" s="11" t="str">
        <f>+'National DB'!N182</f>
        <v>Clim’Foot project</v>
      </c>
      <c r="N183" s="11" t="str">
        <f>+'National DB'!O182</f>
        <v>ENEA</v>
      </c>
      <c r="O183" s="13" t="str">
        <f>+'National DB'!P182</f>
        <v>Italian National Inventory Report (NIR) 2016</v>
      </c>
      <c r="P183" s="13" t="str">
        <f>'National DB'!S182</f>
        <v>toe</v>
      </c>
      <c r="Q183" s="116" t="str">
        <f>+'National DB'!T182</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83" s="116" t="str">
        <f>+'National DB'!U182</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83" s="11" t="str">
        <f>+'National DB'!V182</f>
        <v>Good</v>
      </c>
      <c r="T183" s="117">
        <f>+'National DB'!X182</f>
        <v>2018</v>
      </c>
      <c r="U183" s="11" t="str">
        <f>+'National DB'!Z182</f>
        <v>IT</v>
      </c>
      <c r="V183" s="11" t="str">
        <f>+'National DB'!AA182</f>
        <v>IT</v>
      </c>
      <c r="W183" s="118" t="str">
        <f>+'National DB'!AG182</f>
        <v>Inventario nazionale italiano delle emissioni di gas serra, 1990 - 2014. Rapporto dell'inventario nazionale 2016.</v>
      </c>
      <c r="X183" s="118" t="str">
        <f>+'National DB'!AH182</f>
        <v>Italian Greenhouse Gas Inventory 1990 – 2014 - National Inventory Report 2016.</v>
      </c>
      <c r="Y183" s="11"/>
      <c r="Z183" s="11"/>
      <c r="AA183" s="119">
        <f>+'National DB'!BR182</f>
        <v>2740</v>
      </c>
      <c r="AB183" s="119" t="str">
        <f>+'National DB'!BS182</f>
        <v>kgCO2e/tep</v>
      </c>
      <c r="AC183" s="119" t="str">
        <f>+'National DB'!BT182</f>
        <v>kgCO2e/toe</v>
      </c>
    </row>
    <row r="184" spans="2:29" ht="196">
      <c r="B184" s="11" t="str">
        <f>+'National DB'!B183</f>
        <v>Combustibile</v>
      </c>
      <c r="C184" s="11" t="str">
        <f>+'National DB'!C183</f>
        <v>Fossile</v>
      </c>
      <c r="D184" s="11" t="str">
        <f>+'National DB'!D183</f>
        <v>Liquido</v>
      </c>
      <c r="E184" s="11" t="str">
        <f>+'National DB'!E183</f>
        <v>Fuel</v>
      </c>
      <c r="F184" s="11" t="str">
        <f>+'National DB'!F183</f>
        <v>Fossil</v>
      </c>
      <c r="G184" s="11" t="str">
        <f>+'National DB'!G183</f>
        <v>Liquid</v>
      </c>
      <c r="H184" s="11" t="str">
        <f>+'National DB'!I183</f>
        <v>GPL - kWh (IT)</v>
      </c>
      <c r="I184" s="11" t="str">
        <f>+'National DB'!J183</f>
        <v>LPG - kWh (IT)</v>
      </c>
      <c r="J184" s="11">
        <f>+'National DB'!K183</f>
        <v>0</v>
      </c>
      <c r="K184" s="11">
        <f>+'National DB'!L183</f>
        <v>0</v>
      </c>
      <c r="L184" s="11" t="str">
        <f>+'National DB'!M183</f>
        <v>IT00182</v>
      </c>
      <c r="M184" s="11" t="str">
        <f>+'National DB'!N183</f>
        <v>Clim’Foot project</v>
      </c>
      <c r="N184" s="11" t="str">
        <f>+'National DB'!O183</f>
        <v>ENEA</v>
      </c>
      <c r="O184" s="13" t="str">
        <f>+'National DB'!P183</f>
        <v>Italian National Inventory Report (NIR) 2016</v>
      </c>
      <c r="P184" s="13" t="str">
        <f>'National DB'!S183</f>
        <v>kWh</v>
      </c>
      <c r="Q184" s="116" t="str">
        <f>+'National DB'!T183</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184" s="116" t="str">
        <f>+'National DB'!U183</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184" s="11" t="str">
        <f>+'National DB'!V183</f>
        <v>Good</v>
      </c>
      <c r="T184" s="117">
        <f>+'National DB'!X183</f>
        <v>2018</v>
      </c>
      <c r="U184" s="11" t="str">
        <f>+'National DB'!Z183</f>
        <v>IT</v>
      </c>
      <c r="V184" s="11" t="str">
        <f>+'National DB'!AA183</f>
        <v>IT</v>
      </c>
      <c r="W184" s="118" t="str">
        <f>+'National DB'!AG183</f>
        <v>Inventario nazionale italiano delle emissioni di gas serra, 1990 - 2014. Rapporto dell'inventario nazionale 2016.</v>
      </c>
      <c r="X184" s="118" t="str">
        <f>+'National DB'!AH183</f>
        <v>Italian Greenhouse Gas Inventory 1990 – 2014 - National Inventory Report 2016.</v>
      </c>
      <c r="Y184" s="11"/>
      <c r="Z184" s="11"/>
      <c r="AA184" s="119">
        <f>+'National DB'!BR183</f>
        <v>0.23599999999999999</v>
      </c>
      <c r="AB184" s="119" t="str">
        <f>+'National DB'!BS183</f>
        <v>kgCO2e/kWh</v>
      </c>
      <c r="AC184" s="119" t="str">
        <f>+'National DB'!BT183</f>
        <v>kgCO2e/kWh</v>
      </c>
    </row>
    <row r="185" spans="2:29" ht="266">
      <c r="B185" s="11" t="str">
        <f>+'National DB'!B184</f>
        <v>Combustibile</v>
      </c>
      <c r="C185" s="11" t="str">
        <f>+'National DB'!C184</f>
        <v>Fossile</v>
      </c>
      <c r="D185" s="11" t="str">
        <f>+'National DB'!D184</f>
        <v>Liquido</v>
      </c>
      <c r="E185" s="11" t="str">
        <f>+'National DB'!E184</f>
        <v>Fuel</v>
      </c>
      <c r="F185" s="11" t="str">
        <f>+'National DB'!F184</f>
        <v>Fossil</v>
      </c>
      <c r="G185" s="11" t="str">
        <f>+'National DB'!G184</f>
        <v>Liquid</v>
      </c>
      <c r="H185" s="11" t="str">
        <f>+'National DB'!I184</f>
        <v>Olio combustibile -toe (IT)</v>
      </c>
      <c r="I185" s="11" t="str">
        <f>+'National DB'!J184</f>
        <v>Fuel oil   -toe (IT)</v>
      </c>
      <c r="J185" s="11">
        <f>+'National DB'!K184</f>
        <v>0</v>
      </c>
      <c r="K185" s="11">
        <f>+'National DB'!L184</f>
        <v>0</v>
      </c>
      <c r="L185" s="11" t="str">
        <f>+'National DB'!M184</f>
        <v>IT00183</v>
      </c>
      <c r="M185" s="11" t="str">
        <f>+'National DB'!N184</f>
        <v>Clim’Foot project</v>
      </c>
      <c r="N185" s="11" t="str">
        <f>+'National DB'!O184</f>
        <v>ENEA</v>
      </c>
      <c r="O185" s="13" t="str">
        <f>+'National DB'!P184</f>
        <v>Italian National Inventory Report (NIR) 2016</v>
      </c>
      <c r="P185" s="13" t="str">
        <f>'National DB'!S184</f>
        <v>toe</v>
      </c>
      <c r="Q185" s="116" t="str">
        <f>+'National DB'!T184</f>
        <v>Le principali informazioni disponibili sul territorio nazionale dei fattori di emissione di olio combustibile presentano notevoli differenze nel tenore di carbonio tra prodotti ad alto e basso tenore di zolfo. I dati sono stati elaborati da un’analisi di letteratura e da una vasta serie di campioni (più di 400) analizzati da ENEL e messi a disposizione di ISPRA. Il contenuto di carbonio varia in una certa misura anche tra il tenore di zolfo medio ei prodotti a basso tenore di zolfo, ma le principali discrepanze si riferiscono a prodotti ad alto contenuto di zolfo. Secondo i dati statistici disponibili, è stato possibile ricostruire le quantità prodotte e importate di olio combustibile dal 1990, suddivise tra prodotti ad alto e basso contenuto di zolfo per stimare il fattore medio di emissione di carbonio (NIR, 2016)</v>
      </c>
      <c r="R185" s="116" t="str">
        <f>+'National DB'!U184</f>
        <v xml:space="preserve">The main information available nationally of fuel oil EF is a sizable difference in carbon content between high sulphur and light sulphur brands. The data were elaborated from literature and from an extensive series of samples (more than 400) analysed by ENEL and made available to ISPRA.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(NIR, 2016) </v>
      </c>
      <c r="S185" s="11" t="str">
        <f>+'National DB'!V184</f>
        <v>Good</v>
      </c>
      <c r="T185" s="117">
        <f>+'National DB'!X184</f>
        <v>2018</v>
      </c>
      <c r="U185" s="11" t="str">
        <f>+'National DB'!Z184</f>
        <v>IT</v>
      </c>
      <c r="V185" s="11" t="str">
        <f>+'National DB'!AA184</f>
        <v>IT</v>
      </c>
      <c r="W185" s="118" t="str">
        <f>+'National DB'!AG184</f>
        <v>TRADURRE IN ITA. Inventario nazionale italiano delle emissioni di gas serra, 1990 - 2014. Rapporto dell'inventario nazionale 2016.</v>
      </c>
      <c r="X185" s="118" t="str">
        <f>+'National DB'!AH184</f>
        <v>The main information available nationally of fuel oil EF is a sizable difference in carbon content between_x000D_high sulphur and light sulphur brands.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for the years of interest. _x000D_Italian Greenhouse Gas Inventory 1990 – 2014 - National Inventory Report 2016._x000D_</v>
      </c>
      <c r="Y185" s="11"/>
      <c r="Z185" s="11"/>
      <c r="AA185" s="119">
        <f>+'National DB'!BR184</f>
        <v>3195</v>
      </c>
      <c r="AB185" s="119" t="str">
        <f>+'National DB'!BS184</f>
        <v>kgCO2e/tep</v>
      </c>
      <c r="AC185" s="119" t="str">
        <f>+'National DB'!BT184</f>
        <v>kgCO2e/toe</v>
      </c>
    </row>
    <row r="186" spans="2:29" ht="266">
      <c r="B186" s="11" t="str">
        <f>+'National DB'!B185</f>
        <v>Combustibile</v>
      </c>
      <c r="C186" s="11" t="str">
        <f>+'National DB'!C185</f>
        <v>Fossile</v>
      </c>
      <c r="D186" s="11" t="str">
        <f>+'National DB'!D185</f>
        <v>Liquido</v>
      </c>
      <c r="E186" s="11" t="str">
        <f>+'National DB'!E185</f>
        <v>Fuel</v>
      </c>
      <c r="F186" s="11" t="str">
        <f>+'National DB'!F185</f>
        <v>Fossil</v>
      </c>
      <c r="G186" s="11" t="str">
        <f>+'National DB'!G185</f>
        <v>Liquid</v>
      </c>
      <c r="H186" s="11" t="str">
        <f>+'National DB'!I185</f>
        <v>Olio combustibile - kWh (IT)</v>
      </c>
      <c r="I186" s="11" t="str">
        <f>+'National DB'!J185</f>
        <v>Fuel oil - kWh (IT)</v>
      </c>
      <c r="J186" s="11">
        <f>+'National DB'!K185</f>
        <v>0</v>
      </c>
      <c r="K186" s="11">
        <f>+'National DB'!L185</f>
        <v>0</v>
      </c>
      <c r="L186" s="11" t="str">
        <f>+'National DB'!M185</f>
        <v>IT00184</v>
      </c>
      <c r="M186" s="11" t="str">
        <f>+'National DB'!N185</f>
        <v>Clim’Foot project</v>
      </c>
      <c r="N186" s="11" t="str">
        <f>+'National DB'!O185</f>
        <v>ENEA</v>
      </c>
      <c r="O186" s="13" t="str">
        <f>+'National DB'!P185</f>
        <v>Italian National Inventory Report (NIR) 2016</v>
      </c>
      <c r="P186" s="13" t="str">
        <f>'National DB'!S185</f>
        <v>kWh</v>
      </c>
      <c r="Q186" s="116" t="str">
        <f>+'National DB'!T185</f>
        <v>Le principali informazioni disponibili sul territorio nazionale dei fattori di emissione di olio combustibile presentano notevoli differenze nel tenore di carbonio tra prodotti ad alto e basso tenore di zolfo. I dati sono stati elaborati da un’analisi di letteratura e da una vasta serie di campioni (più di 400) analizzati da ENEL e messi a disposizione di ISPRA. Il contenuto di carbonio varia in una certa misura anche tra il tenore di zolfo medio ei prodotti a basso tenore di zolfo, ma le principali discrepanze si riferiscono a prodotti ad alto contenuto di zolfo. Secondo i dati statistici disponibili, è stato possibile ricostruire le quantità prodotte e importate di olio combustibile dal 1990, suddivise tra prodotti ad alto e basso contenuto di zolfo per stimare il fattore medio di emissione di carbonio (NIR, 2016)</v>
      </c>
      <c r="R186" s="116" t="str">
        <f>+'National DB'!U185</f>
        <v xml:space="preserve">The main information available nationally of fuel oil EF is a sizable difference in carbon content between high sulphur and light sulphur brands. The data were elaborated from literature and from an extensive series of samples (more than 400) analysed by ENEL and made available to ISPRA.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(NIR, 2016) </v>
      </c>
      <c r="S186" s="11" t="str">
        <f>+'National DB'!V185</f>
        <v>Good</v>
      </c>
      <c r="T186" s="117">
        <f>+'National DB'!X185</f>
        <v>2018</v>
      </c>
      <c r="U186" s="11" t="str">
        <f>+'National DB'!Z185</f>
        <v>IT</v>
      </c>
      <c r="V186" s="11" t="str">
        <f>+'National DB'!AA185</f>
        <v>IT</v>
      </c>
      <c r="W186" s="118" t="str">
        <f>+'National DB'!AG185</f>
        <v>TRADURRE IN ITA. Inventario nazionale italiano delle emissioni di gas serra, 1990 - 2014. Rapporto dell'inventario nazionale 2016.</v>
      </c>
      <c r="X186" s="118" t="str">
        <f>+'National DB'!AH185</f>
        <v>The main information available nationally of fuel oil EF is a sizable difference in carbon content between_x000D_high sulphur and light sulphur brands.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for the years of interest. _x000D_Italian Greenhouse Gas Inventory 1990 – 2014 - National Inventory Report 2016._x000D_</v>
      </c>
      <c r="Y186" s="11"/>
      <c r="Z186" s="11"/>
      <c r="AA186" s="119">
        <f>+'National DB'!BR185</f>
        <v>0.27479999999999999</v>
      </c>
      <c r="AB186" s="119" t="str">
        <f>+'National DB'!BS185</f>
        <v>kgCO2e/kWh</v>
      </c>
      <c r="AC186" s="119" t="str">
        <f>+'National DB'!BT185</f>
        <v>kgCO2e/kWh</v>
      </c>
    </row>
    <row r="187" spans="2:29" ht="294">
      <c r="B187" s="11" t="str">
        <f>+'National DB'!B186</f>
        <v>Combustibile</v>
      </c>
      <c r="C187" s="11" t="str">
        <f>+'National DB'!C186</f>
        <v>Fossile</v>
      </c>
      <c r="D187" s="11" t="str">
        <f>+'National DB'!D186</f>
        <v>Solido</v>
      </c>
      <c r="E187" s="11" t="str">
        <f>+'National DB'!E186</f>
        <v>Fuel</v>
      </c>
      <c r="F187" s="11" t="str">
        <f>+'National DB'!F186</f>
        <v>Fossil</v>
      </c>
      <c r="G187" s="11" t="str">
        <f>+'National DB'!G186</f>
        <v>Solid</v>
      </c>
      <c r="H187" s="11" t="str">
        <f>+'National DB'!I186</f>
        <v>Carbone -toe (IT)</v>
      </c>
      <c r="I187" s="11" t="str">
        <f>+'National DB'!J186</f>
        <v>Coal  -toe  (IT)</v>
      </c>
      <c r="J187" s="11">
        <f>+'National DB'!K186</f>
        <v>0</v>
      </c>
      <c r="K187" s="11">
        <f>+'National DB'!L186</f>
        <v>0</v>
      </c>
      <c r="L187" s="11" t="str">
        <f>+'National DB'!M186</f>
        <v>IT00185</v>
      </c>
      <c r="M187" s="11" t="str">
        <f>+'National DB'!N186</f>
        <v>Clim’Foot project</v>
      </c>
      <c r="N187" s="11" t="str">
        <f>+'National DB'!O186</f>
        <v>ENEA</v>
      </c>
      <c r="O187" s="13" t="str">
        <f>+'National DB'!P186</f>
        <v>Italian National Inventory Report (NIR) 2016</v>
      </c>
      <c r="P187" s="13" t="str">
        <f>'National DB'!S186</f>
        <v>toe</v>
      </c>
      <c r="Q187" s="116" t="str">
        <f>+'National DB'!T186</f>
        <v>L'Italia ha una produzione nazionale di carbone trascurabile; la maggior parte viene importata da vari paesi e ci sono differenze nel tenore di carbonio del carbone estratto in diverse parti del mondo. Le variazioni del contenuto di carbonio possono essere legate al contenuto di idrogeno e al LHV del carbone. (NIR, 2016)</v>
      </c>
      <c r="R187" s="116" t="str">
        <f>+'National DB'!U186</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(NIR, 2016)</v>
      </c>
      <c r="S187" s="11" t="str">
        <f>+'National DB'!V186</f>
        <v>Good</v>
      </c>
      <c r="T187" s="117">
        <f>+'National DB'!X186</f>
        <v>2018</v>
      </c>
      <c r="U187" s="11" t="str">
        <f>+'National DB'!Z186</f>
        <v>IT</v>
      </c>
      <c r="V187" s="11" t="str">
        <f>+'National DB'!AA186</f>
        <v>IT</v>
      </c>
      <c r="W187" s="118" t="str">
        <f>+'National DB'!AG186</f>
        <v>L'Italia ha una produzione nazionale di carbone trascurabile; la maggior parte è importata da diversi Paesi, con contenuto di carbonio differente in funzione in funzione del diverso contenuto di idrogeno e al diverso PCI del carbone. I valori del contenuto di carbonio sono stati stimati sulla base di una metodologia che consentisse la stima più precisa. Inventario nazionale italiano delle emissioni di gas serra, 1990 - 2014. Rapporto dell'inventario nazionale 2016.</v>
      </c>
      <c r="X187" s="118" t="str">
        <f>+'National DB'!AH186</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The quantities shipped by the main exporters change considerably from year to year. Therefore an attempt was made to find out a methodology allowing for a more precise estimation of the carbon content of this fuel._x000D_Italian Greenhouse Gas Inventory 1990 – 2014 - National Inventory Report 2016._x000D_</v>
      </c>
      <c r="Y187" s="11"/>
      <c r="Z187" s="11"/>
      <c r="AA187" s="119">
        <f>+'National DB'!BR186</f>
        <v>3920</v>
      </c>
      <c r="AB187" s="119" t="str">
        <f>+'National DB'!BS186</f>
        <v>kgCO2e/tep</v>
      </c>
      <c r="AC187" s="119" t="str">
        <f>+'National DB'!BT186</f>
        <v>kgCO2e/toe</v>
      </c>
    </row>
    <row r="188" spans="2:29" ht="294">
      <c r="B188" s="11" t="str">
        <f>+'National DB'!B187</f>
        <v>Combustibile</v>
      </c>
      <c r="C188" s="11" t="str">
        <f>+'National DB'!C187</f>
        <v>Fossile</v>
      </c>
      <c r="D188" s="11" t="str">
        <f>+'National DB'!D187</f>
        <v>Solido</v>
      </c>
      <c r="E188" s="11" t="str">
        <f>+'National DB'!E187</f>
        <v>Fuel</v>
      </c>
      <c r="F188" s="11" t="str">
        <f>+'National DB'!F187</f>
        <v>Fossil</v>
      </c>
      <c r="G188" s="11" t="str">
        <f>+'National DB'!G187</f>
        <v>Solid</v>
      </c>
      <c r="H188" s="11" t="str">
        <f>+'National DB'!I187</f>
        <v>Carbone - kWh (IT)</v>
      </c>
      <c r="I188" s="11" t="str">
        <f>+'National DB'!J187</f>
        <v>Coal - kWh (IT)</v>
      </c>
      <c r="J188" s="11">
        <f>+'National DB'!K187</f>
        <v>0</v>
      </c>
      <c r="K188" s="11">
        <f>+'National DB'!L187</f>
        <v>0</v>
      </c>
      <c r="L188" s="11" t="str">
        <f>+'National DB'!M187</f>
        <v>IT00186</v>
      </c>
      <c r="M188" s="11" t="str">
        <f>+'National DB'!N187</f>
        <v>Clim’Foot project</v>
      </c>
      <c r="N188" s="11" t="str">
        <f>+'National DB'!O187</f>
        <v>ENEA</v>
      </c>
      <c r="O188" s="13" t="str">
        <f>+'National DB'!P187</f>
        <v>Italian National Inventory Report (NIR) 2016</v>
      </c>
      <c r="P188" s="13" t="str">
        <f>'National DB'!S187</f>
        <v>kWh</v>
      </c>
      <c r="Q188" s="116" t="str">
        <f>+'National DB'!T187</f>
        <v>L'Italia ha una produzione nazionale di carbone trascurabile; la maggior parte viene importata da vari paesi e ci sono differenze nel tenore di carbonio del carbone estratto in diverse parti del mondo. Le variazioni del contenuto di carbonio possono essere legate al contenuto di idrogeno e al LHV del carbone. (NIR, 2016)</v>
      </c>
      <c r="R188" s="116" t="str">
        <f>+'National DB'!U187</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(NIR, 2016)</v>
      </c>
      <c r="S188" s="11" t="str">
        <f>+'National DB'!V187</f>
        <v>Good</v>
      </c>
      <c r="T188" s="117">
        <f>+'National DB'!X187</f>
        <v>2018</v>
      </c>
      <c r="U188" s="11" t="str">
        <f>+'National DB'!Z187</f>
        <v>IT</v>
      </c>
      <c r="V188" s="11" t="str">
        <f>+'National DB'!AA187</f>
        <v>IT</v>
      </c>
      <c r="W188" s="118" t="str">
        <f>+'National DB'!AG187</f>
        <v>L'Italia ha una produzione nazionale di carbone trascurabile; la maggior parte è importata da diversi Paesi, con contenuto di carbonio differente in funzione in funzione del diverso contenuto di idrogeno e al diverso PCI del carbone. I valori del contenuto di carbonio sono stati stimati sulla base di una metodologia che consentisse la stima più precisa. Inventario nazionale italiano delle emissioni di gas serra, 1990 - 2014. Rapporto dell'inventario nazionale 2016.</v>
      </c>
      <c r="X188" s="118" t="str">
        <f>+'National DB'!AH187</f>
        <v>Italy has only negligible national production of coal; most part is imported from various countries and there are differences in carbon content of coal mined in different parts of the world. The variations in carbon content can be linked to the hydrogen content and to the LHV of the coal. The quantities shipped by the main exporters change considerably from year to year. Therefore an attempt was made to find out a methodology allowing for a more precise estimation of the carbon content of this fuel._x000D_Italian Greenhouse Gas Inventory 1990 – 2014 - National Inventory Report 2016._x000D_</v>
      </c>
      <c r="Y188" s="11"/>
      <c r="Z188" s="11"/>
      <c r="AA188" s="119">
        <f>+'National DB'!BR187</f>
        <v>0.33700000000000002</v>
      </c>
      <c r="AB188" s="119" t="str">
        <f>+'National DB'!BS187</f>
        <v>kgCO2e/kWh</v>
      </c>
      <c r="AC188" s="119" t="str">
        <f>+'National DB'!BT187</f>
        <v>kgCO2e/kWh</v>
      </c>
    </row>
    <row r="189" spans="2:29" ht="112">
      <c r="B189" s="11" t="str">
        <f>+'National DB'!B188</f>
        <v>Combustibile</v>
      </c>
      <c r="C189" s="11" t="str">
        <f>+'National DB'!C188</f>
        <v>Fossile</v>
      </c>
      <c r="D189" s="11" t="str">
        <f>+'National DB'!D188</f>
        <v>Gassoso</v>
      </c>
      <c r="E189" s="11" t="str">
        <f>+'National DB'!E188</f>
        <v>Fuel</v>
      </c>
      <c r="F189" s="11" t="str">
        <f>+'National DB'!F188</f>
        <v>Fossil</v>
      </c>
      <c r="G189" s="11" t="str">
        <f>+'National DB'!G188</f>
        <v>Gas</v>
      </c>
      <c r="H189" s="11" t="str">
        <f>+'National DB'!I188</f>
        <v>Gas di raffineria -toe (IT)</v>
      </c>
      <c r="I189" s="11" t="str">
        <f>+'National DB'!J188</f>
        <v>Refinery gas  -toe  (IT)</v>
      </c>
      <c r="J189" s="11">
        <f>+'National DB'!K188</f>
        <v>0</v>
      </c>
      <c r="K189" s="11">
        <f>+'National DB'!L188</f>
        <v>0</v>
      </c>
      <c r="L189" s="11" t="str">
        <f>+'National DB'!M188</f>
        <v>IT00187</v>
      </c>
      <c r="M189" s="11" t="str">
        <f>+'National DB'!N188</f>
        <v>Clim’Foot project</v>
      </c>
      <c r="N189" s="11" t="str">
        <f>+'National DB'!O188</f>
        <v>ENEA</v>
      </c>
      <c r="O189" s="13" t="str">
        <f>+'National DB'!P188</f>
        <v>Italian National Inventory Report (NIR) 2016</v>
      </c>
      <c r="P189" s="13" t="str">
        <f>'National DB'!S188</f>
        <v>toe</v>
      </c>
      <c r="Q189" s="116" t="str">
        <f>+'National DB'!T188</f>
        <v>Per questo combustibile sono stati calcolati fattori di emissione specifici per paese tenendo conto dell'analisi dei dati riportati dagli impianti nel sistema di scambio delle quote di emissioni dell'Unione europea</v>
      </c>
      <c r="R189" s="116" t="str">
        <f>+'National DB'!U188</f>
        <v>Country specific emission factors have been calculated for this fuel taking into account the analysis of data reported by plants in the framework of the European emissions trading scheme.</v>
      </c>
      <c r="S189" s="11" t="str">
        <f>+'National DB'!V188</f>
        <v>Good</v>
      </c>
      <c r="T189" s="117">
        <f>+'National DB'!X188</f>
        <v>2018</v>
      </c>
      <c r="U189" s="11" t="str">
        <f>+'National DB'!Z188</f>
        <v>IT</v>
      </c>
      <c r="V189" s="11" t="str">
        <f>+'National DB'!AA188</f>
        <v>IT</v>
      </c>
      <c r="W189" s="118" t="str">
        <f>+'National DB'!AG188</f>
        <v>I gas di raffineria sono gas derivati da processi di raffineria. Inventario nazionale italiano delle emissioni di gas serra, 1990 - 2014. Rapporto dell'inventario nazionale 2016.</v>
      </c>
      <c r="X189" s="118" t="str">
        <f>+'National DB'!AH188</f>
        <v>Refinery gases are derived gases produced in refineries._x000D_Italian Greenhouse Gas Inventory 1990 – 2014 - National Inventory Report 2016._x000D_</v>
      </c>
      <c r="Y189" s="11"/>
      <c r="Z189" s="11"/>
      <c r="AA189" s="119">
        <f>+'National DB'!BR188</f>
        <v>2410</v>
      </c>
      <c r="AB189" s="119" t="str">
        <f>+'National DB'!BS188</f>
        <v>kgCO2e/tep</v>
      </c>
      <c r="AC189" s="119" t="str">
        <f>+'National DB'!BT188</f>
        <v>kgCO2e/toe</v>
      </c>
    </row>
    <row r="190" spans="2:29" ht="112">
      <c r="B190" s="11" t="str">
        <f>+'National DB'!B189</f>
        <v>Combustibile</v>
      </c>
      <c r="C190" s="11" t="str">
        <f>+'National DB'!C189</f>
        <v>Fossile</v>
      </c>
      <c r="D190" s="11" t="str">
        <f>+'National DB'!D189</f>
        <v>Gassoso</v>
      </c>
      <c r="E190" s="11" t="str">
        <f>+'National DB'!E189</f>
        <v>Fuel</v>
      </c>
      <c r="F190" s="11" t="str">
        <f>+'National DB'!F189</f>
        <v>Fossil</v>
      </c>
      <c r="G190" s="11" t="str">
        <f>+'National DB'!G189</f>
        <v>Gas</v>
      </c>
      <c r="H190" s="11" t="str">
        <f>+'National DB'!I189</f>
        <v>Gas di raffineria - kWh (IT)</v>
      </c>
      <c r="I190" s="11" t="str">
        <f>+'National DB'!J189</f>
        <v>Refinery gas - kWh (IT)</v>
      </c>
      <c r="J190" s="11">
        <f>+'National DB'!K189</f>
        <v>0</v>
      </c>
      <c r="K190" s="11">
        <f>+'National DB'!L189</f>
        <v>0</v>
      </c>
      <c r="L190" s="11" t="str">
        <f>+'National DB'!M189</f>
        <v>IT00188</v>
      </c>
      <c r="M190" s="11" t="str">
        <f>+'National DB'!N189</f>
        <v>Clim’Foot project</v>
      </c>
      <c r="N190" s="11" t="str">
        <f>+'National DB'!O189</f>
        <v>ENEA</v>
      </c>
      <c r="O190" s="13" t="str">
        <f>+'National DB'!P189</f>
        <v>Italian National Inventory Report (NIR) 2016</v>
      </c>
      <c r="P190" s="13" t="str">
        <f>'National DB'!S189</f>
        <v>kWh</v>
      </c>
      <c r="Q190" s="116" t="str">
        <f>+'National DB'!T189</f>
        <v>Per questo combustibile sono stati calcolati fattori di emissione specifici per paese tenendo conto dell'analisi dei dati riportati dagli impianti nel sistema di scambio delle quote di emissioni dell'Unione europea</v>
      </c>
      <c r="R190" s="116" t="str">
        <f>+'National DB'!U189</f>
        <v>Country specific emission factors have been calculated for this fuel taking into account the analysis of data reported by plants in the framework of the European emissions trading scheme.</v>
      </c>
      <c r="S190" s="11" t="str">
        <f>+'National DB'!V189</f>
        <v>Good</v>
      </c>
      <c r="T190" s="117">
        <f>+'National DB'!X189</f>
        <v>2018</v>
      </c>
      <c r="U190" s="11" t="str">
        <f>+'National DB'!Z189</f>
        <v>IT</v>
      </c>
      <c r="V190" s="11" t="str">
        <f>+'National DB'!AA189</f>
        <v>IT</v>
      </c>
      <c r="W190" s="118" t="str">
        <f>+'National DB'!AG189</f>
        <v>I gas di raffineria sono gas derivati da processi di raffineria. Inventario nazionale italiano delle emissioni di gas serra, 1990 - 2014. Rapporto dell'inventario nazionale 2016.</v>
      </c>
      <c r="X190" s="118" t="str">
        <f>+'National DB'!AH189</f>
        <v>Refinery gases are derived gases produced in refineries._x000D_Italian Greenhouse Gas Inventory 1990 – 2014 - National Inventory Report 2016._x000D_</v>
      </c>
      <c r="Y190" s="11"/>
      <c r="Z190" s="11"/>
      <c r="AA190" s="119">
        <f>+'National DB'!BR189</f>
        <v>0.20699999999999999</v>
      </c>
      <c r="AB190" s="119" t="str">
        <f>+'National DB'!BS189</f>
        <v>kgCO2e/kWh</v>
      </c>
      <c r="AC190" s="119" t="str">
        <f>+'National DB'!BT189</f>
        <v>kgCO2e/kWh</v>
      </c>
    </row>
    <row r="191" spans="2:29" ht="168">
      <c r="B191" s="11" t="str">
        <f>+'National DB'!B190</f>
        <v>Combustibile</v>
      </c>
      <c r="C191" s="11" t="str">
        <f>+'National DB'!C190</f>
        <v>Fossile</v>
      </c>
      <c r="D191" s="11" t="str">
        <f>+'National DB'!D190</f>
        <v>Gassoso</v>
      </c>
      <c r="E191" s="11" t="str">
        <f>+'National DB'!E190</f>
        <v>Fuel</v>
      </c>
      <c r="F191" s="11" t="str">
        <f>+'National DB'!F190</f>
        <v>Fossil</v>
      </c>
      <c r="G191" s="11" t="str">
        <f>+'National DB'!G190</f>
        <v>Gas</v>
      </c>
      <c r="H191" s="11" t="str">
        <f>+'National DB'!I190</f>
        <v>Gas di cokeria -toe (IT)</v>
      </c>
      <c r="I191" s="11" t="str">
        <f>+'National DB'!J190</f>
        <v>Coke oven gas   -toe (IT)</v>
      </c>
      <c r="J191" s="11">
        <f>+'National DB'!K190</f>
        <v>0</v>
      </c>
      <c r="K191" s="11">
        <f>+'National DB'!L190</f>
        <v>0</v>
      </c>
      <c r="L191" s="11" t="str">
        <f>+'National DB'!M190</f>
        <v>IT00189</v>
      </c>
      <c r="M191" s="11" t="str">
        <f>+'National DB'!N190</f>
        <v>Clim’Foot project</v>
      </c>
      <c r="N191" s="11" t="str">
        <f>+'National DB'!O190</f>
        <v>ENEA</v>
      </c>
      <c r="O191" s="13" t="str">
        <f>+'National DB'!P190</f>
        <v>Italian National Inventory Report (NIR) 2016</v>
      </c>
      <c r="P191" s="13" t="str">
        <f>'National DB'!S190</f>
        <v>toe</v>
      </c>
      <c r="Q191" s="116" t="str">
        <f>+'National DB'!T190</f>
        <v>Per questo combustibile sono stati calcolati fattori di emissione specifici per paese tenendo conto dell'analisi dei dati riportati dagli impianti nel sistema di scambio delle quote di emissioni dell'Unione europea</v>
      </c>
      <c r="R191" s="116" t="str">
        <f>+'National DB'!U190</f>
        <v>Country specific emission factors have been calculated for this fuel taking into account the analysis of data reported by plants in the framework of the European emissions trading scheme.</v>
      </c>
      <c r="S191" s="11" t="str">
        <f>+'National DB'!V190</f>
        <v>Good</v>
      </c>
      <c r="T191" s="117">
        <f>+'National DB'!X190</f>
        <v>2018</v>
      </c>
      <c r="U191" s="11" t="str">
        <f>+'National DB'!Z190</f>
        <v>IT</v>
      </c>
      <c r="V191" s="11" t="str">
        <f>+'National DB'!AA190</f>
        <v>IT</v>
      </c>
      <c r="W191" s="118" t="str">
        <f>+'National DB'!AG190</f>
        <v>I gas di cokeria sono gas derivati da impianti integrati per la produzione di ferro e acciaio. Densità a 0°C e 760 mmHg, o a 105 kN/m2, è 0.50 kg/m3. Inventario nazionale italiano delle emissioni di gas serra, 1990 - 2014. Rapporto dell'inventario nazionale 2016.</v>
      </c>
      <c r="X191" s="118" t="str">
        <f>+'National DB'!AH190</f>
        <v>Coke oven gases are derived gases produced in iron and steel integrated plants._x000D_Density at 0°C and 760 mmHg, or 105 kN/m2, is 0.50 kg/m3._x000D_Italian Greenhouse Gas Inventory 1990 – 2014 - National Inventory Report 2016._x000D_</v>
      </c>
      <c r="Y191" s="11"/>
      <c r="Z191" s="11"/>
      <c r="AA191" s="119">
        <f>+'National DB'!BR190</f>
        <v>1810</v>
      </c>
      <c r="AB191" s="119" t="str">
        <f>+'National DB'!BS190</f>
        <v>kgCO2e/tep</v>
      </c>
      <c r="AC191" s="119" t="str">
        <f>+'National DB'!BT190</f>
        <v>kgCO2e/toe</v>
      </c>
    </row>
    <row r="192" spans="2:29" ht="168">
      <c r="B192" s="11" t="str">
        <f>+'National DB'!B191</f>
        <v>Combustibile</v>
      </c>
      <c r="C192" s="11" t="str">
        <f>+'National DB'!C191</f>
        <v>Fossile</v>
      </c>
      <c r="D192" s="11" t="str">
        <f>+'National DB'!D191</f>
        <v>Gassoso</v>
      </c>
      <c r="E192" s="11" t="str">
        <f>+'National DB'!E191</f>
        <v>Fuel</v>
      </c>
      <c r="F192" s="11" t="str">
        <f>+'National DB'!F191</f>
        <v>Fossil</v>
      </c>
      <c r="G192" s="11" t="str">
        <f>+'National DB'!G191</f>
        <v>Gas</v>
      </c>
      <c r="H192" s="11" t="str">
        <f>+'National DB'!I191</f>
        <v>Gas di cokeria - kWh (IT)</v>
      </c>
      <c r="I192" s="11" t="str">
        <f>+'National DB'!J191</f>
        <v>Coke oven gas - kWh (IT)</v>
      </c>
      <c r="J192" s="11">
        <f>+'National DB'!K191</f>
        <v>0</v>
      </c>
      <c r="K192" s="11">
        <f>+'National DB'!L191</f>
        <v>0</v>
      </c>
      <c r="L192" s="11" t="str">
        <f>+'National DB'!M191</f>
        <v>IT00190</v>
      </c>
      <c r="M192" s="11" t="str">
        <f>+'National DB'!N191</f>
        <v>Clim’Foot project</v>
      </c>
      <c r="N192" s="11" t="str">
        <f>+'National DB'!O191</f>
        <v>ENEA</v>
      </c>
      <c r="O192" s="13" t="str">
        <f>+'National DB'!P191</f>
        <v>Italian National Inventory Report (NIR) 2016</v>
      </c>
      <c r="P192" s="13" t="str">
        <f>'National DB'!S191</f>
        <v>kWh</v>
      </c>
      <c r="Q192" s="116" t="str">
        <f>+'National DB'!T191</f>
        <v>Per questo combustibile sono stati calcolati fattori di emissione specifici per paese tenendo conto dell'analisi dei dati riportati dagli impianti nel sistema di scambio delle quote di emissioni dell'Unione europea</v>
      </c>
      <c r="R192" s="116" t="str">
        <f>+'National DB'!U191</f>
        <v>Country specific emission factors have been calculated for this fuel taking into account the analysis of data reported by plants in the framework of the European emissions trading scheme.</v>
      </c>
      <c r="S192" s="11" t="str">
        <f>+'National DB'!V191</f>
        <v>Good</v>
      </c>
      <c r="T192" s="117">
        <f>+'National DB'!X191</f>
        <v>2018</v>
      </c>
      <c r="U192" s="11" t="str">
        <f>+'National DB'!Z191</f>
        <v>IT</v>
      </c>
      <c r="V192" s="11" t="str">
        <f>+'National DB'!AA191</f>
        <v>IT</v>
      </c>
      <c r="W192" s="118" t="str">
        <f>+'National DB'!AG191</f>
        <v>I gas di cokeria sono gas derivati da impianti integrati per la produzione di ferro e acciaio. Densità a 0°C e 760 mmHg, o a 105 kN/m2, è 0.50 kg/m3. Inventario nazionale italiano delle emissioni di gas serra, 1990 - 2014. Rapporto dell'inventario nazionale 2016.</v>
      </c>
      <c r="X192" s="118" t="str">
        <f>+'National DB'!AH191</f>
        <v>Coke oven gases are derived gases produced in iron and steel integrated plants._x000D_Density at 0°C and 760 mmHg, or 105 kN/m2, is 0.50 kg/m3._x000D_Italian Greenhouse Gas Inventory 1990 – 2014 - National Inventory Report 2016._x000D_</v>
      </c>
      <c r="Y192" s="11"/>
      <c r="Z192" s="11"/>
      <c r="AA192" s="119">
        <f>+'National DB'!BR191</f>
        <v>0.16</v>
      </c>
      <c r="AB192" s="119" t="str">
        <f>+'National DB'!BS191</f>
        <v>kgCO2e/kWh</v>
      </c>
      <c r="AC192" s="119" t="str">
        <f>+'National DB'!BT191</f>
        <v>kgCO2e/kWh</v>
      </c>
    </row>
    <row r="193" spans="2:29" ht="168">
      <c r="B193" s="11" t="str">
        <f>+'National DB'!B192</f>
        <v>Combustibile</v>
      </c>
      <c r="C193" s="11" t="str">
        <f>+'National DB'!C192</f>
        <v>Fossile</v>
      </c>
      <c r="D193" s="11" t="str">
        <f>+'National DB'!D192</f>
        <v>Gassoso</v>
      </c>
      <c r="E193" s="11" t="str">
        <f>+'National DB'!E192</f>
        <v>Fuel</v>
      </c>
      <c r="F193" s="11" t="str">
        <f>+'National DB'!F192</f>
        <v>Fossil</v>
      </c>
      <c r="G193" s="11" t="str">
        <f>+'National DB'!G192</f>
        <v>Gas</v>
      </c>
      <c r="H193" s="11" t="str">
        <f>+'National DB'!I192</f>
        <v>Gas di cokeria - m^3 (IT)</v>
      </c>
      <c r="I193" s="11" t="str">
        <f>+'National DB'!J192</f>
        <v>Coke oven gas - m^3 (IT)</v>
      </c>
      <c r="J193" s="11">
        <f>+'National DB'!K192</f>
        <v>0</v>
      </c>
      <c r="K193" s="11">
        <f>+'National DB'!L192</f>
        <v>0</v>
      </c>
      <c r="L193" s="11" t="str">
        <f>+'National DB'!M192</f>
        <v>IT00191</v>
      </c>
      <c r="M193" s="11" t="str">
        <f>+'National DB'!N192</f>
        <v>Clim’Foot project</v>
      </c>
      <c r="N193" s="11" t="str">
        <f>+'National DB'!O192</f>
        <v>ENEA</v>
      </c>
      <c r="O193" s="13" t="str">
        <f>+'National DB'!P192</f>
        <v>Italian National Inventory Report (NIR) 2016</v>
      </c>
      <c r="P193" s="13" t="str">
        <f>'National DB'!S192</f>
        <v>m3</v>
      </c>
      <c r="Q193" s="116" t="str">
        <f>+'National DB'!T192</f>
        <v>Per questo combustibile sono stati calcolati fattori di emissione specifici per paese tenendo conto dell'analisi dei dati riportati dagli impianti nel sistema di scambio delle quote di emissioni dell'Unione europea</v>
      </c>
      <c r="R193" s="116" t="str">
        <f>+'National DB'!U192</f>
        <v>Country specific emission factors have been calculated for this fuel taking into account the analysis of data reported by plants in the framework of the European emissions trading scheme.</v>
      </c>
      <c r="S193" s="11">
        <f>+'National DB'!V192</f>
        <v>0</v>
      </c>
      <c r="T193" s="117">
        <f>+'National DB'!X192</f>
        <v>2018</v>
      </c>
      <c r="U193" s="11" t="str">
        <f>+'National DB'!Z192</f>
        <v>IT</v>
      </c>
      <c r="V193" s="11" t="str">
        <f>+'National DB'!AA192</f>
        <v>IT</v>
      </c>
      <c r="W193" s="118" t="str">
        <f>+'National DB'!AG192</f>
        <v>I gas di cokeria sono gas derivati da impianti integrati per la produzione di ferro e acciaio. Densità a 0°C e 760 mmHg, o a 105 kN/m2, è 0.50 kg/m3. Inventario nazionale italiano delle emissioni di gas serra, 1990 - 2014. Rapporto dell'inventario nazionale 2016.</v>
      </c>
      <c r="X193" s="118" t="str">
        <f>+'National DB'!AH192</f>
        <v>Coke oven gases are derived gases produced in iron and steel integrated plants._x000D_Density at 0°C and 760 mmHg, or 105 kN/m2, is 0.50 kg/m3._x000D_Italian Greenhouse Gas Inventory 1990 – 2014 - National Inventory Report 2016._x000D_</v>
      </c>
      <c r="Y193" s="11"/>
      <c r="Z193" s="11"/>
      <c r="AA193" s="119">
        <f>+'National DB'!BR192</f>
        <v>0.75900000000000001</v>
      </c>
      <c r="AB193" s="119" t="str">
        <f>+'National DB'!BS192</f>
        <v>kgCOe2/m3</v>
      </c>
      <c r="AC193" s="119" t="str">
        <f>+'National DB'!BT192</f>
        <v>kgCO2e/m3</v>
      </c>
    </row>
    <row r="194" spans="2:29" ht="70">
      <c r="B194" s="11" t="str">
        <f>+'National DB'!B193</f>
        <v>Combustibile</v>
      </c>
      <c r="C194" s="11" t="str">
        <f>+'National DB'!C193</f>
        <v>Fossile</v>
      </c>
      <c r="D194" s="11" t="str">
        <f>+'National DB'!D193</f>
        <v>Liquido</v>
      </c>
      <c r="E194" s="11" t="str">
        <f>+'National DB'!E193</f>
        <v>Fuel</v>
      </c>
      <c r="F194" s="11" t="str">
        <f>+'National DB'!F193</f>
        <v>Fossil</v>
      </c>
      <c r="G194" s="11" t="str">
        <f>+'National DB'!G193</f>
        <v>Liquid</v>
      </c>
      <c r="H194" s="11" t="str">
        <f>+'National DB'!I193</f>
        <v>Combustibili residui -toe  (IT)</v>
      </c>
      <c r="I194" s="11" t="str">
        <f>+'National DB'!J193</f>
        <v>Heavy residual fuels  -toe  (IT)</v>
      </c>
      <c r="J194" s="11">
        <f>+'National DB'!K193</f>
        <v>0</v>
      </c>
      <c r="K194" s="11">
        <f>+'National DB'!L193</f>
        <v>0</v>
      </c>
      <c r="L194" s="11" t="str">
        <f>+'National DB'!M193</f>
        <v>IT00192</v>
      </c>
      <c r="M194" s="11" t="str">
        <f>+'National DB'!N193</f>
        <v>Clim’Foot project</v>
      </c>
      <c r="N194" s="11" t="str">
        <f>+'National DB'!O193</f>
        <v>ENEA</v>
      </c>
      <c r="O194" s="13" t="str">
        <f>+'National DB'!P193</f>
        <v>Italian National Inventory Report (NIR) 2016</v>
      </c>
      <c r="P194" s="13" t="str">
        <f>'National DB'!S193</f>
        <v>toe</v>
      </c>
      <c r="Q194" s="116" t="str">
        <f>+'National DB'!T193</f>
        <v>Per questo combustibile sono stati calcolati fattori di emissione specifici per paese tenendo conto dell'analisi dei dati riportati dagli impianti nel sistema di scambio delle quote di emissioni dell'Unione europea</v>
      </c>
      <c r="R194" s="116" t="str">
        <f>+'National DB'!U193</f>
        <v>Country specific emission factors have been calculated for this fuel taking into account the analysis of data reported by plants in the framework of the European emissions trading scheme.</v>
      </c>
      <c r="S194" s="11">
        <f>+'National DB'!V193</f>
        <v>0</v>
      </c>
      <c r="T194" s="117">
        <f>+'National DB'!X193</f>
        <v>2018</v>
      </c>
      <c r="U194" s="11" t="str">
        <f>+'National DB'!Z193</f>
        <v>IT</v>
      </c>
      <c r="V194" s="11" t="str">
        <f>+'National DB'!AA193</f>
        <v>IT</v>
      </c>
      <c r="W194" s="118" t="str">
        <f>+'National DB'!AG193</f>
        <v>Inventario nazionale italiano delle emissioni di gas serra, 1990 - 2014. Rapporto dell'inventario nazionale 2016.</v>
      </c>
      <c r="X194" s="118" t="str">
        <f>+'National DB'!AH193</f>
        <v>Italian Greenhouse Gas Inventory 1990 – 2014 - National Inventory Report 2016.</v>
      </c>
      <c r="Y194" s="11"/>
      <c r="Z194" s="11"/>
      <c r="AA194" s="119">
        <f>+'National DB'!BR193</f>
        <v>3360</v>
      </c>
      <c r="AB194" s="119" t="str">
        <f>+'National DB'!BS193</f>
        <v>kgCO2e/tep</v>
      </c>
      <c r="AC194" s="119" t="str">
        <f>+'National DB'!BT193</f>
        <v>kgCO2e/toe</v>
      </c>
    </row>
    <row r="195" spans="2:29" ht="70">
      <c r="B195" s="11" t="str">
        <f>+'National DB'!B194</f>
        <v>Combustibile</v>
      </c>
      <c r="C195" s="11" t="str">
        <f>+'National DB'!C194</f>
        <v>Fossile</v>
      </c>
      <c r="D195" s="11" t="str">
        <f>+'National DB'!D194</f>
        <v>Liquido</v>
      </c>
      <c r="E195" s="11" t="str">
        <f>+'National DB'!E194</f>
        <v>Fuel</v>
      </c>
      <c r="F195" s="11" t="str">
        <f>+'National DB'!F194</f>
        <v>Fossil</v>
      </c>
      <c r="G195" s="11" t="str">
        <f>+'National DB'!G194</f>
        <v>Liquid</v>
      </c>
      <c r="H195" s="11" t="str">
        <f>+'National DB'!I194</f>
        <v>Combustibili residui - kWh (IT)</v>
      </c>
      <c r="I195" s="11" t="str">
        <f>+'National DB'!J194</f>
        <v>Heavy residual fuels - kWh (IT)</v>
      </c>
      <c r="J195" s="11">
        <f>+'National DB'!K194</f>
        <v>0</v>
      </c>
      <c r="K195" s="11">
        <f>+'National DB'!L194</f>
        <v>0</v>
      </c>
      <c r="L195" s="11" t="str">
        <f>+'National DB'!M194</f>
        <v>IT00193</v>
      </c>
      <c r="M195" s="11" t="str">
        <f>+'National DB'!N194</f>
        <v>Clim’Foot project</v>
      </c>
      <c r="N195" s="11" t="str">
        <f>+'National DB'!O194</f>
        <v>ENEA</v>
      </c>
      <c r="O195" s="13" t="str">
        <f>+'National DB'!P194</f>
        <v>Italian National Inventory Report (NIR) 2016</v>
      </c>
      <c r="P195" s="13" t="str">
        <f>'National DB'!S194</f>
        <v>kWh</v>
      </c>
      <c r="Q195" s="116" t="str">
        <f>+'National DB'!T194</f>
        <v>Per questo combustibile sono stati calcolati fattori di emissione specifici per paese tenendo conto dell'analisi dei dati riportati dagli impianti nel sistema di scambio delle quote di emissioni dell'Unione europea</v>
      </c>
      <c r="R195" s="116" t="str">
        <f>+'National DB'!U194</f>
        <v>Country specific emission factors have been calculated for this fuel taking into account the analysis of data reported by plants in the framework of the European emissions trading scheme.</v>
      </c>
      <c r="S195" s="11">
        <f>+'National DB'!V194</f>
        <v>0</v>
      </c>
      <c r="T195" s="117">
        <f>+'National DB'!X194</f>
        <v>2018</v>
      </c>
      <c r="U195" s="11" t="str">
        <f>+'National DB'!Z194</f>
        <v>IT</v>
      </c>
      <c r="V195" s="11" t="str">
        <f>+'National DB'!AA194</f>
        <v>IT</v>
      </c>
      <c r="W195" s="118" t="str">
        <f>+'National DB'!AG194</f>
        <v>Inventario nazionale italiano delle emissioni di gas serra, 1990 - 2014. Rapporto dell'inventario nazionale 2016.</v>
      </c>
      <c r="X195" s="118" t="str">
        <f>+'National DB'!AH194</f>
        <v>Italian Greenhouse Gas Inventory 1990 – 2014 - National Inventory Report 2016.</v>
      </c>
      <c r="Y195" s="11"/>
      <c r="Z195" s="11"/>
      <c r="AA195" s="119">
        <f>+'National DB'!BR194</f>
        <v>0.28899999999999998</v>
      </c>
      <c r="AB195" s="119" t="str">
        <f>+'National DB'!BS194</f>
        <v>kgCO2e/kWh</v>
      </c>
      <c r="AC195" s="119" t="str">
        <f>+'National DB'!BT194</f>
        <v>kgCO2e/kWh</v>
      </c>
    </row>
    <row r="196" spans="2:29" ht="112">
      <c r="B196" s="11" t="str">
        <f>+'National DB'!B195</f>
        <v>Combustibile</v>
      </c>
      <c r="C196" s="11" t="str">
        <f>+'National DB'!C195</f>
        <v>Fossile</v>
      </c>
      <c r="D196" s="11" t="str">
        <f>+'National DB'!D195</f>
        <v>Gassoso</v>
      </c>
      <c r="E196" s="11" t="str">
        <f>+'National DB'!E195</f>
        <v>Fuel</v>
      </c>
      <c r="F196" s="11" t="str">
        <f>+'National DB'!F195</f>
        <v>Fossil</v>
      </c>
      <c r="G196" s="11" t="str">
        <f>+'National DB'!G195</f>
        <v>Gas</v>
      </c>
      <c r="H196" s="11" t="str">
        <f>+'National DB'!I195</f>
        <v>Syngas -toe (IT)</v>
      </c>
      <c r="I196" s="11" t="str">
        <f>+'National DB'!J195</f>
        <v>Synthesis gas  -toe  (IT)</v>
      </c>
      <c r="J196" s="11" t="str">
        <f>+'National DB'!K195</f>
        <v xml:space="preserve">Gas di sintesi </v>
      </c>
      <c r="K196" s="11" t="str">
        <f>+'National DB'!L195</f>
        <v>Syngas</v>
      </c>
      <c r="L196" s="11" t="str">
        <f>+'National DB'!M195</f>
        <v>IT00194</v>
      </c>
      <c r="M196" s="11" t="str">
        <f>+'National DB'!N195</f>
        <v>Clim’Foot project</v>
      </c>
      <c r="N196" s="11" t="str">
        <f>+'National DB'!O195</f>
        <v>ENEA</v>
      </c>
      <c r="O196" s="13" t="str">
        <f>+'National DB'!P195</f>
        <v>Italian National Inventory Report (NIR) 2016</v>
      </c>
      <c r="P196" s="13" t="str">
        <f>'National DB'!S195</f>
        <v>toe</v>
      </c>
      <c r="Q196" s="116" t="str">
        <f>+'National DB'!T195</f>
        <v>Per questo combustibile sono stati calcolati fattori di emissione specifici per paese tenendo conto dell'analisi dei dati riportati dagli impianti nel sistema di scambio delle quote di emissioni dell'Unione europea</v>
      </c>
      <c r="R196" s="116" t="str">
        <f>+'National DB'!U195</f>
        <v>Country specific emission factors have been calculated for this fuel taking into account the analysis of data reported by plants in the framework of the European emissions trading scheme.</v>
      </c>
      <c r="S196" s="11">
        <f>+'National DB'!V195</f>
        <v>0</v>
      </c>
      <c r="T196" s="117">
        <f>+'National DB'!X195</f>
        <v>2018</v>
      </c>
      <c r="U196" s="11" t="str">
        <f>+'National DB'!Z195</f>
        <v>IT</v>
      </c>
      <c r="V196" s="11" t="str">
        <f>+'National DB'!AA195</f>
        <v>IT</v>
      </c>
      <c r="W196" s="118" t="str">
        <f>+'National DB'!AG195</f>
        <v>I gas di sintesi sono gas derivati da processi di raffineria pesate. Inventario nazionale italiano delle emissioni di gas serra, 1990 - 2014. Rapporto dell'inventario nazionale 2016.</v>
      </c>
      <c r="X196" s="118" t="str">
        <f>+'National DB'!AH195</f>
        <v>Synthesis gasses are derived gases produced in refineries from heavy residual._x000D_Italian Greenhouse Gas Inventory 1990 – 2014 - National Inventory Report 2016._x000D_</v>
      </c>
      <c r="Y196" s="11"/>
      <c r="Z196" s="11"/>
      <c r="AA196" s="119">
        <f>+'National DB'!BR195</f>
        <v>4220</v>
      </c>
      <c r="AB196" s="119" t="str">
        <f>+'National DB'!BS195</f>
        <v>kgCO2e/tep</v>
      </c>
      <c r="AC196" s="119" t="str">
        <f>+'National DB'!BT195</f>
        <v>kgCO2e/toe</v>
      </c>
    </row>
    <row r="197" spans="2:29" ht="112">
      <c r="B197" s="11" t="str">
        <f>+'National DB'!B196</f>
        <v>Combustibile</v>
      </c>
      <c r="C197" s="11" t="str">
        <f>+'National DB'!C196</f>
        <v>Fossile</v>
      </c>
      <c r="D197" s="11" t="str">
        <f>+'National DB'!D196</f>
        <v>Gassoso</v>
      </c>
      <c r="E197" s="11" t="str">
        <f>+'National DB'!E196</f>
        <v>Fuel</v>
      </c>
      <c r="F197" s="11" t="str">
        <f>+'National DB'!F196</f>
        <v>Fossil</v>
      </c>
      <c r="G197" s="11" t="str">
        <f>+'National DB'!G196</f>
        <v>Gas</v>
      </c>
      <c r="H197" s="11" t="str">
        <f>+'National DB'!I196</f>
        <v>Syngas - kWh (IT)</v>
      </c>
      <c r="I197" s="11" t="str">
        <f>+'National DB'!J196</f>
        <v>Synthesis gas - kWh (IT)</v>
      </c>
      <c r="J197" s="11" t="str">
        <f>+'National DB'!K196</f>
        <v xml:space="preserve">Gas di sintesi </v>
      </c>
      <c r="K197" s="11" t="str">
        <f>+'National DB'!L196</f>
        <v>Syngas</v>
      </c>
      <c r="L197" s="11" t="str">
        <f>+'National DB'!M196</f>
        <v>IT00195</v>
      </c>
      <c r="M197" s="11" t="str">
        <f>+'National DB'!N196</f>
        <v>Clim’Foot project</v>
      </c>
      <c r="N197" s="11" t="str">
        <f>+'National DB'!O196</f>
        <v>ENEA</v>
      </c>
      <c r="O197" s="13" t="str">
        <f>+'National DB'!P196</f>
        <v>Italian National Inventory Report (NIR) 2016</v>
      </c>
      <c r="P197" s="13" t="str">
        <f>'National DB'!S196</f>
        <v>kWh</v>
      </c>
      <c r="Q197" s="116" t="str">
        <f>+'National DB'!T196</f>
        <v>Per questo combustibile sono stati calcolati fattori di emissione specifici per paese tenendo conto dell'analisi dei dati riportati dagli impianti nel sistema di scambio delle quote di emissioni dell'Unione europea</v>
      </c>
      <c r="R197" s="116" t="str">
        <f>+'National DB'!U196</f>
        <v>Country specific emission factors have been calculated for this fuel taking into account the analysis of data reported by plants in the framework of the European emissions trading scheme.</v>
      </c>
      <c r="S197" s="11">
        <f>+'National DB'!V196</f>
        <v>0</v>
      </c>
      <c r="T197" s="117">
        <f>+'National DB'!X196</f>
        <v>2018</v>
      </c>
      <c r="U197" s="11" t="str">
        <f>+'National DB'!Z196</f>
        <v>IT</v>
      </c>
      <c r="V197" s="11" t="str">
        <f>+'National DB'!AA196</f>
        <v>IT</v>
      </c>
      <c r="W197" s="118" t="str">
        <f>+'National DB'!AG196</f>
        <v>I gas di sintesi sono gas derivati da processi di raffineria pesate. Inventario nazionale italiano delle emissioni di gas serra, 1990 - 2014. Rapporto dell'inventario nazionale 2016.</v>
      </c>
      <c r="X197" s="118" t="str">
        <f>+'National DB'!AH196</f>
        <v>Synthesis gasses are derived gases produced in refineries from heavy residual._x000D_Italian Greenhouse Gas Inventory 1990 – 2014 - National Inventory Report 2016._x000D_</v>
      </c>
      <c r="Y197" s="11"/>
      <c r="Z197" s="11"/>
      <c r="AA197" s="119">
        <f>+'National DB'!BR196</f>
        <v>0.36199999999999999</v>
      </c>
      <c r="AB197" s="119" t="str">
        <f>+'National DB'!BS196</f>
        <v>kgCO2e/kWh</v>
      </c>
      <c r="AC197" s="119" t="str">
        <f>+'National DB'!BT196</f>
        <v>kgCO2e/kWh</v>
      </c>
    </row>
    <row r="198" spans="2:29" ht="140">
      <c r="B198" s="11" t="str">
        <f>+'National DB'!B197</f>
        <v>Combustibile</v>
      </c>
      <c r="C198" s="11" t="str">
        <f>+'National DB'!C197</f>
        <v>Fossile</v>
      </c>
      <c r="D198" s="11" t="str">
        <f>+'National DB'!D197</f>
        <v>Gassoso</v>
      </c>
      <c r="E198" s="11" t="str">
        <f>+'National DB'!E197</f>
        <v>Fuel</v>
      </c>
      <c r="F198" s="11" t="str">
        <f>+'National DB'!F197</f>
        <v>Fossil</v>
      </c>
      <c r="G198" s="11" t="str">
        <f>+'National DB'!G197</f>
        <v>Gas</v>
      </c>
      <c r="H198" s="11" t="str">
        <f>+'National DB'!I197</f>
        <v>Gas di altoforno -toe (IT)</v>
      </c>
      <c r="I198" s="11" t="str">
        <f>+'National DB'!J197</f>
        <v>Blast furnace gas  -toe  (IT)</v>
      </c>
      <c r="J198" s="11" t="str">
        <f>+'National DB'!K197</f>
        <v>Gas sottoprodotto della ghisa in altoforno</v>
      </c>
      <c r="K198" s="11">
        <f>+'National DB'!L197</f>
        <v>0</v>
      </c>
      <c r="L198" s="11" t="str">
        <f>+'National DB'!M197</f>
        <v>IT00196</v>
      </c>
      <c r="M198" s="11" t="str">
        <f>+'National DB'!N197</f>
        <v>Clim’Foot project</v>
      </c>
      <c r="N198" s="11" t="str">
        <f>+'National DB'!O197</f>
        <v>ENEA</v>
      </c>
      <c r="O198" s="13" t="str">
        <f>+'National DB'!P197</f>
        <v>Italian National Inventory Report (NIR) 2016</v>
      </c>
      <c r="P198" s="13" t="str">
        <f>'National DB'!S197</f>
        <v>toe</v>
      </c>
      <c r="Q198" s="116" t="str">
        <f>+'National DB'!T197</f>
        <v>Per questo combustibile sono stati calcolati fattori di emissione specifici per paese tenendo conto dell'analisi dei dati riportati dagli impianti nel sistema di scambio delle quote di emissioni dell'Unione europea</v>
      </c>
      <c r="R198" s="116" t="str">
        <f>+'National DB'!U197</f>
        <v>Country specific emission factors have been calculated for this fuel taking into account the analysis of data reported by plants in the framework of the European emissions trading scheme.</v>
      </c>
      <c r="S198" s="11">
        <f>+'National DB'!V197</f>
        <v>0</v>
      </c>
      <c r="T198" s="117">
        <f>+'National DB'!X197</f>
        <v>2018</v>
      </c>
      <c r="U198" s="11" t="str">
        <f>+'National DB'!Z197</f>
        <v>IT</v>
      </c>
      <c r="V198" s="11" t="str">
        <f>+'National DB'!AA197</f>
        <v>IT</v>
      </c>
      <c r="W198" s="118" t="str">
        <f>+'National DB'!AG197</f>
        <v>I gas di altoforno sono gas derivati  nell'industria siderurgica. Densità a 0° C e 1 atm è pari a 1.250 kg/m3. Inventario nazionale italiano delle emissioni di gas serra, 1990 - 2014. Rapporto dell'inventario nazionale 2016.</v>
      </c>
      <c r="X198" s="118" t="str">
        <f>+'National DB'!AH197</f>
        <v>Blast furnace gases are derived steel gases. _x000D_Density at 0°C and 1 atm is 1.250 kg/m3. _x000D_Italian Greenhouse Gas Inventory 1990 – 2014 - National Inventory Report 2016._x000D_</v>
      </c>
      <c r="Y198" s="11"/>
      <c r="Z198" s="11"/>
      <c r="AA198" s="119">
        <f>+'National DB'!BR197</f>
        <v>10600</v>
      </c>
      <c r="AB198" s="119" t="str">
        <f>+'National DB'!BS197</f>
        <v>kgCO2e/tep</v>
      </c>
      <c r="AC198" s="119" t="str">
        <f>+'National DB'!BT197</f>
        <v>kgCO2e/toe</v>
      </c>
    </row>
    <row r="199" spans="2:29" ht="140">
      <c r="B199" s="11" t="str">
        <f>+'National DB'!B198</f>
        <v>Combustibile</v>
      </c>
      <c r="C199" s="11" t="str">
        <f>+'National DB'!C198</f>
        <v>Fossile</v>
      </c>
      <c r="D199" s="11" t="str">
        <f>+'National DB'!D198</f>
        <v>Gassoso</v>
      </c>
      <c r="E199" s="11" t="str">
        <f>+'National DB'!E198</f>
        <v>Fuel</v>
      </c>
      <c r="F199" s="11" t="str">
        <f>+'National DB'!F198</f>
        <v>Fossil</v>
      </c>
      <c r="G199" s="11" t="str">
        <f>+'National DB'!G198</f>
        <v>Gas</v>
      </c>
      <c r="H199" s="11" t="str">
        <f>+'National DB'!I198</f>
        <v>Gas di altoforno - kWh (IT)</v>
      </c>
      <c r="I199" s="11" t="str">
        <f>+'National DB'!J198</f>
        <v>Blast furnace gas- kWh (IT)</v>
      </c>
      <c r="J199" s="11" t="str">
        <f>+'National DB'!K198</f>
        <v>Gas sottoprodotto della ghisa in altoforno</v>
      </c>
      <c r="K199" s="11">
        <f>+'National DB'!L198</f>
        <v>0</v>
      </c>
      <c r="L199" s="11" t="str">
        <f>+'National DB'!M198</f>
        <v>IT00197</v>
      </c>
      <c r="M199" s="11" t="str">
        <f>+'National DB'!N198</f>
        <v>Clim’Foot project</v>
      </c>
      <c r="N199" s="11" t="str">
        <f>+'National DB'!O198</f>
        <v>ENEA</v>
      </c>
      <c r="O199" s="13" t="str">
        <f>+'National DB'!P198</f>
        <v>Italian National Inventory Report (NIR) 2016</v>
      </c>
      <c r="P199" s="13" t="str">
        <f>'National DB'!S198</f>
        <v>kWh</v>
      </c>
      <c r="Q199" s="116" t="str">
        <f>+'National DB'!T198</f>
        <v>Per questo combustibile sono stati calcolati fattori di emissione specifici per paese tenendo conto dell'analisi dei dati riportati dagli impianti nel sistema di scambio delle quote di emissioni dell'Unione europea</v>
      </c>
      <c r="R199" s="116" t="str">
        <f>+'National DB'!U198</f>
        <v>Country specific emission factors have been calculated for this fuel taking into account the analysis of data reported by plants in the framework of the European emissions trading scheme.</v>
      </c>
      <c r="S199" s="11">
        <f>+'National DB'!V198</f>
        <v>0</v>
      </c>
      <c r="T199" s="117">
        <f>+'National DB'!X198</f>
        <v>2018</v>
      </c>
      <c r="U199" s="11" t="str">
        <f>+'National DB'!Z198</f>
        <v>IT</v>
      </c>
      <c r="V199" s="11" t="str">
        <f>+'National DB'!AA198</f>
        <v>IT</v>
      </c>
      <c r="W199" s="118" t="str">
        <f>+'National DB'!AG198</f>
        <v>I gas di altoforno sono gas derivati  nell'industria siderurgica. Densità a 0° C e 1 atm è pari a 1.250 kg/m3. Inventario nazionale italiano delle emissioni di gas serra, 1990 - 2014. Rapporto dell'inventario nazionale 2016.</v>
      </c>
      <c r="X199" s="118" t="str">
        <f>+'National DB'!AH198</f>
        <v>Blast furnace gases are derived steel gases. _x000D_Density at 0°C and 1 atm is 1.250 kg/m3. _x000D_Italian Greenhouse Gas Inventory 1990 – 2014 - National Inventory Report 2016._x000D_</v>
      </c>
      <c r="Y199" s="11"/>
      <c r="Z199" s="11"/>
      <c r="AA199" s="119">
        <f>+'National DB'!BR198</f>
        <v>0.90900000000000003</v>
      </c>
      <c r="AB199" s="119" t="str">
        <f>+'National DB'!BS198</f>
        <v>kgCO2e/kWh</v>
      </c>
      <c r="AC199" s="119" t="str">
        <f>+'National DB'!BT198</f>
        <v>kgCO2e/kWh</v>
      </c>
    </row>
    <row r="200" spans="2:29" ht="140">
      <c r="B200" s="11" t="str">
        <f>+'National DB'!B199</f>
        <v>Combustibile</v>
      </c>
      <c r="C200" s="11" t="str">
        <f>+'National DB'!C199</f>
        <v>Fossile</v>
      </c>
      <c r="D200" s="11" t="str">
        <f>+'National DB'!D199</f>
        <v>Gassoso</v>
      </c>
      <c r="E200" s="11" t="str">
        <f>+'National DB'!E199</f>
        <v>Fuel</v>
      </c>
      <c r="F200" s="11" t="str">
        <f>+'National DB'!F199</f>
        <v>Fossil</v>
      </c>
      <c r="G200" s="11" t="str">
        <f>+'National DB'!G199</f>
        <v>Gas</v>
      </c>
      <c r="H200" s="11" t="str">
        <f>+'National DB'!I199</f>
        <v>Gas di altoforno -m^3  (IT)</v>
      </c>
      <c r="I200" s="11" t="str">
        <f>+'National DB'!J199</f>
        <v>Blast furnace gas- m^3 (IT)</v>
      </c>
      <c r="J200" s="11" t="str">
        <f>+'National DB'!K199</f>
        <v>Gas sottoprodotto della ghisa in altoforno</v>
      </c>
      <c r="K200" s="11">
        <f>+'National DB'!L199</f>
        <v>0</v>
      </c>
      <c r="L200" s="11" t="str">
        <f>+'National DB'!M199</f>
        <v>IT00198</v>
      </c>
      <c r="M200" s="11" t="str">
        <f>+'National DB'!N199</f>
        <v>Clim’Foot project</v>
      </c>
      <c r="N200" s="11" t="str">
        <f>+'National DB'!O199</f>
        <v>ENEA</v>
      </c>
      <c r="O200" s="13" t="str">
        <f>+'National DB'!P199</f>
        <v>Italian National Inventory Report (NIR) 2016</v>
      </c>
      <c r="P200" s="13" t="str">
        <f>'National DB'!S199</f>
        <v>m3</v>
      </c>
      <c r="Q200" s="116" t="str">
        <f>+'National DB'!T199</f>
        <v>Per questo combustibile sono stati calcolati fattori di emissione specifici per paese tenendo conto dell'analisi dei dati riportati dagli impianti nel sistema di scambio delle quote di emissioni dell'Unione europea</v>
      </c>
      <c r="R200" s="116" t="str">
        <f>+'National DB'!U199</f>
        <v>Country specific emission factors have been calculated for this fuel taking into account the analysis of data reported by plants in the framework of the European emissions trading scheme.</v>
      </c>
      <c r="S200" s="11">
        <f>+'National DB'!V199</f>
        <v>0</v>
      </c>
      <c r="T200" s="117">
        <f>+'National DB'!X199</f>
        <v>2018</v>
      </c>
      <c r="U200" s="11" t="str">
        <f>+'National DB'!Z199</f>
        <v>IT</v>
      </c>
      <c r="V200" s="11" t="str">
        <f>+'National DB'!AA199</f>
        <v>IT</v>
      </c>
      <c r="W200" s="118" t="str">
        <f>+'National DB'!AG199</f>
        <v>I gas di altoforno sono gas derivati  nell'industria siderurgica. Densità a 0° C e 1 atm è pari a 1.250 kg/m3. Inventario nazionale italiano delle emissioni di gas serra, 1990 - 2014. Rapporto dell'inventario nazionale 2016.</v>
      </c>
      <c r="X200" s="118" t="str">
        <f>+'National DB'!AH199</f>
        <v>Blast furnace gases are derived steel gases. _x000D_Density at 0°C and 1 atm is 1.250 kg/m3. _x000D_Italian Greenhouse Gas Inventory 1990 – 2014 - National Inventory Report 2016._x000D_</v>
      </c>
      <c r="Y200" s="11"/>
      <c r="Z200" s="11"/>
      <c r="AA200" s="119">
        <f>+'National DB'!BR199</f>
        <v>0.90900000000000003</v>
      </c>
      <c r="AB200" s="119" t="str">
        <f>+'National DB'!BS199</f>
        <v>kgCOe2/m3</v>
      </c>
      <c r="AC200" s="119" t="str">
        <f>+'National DB'!BT199</f>
        <v>kgCO2e/m3</v>
      </c>
    </row>
    <row r="201" spans="2:29" ht="196">
      <c r="B201" s="11" t="str">
        <f>+'National DB'!B200</f>
        <v>Combustibile</v>
      </c>
      <c r="C201" s="11" t="str">
        <f>+'National DB'!C200</f>
        <v>Fossile</v>
      </c>
      <c r="D201" s="11" t="str">
        <f>+'National DB'!D200</f>
        <v>Liquido</v>
      </c>
      <c r="E201" s="11" t="str">
        <f>+'National DB'!E200</f>
        <v>Fuel</v>
      </c>
      <c r="F201" s="11" t="str">
        <f>+'National DB'!F200</f>
        <v>Fossil</v>
      </c>
      <c r="G201" s="11" t="str">
        <f>+'National DB'!G200</f>
        <v>Liquid</v>
      </c>
      <c r="H201" s="11" t="str">
        <f>+'National DB'!I200</f>
        <v>Benzina -l (IT)</v>
      </c>
      <c r="I201" s="11" t="str">
        <f>+'National DB'!J200</f>
        <v>Petrol - l (IT)</v>
      </c>
      <c r="J201" s="11">
        <f>+'National DB'!K200</f>
        <v>0</v>
      </c>
      <c r="K201" s="11" t="str">
        <f>+'National DB'!L200</f>
        <v>Gasoline (IT)</v>
      </c>
      <c r="L201" s="11" t="str">
        <f>+'National DB'!M200</f>
        <v>IT00199</v>
      </c>
      <c r="M201" s="11" t="str">
        <f>+'National DB'!N200</f>
        <v>Clim’Foot project</v>
      </c>
      <c r="N201" s="11" t="str">
        <f>+'National DB'!O200</f>
        <v>ENEA</v>
      </c>
      <c r="O201" s="13" t="str">
        <f>+'National DB'!P200</f>
        <v>Italian National Inventory Report (NIR) 2016</v>
      </c>
      <c r="P201" s="13" t="str">
        <f>'National DB'!S200</f>
        <v>l</v>
      </c>
      <c r="Q201" s="116" t="str">
        <f>+'National DB'!T200</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201" s="116" t="str">
        <f>+'National DB'!U200</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201" s="11" t="str">
        <f>+'National DB'!V200</f>
        <v>Good</v>
      </c>
      <c r="T201" s="117">
        <f>+'National DB'!X200</f>
        <v>2018</v>
      </c>
      <c r="U201" s="11" t="str">
        <f>+'National DB'!Z200</f>
        <v>IT</v>
      </c>
      <c r="V201" s="11" t="str">
        <f>+'National DB'!AA200</f>
        <v>IT</v>
      </c>
      <c r="W201" s="118" t="str">
        <f>+'National DB'!AG200</f>
        <v>Inventario nazionale italiano delle emissioni di gas serra, 1990 - 2014. Rapporto dell'inventario nazionale 2016.</v>
      </c>
      <c r="X201" s="118" t="str">
        <f>+'National DB'!AH200</f>
        <v>Italian Greenhouse Gas Inventory 1990 – 2014 - National Inventory Report 2016.</v>
      </c>
      <c r="Y201" s="11"/>
      <c r="Z201" s="11"/>
      <c r="AA201" s="119">
        <f>+'National DB'!BR200</f>
        <v>2.3450000000000002</v>
      </c>
      <c r="AB201" s="119" t="str">
        <f>+'National DB'!BS200</f>
        <v>kgCO2e/l</v>
      </c>
      <c r="AC201" s="119" t="str">
        <f>+'National DB'!BT200</f>
        <v>kgCO2e/l</v>
      </c>
    </row>
    <row r="202" spans="2:29" ht="196">
      <c r="B202" s="11" t="str">
        <f>+'National DB'!B201</f>
        <v>Combustibile</v>
      </c>
      <c r="C202" s="11" t="str">
        <f>+'National DB'!C201</f>
        <v>Fossile</v>
      </c>
      <c r="D202" s="11" t="str">
        <f>+'National DB'!D201</f>
        <v>Gassoso</v>
      </c>
      <c r="E202" s="11" t="str">
        <f>+'National DB'!E201</f>
        <v>Fuel</v>
      </c>
      <c r="F202" s="11" t="str">
        <f>+'National DB'!F201</f>
        <v>Fossil</v>
      </c>
      <c r="G202" s="11" t="str">
        <f>+'National DB'!G201</f>
        <v>Gas</v>
      </c>
      <c r="H202" s="11" t="str">
        <f>+'National DB'!I201</f>
        <v>Gasolio per autotrazione - l (IT)</v>
      </c>
      <c r="I202" s="11" t="str">
        <f>+'National DB'!J201</f>
        <v>Gas oil - engines - l (IT)</v>
      </c>
      <c r="J202" s="11" t="str">
        <f>+'National DB'!K201</f>
        <v>Diesel per autotrazione (IT)</v>
      </c>
      <c r="K202" s="11" t="str">
        <f>+'National DB'!L201</f>
        <v>Diesel oil – engines (IT)</v>
      </c>
      <c r="L202" s="11" t="str">
        <f>+'National DB'!M201</f>
        <v>IT00200</v>
      </c>
      <c r="M202" s="11" t="str">
        <f>+'National DB'!N201</f>
        <v>Clim’Foot project</v>
      </c>
      <c r="N202" s="11" t="str">
        <f>+'National DB'!O201</f>
        <v>ENEA</v>
      </c>
      <c r="O202" s="13" t="str">
        <f>+'National DB'!P201</f>
        <v>Italian National Inventory Report (2016)</v>
      </c>
      <c r="P202" s="13" t="str">
        <f>'National DB'!S201</f>
        <v>l</v>
      </c>
      <c r="Q202" s="116" t="str">
        <f>+'National DB'!T201</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202" s="116" t="str">
        <f>+'National DB'!U201</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202" s="11" t="str">
        <f>+'National DB'!V201</f>
        <v>Good</v>
      </c>
      <c r="T202" s="117">
        <f>+'National DB'!X201</f>
        <v>2018</v>
      </c>
      <c r="U202" s="11" t="str">
        <f>+'National DB'!Z201</f>
        <v>IT</v>
      </c>
      <c r="V202" s="11" t="str">
        <f>+'National DB'!AA201</f>
        <v>IT</v>
      </c>
      <c r="W202" s="118" t="str">
        <f>+'National DB'!AG201</f>
        <v>Inventario nazionale italiano delle emissioni di gas serra, 1990 - 2014. Rapporto dell'inventario nazionale 2016.</v>
      </c>
      <c r="X202" s="118" t="str">
        <f>+'National DB'!AH201</f>
        <v>Italian Greenhouse Gas Inventory 1990 – 2014 - National Inventory Report 2016.</v>
      </c>
      <c r="Y202" s="11"/>
      <c r="Z202" s="11"/>
      <c r="AA202" s="119">
        <f>+'National DB'!BR201</f>
        <v>2.6469999999999998</v>
      </c>
      <c r="AB202" s="119" t="str">
        <f>+'National DB'!BS201</f>
        <v>kgCO2e/l</v>
      </c>
      <c r="AC202" s="119" t="str">
        <f>+'National DB'!BT201</f>
        <v>kgCO2e/l</v>
      </c>
    </row>
    <row r="203" spans="2:29" ht="140">
      <c r="B203" s="11" t="str">
        <f>+'National DB'!B202</f>
        <v>Combustibile</v>
      </c>
      <c r="C203" s="11" t="str">
        <f>+'National DB'!C202</f>
        <v>Fossile</v>
      </c>
      <c r="D203" s="11" t="str">
        <f>+'National DB'!D202</f>
        <v>Gassoso</v>
      </c>
      <c r="E203" s="11" t="str">
        <f>+'National DB'!E202</f>
        <v>Fuel</v>
      </c>
      <c r="F203" s="11" t="str">
        <f>+'National DB'!F202</f>
        <v>Fossil</v>
      </c>
      <c r="G203" s="11" t="str">
        <f>+'National DB'!G202</f>
        <v>Gas</v>
      </c>
      <c r="H203" s="11" t="str">
        <f>+'National DB'!I202</f>
        <v>Gasolio per riscaldamento di edifici -toe (IT)</v>
      </c>
      <c r="I203" s="11" t="str">
        <f>+'National DB'!J202</f>
        <v>Gas oil - heating  -toe  (IT)</v>
      </c>
      <c r="J203" s="11" t="str">
        <f>+'National DB'!K202</f>
        <v>Diesel per riscaldamento di edifici (IT)</v>
      </c>
      <c r="K203" s="11" t="str">
        <f>+'National DB'!L202</f>
        <v>Diesel oil – heating (IT)</v>
      </c>
      <c r="L203" s="11" t="str">
        <f>+'National DB'!M202</f>
        <v>IT00201</v>
      </c>
      <c r="M203" s="11" t="str">
        <f>+'National DB'!N202</f>
        <v>Clim’Foot project</v>
      </c>
      <c r="N203" s="11" t="str">
        <f>+'National DB'!O202</f>
        <v>ENEA</v>
      </c>
      <c r="O203" s="13" t="str">
        <f>+'National DB'!P202</f>
        <v>Italian National Inventory Report (NIR) 2016</v>
      </c>
      <c r="P203" s="13" t="str">
        <f>'National DB'!S202</f>
        <v>l</v>
      </c>
      <c r="Q203" s="116" t="str">
        <f>+'National DB'!T202</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del gasolio per riscaldamento allo scopo di testare i combustibili medi dal 2012 al 2014.</v>
      </c>
      <c r="R203" s="116" t="str">
        <f>+'National DB'!U202</f>
        <v xml:space="preserve">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diesel oil-heating, with the aim of testing the average fuels from 2012 to 2014. </v>
      </c>
      <c r="S203" s="11" t="str">
        <f>+'National DB'!V202</f>
        <v>Good</v>
      </c>
      <c r="T203" s="117">
        <f>+'National DB'!X202</f>
        <v>2018</v>
      </c>
      <c r="U203" s="11" t="str">
        <f>+'National DB'!Z202</f>
        <v>IT</v>
      </c>
      <c r="V203" s="11" t="str">
        <f>+'National DB'!AA202</f>
        <v>IT</v>
      </c>
      <c r="W203" s="118" t="str">
        <f>+'National DB'!AG202</f>
        <v>Inventario nazionale italiano delle emissioni di gas serra, 1990 - 2014. Rapporto dell'inventario nazionale 2016.</v>
      </c>
      <c r="X203" s="118" t="str">
        <f>+'National DB'!AH202</f>
        <v>Italian Greenhouse Gas Inventory 1990 – 2014 - National Inventory Report 2016.</v>
      </c>
      <c r="Y203" s="11"/>
      <c r="Z203" s="11"/>
      <c r="AA203" s="119">
        <f>+'National DB'!BR202</f>
        <v>2.625</v>
      </c>
      <c r="AB203" s="119" t="str">
        <f>+'National DB'!BS202</f>
        <v>kgCO2e/l</v>
      </c>
      <c r="AC203" s="119" t="str">
        <f>+'National DB'!BT202</f>
        <v>kgCO2e/l</v>
      </c>
    </row>
    <row r="204" spans="2:29" ht="266">
      <c r="B204" s="11" t="str">
        <f>+'National DB'!B203</f>
        <v>Combustibile</v>
      </c>
      <c r="C204" s="11" t="str">
        <f>+'National DB'!C203</f>
        <v>Fossile</v>
      </c>
      <c r="D204" s="11" t="str">
        <f>+'National DB'!D203</f>
        <v>Liquido</v>
      </c>
      <c r="E204" s="11" t="str">
        <f>+'National DB'!E203</f>
        <v>Fuel</v>
      </c>
      <c r="F204" s="11" t="str">
        <f>+'National DB'!F203</f>
        <v>Fossil</v>
      </c>
      <c r="G204" s="11" t="str">
        <f>+'National DB'!G203</f>
        <v>Liquid</v>
      </c>
      <c r="H204" s="11" t="str">
        <f>+'National DB'!I203</f>
        <v>Olio combustibile - l (IT)</v>
      </c>
      <c r="I204" s="11" t="str">
        <f>+'National DB'!J203</f>
        <v>Fuel oil   - l (IT)</v>
      </c>
      <c r="J204" s="11">
        <f>+'National DB'!K203</f>
        <v>0</v>
      </c>
      <c r="K204" s="11">
        <f>+'National DB'!L203</f>
        <v>0</v>
      </c>
      <c r="L204" s="11" t="str">
        <f>+'National DB'!M203</f>
        <v>IT00202</v>
      </c>
      <c r="M204" s="11" t="str">
        <f>+'National DB'!N203</f>
        <v>Clim’Foot project</v>
      </c>
      <c r="N204" s="11" t="str">
        <f>+'National DB'!O203</f>
        <v>ENEA</v>
      </c>
      <c r="O204" s="13" t="str">
        <f>+'National DB'!P203</f>
        <v>Italian National Inventory Report (NIR) 2016</v>
      </c>
      <c r="P204" s="13" t="str">
        <f>'National DB'!S203</f>
        <v>l</v>
      </c>
      <c r="Q204" s="116" t="str">
        <f>+'National DB'!T203</f>
        <v>Le principali informazioni disponibili sul territorio nazionale dei fattori di emissione di olio combustibile presentano notevoli differenze nel tenore di carbonio tra prodotti ad alto e basso tenore di zolfo. I dati sono stati elaborati da un’analisi di letteratura e da una vasta serie di campioni (più di 400) analizzati da ENEL e messi a disposizione di ISPRA. Il contenuto di carbonio varia in una certa misura anche tra il tenore di zolfo medio ei prodotti a basso tenore di zolfo, ma le principali discrepanze si riferiscono a prodotti ad alto contenuto di zolfo. Secondo i dati statistici disponibili, è stato possibile ricostruire le quantità prodotte e importate di olio combustibile dal 1990, suddivise tra prodotti ad alto e basso contenuto di zolfo per stimare il fattore medio di emissione di carbonio (NIR, 2016)</v>
      </c>
      <c r="R204" s="116" t="str">
        <f>+'National DB'!U203</f>
        <v xml:space="preserve">The main information available nationally of fuel oil EF is a sizable difference in carbon content between high sulphur and light sulphur brands. The data were elaborated from literature and from an extensive series of samples (more than 400) analysed by ENEL and made available to ISPRA.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(NIR, 2016) </v>
      </c>
      <c r="S204" s="11" t="str">
        <f>+'National DB'!V203</f>
        <v>Good</v>
      </c>
      <c r="T204" s="117">
        <f>+'National DB'!X203</f>
        <v>2018</v>
      </c>
      <c r="U204" s="11" t="str">
        <f>+'National DB'!Z203</f>
        <v>IT</v>
      </c>
      <c r="V204" s="11" t="str">
        <f>+'National DB'!AA203</f>
        <v>IT</v>
      </c>
      <c r="W204" s="118" t="str">
        <f>+'National DB'!AG203</f>
        <v>TRADURRE IN ITA. Inventario nazionale italiano delle emissioni di gas serra, 1990 - 2014. Rapporto dell'inventario nazionale 2016.</v>
      </c>
      <c r="X204" s="118" t="str">
        <f>+'National DB'!AH203</f>
        <v>The main information available nationally of fuel oil EF is a sizable difference in carbon content between_x000D_high sulphur and light sulphur brands. Carbon content varies to a certain extent also between the medium sulphur content and the very low sulphur products, but the main discrepancies refer to the high sulphur type. According to the available statistical data, it was possible to trace back to the year 1990 the produced and imported quantities of fuel oil divided between high and low sulphur products and to estimate the average carbon emission factor for the years of interest. _x000D_Italian Greenhouse Gas Inventory 1990 – 2014 - National Inventory Report 2016._x000D_</v>
      </c>
      <c r="Y204" s="11"/>
      <c r="Z204" s="11"/>
      <c r="AA204" s="119">
        <f>+'National DB'!BR203</f>
        <v>2.6389999999999998</v>
      </c>
      <c r="AB204" s="119" t="str">
        <f>+'National DB'!BS203</f>
        <v>kgCO2e/l</v>
      </c>
      <c r="AC204" s="119" t="str">
        <f>+'National DB'!BT203</f>
        <v>kgCO2e/l</v>
      </c>
    </row>
    <row r="205" spans="2:29" ht="196">
      <c r="B205" s="11" t="str">
        <f>+'National DB'!B204</f>
        <v>Combustibile</v>
      </c>
      <c r="C205" s="11" t="str">
        <f>+'National DB'!C204</f>
        <v>Fossile</v>
      </c>
      <c r="D205" s="11" t="str">
        <f>+'National DB'!D204</f>
        <v>Liquido</v>
      </c>
      <c r="E205" s="11" t="str">
        <f>+'National DB'!E204</f>
        <v>Fuel</v>
      </c>
      <c r="F205" s="11" t="str">
        <f>+'National DB'!F204</f>
        <v>Fossil</v>
      </c>
      <c r="G205" s="11" t="str">
        <f>+'National DB'!G204</f>
        <v>Liquid</v>
      </c>
      <c r="H205" s="11" t="str">
        <f>+'National DB'!I204</f>
        <v>GPL - l (IT)</v>
      </c>
      <c r="I205" s="11" t="str">
        <f>+'National DB'!J204</f>
        <v>LPG  - l  (IT)</v>
      </c>
      <c r="J205" s="11">
        <f>+'National DB'!K204</f>
        <v>0</v>
      </c>
      <c r="K205" s="11">
        <f>+'National DB'!L204</f>
        <v>0</v>
      </c>
      <c r="L205" s="11" t="str">
        <f>+'National DB'!M204</f>
        <v>IT00203</v>
      </c>
      <c r="M205" s="11" t="str">
        <f>+'National DB'!N204</f>
        <v>Clim’Foot project</v>
      </c>
      <c r="N205" s="11" t="str">
        <f>+'National DB'!O204</f>
        <v>ENEA</v>
      </c>
      <c r="O205" s="13" t="str">
        <f>+'National DB'!P204</f>
        <v>Italian National Inventory Report (NIR) 2016</v>
      </c>
      <c r="P205" s="13" t="str">
        <f>'National DB'!S204</f>
        <v>l</v>
      </c>
      <c r="Q205" s="116" t="str">
        <f>+'National DB'!T204</f>
        <v>Il dataset comprende i dati elaborati da ISPRA allo scopo di analizzare regolarmente la composizione chimica del combustibile utilizzato o le statistiche commerciali pertinenti per stimare il contenuto di carbonio e i fattori di emissione (EF) dei carburanti. ISPRA ha effettuato indagini sul contenuto di carbonio dei principali combustibili di trasporto venduti in Italia, benzina, diesel e GPL, allo scopo di testare i carburanti medi dal 2012 al 2014. L'obiettivo del lavoro è stato la verifica dei fattori di emissione di CO2 del sistema energetico italiano, con particolare attenzione al settore dei trasporti.</v>
      </c>
      <c r="R205" s="116" t="str">
        <f>+'National DB'!U204</f>
        <v>The data set includes the data elaborate by ISPRA with the purpose to analyse regularly the chemical composition of the used fuel or relevant commercial statistics to estimate the carbon content / emission factor (EF) of the fuels. ISPRA has made investigations on the carbon content of the main transportation fuels sold in Italy, petrol, diesel and LPG, with the aim of testing the average fuels from 2012 to 2014. The goal of work was the verification of CO2 emission factors of Italian energy system, with a particular focus on the transportation sector.</v>
      </c>
      <c r="S205" s="11" t="str">
        <f>+'National DB'!V204</f>
        <v>Good</v>
      </c>
      <c r="T205" s="117">
        <f>+'National DB'!X204</f>
        <v>2018</v>
      </c>
      <c r="U205" s="11" t="str">
        <f>+'National DB'!Z204</f>
        <v>IT</v>
      </c>
      <c r="V205" s="11" t="str">
        <f>+'National DB'!AA204</f>
        <v>IT</v>
      </c>
      <c r="W205" s="118" t="str">
        <f>+'National DB'!AG204</f>
        <v>Inventario nazionale italiano delle emissioni di gas serra, 1990 - 2014. Rapporto dell'inventario nazionale 2016.</v>
      </c>
      <c r="X205" s="118" t="str">
        <f>+'National DB'!AH204</f>
        <v>Italian Greenhouse Gas Inventory 1990 – 2014 - National Inventory Report 2016.</v>
      </c>
      <c r="Y205" s="11"/>
      <c r="Z205" s="11"/>
      <c r="AA205" s="119">
        <f>+'National DB'!BR204</f>
        <v>1.542</v>
      </c>
      <c r="AB205" s="119" t="str">
        <f>+'National DB'!BS204</f>
        <v>kgCO2e/l</v>
      </c>
      <c r="AC205" s="119" t="str">
        <f>+'National DB'!BT204</f>
        <v>kgCO2e/l</v>
      </c>
    </row>
    <row r="206" spans="2:29" ht="168">
      <c r="B206" s="11"/>
      <c r="C206" s="11"/>
      <c r="D206" s="11"/>
      <c r="E206" s="11"/>
      <c r="F206" s="11"/>
      <c r="G206" s="11"/>
      <c r="H206" s="11"/>
      <c r="I206" s="11"/>
      <c r="J206" s="11"/>
      <c r="K206" s="11">
        <f>+'National DB'!L231</f>
        <v>0</v>
      </c>
      <c r="L206" s="11" t="str">
        <f>+'National DB'!M231</f>
        <v>EL00001</v>
      </c>
      <c r="M206" s="11" t="str">
        <f>+'National DB'!N231</f>
        <v xml:space="preserve">CEWEP e.V. </v>
      </c>
      <c r="N206" s="11" t="str">
        <f>+'National DB'!O231</f>
        <v>CEWEP e.V./ EPLCA project team / PE International</v>
      </c>
      <c r="O206" s="13" t="str">
        <f>+'National DB'!P231</f>
        <v>ELCA v3</v>
      </c>
      <c r="P206" s="13" t="str">
        <f>'National DB'!S231</f>
        <v>1 kg</v>
      </c>
      <c r="Q206" s="116" t="str">
        <f>+'National DB'!T231</f>
        <v>Il set di dati rappresenta un inventario di fine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 con una buona qualità dei dati in generale.</v>
      </c>
      <c r="R206" s="116" t="str">
        <f>+'National DB'!U231</f>
        <v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v>
      </c>
      <c r="S206" s="11" t="str">
        <f>+'National DB'!V231</f>
        <v>Good</v>
      </c>
      <c r="T206" s="117">
        <f>+'National DB'!X231</f>
        <v>2010</v>
      </c>
      <c r="U206" s="11" t="str">
        <f>+'National DB'!Z231</f>
        <v>EU-27</v>
      </c>
      <c r="V206" s="11" t="str">
        <f>+'National DB'!AA231</f>
        <v>EU-27</v>
      </c>
      <c r="W206" s="118" t="str">
        <f>+'National DB'!AG231</f>
        <v xml:space="preserve">I dati sono stati modificati per raggiungre lo scopo del progetto Clim'foot </v>
      </c>
      <c r="X206" s="118" t="str">
        <f>+'National DB'!AH231</f>
        <v>Data have been modified to fulfill Clim'foot scope.</v>
      </c>
      <c r="Y206" s="11"/>
      <c r="Z206" s="11"/>
      <c r="AA206" s="119">
        <f>+'National DB'!BR231</f>
        <v>-0.77712587139224509</v>
      </c>
      <c r="AB206" s="119" t="str">
        <f>+'National DB'!BS231</f>
        <v>kg CO2 eq/kg</v>
      </c>
      <c r="AC206" s="119" t="str">
        <f>+'National DB'!BT231</f>
        <v>kg CO2 eq/kg</v>
      </c>
    </row>
    <row r="207" spans="2:29" ht="168">
      <c r="B207" s="11"/>
      <c r="C207" s="11"/>
      <c r="D207" s="11"/>
      <c r="E207" s="11"/>
      <c r="F207" s="11"/>
      <c r="G207" s="11"/>
      <c r="H207" s="11"/>
      <c r="I207" s="11"/>
      <c r="J207" s="11"/>
      <c r="K207" s="11">
        <f>+'National DB'!L232</f>
        <v>0</v>
      </c>
      <c r="L207" s="11" t="str">
        <f>+'National DB'!M232</f>
        <v>EL00002</v>
      </c>
      <c r="M207" s="11" t="str">
        <f>+'National DB'!N232</f>
        <v xml:space="preserve">CEWEP e.V. </v>
      </c>
      <c r="N207" s="11" t="str">
        <f>+'National DB'!O232</f>
        <v>CEWEP e.V./ EPLCA project team / PE International</v>
      </c>
      <c r="O207" s="13" t="str">
        <f>+'National DB'!P232</f>
        <v>ΕLCA v3</v>
      </c>
      <c r="P207" s="13" t="str">
        <f>'National DB'!S232</f>
        <v>1 kg</v>
      </c>
      <c r="Q207" s="116" t="str">
        <f>+'National DB'!T232</f>
        <v>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 con una buona qualità dei dati in generale.</v>
      </c>
      <c r="R207" s="116" t="str">
        <f>+'National DB'!U232</f>
        <v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v>
      </c>
      <c r="S207" s="11" t="str">
        <f>+'National DB'!V232</f>
        <v>Good</v>
      </c>
      <c r="T207" s="117">
        <f>+'National DB'!X232</f>
        <v>2010</v>
      </c>
      <c r="U207" s="11" t="str">
        <f>+'National DB'!Z232</f>
        <v>EU-27</v>
      </c>
      <c r="V207" s="11" t="str">
        <f>+'National DB'!AA232</f>
        <v>EU-27</v>
      </c>
      <c r="W207" s="118" t="str">
        <f>+'National DB'!AG232</f>
        <v xml:space="preserve">I dati sono stati modificati per raggiungre lo scopo del progetto Clim'foot </v>
      </c>
      <c r="X207" s="118" t="str">
        <f>+'National DB'!AH232</f>
        <v>Data have been modified to fulfill Clim'foot scope.</v>
      </c>
      <c r="Y207" s="11"/>
      <c r="Z207" s="11"/>
      <c r="AA207" s="119">
        <f>+'National DB'!BR232</f>
        <v>0.12704713772709647</v>
      </c>
      <c r="AB207" s="119" t="str">
        <f>+'National DB'!BS232</f>
        <v>kg CO2 eq/kg</v>
      </c>
      <c r="AC207" s="119" t="str">
        <f>+'National DB'!BT232</f>
        <v>kg CO2 eq/kg</v>
      </c>
    </row>
    <row r="208" spans="2:29" ht="168">
      <c r="B208" s="11"/>
      <c r="C208" s="11"/>
      <c r="D208" s="11"/>
      <c r="E208" s="11"/>
      <c r="F208" s="11"/>
      <c r="G208" s="11"/>
      <c r="H208" s="11"/>
      <c r="I208" s="11"/>
      <c r="J208" s="11"/>
      <c r="K208" s="11">
        <f>+'National DB'!L233</f>
        <v>0</v>
      </c>
      <c r="L208" s="11" t="str">
        <f>+'National DB'!M233</f>
        <v>EL00003</v>
      </c>
      <c r="M208" s="11" t="str">
        <f>+'National DB'!N233</f>
        <v xml:space="preserve">CEWEP e.V. </v>
      </c>
      <c r="N208" s="11" t="str">
        <f>+'National DB'!O233</f>
        <v>CEWEP e.V./ EPLCA project team / PE International</v>
      </c>
      <c r="O208" s="13" t="str">
        <f>+'National DB'!P233</f>
        <v>ELCA v3</v>
      </c>
      <c r="P208" s="13" t="str">
        <f>'National DB'!S233</f>
        <v>1 kg</v>
      </c>
      <c r="Q208" s="116" t="str">
        <f>+'National DB'!T233</f>
        <v>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 con una buona qualità dei dati in generale.</v>
      </c>
      <c r="R208" s="116" t="str">
        <f>+'National DB'!U233</f>
        <v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v>
      </c>
      <c r="S208" s="11" t="str">
        <f>+'National DB'!V233</f>
        <v>Good</v>
      </c>
      <c r="T208" s="117">
        <f>+'National DB'!X233</f>
        <v>2010</v>
      </c>
      <c r="U208" s="11" t="str">
        <f>+'National DB'!Z233</f>
        <v>EU-27</v>
      </c>
      <c r="V208" s="11" t="str">
        <f>+'National DB'!AA233</f>
        <v>EU-27</v>
      </c>
      <c r="W208" s="118" t="str">
        <f>+'National DB'!AG233</f>
        <v xml:space="preserve">I dati sono stati modificati per raggiungre lo scopo del progetto Clim'foot </v>
      </c>
      <c r="X208" s="118" t="str">
        <f>+'National DB'!AH233</f>
        <v>Data have been modified to fulfill Clim'foot scope.</v>
      </c>
      <c r="Y208" s="11"/>
      <c r="Z208" s="11"/>
      <c r="AA208" s="119">
        <f>+'National DB'!BR233</f>
        <v>-0.14107030238681503</v>
      </c>
      <c r="AB208" s="119" t="str">
        <f>+'National DB'!BS233</f>
        <v>kg CO2 eq/kg</v>
      </c>
      <c r="AC208" s="119" t="str">
        <f>+'National DB'!BT233</f>
        <v>kg CO2 eq/kg</v>
      </c>
    </row>
    <row r="209" spans="11:29" ht="210">
      <c r="K209" s="11">
        <f>+'National DB'!L234</f>
        <v>0</v>
      </c>
      <c r="L209" s="11" t="str">
        <f>+'National DB'!M234</f>
        <v>EL00004</v>
      </c>
      <c r="M209" s="11" t="str">
        <f>+'National DB'!N234</f>
        <v xml:space="preserve">CEWEP e.V. </v>
      </c>
      <c r="N209" s="11" t="str">
        <f>+'National DB'!O234</f>
        <v>CEWEP e.V./ EPLCA project team / PE International</v>
      </c>
      <c r="O209" s="13" t="str">
        <f>+'National DB'!P234</f>
        <v>ELCA v3</v>
      </c>
      <c r="P209" s="13" t="str">
        <f>'National DB'!S234</f>
        <v>1 kg</v>
      </c>
      <c r="Q209" s="116" t="str">
        <f>+'National DB'!T234</f>
        <v>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flliera (cradle- to-gate) con una buona qualità dei dati in generale. Questo insieme di dati può essere utilizzato per l'incenerimento dei rifiuti indicato e specificato.</v>
      </c>
      <c r="R209" s="116" t="str">
        <f>+'National DB'!U234</f>
        <v>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This data set can be used for the incineration of the mentioned and specified waste.</v>
      </c>
      <c r="S209" s="11" t="str">
        <f>+'National DB'!V234</f>
        <v>Good</v>
      </c>
      <c r="T209" s="117">
        <f>+'National DB'!X234</f>
        <v>2010</v>
      </c>
      <c r="U209" s="11" t="str">
        <f>+'National DB'!Z234</f>
        <v>EU-27</v>
      </c>
      <c r="V209" s="11" t="str">
        <f>+'National DB'!AA234</f>
        <v>EU-27</v>
      </c>
      <c r="W209" s="118" t="str">
        <f>+'National DB'!AG234</f>
        <v xml:space="preserve">I dati sono stati modificati per raggiungre lo scopo del progetto Clim'foot </v>
      </c>
      <c r="X209" s="118" t="str">
        <f>+'National DB'!AH234</f>
        <v>Data have been modified to fulfill Clim'foot scope.</v>
      </c>
      <c r="Y209" s="11"/>
      <c r="Z209" s="11"/>
      <c r="AA209" s="119">
        <f>+'National DB'!BR234</f>
        <v>327.36796749999996</v>
      </c>
      <c r="AB209" s="119" t="str">
        <f>+'National DB'!BS234</f>
        <v>kg CO2 eq/kg</v>
      </c>
      <c r="AC209" s="119" t="str">
        <f>+'National DB'!BT234</f>
        <v>kg CO2 eq/kg</v>
      </c>
    </row>
    <row r="210" spans="11:29" ht="168">
      <c r="K210" s="11">
        <f>+'National DB'!L235</f>
        <v>0</v>
      </c>
      <c r="L210" s="11" t="str">
        <f>+'National DB'!M235</f>
        <v>EL00005</v>
      </c>
      <c r="M210" s="11" t="str">
        <f>+'National DB'!N235</f>
        <v xml:space="preserve">CEWEP e.V. </v>
      </c>
      <c r="N210" s="11" t="str">
        <f>+'National DB'!O235</f>
        <v>CEWEP e.V./ EPLCA project team / PE International</v>
      </c>
      <c r="O210" s="13" t="str">
        <f>+'National DB'!P235</f>
        <v>ELCA v3</v>
      </c>
      <c r="P210" s="13" t="str">
        <f>'National DB'!S235</f>
        <v>1 kg</v>
      </c>
      <c r="Q210" s="116" t="str">
        <f>+'National DB'!T235</f>
        <v>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 con una buona qualità dei dati in generale.</v>
      </c>
      <c r="R210" s="116" t="str">
        <f>+'National DB'!U235</f>
        <v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v>
      </c>
      <c r="S210" s="11" t="str">
        <f>+'National DB'!V235</f>
        <v>Good</v>
      </c>
      <c r="T210" s="117">
        <f>+'National DB'!X235</f>
        <v>2010</v>
      </c>
      <c r="U210" s="11" t="str">
        <f>+'National DB'!Z235</f>
        <v>EU-27</v>
      </c>
      <c r="V210" s="11" t="str">
        <f>+'National DB'!AA235</f>
        <v>EU-27</v>
      </c>
      <c r="W210" s="118" t="str">
        <f>+'National DB'!AG235</f>
        <v xml:space="preserve">I dati sono stati modificati per raggiungre lo scopo del progetto Clim'foot </v>
      </c>
      <c r="X210" s="118" t="str">
        <f>+'National DB'!AH235</f>
        <v>Data have been modified to fulfill Clim'foot scope.</v>
      </c>
      <c r="Y210" s="11"/>
      <c r="Z210" s="11"/>
      <c r="AA210" s="119">
        <f>+'National DB'!BR235</f>
        <v>-213.54482957100001</v>
      </c>
      <c r="AB210" s="119" t="str">
        <f>+'National DB'!BS235</f>
        <v>kg CO2 eq/kg</v>
      </c>
      <c r="AC210" s="119" t="str">
        <f>+'National DB'!BT235</f>
        <v>kg CO2 eq/kg</v>
      </c>
    </row>
    <row r="211" spans="11:29" ht="168">
      <c r="K211" s="11">
        <f>+'National DB'!L236</f>
        <v>0</v>
      </c>
      <c r="L211" s="11" t="str">
        <f>+'National DB'!M236</f>
        <v>EL00006</v>
      </c>
      <c r="M211" s="11" t="str">
        <f>+'National DB'!N236</f>
        <v xml:space="preserve">CEWEP e.V. </v>
      </c>
      <c r="N211" s="11" t="str">
        <f>+'National DB'!O236</f>
        <v>CEWEP e.V./ EPLCA project team / PE International</v>
      </c>
      <c r="O211" s="13" t="str">
        <f>+'National DB'!P236</f>
        <v>ELCA v3</v>
      </c>
      <c r="P211" s="13" t="str">
        <f>'National DB'!S236</f>
        <v>1 kg</v>
      </c>
      <c r="Q211" s="116" t="str">
        <f>+'National DB'!T236</f>
        <v>Il set di dati rappresenta un inventario di fine del ciclo di vita per il trattamento termico di una frazione dei rifiuti specifici in un impianto di media europea Waste-to-Energy (WTE), senza raccolta, il trasporto e pre-trattamento. Il set di dati include il consumo di emissioni e di risorse per il trattamento termico dei rifiuti. Si deve considerare che questo insieme di dati è un'approssimazione alla realtà. Il set di dati copre tutte le fasi di processo / tecnologie pertinenti la filiera (cradle- to-gate) con una buona qualità dei dati in generale.</v>
      </c>
      <c r="R211" s="116" t="str">
        <f>+'National DB'!U236</f>
        <v xml:space="preserve">The data set represents an end of-life inventory for the thermal treatment of a specific waste fraction in an average European Waste-to-Energy (WtE) plant, without collection, transport and pre-treatment. The data set includes the emissions and resource consumption for the thermal treatment of waste. It should be considered that this data set is an approximation to reality. The data set covers all relevant process steps / technologies over the supply chain of the represented cradle to gate inventory with a good overall data quality. </v>
      </c>
      <c r="S211" s="11" t="str">
        <f>+'National DB'!V236</f>
        <v>Good</v>
      </c>
      <c r="T211" s="117">
        <f>+'National DB'!X236</f>
        <v>2010</v>
      </c>
      <c r="U211" s="11" t="str">
        <f>+'National DB'!Z236</f>
        <v>EU-27</v>
      </c>
      <c r="V211" s="11" t="str">
        <f>+'National DB'!AA236</f>
        <v>EU-27</v>
      </c>
      <c r="W211" s="118" t="str">
        <f>+'National DB'!AG236</f>
        <v xml:space="preserve">I dati sono stati modificati per raggiungre lo scopo del progetto Clim'foot </v>
      </c>
      <c r="X211" s="118" t="str">
        <f>+'National DB'!AH236</f>
        <v>Data have been modified to fulfill Clim'foot scope.</v>
      </c>
      <c r="Y211" s="11"/>
      <c r="Z211" s="11"/>
      <c r="AA211" s="119">
        <f>+'National DB'!BR236</f>
        <v>2277.5708459499997</v>
      </c>
      <c r="AB211" s="119" t="str">
        <f>+'National DB'!BS236</f>
        <v>kg CO2 eq/kg</v>
      </c>
      <c r="AC211" s="119" t="str">
        <f>+'National DB'!BT236</f>
        <v>kg CO2 eq/kg</v>
      </c>
    </row>
    <row r="212" spans="11:29" ht="168">
      <c r="K212" s="11">
        <f>+'National DB'!L237</f>
        <v>0</v>
      </c>
      <c r="L212" s="11" t="str">
        <f>+'National DB'!M237</f>
        <v>EL00007</v>
      </c>
      <c r="M212" s="11" t="str">
        <f>+'National DB'!N237</f>
        <v>PE International</v>
      </c>
      <c r="N212" s="11" t="str">
        <f>+'National DB'!O237</f>
        <v>PE International</v>
      </c>
      <c r="O212" s="13" t="str">
        <f>+'National DB'!P237</f>
        <v>ELCA v3</v>
      </c>
      <c r="P212" s="13" t="str">
        <f>'National DB'!S237</f>
        <v>1 kg</v>
      </c>
      <c r="Q212" s="116" t="str">
        <f>+'National DB'!T237</f>
        <v>L'insieme di dati può essere utilizzato per caratterizzare il trattamento di frazioni di rifiuti definiti in maniera rappresentativa all'interno di uno specifico studio di LCA di prodotto. Raccolta, trasporto e pre-trattamento non sono inclusi. Sono considerati solo gli impatti ambientali del processo di discarica che si verificano in meno di 100 anni. Il set di dati copre tutte le fasi pertinenti di processo / tecnologie oltre la filiera rappresentato dall’inventario di fine del ciclo di vita, con una buona qualità dei dati in generale.</v>
      </c>
      <c r="R212" s="116" t="str">
        <f>+'National DB'!U237</f>
        <v xml:space="preserve">The data set can be used to characterise the treatment of defined waste fractions in a representative manner within user specific product LCAs. Collection, transport and pre-treatment are not included. Only environmental impacts of the landfill process occurring within 100 years are considered. The data set covers all relevant process steps / technologies over the supply chain of the represented end-of-life inventory with a good overall data quality. </v>
      </c>
      <c r="S212" s="11" t="str">
        <f>+'National DB'!V237</f>
        <v>Good</v>
      </c>
      <c r="T212" s="117">
        <f>+'National DB'!X237</f>
        <v>2012</v>
      </c>
      <c r="U212" s="11" t="str">
        <f>+'National DB'!Z237</f>
        <v>EU-27</v>
      </c>
      <c r="V212" s="11" t="str">
        <f>+'National DB'!AA237</f>
        <v>EU-27</v>
      </c>
      <c r="W212" s="118" t="str">
        <f>+'National DB'!AG237</f>
        <v xml:space="preserve">I dati sono stati modificati per raggiungre lo scopo del progetto Clim'foot </v>
      </c>
      <c r="X212" s="118" t="str">
        <f>+'National DB'!AH237</f>
        <v>Data have been modified to fulfill Clim'foot scope.</v>
      </c>
      <c r="Y212" s="11"/>
      <c r="Z212" s="11"/>
      <c r="AA212" s="119">
        <f>+'National DB'!BR237</f>
        <v>1.24229891685055E-2</v>
      </c>
      <c r="AB212" s="119" t="str">
        <f>+'National DB'!BS237</f>
        <v>kg CO2 eq/kg</v>
      </c>
      <c r="AC212" s="119" t="str">
        <f>+'National DB'!BT237</f>
        <v>kg CO2 eq/kg</v>
      </c>
    </row>
    <row r="213" spans="11:29">
      <c r="K213" s="11">
        <f>+'National DB'!L238</f>
        <v>0</v>
      </c>
      <c r="L213" s="11">
        <f>+'National DB'!M238</f>
        <v>0</v>
      </c>
      <c r="M213" s="11">
        <f>+'National DB'!N238</f>
        <v>0</v>
      </c>
      <c r="N213" s="11">
        <f>+'National DB'!O238</f>
        <v>0</v>
      </c>
      <c r="O213" s="13">
        <f>+'National DB'!P238</f>
        <v>0</v>
      </c>
      <c r="P213" s="13">
        <f>'National DB'!S238</f>
        <v>0</v>
      </c>
      <c r="Q213" s="116">
        <f>+'National DB'!T238</f>
        <v>0</v>
      </c>
      <c r="R213" s="116">
        <f>+'National DB'!U238</f>
        <v>0</v>
      </c>
      <c r="S213" s="11">
        <f>+'National DB'!V238</f>
        <v>0</v>
      </c>
      <c r="T213" s="117">
        <f>+'National DB'!X238</f>
        <v>0</v>
      </c>
      <c r="U213" s="11">
        <f>+'National DB'!Z238</f>
        <v>0</v>
      </c>
      <c r="V213" s="11">
        <f>+'National DB'!AA238</f>
        <v>0</v>
      </c>
      <c r="W213" s="118">
        <f>+'National DB'!AG238</f>
        <v>0</v>
      </c>
      <c r="X213" s="118">
        <f>+'National DB'!AH238</f>
        <v>0</v>
      </c>
      <c r="Y213" s="11"/>
      <c r="Z213" s="11"/>
      <c r="AA213" s="119">
        <f>+'National DB'!BR238</f>
        <v>0</v>
      </c>
      <c r="AB213" s="119">
        <f>+'National DB'!BS238</f>
        <v>0</v>
      </c>
      <c r="AC213" s="119">
        <f>+'National DB'!BT238</f>
        <v>0</v>
      </c>
    </row>
    <row r="214" spans="11:29" ht="98">
      <c r="K214" s="11">
        <f>+'National DB'!L239</f>
        <v>0</v>
      </c>
      <c r="L214" s="11" t="str">
        <f>+'National DB'!M239</f>
        <v>EL00009</v>
      </c>
      <c r="M214" s="11" t="str">
        <f>+'National DB'!N239</f>
        <v>PE International</v>
      </c>
      <c r="N214" s="11" t="str">
        <f>+'National DB'!O239</f>
        <v>PE International</v>
      </c>
      <c r="O214" s="13" t="str">
        <f>+'National DB'!P239</f>
        <v>ELCA v3</v>
      </c>
      <c r="P214" s="13" t="str">
        <f>'National DB'!S239</f>
        <v>1 kg</v>
      </c>
      <c r="Q214" s="116" t="str">
        <f>+'National DB'!T239</f>
        <v>Il set di dati rappresenta un inventario di fine vita e copre tutte le fasi processo / tecnologie pertinenti la filiera, con una buona qualità dei dati in generale. Non sono adatti per le differenze di stagioni o picchi stagionali.</v>
      </c>
      <c r="R214" s="116" t="str">
        <f>+'National DB'!U239</f>
        <v>The data set represents an end-of-life inventory. The data set covers all relevant process steps / technologies over the supply chain of the represented end-of-life inventory with a good overall data quality. Data set valid for annually equal discharge. Not appropriate for differences in seasons or seasonal peaks.</v>
      </c>
      <c r="S214" s="11" t="str">
        <f>+'National DB'!V239</f>
        <v>Good</v>
      </c>
      <c r="T214" s="117">
        <f>+'National DB'!X239</f>
        <v>2010</v>
      </c>
      <c r="U214" s="11" t="str">
        <f>+'National DB'!Z239</f>
        <v>EU-27</v>
      </c>
      <c r="V214" s="11" t="str">
        <f>+'National DB'!AA239</f>
        <v>EU-27</v>
      </c>
      <c r="W214" s="118" t="str">
        <f>+'National DB'!AG239</f>
        <v xml:space="preserve">I dati sono stati modificati per raggiungre lo scopo del progetto Clim'foot </v>
      </c>
      <c r="X214" s="118" t="str">
        <f>+'National DB'!AH239</f>
        <v>Data have been modified to fulfill Clim'foot scope.</v>
      </c>
      <c r="Y214" s="11"/>
      <c r="Z214" s="11"/>
      <c r="AA214" s="119">
        <f>+'National DB'!BR239</f>
        <v>8.3557968967291008E-2</v>
      </c>
      <c r="AB214" s="119" t="str">
        <f>+'National DB'!BS239</f>
        <v>kg CO2 eq/kg</v>
      </c>
      <c r="AC214" s="119" t="str">
        <f>+'National DB'!BT239</f>
        <v>kg CO2 eq/kg</v>
      </c>
    </row>
    <row r="215" spans="11:29" ht="98">
      <c r="K215" s="11">
        <f>+'National DB'!L240</f>
        <v>0</v>
      </c>
      <c r="L215" s="11" t="str">
        <f>+'National DB'!M240</f>
        <v>EL00010</v>
      </c>
      <c r="M215" s="11" t="str">
        <f>+'National DB'!N240</f>
        <v>PE International</v>
      </c>
      <c r="N215" s="11" t="str">
        <f>+'National DB'!O240</f>
        <v>PE International</v>
      </c>
      <c r="O215" s="13" t="str">
        <f>+'National DB'!P240</f>
        <v>ELCA v3</v>
      </c>
      <c r="P215" s="13" t="str">
        <f>'National DB'!S240</f>
        <v>1 kg</v>
      </c>
      <c r="Q215" s="116" t="str">
        <f>+'National DB'!T240</f>
        <v>Il set di dati rappresenta un inventario di fine vita e copre tutte le fasi processo / tecnologie pertinenti la filiera, con una buona qualità dei dati in generale. Non sono adatti per le differenze di stagioni o picchi stagionali.</v>
      </c>
      <c r="R215" s="116" t="str">
        <f>+'National DB'!U240</f>
        <v>The data set represents an end-of-life inventory. The data set covers all relevant process steps / technologies over the supply chain of the represented end-of-life inventory with a good overall data quality. Data set valid for annually equal discharge. Not appropriate for differences in seasons or seasonal peaks.</v>
      </c>
      <c r="S215" s="11" t="str">
        <f>+'National DB'!V240</f>
        <v>Good</v>
      </c>
      <c r="T215" s="117">
        <f>+'National DB'!X240</f>
        <v>2010</v>
      </c>
      <c r="U215" s="11" t="str">
        <f>+'National DB'!Z240</f>
        <v>EU-27</v>
      </c>
      <c r="V215" s="11" t="str">
        <f>+'National DB'!AA240</f>
        <v>EU-27</v>
      </c>
      <c r="W215" s="118" t="str">
        <f>+'National DB'!AG240</f>
        <v xml:space="preserve">I dati sono stati modificati per raggiungre lo scopo del progetto Clim'foot </v>
      </c>
      <c r="X215" s="118" t="str">
        <f>+'National DB'!AH240</f>
        <v>Data have been modified to fulfill Clim'foot scope.</v>
      </c>
      <c r="Y215" s="11"/>
      <c r="Z215" s="11"/>
      <c r="AA215" s="119">
        <f>+'National DB'!BR240</f>
        <v>3.6585676580689196E-2</v>
      </c>
      <c r="AB215" s="119" t="str">
        <f>+'National DB'!BS240</f>
        <v>kg CO2 eq/kg</v>
      </c>
      <c r="AC215" s="119" t="str">
        <f>+'National DB'!BT240</f>
        <v>kg CO2 eq/kg</v>
      </c>
    </row>
    <row r="216" spans="11:29" ht="140">
      <c r="K216" s="11">
        <f>+'National DB'!L241</f>
        <v>0</v>
      </c>
      <c r="L216" s="11" t="str">
        <f>+'National DB'!M241</f>
        <v>EL00011</v>
      </c>
      <c r="M216" s="11" t="str">
        <f>+'National DB'!N241</f>
        <v>PE International</v>
      </c>
      <c r="N216" s="11" t="str">
        <f>+'National DB'!O241</f>
        <v>PE International</v>
      </c>
      <c r="O216" s="13" t="str">
        <f>+'National DB'!P241</f>
        <v>ELCA v3</v>
      </c>
      <c r="P216" s="13" t="str">
        <f>'National DB'!S241</f>
        <v>1 kWh</v>
      </c>
      <c r="Q216" s="116" t="str">
        <f>+'National DB'!T241</f>
        <v>Il set di dati rappresenta il mix nazionale medio o il mix di energia elettrica specifica regionale media compresi i principali produttori di attività e autoproduttori, nonché le importazioni. L'uso da parte dei clienti di energia elettrica di media tensione con generatori elettrici propri o trasformatori (ad esempio i grandi consumatori industriali). Il set di dati può essere utilizzato per tutti gli studi LCI / LCA in cui è necessaria l'elettricità.</v>
      </c>
      <c r="R216" s="116" t="str">
        <f>+'National DB'!U241</f>
        <v xml:space="preserve">The data set represents the average national or region specific electricity mix including main activity producers and autoproducers as well as imports. Use by medium voltage electricity customers with own electricity generators or transformers (e.g. large industry consumers). The data set can be used for all LCI/LCA studies where electricity is needed. </v>
      </c>
      <c r="S216" s="11" t="str">
        <f>+'National DB'!V241</f>
        <v>Good</v>
      </c>
      <c r="T216" s="117">
        <f>+'National DB'!X241</f>
        <v>2015</v>
      </c>
      <c r="U216" s="11" t="str">
        <f>+'National DB'!Z241</f>
        <v>EU-27</v>
      </c>
      <c r="V216" s="11" t="str">
        <f>+'National DB'!AA241</f>
        <v>EU-27</v>
      </c>
      <c r="W216" s="118" t="str">
        <f>+'National DB'!AG241</f>
        <v xml:space="preserve">I dati sono stati modificati per raggiungre lo scopo del progetto Clim'foot </v>
      </c>
      <c r="X216" s="118" t="str">
        <f>+'National DB'!AH241</f>
        <v>Data have been modified to fulfill Clim'foot scope.</v>
      </c>
      <c r="Y216" s="11"/>
      <c r="Z216" s="11"/>
      <c r="AA216" s="119">
        <f>+'National DB'!BR241</f>
        <v>0.47085502890221731</v>
      </c>
      <c r="AB216" s="119" t="str">
        <f>+'National DB'!BS241</f>
        <v>kg CO2 eq/kWh</v>
      </c>
      <c r="AC216" s="119" t="str">
        <f>+'National DB'!BT241</f>
        <v>kg CO2 eq/kWh</v>
      </c>
    </row>
    <row r="217" spans="11:29" ht="98">
      <c r="K217" s="11">
        <f>+'National DB'!L242</f>
        <v>0</v>
      </c>
      <c r="L217" s="11" t="str">
        <f>+'National DB'!M242</f>
        <v>EL00012</v>
      </c>
      <c r="M217" s="11" t="str">
        <f>+'National DB'!N242</f>
        <v>PE International</v>
      </c>
      <c r="N217" s="11" t="str">
        <f>+'National DB'!O242</f>
        <v>PE International</v>
      </c>
      <c r="O217" s="13" t="str">
        <f>+'National DB'!P242</f>
        <v>ELCA v3</v>
      </c>
      <c r="P217" s="13" t="str">
        <f>'National DB'!S242</f>
        <v>1 kWh</v>
      </c>
      <c r="Q217" s="116" t="str">
        <f>+'National DB'!T242</f>
        <v>L'uso da parte dei clienti di energia elettrica a bassa tensione senza generatori elettrici propri o trasformatori (ad esempio presso le PMI e privati), che utilizzano energia elettrica direttamente dalla rete. Il set di dati può essere utilizzato per tutti gli studi LCI / LCA in cui è necessaria l'elettricità.</v>
      </c>
      <c r="R217" s="116" t="str">
        <f>+'National DB'!U242</f>
        <v>Use by low voltage electricity customers without own electricity generators or transformers (e.g. at SME and private), which use electricity directly from the grid. The data set can be used for all LCI/LCA studies where electricity is needed.</v>
      </c>
      <c r="S217" s="11" t="str">
        <f>+'National DB'!V242</f>
        <v>Good</v>
      </c>
      <c r="T217" s="117">
        <f>+'National DB'!X242</f>
        <v>2015</v>
      </c>
      <c r="U217" s="11" t="str">
        <f>+'National DB'!Z242</f>
        <v>EU-27</v>
      </c>
      <c r="V217" s="11" t="str">
        <f>+'National DB'!AA242</f>
        <v>EU-27</v>
      </c>
      <c r="W217" s="118" t="str">
        <f>+'National DB'!AG242</f>
        <v xml:space="preserve">I dati sono stati modificati per raggiungre lo scopo del progetto Clim'foot </v>
      </c>
      <c r="X217" s="118" t="str">
        <f>+'National DB'!AH242</f>
        <v>Data have been modified to fulfill Clim'foot scope.</v>
      </c>
      <c r="Y217" s="11"/>
      <c r="Z217" s="11"/>
      <c r="AA217" s="119">
        <f>+'National DB'!BR242</f>
        <v>0.49393849288860375</v>
      </c>
      <c r="AB217" s="119" t="str">
        <f>+'National DB'!BS242</f>
        <v>kg CO2 eq/kWh</v>
      </c>
      <c r="AC217" s="119" t="str">
        <f>+'National DB'!BT242</f>
        <v>kg CO2 eq/kWh</v>
      </c>
    </row>
    <row r="218" spans="11:29" ht="56">
      <c r="K218" s="11">
        <f>+'National DB'!L243</f>
        <v>0</v>
      </c>
      <c r="L218" s="11" t="str">
        <f>+'National DB'!M243</f>
        <v>EL00013</v>
      </c>
      <c r="M218" s="11" t="str">
        <f>+'National DB'!N243</f>
        <v xml:space="preserve">Plastics Europe </v>
      </c>
      <c r="N218" s="11" t="str">
        <f>+'National DB'!O243</f>
        <v xml:space="preserve">Plastics Europe </v>
      </c>
      <c r="O218" s="13" t="str">
        <f>+'National DB'!P243</f>
        <v>ELCA v3</v>
      </c>
      <c r="P218" s="13" t="str">
        <f>'National DB'!S243</f>
        <v>1 kg</v>
      </c>
      <c r="Q218" s="116" t="str">
        <f>+'National DB'!T243</f>
        <v>Mix di produzione, presso l'impianto.L 'insieme di dati LCI deve essere utilizzato per gli studi di LCI / LCA dove LDPE è usato lungo la catena di produzione.</v>
      </c>
      <c r="R218" s="116" t="str">
        <f>+'National DB'!U243</f>
        <v xml:space="preserve">Production mix, at plant. The LCI data set should be used for LCI/ LCA studies where LDPE is used along the production chain. </v>
      </c>
      <c r="S218" s="11" t="str">
        <f>+'National DB'!V243</f>
        <v>Good</v>
      </c>
      <c r="T218" s="117">
        <f>+'National DB'!X243</f>
        <v>2009</v>
      </c>
      <c r="U218" s="11" t="str">
        <f>+'National DB'!Z243</f>
        <v>RER</v>
      </c>
      <c r="V218" s="11" t="str">
        <f>+'National DB'!AA243</f>
        <v>RER</v>
      </c>
      <c r="W218" s="118" t="str">
        <f>+'National DB'!AG243</f>
        <v xml:space="preserve">I dati sono stati modificati per raggiungre lo scopo del progetto Clim'foot </v>
      </c>
      <c r="X218" s="118" t="str">
        <f>+'National DB'!AH243</f>
        <v>Data have been modified to fulfill Clim'foot scope.</v>
      </c>
      <c r="Y218" s="11"/>
      <c r="Z218" s="11"/>
      <c r="AA218" s="119">
        <f>+'National DB'!BR243</f>
        <v>2.1766780374906101</v>
      </c>
      <c r="AB218" s="119" t="str">
        <f>+'National DB'!BS243</f>
        <v>kg CO2 eq/kg</v>
      </c>
      <c r="AC218" s="119" t="str">
        <f>+'National DB'!BT243</f>
        <v>kg CO2 eq/kg</v>
      </c>
    </row>
    <row r="219" spans="11:29" ht="70">
      <c r="K219" s="11">
        <f>+'National DB'!L244</f>
        <v>0</v>
      </c>
      <c r="L219" s="11" t="str">
        <f>+'National DB'!M244</f>
        <v>EL00014</v>
      </c>
      <c r="M219" s="11" t="str">
        <f>+'National DB'!N244</f>
        <v xml:space="preserve">Plastics Europe </v>
      </c>
      <c r="N219" s="11" t="str">
        <f>+'National DB'!O244</f>
        <v xml:space="preserve">Plastics Europe </v>
      </c>
      <c r="O219" s="13" t="str">
        <f>+'National DB'!P244</f>
        <v>ELCA v3</v>
      </c>
      <c r="P219" s="13" t="str">
        <f>'National DB'!S244</f>
        <v>1 kg</v>
      </c>
      <c r="Q219" s="116" t="str">
        <f>+'National DB'!T244</f>
        <v>Mix di produzione, presso l'impianto; livello bottiglia. L'insieme di dati LCI deve essere utilizzato per gli studi di LCI / LCA dove PET (livello bottiglia) è usato lungo la catena di produzione di un prodotto.</v>
      </c>
      <c r="R219" s="116" t="str">
        <f>+'National DB'!U244</f>
        <v>Production mix, at plant;bottle grade. The LCI data set should be used for LCI/ LCA studies where PET (bottle grade) is used along the production chain of a product.</v>
      </c>
      <c r="S219" s="11" t="str">
        <f>+'National DB'!V244</f>
        <v>Good</v>
      </c>
      <c r="T219" s="117">
        <f>+'National DB'!X244</f>
        <v>2009</v>
      </c>
      <c r="U219" s="11" t="str">
        <f>+'National DB'!Z244</f>
        <v>RER</v>
      </c>
      <c r="V219" s="11" t="str">
        <f>+'National DB'!AA244</f>
        <v>RER</v>
      </c>
      <c r="W219" s="118" t="str">
        <f>+'National DB'!AG244</f>
        <v xml:space="preserve">I dati sono stati modificati per raggiungre lo scopo del progetto Clim'foot </v>
      </c>
      <c r="X219" s="118" t="str">
        <f>+'National DB'!AH244</f>
        <v>Data have been modified to fulfill Clim'foot scope.</v>
      </c>
      <c r="Y219" s="11"/>
      <c r="Z219" s="11"/>
      <c r="AA219" s="119">
        <f>+'National DB'!BR244</f>
        <v>3.4902970120284826</v>
      </c>
      <c r="AB219" s="119" t="str">
        <f>+'National DB'!BS244</f>
        <v>kg CO2 eq/kg</v>
      </c>
      <c r="AC219" s="119" t="str">
        <f>+'National DB'!BT244</f>
        <v>kg CO2 eq/kg</v>
      </c>
    </row>
    <row r="220" spans="11:29" ht="98">
      <c r="K220" s="11">
        <f>+'National DB'!L245</f>
        <v>0</v>
      </c>
      <c r="L220" s="11" t="str">
        <f>+'National DB'!M245</f>
        <v>EL00015</v>
      </c>
      <c r="M220" s="11" t="str">
        <f>+'National DB'!N245</f>
        <v>PE International</v>
      </c>
      <c r="N220" s="11" t="str">
        <f>+'National DB'!O245</f>
        <v>PE International</v>
      </c>
      <c r="O220" s="13" t="str">
        <f>+'National DB'!P245</f>
        <v>ELCA v3</v>
      </c>
      <c r="P220" s="13" t="str">
        <f>'National DB'!S245</f>
        <v>1 kg</v>
      </c>
      <c r="Q220" s="116" t="str">
        <f>+'National DB'!T245</f>
        <v>Mix di produzione, presso l'impianto; PET granulare senza additivi. Il set di dati rappresenta un inventario cradle - to- gate. È soprattutto per studi di LCA in cui vengono utilizzate fibre di polietilene tereftalato, soprattutto come rinforzo in applicazioni di  plastica e compositi.</v>
      </c>
      <c r="R220" s="116" t="str">
        <f>+'National DB'!U245</f>
        <v>Production mix, at plant;PET granulate without additives. The data set represents a cradle to gate inventory. It is especially for LCA studies where polyethylene terephthalate fibres are used, especially as reinforcement in plastics and composites applications.</v>
      </c>
      <c r="S220" s="11" t="str">
        <f>+'National DB'!V245</f>
        <v>Good</v>
      </c>
      <c r="T220" s="117">
        <f>+'National DB'!X245</f>
        <v>2012</v>
      </c>
      <c r="U220" s="11" t="str">
        <f>+'National DB'!Z245</f>
        <v>EU-27</v>
      </c>
      <c r="V220" s="11" t="str">
        <f>+'National DB'!AA245</f>
        <v>EU-27</v>
      </c>
      <c r="W220" s="118" t="str">
        <f>+'National DB'!AG245</f>
        <v xml:space="preserve">I dati sono stati modificati per raggiungre lo scopo del progetto Clim'foot </v>
      </c>
      <c r="X220" s="118" t="str">
        <f>+'National DB'!AH245</f>
        <v>Data have been modified to fulfill Clim'foot scope.</v>
      </c>
      <c r="Y220" s="11"/>
      <c r="Z220" s="11"/>
      <c r="AA220" s="119">
        <f>+'National DB'!BR245</f>
        <v>4.5084063108252996</v>
      </c>
      <c r="AB220" s="119" t="str">
        <f>+'National DB'!BS245</f>
        <v>kg CO2 eq/kg</v>
      </c>
      <c r="AC220" s="119" t="str">
        <f>+'National DB'!BT245</f>
        <v>kg CO2 eq/kg</v>
      </c>
    </row>
    <row r="221" spans="11:29" ht="56">
      <c r="K221" s="11">
        <f>+'National DB'!L246</f>
        <v>0</v>
      </c>
      <c r="L221" s="11" t="str">
        <f>+'National DB'!M246</f>
        <v>EL00016</v>
      </c>
      <c r="M221" s="11" t="str">
        <f>+'National DB'!N246</f>
        <v>PE International</v>
      </c>
      <c r="N221" s="11" t="str">
        <f>+'National DB'!O246</f>
        <v>PE International</v>
      </c>
      <c r="O221" s="13" t="str">
        <f>+'National DB'!P246</f>
        <v>ELCA v3</v>
      </c>
      <c r="P221" s="13" t="str">
        <f>'National DB'!S246</f>
        <v>1 kg</v>
      </c>
      <c r="Q221" s="116" t="str">
        <f>+'National DB'!T246</f>
        <v>Miniere sotterranee e a cielo aperto; mix di produzione, presso l'impianto; prodotto frantumato e purificato. Il set di dati rappresenta un inventario cradle - to- gate.</v>
      </c>
      <c r="R221" s="116" t="str">
        <f>+'National DB'!U246</f>
        <v xml:space="preserve">Underground and open pit mining;production mix, at plant;grinded and purified product. The data set represents a cradle to gate inventory. </v>
      </c>
      <c r="S221" s="11" t="str">
        <f>+'National DB'!V246</f>
        <v>Good</v>
      </c>
      <c r="T221" s="117">
        <f>+'National DB'!X246</f>
        <v>2010</v>
      </c>
      <c r="U221" s="11" t="str">
        <f>+'National DB'!Z246</f>
        <v>DE</v>
      </c>
      <c r="V221" s="11" t="str">
        <f>+'National DB'!AA246</f>
        <v>DE</v>
      </c>
      <c r="W221" s="118" t="str">
        <f>+'National DB'!AG246</f>
        <v xml:space="preserve">I dati sono stati modificati per raggiungre lo scopo del progetto Clim'foot </v>
      </c>
      <c r="X221" s="118" t="str">
        <f>+'National DB'!AH246</f>
        <v>Data have been modified to fulfill Clim'foot scope.</v>
      </c>
      <c r="Y221" s="11"/>
      <c r="Z221" s="11"/>
      <c r="AA221" s="119">
        <f>+'National DB'!BR246</f>
        <v>2.6547432647965998E-3</v>
      </c>
      <c r="AB221" s="119" t="str">
        <f>+'National DB'!BS246</f>
        <v>kg CO2 eq/kg</v>
      </c>
      <c r="AC221" s="119" t="str">
        <f>+'National DB'!BT246</f>
        <v>kg CO2 eq/kg</v>
      </c>
    </row>
    <row r="222" spans="11:29" ht="112">
      <c r="K222" s="11">
        <f>+'National DB'!L247</f>
        <v>0</v>
      </c>
      <c r="L222" s="11" t="str">
        <f>+'National DB'!M247</f>
        <v>EL00017</v>
      </c>
      <c r="M222" s="11" t="str">
        <f>+'National DB'!N247</f>
        <v xml:space="preserve">Industrial Minerals Association Europe </v>
      </c>
      <c r="N222" s="11" t="str">
        <f>+'National DB'!O247</f>
        <v xml:space="preserve"> Industrial Minerals Association Europe </v>
      </c>
      <c r="O222" s="13" t="str">
        <f>+'National DB'!P247</f>
        <v>ELCA v3</v>
      </c>
      <c r="P222" s="13" t="str">
        <f>'National DB'!S247</f>
        <v>1 kg</v>
      </c>
      <c r="Q222" s="116" t="str">
        <f>+'National DB'!T247</f>
        <v>Produzione, presso l'impianto. Il set di dati è un inventario  cradle-to-gate (LCI) di carbonato di calcio (&gt; 63 micron). L'insieme di dati LCI deve essere utilizzato per LCI / LCA con l'obiettivo di uno screening generico, ogni qualvolta che sono necessari dati generici per il carbonato di calcio (&gt; 63 micron) produzione di sabbia.</v>
      </c>
      <c r="R222" s="116" t="str">
        <f>+'National DB'!U247</f>
        <v xml:space="preserve">Production;at plant. The data set is a cradle to gate life cycle inventory (LCI) of calcium carbonate (&gt; 63 microns). The LCI data set should be used for LCI/LCA generic screening purposes, whenever generic data for calcium carbonate (&gt; 63 microns) sand production are needed. </v>
      </c>
      <c r="S222" s="11" t="str">
        <f>+'National DB'!V247</f>
        <v>Good</v>
      </c>
      <c r="T222" s="117">
        <f>+'National DB'!X247</f>
        <v>2016</v>
      </c>
      <c r="U222" s="11" t="str">
        <f>+'National DB'!Z247</f>
        <v>EU-27</v>
      </c>
      <c r="V222" s="11" t="str">
        <f>+'National DB'!AA247</f>
        <v>EU-27</v>
      </c>
      <c r="W222" s="118" t="str">
        <f>+'National DB'!AG247</f>
        <v xml:space="preserve">I dati sono stati modificati per raggiungre lo scopo del progetto Clim'foot </v>
      </c>
      <c r="X222" s="118" t="str">
        <f>+'National DB'!AH247</f>
        <v>Data have been modified to fulfill Clim'foot scope.</v>
      </c>
      <c r="Y222" s="11"/>
      <c r="Z222" s="11"/>
      <c r="AA222" s="119">
        <f>+'National DB'!BR247</f>
        <v>3.9928591190000008E-2</v>
      </c>
      <c r="AB222" s="119" t="str">
        <f>+'National DB'!BS247</f>
        <v>kg CO2 eq/kg</v>
      </c>
      <c r="AC222" s="119" t="str">
        <f>+'National DB'!BT247</f>
        <v>kg CO2 eq/kg</v>
      </c>
    </row>
    <row r="223" spans="11:29" ht="56">
      <c r="K223" s="11">
        <f>+'National DB'!L248</f>
        <v>0</v>
      </c>
      <c r="L223" s="11" t="str">
        <f>+'National DB'!M248</f>
        <v>EL00018</v>
      </c>
      <c r="M223" s="11" t="str">
        <f>+'National DB'!N248</f>
        <v>PE International</v>
      </c>
      <c r="N223" s="11" t="str">
        <f>+'National DB'!O248</f>
        <v>PE International</v>
      </c>
      <c r="O223" s="13" t="str">
        <f>+'National DB'!P248</f>
        <v>oekobaudat.de</v>
      </c>
      <c r="P223" s="13" t="str">
        <f>'National DB'!S248</f>
        <v>1 kg</v>
      </c>
      <c r="Q223" s="116" t="str">
        <f>+'National DB'!T248</f>
        <v>Il set di dati rappresenta un inventario cradle-to-gate. Può essere utilizzato per caratterizzare la situazione filiera della relativa  merce  in maniera rappresentativa.</v>
      </c>
      <c r="R223" s="116" t="str">
        <f>+'National DB'!U248</f>
        <v xml:space="preserve">The data set represents a cradle to gate inventory. It can be used to characterise the supply chain situation of the respective commodity in a representative manner. </v>
      </c>
      <c r="S223" s="11" t="str">
        <f>+'National DB'!V248</f>
        <v>Good</v>
      </c>
      <c r="T223" s="117">
        <f>+'National DB'!X248</f>
        <v>2013</v>
      </c>
      <c r="U223" s="11" t="str">
        <f>+'National DB'!Z248</f>
        <v>DE</v>
      </c>
      <c r="V223" s="11" t="str">
        <f>+'National DB'!AA248</f>
        <v>DE</v>
      </c>
      <c r="W223" s="118" t="str">
        <f>+'National DB'!AG248</f>
        <v xml:space="preserve">I dati sono stati modificati per raggiungre lo scopo del progetto Clim'foot </v>
      </c>
      <c r="X223" s="118" t="str">
        <f>+'National DB'!AH248</f>
        <v>Data have been modified to fulfill Clim'foot scope.</v>
      </c>
      <c r="Y223" s="11"/>
      <c r="Z223" s="11"/>
      <c r="AA223" s="119">
        <f>+'National DB'!BR248</f>
        <v>1.4590000000000001</v>
      </c>
      <c r="AB223" s="119" t="str">
        <f>+'National DB'!BS248</f>
        <v>kg CO2 eq/kg</v>
      </c>
      <c r="AC223" s="119" t="str">
        <f>+'National DB'!BT248</f>
        <v>kg CO2 eq/kg</v>
      </c>
    </row>
    <row r="224" spans="11:29" ht="56">
      <c r="K224" s="11">
        <f>+'National DB'!L249</f>
        <v>0</v>
      </c>
      <c r="L224" s="11" t="str">
        <f>+'National DB'!M249</f>
        <v>EL00019</v>
      </c>
      <c r="M224" s="11" t="str">
        <f>+'National DB'!N249</f>
        <v>PE International</v>
      </c>
      <c r="N224" s="11" t="str">
        <f>+'National DB'!O249</f>
        <v>PE International</v>
      </c>
      <c r="O224" s="13" t="str">
        <f>+'National DB'!P249</f>
        <v>oekobaudat.de</v>
      </c>
      <c r="P224" s="13" t="str">
        <f>'National DB'!S249</f>
        <v>1 kg</v>
      </c>
      <c r="Q224" s="116" t="str">
        <f>+'National DB'!T249</f>
        <v>L'eco-profilo contiene le spese per la fase cradle-to-gate. Essa si basa principalmente sulla ricerca della letteratura e sulla valutazione diretta del settore industriale.</v>
      </c>
      <c r="R224" s="116" t="str">
        <f>+'National DB'!U249</f>
        <v>The eco-profile contains the expenditures for the cradle-to-gate phase. It is mainly based on literature research and direct assessment of industry.</v>
      </c>
      <c r="S224" s="11" t="str">
        <f>+'National DB'!V249</f>
        <v>Good</v>
      </c>
      <c r="T224" s="117">
        <f>+'National DB'!X249</f>
        <v>2013</v>
      </c>
      <c r="U224" s="11" t="str">
        <f>+'National DB'!Z249</f>
        <v>DE</v>
      </c>
      <c r="V224" s="11" t="str">
        <f>+'National DB'!AA249</f>
        <v>DE</v>
      </c>
      <c r="W224" s="118" t="str">
        <f>+'National DB'!AG249</f>
        <v xml:space="preserve">I dati sono stati modificati per raggiungre lo scopo del progetto Clim'foot </v>
      </c>
      <c r="X224" s="118" t="str">
        <f>+'National DB'!AH249</f>
        <v>Data have been modified to fulfill Clim'foot scope.</v>
      </c>
      <c r="Y224" s="11"/>
      <c r="Z224" s="11"/>
      <c r="AA224" s="119">
        <f>+'National DB'!BR249</f>
        <v>0.35199999999999998</v>
      </c>
      <c r="AB224" s="119" t="str">
        <f>+'National DB'!BS249</f>
        <v>kg CO2 eq/kg</v>
      </c>
      <c r="AC224" s="119" t="str">
        <f>+'National DB'!BT249</f>
        <v>kg CO2 eq/kg</v>
      </c>
    </row>
    <row r="225" spans="11:29" ht="56">
      <c r="K225" s="11">
        <f>+'National DB'!L250</f>
        <v>0</v>
      </c>
      <c r="L225" s="11" t="str">
        <f>+'National DB'!M250</f>
        <v>EL00020</v>
      </c>
      <c r="M225" s="11" t="str">
        <f>+'National DB'!N250</f>
        <v>PE International</v>
      </c>
      <c r="N225" s="11" t="str">
        <f>+'National DB'!O250</f>
        <v>PE International</v>
      </c>
      <c r="O225" s="13" t="str">
        <f>+'National DB'!P250</f>
        <v>oekobaudat.de</v>
      </c>
      <c r="P225" s="13" t="str">
        <f>'National DB'!S250</f>
        <v>1 kg</v>
      </c>
      <c r="Q225" s="116" t="str">
        <f>+'National DB'!T250</f>
        <v>Il set di dati rappresenta un inventario cradle-to-gate. Può essere utilizzato per caratterizzare la situazione della filiera della relativa  merce  in maniera rappresentativa.</v>
      </c>
      <c r="R225" s="116" t="str">
        <f>+'National DB'!U250</f>
        <v xml:space="preserve">The data set represents a cradle to gate inventory. It can be used to characterise the supply chain situation of the respective commodity in a representative manner. </v>
      </c>
      <c r="S225" s="11" t="str">
        <f>+'National DB'!V250</f>
        <v>Good</v>
      </c>
      <c r="T225" s="117">
        <f>+'National DB'!X250</f>
        <v>2013</v>
      </c>
      <c r="U225" s="11" t="str">
        <f>+'National DB'!Z250</f>
        <v>DE</v>
      </c>
      <c r="V225" s="11" t="str">
        <f>+'National DB'!AA250</f>
        <v>DE</v>
      </c>
      <c r="W225" s="118" t="str">
        <f>+'National DB'!AG250</f>
        <v xml:space="preserve">I dati sono stati modificati per raggiungre lo scopo del progetto Clim'foot </v>
      </c>
      <c r="X225" s="118" t="str">
        <f>+'National DB'!AH250</f>
        <v>Data have been modified to fulfill Clim'foot scope.</v>
      </c>
      <c r="Y225" s="11"/>
      <c r="Z225" s="11"/>
      <c r="AA225" s="119">
        <f>+'National DB'!BR250</f>
        <v>0.23280000000000001</v>
      </c>
      <c r="AB225" s="119" t="str">
        <f>+'National DB'!BS250</f>
        <v>kg CO2 eq/kg</v>
      </c>
      <c r="AC225" s="119" t="str">
        <f>+'National DB'!BT250</f>
        <v>kg CO2 eq/kg</v>
      </c>
    </row>
    <row r="226" spans="11:29" ht="56">
      <c r="K226" s="11">
        <f>+'National DB'!L251</f>
        <v>0</v>
      </c>
      <c r="L226" s="11" t="str">
        <f>+'National DB'!M251</f>
        <v>EL00021</v>
      </c>
      <c r="M226" s="11" t="str">
        <f>+'National DB'!N251</f>
        <v>PE International</v>
      </c>
      <c r="N226" s="11" t="str">
        <f>+'National DB'!O251</f>
        <v>PE International</v>
      </c>
      <c r="O226" s="13" t="str">
        <f>+'National DB'!P251</f>
        <v>oekobaudat.de</v>
      </c>
      <c r="P226" s="13" t="str">
        <f>'National DB'!S251</f>
        <v>1 kg</v>
      </c>
      <c r="Q226" s="116" t="str">
        <f>+'National DB'!T251</f>
        <v>L'eco-profilo contiene le spese per la fase cradle-to-gate. Essa si basa principalmente sulla ricerca della letteratura e sulla valutazione diretta del settore industriale.</v>
      </c>
      <c r="R226" s="116" t="str">
        <f>+'National DB'!U251</f>
        <v>The eco-profile contains the expenditures for the cradle-to-gate phase. It is mainly based on literature research and direct assessment of industry.</v>
      </c>
      <c r="S226" s="11" t="str">
        <f>+'National DB'!V251</f>
        <v>Good</v>
      </c>
      <c r="T226" s="117">
        <f>+'National DB'!X251</f>
        <v>2013</v>
      </c>
      <c r="U226" s="11" t="str">
        <f>+'National DB'!Z251</f>
        <v>DE</v>
      </c>
      <c r="V226" s="11" t="str">
        <f>+'National DB'!AA251</f>
        <v>DE</v>
      </c>
      <c r="W226" s="118" t="str">
        <f>+'National DB'!AG251</f>
        <v xml:space="preserve">I dati sono stati modificati per raggiungre lo scopo del progetto Clim'foot </v>
      </c>
      <c r="X226" s="118" t="str">
        <f>+'National DB'!AH251</f>
        <v>Data have been modified to fulfill Clim'foot scope.</v>
      </c>
      <c r="Y226" s="11"/>
      <c r="Z226" s="11"/>
      <c r="AA226" s="119">
        <f>+'National DB'!BR251</f>
        <v>0.3473</v>
      </c>
      <c r="AB226" s="119" t="str">
        <f>+'National DB'!BS251</f>
        <v>kg CO2 eq/kg</v>
      </c>
      <c r="AC226" s="119" t="str">
        <f>+'National DB'!BT251</f>
        <v>kg CO2 eq/kg</v>
      </c>
    </row>
    <row r="227" spans="11:29" ht="56">
      <c r="K227" s="11">
        <f>+'National DB'!L252</f>
        <v>0</v>
      </c>
      <c r="L227" s="11" t="str">
        <f>+'National DB'!M252</f>
        <v>EL00022</v>
      </c>
      <c r="M227" s="11" t="str">
        <f>+'National DB'!N252</f>
        <v>PE International</v>
      </c>
      <c r="N227" s="11" t="str">
        <f>+'National DB'!O252</f>
        <v>PE International</v>
      </c>
      <c r="O227" s="13" t="str">
        <f>+'National DB'!P252</f>
        <v>oekobaudat.de</v>
      </c>
      <c r="P227" s="13" t="str">
        <f>'National DB'!S252</f>
        <v>1 kg</v>
      </c>
      <c r="Q227" s="116" t="str">
        <f>+'National DB'!T252</f>
        <v>2.000 kg / m3. Questo insieme di dati contiene le spese per la fase cradle-to-gate. Si basa sulla ricerca della letteratura.</v>
      </c>
      <c r="R227" s="116" t="str">
        <f>+'National DB'!U252</f>
        <v>2000 kg/m3. This dataset contains the expenditures for the cradle-to-gate phase. It is based on literature research._x000D_</v>
      </c>
      <c r="S227" s="11" t="str">
        <f>+'National DB'!V252</f>
        <v>Good</v>
      </c>
      <c r="T227" s="117">
        <f>+'National DB'!X252</f>
        <v>2013</v>
      </c>
      <c r="U227" s="11" t="str">
        <f>+'National DB'!Z252</f>
        <v>DE</v>
      </c>
      <c r="V227" s="11" t="str">
        <f>+'National DB'!AA252</f>
        <v>DE</v>
      </c>
      <c r="W227" s="118" t="str">
        <f>+'National DB'!AG252</f>
        <v xml:space="preserve">I dati sono stati modificati per raggiungre lo scopo del progetto Clim'foot </v>
      </c>
      <c r="X227" s="118" t="str">
        <f>+'National DB'!AH252</f>
        <v>Data have been modified to fulfill Clim'foot scope.</v>
      </c>
      <c r="Y227" s="11"/>
      <c r="Z227" s="11"/>
      <c r="AA227" s="119">
        <f>+'National DB'!BR252</f>
        <v>0.3286</v>
      </c>
      <c r="AB227" s="119" t="str">
        <f>+'National DB'!BS252</f>
        <v>kg CO2 eq/kg</v>
      </c>
      <c r="AC227" s="119" t="str">
        <f>+'National DB'!BT252</f>
        <v>kg CO2 eq/kg</v>
      </c>
    </row>
    <row r="228" spans="11:29" ht="56">
      <c r="K228" s="11">
        <f>+'National DB'!L253</f>
        <v>0</v>
      </c>
      <c r="L228" s="11" t="str">
        <f>+'National DB'!M253</f>
        <v>EL00023</v>
      </c>
      <c r="M228" s="11" t="str">
        <f>+'National DB'!N253</f>
        <v>PE International</v>
      </c>
      <c r="N228" s="11" t="str">
        <f>+'National DB'!O253</f>
        <v>PE International</v>
      </c>
      <c r="O228" s="13" t="str">
        <f>+'National DB'!P253</f>
        <v>oekobaudat.de</v>
      </c>
      <c r="P228" s="13" t="str">
        <f>'National DB'!S253</f>
        <v>1 kg</v>
      </c>
      <c r="Q228" s="116" t="str">
        <f>+'National DB'!T253</f>
        <v>2.000 kg / m3. Questo insieme di dati contiene le spese per la fase cradle-to-gate. Si basa sulla ricerca della letteratura.</v>
      </c>
      <c r="R228" s="116" t="str">
        <f>+'National DB'!U253</f>
        <v>2000 kg/m3. This dataset contains the expenditures for the cradle-to-gate phase. It is based on literature research._x000D_</v>
      </c>
      <c r="S228" s="11" t="str">
        <f>+'National DB'!V253</f>
        <v>Good</v>
      </c>
      <c r="T228" s="117">
        <f>+'National DB'!X253</f>
        <v>2013</v>
      </c>
      <c r="U228" s="11" t="str">
        <f>+'National DB'!Z253</f>
        <v>DE</v>
      </c>
      <c r="V228" s="11" t="str">
        <f>+'National DB'!AA253</f>
        <v>DE</v>
      </c>
      <c r="W228" s="118" t="str">
        <f>+'National DB'!AG253</f>
        <v xml:space="preserve">I dati sono stati modificati per raggiungre lo scopo del progetto Clim'foot </v>
      </c>
      <c r="X228" s="118" t="str">
        <f>+'National DB'!AH253</f>
        <v>Data have been modified to fulfill Clim'foot scope.</v>
      </c>
      <c r="Y228" s="11"/>
      <c r="Z228" s="11"/>
      <c r="AA228" s="119">
        <f>+'National DB'!BR253</f>
        <v>0.35970000000000002</v>
      </c>
      <c r="AB228" s="119" t="str">
        <f>+'National DB'!BS253</f>
        <v>kg CO2 eq/kg</v>
      </c>
      <c r="AC228" s="119" t="str">
        <f>+'National DB'!BT253</f>
        <v>kg CO2 eq/kg</v>
      </c>
    </row>
    <row r="229" spans="11:29" ht="112">
      <c r="K229" s="11">
        <f>+'National DB'!L254</f>
        <v>0</v>
      </c>
      <c r="L229" s="11" t="str">
        <f>+'National DB'!M254</f>
        <v>EL00024</v>
      </c>
      <c r="M229" s="11" t="str">
        <f>+'National DB'!N254</f>
        <v>PE International</v>
      </c>
      <c r="N229" s="11" t="str">
        <f>+'National DB'!O254</f>
        <v>PE International</v>
      </c>
      <c r="O229" s="13" t="str">
        <f>+'National DB'!P254</f>
        <v>ELCA v3</v>
      </c>
      <c r="P229" s="13" t="str">
        <f>'National DB'!S254</f>
        <v>1 kg</v>
      </c>
      <c r="Q229" s="116" t="str">
        <f>+'National DB'!T254</f>
        <v>Mix tecnologico di gesso naturale (45%) e gesso da desolforazione dei fumi (55%); mix di produzione, presso l'impianto; prodotto frantumato e purificato. Il set di dati rappresenta un inventario cradle-to-gater. Può essere utilizzato per caratterizzare la situazione della filiera della relativa merce in maniera rappresentativa.</v>
      </c>
      <c r="R229" s="116" t="str">
        <f>+'National DB'!U254</f>
        <v xml:space="preserve">Τechnology mix of natural gypsum (45%) and gypsum from flue gas desulphurisation (55%);production mix, at plant;grinded and purified product. The data set represents a cradle to gate inventory. It can be used to characterise the supply chain situation of the respective commodity in a representative manner. </v>
      </c>
      <c r="S229" s="11" t="str">
        <f>+'National DB'!V254</f>
        <v>Good</v>
      </c>
      <c r="T229" s="117">
        <f>+'National DB'!X254</f>
        <v>2010</v>
      </c>
      <c r="U229" s="11" t="str">
        <f>+'National DB'!Z254</f>
        <v>DE</v>
      </c>
      <c r="V229" s="11" t="str">
        <f>+'National DB'!AA254</f>
        <v>DE</v>
      </c>
      <c r="W229" s="118" t="str">
        <f>+'National DB'!AG254</f>
        <v xml:space="preserve">I dati sono stati modificati per raggiungre lo scopo del progetto Clim'foot </v>
      </c>
      <c r="X229" s="118" t="str">
        <f>+'National DB'!AH254</f>
        <v>Data have been modified to fulfill Clim'foot scope.</v>
      </c>
      <c r="Y229" s="11"/>
      <c r="Z229" s="11"/>
      <c r="AA229" s="119">
        <f>+'National DB'!BR254</f>
        <v>0.10867338299503899</v>
      </c>
      <c r="AB229" s="119" t="str">
        <f>+'National DB'!BS254</f>
        <v>kg CO2 eq/kg</v>
      </c>
      <c r="AC229" s="119" t="str">
        <f>+'National DB'!BT254</f>
        <v>kg CO2 eq/kg</v>
      </c>
    </row>
    <row r="230" spans="11:29" ht="210">
      <c r="K230" s="11">
        <f>+'National DB'!L255</f>
        <v>0</v>
      </c>
      <c r="L230" s="11" t="str">
        <f>+'National DB'!M255</f>
        <v>EL00025</v>
      </c>
      <c r="M230" s="11" t="str">
        <f>+'National DB'!N255</f>
        <v>ΒΤΒ</v>
      </c>
      <c r="N230" s="11" t="str">
        <f>+'National DB'!O255</f>
        <v xml:space="preserve"> ΒΤΒ</v>
      </c>
      <c r="O230" s="13" t="str">
        <f>+'National DB'!P255</f>
        <v>oekobaudat.de</v>
      </c>
      <c r="P230" s="13" t="str">
        <f>'National DB'!S255</f>
        <v>1 kg</v>
      </c>
      <c r="Q230" s="116" t="str">
        <f>+'National DB'!T255</f>
        <v>Il set di dati rappresenta un inventario cradle-to-gate. Può essere utilizzato per caratterizzare la situazione della filiera della relativa merce in maniera rappresentativa. I risultati sono dichiarati in moduli, che consentono l'espressione strutturata dei risultati in tutto il ciclo di vita. A1-A3: fase del prodotto, che contiene i seguenti moduli: * A1, l'estrazione delle materie prime e la lavorazione, il trattamento di ingresso del materiale secondario (ad esempio processi di riciclaggio), * A2, il trasporto al produttore, * A3, produzione. A4: fase di costruzione, contiene il seguente modulo: Trasporto al cantiere</v>
      </c>
      <c r="R230" s="116" t="str">
        <f>+'National DB'!U255</f>
        <v>The data set represents a cradle to gate inventory. It can be used to characterise the supply chain situation of the respective commodity in a representative manner. Results are declared in modules, which allows the structured expression of results throughout the life cycle. A1-A3: Product stage, containing the following modules: * A1, raw material extraction and processing, processing of secondary material input (e.g. recycling processes), * A2, transport to the manufacturer, * A3, manufacturing. A4: Construction stage, contains the following module: Transport to the construction site</v>
      </c>
      <c r="S230" s="11" t="str">
        <f>+'National DB'!V255</f>
        <v>Good</v>
      </c>
      <c r="T230" s="117">
        <f>+'National DB'!X255</f>
        <v>2011</v>
      </c>
      <c r="U230" s="11" t="str">
        <f>+'National DB'!Z255</f>
        <v>DE</v>
      </c>
      <c r="V230" s="11" t="str">
        <f>+'National DB'!AA255</f>
        <v>DE</v>
      </c>
      <c r="W230" s="118" t="str">
        <f>+'National DB'!AG255</f>
        <v xml:space="preserve">I dati sono stati modificati per raggiungre lo scopo del progetto Clim'foot </v>
      </c>
      <c r="X230" s="118" t="str">
        <f>+'National DB'!AH255</f>
        <v>Data have been modified to fulfill Clim'foot scope.</v>
      </c>
      <c r="Y230" s="11"/>
      <c r="Z230" s="11"/>
      <c r="AA230" s="119">
        <f>+'National DB'!BR255</f>
        <v>9.9405600000000011E-2</v>
      </c>
      <c r="AB230" s="119" t="str">
        <f>+'National DB'!BS255</f>
        <v>kg CO2 eq/kg</v>
      </c>
      <c r="AC230" s="119" t="str">
        <f>+'National DB'!BT255</f>
        <v>kg CO2 eq/kg</v>
      </c>
    </row>
    <row r="231" spans="11:29" ht="56">
      <c r="K231" s="11">
        <f>+'National DB'!L256</f>
        <v>0</v>
      </c>
      <c r="L231" s="11" t="str">
        <f>+'National DB'!M256</f>
        <v>EL00026</v>
      </c>
      <c r="M231" s="11" t="str">
        <f>+'National DB'!N256</f>
        <v>ΒΤΒ</v>
      </c>
      <c r="N231" s="11" t="str">
        <f>+'National DB'!O256</f>
        <v xml:space="preserve"> ΒΤΒ</v>
      </c>
      <c r="O231" s="13" t="str">
        <f>+'National DB'!P256</f>
        <v>oekobaudat.de</v>
      </c>
      <c r="P231" s="13" t="str">
        <f>'National DB'!S256</f>
        <v>1 kg</v>
      </c>
      <c r="Q231" s="116" t="str">
        <f>+'National DB'!T256</f>
        <v>Il set di dati rappresenta un inventario cradle-to-gate. Può essere utilizzato per caratterizzare la situazione della filiera della relativa  merce  in maniera rappresentativa.</v>
      </c>
      <c r="R231" s="116" t="str">
        <f>+'National DB'!U256</f>
        <v xml:space="preserve">The data set represents a cradle to gate inventory. It can be used to characterise the supply chain situation of the respective commodity in a representative manner. </v>
      </c>
      <c r="S231" s="11" t="str">
        <f>+'National DB'!V256</f>
        <v>Good</v>
      </c>
      <c r="T231" s="117">
        <f>+'National DB'!X256</f>
        <v>2011</v>
      </c>
      <c r="U231" s="11" t="str">
        <f>+'National DB'!Z256</f>
        <v>DE</v>
      </c>
      <c r="V231" s="11" t="str">
        <f>+'National DB'!AA256</f>
        <v>DE</v>
      </c>
      <c r="W231" s="118" t="str">
        <f>+'National DB'!AG256</f>
        <v xml:space="preserve">I dati sono stati modificati per raggiungre lo scopo del progetto Clim'foot </v>
      </c>
      <c r="X231" s="118" t="str">
        <f>+'National DB'!AH256</f>
        <v>Data have been modified to fulfill Clim'foot scope.</v>
      </c>
      <c r="Y231" s="11"/>
      <c r="Z231" s="11"/>
      <c r="AA231" s="119">
        <f>+'National DB'!BR256</f>
        <v>0.12131560000000001</v>
      </c>
      <c r="AB231" s="119" t="str">
        <f>+'National DB'!BS256</f>
        <v>kg CO2 eq/kg</v>
      </c>
      <c r="AC231" s="119" t="str">
        <f>+'National DB'!BT256</f>
        <v>kg CO2 eq/kg</v>
      </c>
    </row>
    <row r="232" spans="11:29" ht="56">
      <c r="K232" s="11">
        <f>+'National DB'!L257</f>
        <v>0</v>
      </c>
      <c r="L232" s="11" t="str">
        <f>+'National DB'!M257</f>
        <v>EL00027</v>
      </c>
      <c r="M232" s="11" t="str">
        <f>+'National DB'!N257</f>
        <v>PE International</v>
      </c>
      <c r="N232" s="11" t="str">
        <f>+'National DB'!O257</f>
        <v>PE International</v>
      </c>
      <c r="O232" s="13" t="str">
        <f>+'National DB'!P257</f>
        <v>ELCA v3</v>
      </c>
      <c r="P232" s="13" t="str">
        <f>'National DB'!S257</f>
        <v>1 kg</v>
      </c>
      <c r="Q232" s="116" t="str">
        <f>+'National DB'!T257</f>
        <v>Il set di dati rappresenta un inventario cradle-to-gate. Può essere utilizzato per caratterizzare la situazione della filiera della relativa  merce  in maniera rappresentativa.</v>
      </c>
      <c r="R232" s="116" t="str">
        <f>+'National DB'!U257</f>
        <v xml:space="preserve">The data set represents a cradle to gate inventory. It can be used to characterise the supply chain situation of the respective commodity in a representative manner. </v>
      </c>
      <c r="S232" s="11" t="str">
        <f>+'National DB'!V257</f>
        <v>Good</v>
      </c>
      <c r="T232" s="117">
        <f>+'National DB'!X257</f>
        <v>2012</v>
      </c>
      <c r="U232" s="11" t="str">
        <f>+'National DB'!Z257</f>
        <v>RER</v>
      </c>
      <c r="V232" s="11" t="str">
        <f>+'National DB'!AA257</f>
        <v>RER</v>
      </c>
      <c r="W232" s="118" t="str">
        <f>+'National DB'!AG257</f>
        <v xml:space="preserve">I dati sono stati modificati per raggiungre lo scopo del progetto Clim'foot </v>
      </c>
      <c r="X232" s="118" t="str">
        <f>+'National DB'!AH257</f>
        <v>Data have been modified to fulfill Clim'foot scope.</v>
      </c>
      <c r="Y232" s="11"/>
      <c r="Z232" s="11"/>
      <c r="AA232" s="119">
        <f>+'National DB'!BR257</f>
        <v>0.51700197746726007</v>
      </c>
      <c r="AB232" s="119" t="str">
        <f>+'National DB'!BS257</f>
        <v>kg CO2 eq/kg</v>
      </c>
      <c r="AC232" s="119" t="str">
        <f>+'National DB'!BT257</f>
        <v>kg CO2 eq/kg</v>
      </c>
    </row>
    <row r="233" spans="11:29" ht="56">
      <c r="K233" s="11">
        <f>+'National DB'!L258</f>
        <v>0</v>
      </c>
      <c r="L233" s="11" t="str">
        <f>+'National DB'!M258</f>
        <v>EL00028</v>
      </c>
      <c r="M233" s="11" t="str">
        <f>+'National DB'!N258</f>
        <v>PE International</v>
      </c>
      <c r="N233" s="11" t="str">
        <f>+'National DB'!O258</f>
        <v>PE International</v>
      </c>
      <c r="O233" s="13" t="str">
        <f>+'National DB'!P258</f>
        <v>ELCA v3</v>
      </c>
      <c r="P233" s="13" t="str">
        <f>'National DB'!S258</f>
        <v>1 kg</v>
      </c>
      <c r="Q233" s="116" t="str">
        <f>+'National DB'!T258</f>
        <v>Il set di dati rappresenta un inventario cradle-to-gate. Può essere utilizzato per caratterizzare la situazione della filiera della relativa  merce  in maniera rappresentativa.</v>
      </c>
      <c r="R233" s="116" t="str">
        <f>+'National DB'!U258</f>
        <v xml:space="preserve">The data set represents a cradle to gate inventory. It can be used to characterise the supply chain situation of the respective commodity in a representative manner. </v>
      </c>
      <c r="S233" s="11" t="str">
        <f>+'National DB'!V258</f>
        <v>Good</v>
      </c>
      <c r="T233" s="117">
        <f>+'National DB'!X258</f>
        <v>2012</v>
      </c>
      <c r="U233" s="11" t="str">
        <f>+'National DB'!Z258</f>
        <v>RER</v>
      </c>
      <c r="V233" s="11" t="str">
        <f>+'National DB'!AA258</f>
        <v>RER</v>
      </c>
      <c r="W233" s="118" t="str">
        <f>+'National DB'!AG258</f>
        <v xml:space="preserve">I dati sono stati modificati per raggiungre lo scopo del progetto Clim'foot </v>
      </c>
      <c r="X233" s="118" t="str">
        <f>+'National DB'!AH258</f>
        <v>Data have been modified to fulfill Clim'foot scope.</v>
      </c>
      <c r="Y233" s="11"/>
      <c r="Z233" s="11"/>
      <c r="AA233" s="119">
        <f>+'National DB'!BR258</f>
        <v>0.46438668721016751</v>
      </c>
      <c r="AB233" s="119" t="str">
        <f>+'National DB'!BS258</f>
        <v>kg CO2 eq/kg</v>
      </c>
      <c r="AC233" s="119" t="str">
        <f>+'National DB'!BT258</f>
        <v>kg CO2 eq/kg</v>
      </c>
    </row>
    <row r="234" spans="11:29" ht="56">
      <c r="K234" s="11">
        <f>+'National DB'!L259</f>
        <v>0</v>
      </c>
      <c r="L234" s="11" t="str">
        <f>+'National DB'!M259</f>
        <v>EL00029</v>
      </c>
      <c r="M234" s="11" t="str">
        <f>+'National DB'!N259</f>
        <v>PE International</v>
      </c>
      <c r="N234" s="11" t="str">
        <f>+'National DB'!O259</f>
        <v>PE International</v>
      </c>
      <c r="O234" s="13" t="str">
        <f>+'National DB'!P259</f>
        <v>oekobaudat.de</v>
      </c>
      <c r="P234" s="13" t="str">
        <f>'National DB'!S259</f>
        <v>1 tonne</v>
      </c>
      <c r="Q234" s="116" t="str">
        <f>+'National DB'!T259</f>
        <v>Il profilo ambientale fornito abbraccia l'intero  ciclo di vita "cradle-to-gate". Si basa su dati raccolti direttamente dal settore industriale.</v>
      </c>
      <c r="R234" s="116" t="str">
        <f>+'National DB'!U259</f>
        <v>The provided environmental profile encompasses the entire `cradle to gate' life cycle stages. It is based on data collected directly from industry.</v>
      </c>
      <c r="S234" s="11" t="str">
        <f>+'National DB'!V259</f>
        <v>Good</v>
      </c>
      <c r="T234" s="117">
        <f>+'National DB'!X259</f>
        <v>2013</v>
      </c>
      <c r="U234" s="11" t="str">
        <f>+'National DB'!Z259</f>
        <v>DE</v>
      </c>
      <c r="V234" s="11" t="str">
        <f>+'National DB'!AA259</f>
        <v>DE</v>
      </c>
      <c r="W234" s="118" t="str">
        <f>+'National DB'!AG259</f>
        <v xml:space="preserve">I dati sono stati modificati per raggiungre lo scopo del progetto Clim'foot </v>
      </c>
      <c r="X234" s="118" t="str">
        <f>+'National DB'!AH259</f>
        <v>Data have been modified to fulfill Clim'foot scope.</v>
      </c>
      <c r="Y234" s="11"/>
      <c r="Z234" s="11"/>
      <c r="AA234" s="119">
        <f>+'National DB'!BR259</f>
        <v>74.94</v>
      </c>
      <c r="AB234" s="119" t="str">
        <f>+'National DB'!BS259</f>
        <v>kg CO2 eq/tonne</v>
      </c>
      <c r="AC234" s="119" t="str">
        <f>+'National DB'!BT259</f>
        <v>kg CO2 eq/tonne</v>
      </c>
    </row>
    <row r="235" spans="11:29" ht="42">
      <c r="K235" s="11">
        <f>+'National DB'!L260</f>
        <v>0</v>
      </c>
      <c r="L235" s="11" t="str">
        <f>+'National DB'!M260</f>
        <v>EL00030</v>
      </c>
      <c r="M235" s="11" t="str">
        <f>+'National DB'!N260</f>
        <v>Eurobitume</v>
      </c>
      <c r="N235" s="11" t="str">
        <f>+'National DB'!O260</f>
        <v xml:space="preserve"> Eurobitume</v>
      </c>
      <c r="O235" s="13" t="str">
        <f>+'National DB'!P260</f>
        <v>Eurobitume</v>
      </c>
      <c r="P235" s="13" t="str">
        <f>'National DB'!S260</f>
        <v>1 kg</v>
      </c>
      <c r="Q235" s="116" t="str">
        <f>+'National DB'!T260</f>
        <v>Produzione di pavimentazione a livello bituminoso. Il set di dati rappresenta un inventario cradle-to-gate.</v>
      </c>
      <c r="R235" s="116" t="str">
        <f>+'National DB'!U260</f>
        <v>Production of paving grade bitumen. The data set represents a cradle to gate inventory.</v>
      </c>
      <c r="S235" s="11" t="str">
        <f>+'National DB'!V260</f>
        <v>Good</v>
      </c>
      <c r="T235" s="117">
        <f>+'National DB'!X260</f>
        <v>2011</v>
      </c>
      <c r="U235" s="11" t="str">
        <f>+'National DB'!Z260</f>
        <v>Europe</v>
      </c>
      <c r="V235" s="11" t="str">
        <f>+'National DB'!AA260</f>
        <v>Europe</v>
      </c>
      <c r="W235" s="118" t="str">
        <f>+'National DB'!AG260</f>
        <v xml:space="preserve">I dati sono stati modificati per raggiungre lo scopo del progetto Clim'foot </v>
      </c>
      <c r="X235" s="118" t="str">
        <f>+'National DB'!AH260</f>
        <v>Data have been modified to fulfill Clim'foot scope.</v>
      </c>
      <c r="Y235" s="11"/>
      <c r="Z235" s="11"/>
      <c r="AA235" s="119">
        <f>+'National DB'!BR260</f>
        <v>0.19209400000000001</v>
      </c>
      <c r="AB235" s="119" t="str">
        <f>+'National DB'!BS260</f>
        <v>kg CO2 eq/kg</v>
      </c>
      <c r="AC235" s="119" t="str">
        <f>+'National DB'!BT260</f>
        <v>kg CO2 eq/kg</v>
      </c>
    </row>
    <row r="236" spans="11:29" ht="168">
      <c r="K236" s="11" t="str">
        <f>+'National DB'!L261</f>
        <v xml:space="preserve">Lignite, Brown coal </v>
      </c>
      <c r="L236" s="11" t="str">
        <f>+'National DB'!M261</f>
        <v>CRO0001</v>
      </c>
      <c r="M236" s="11" t="str">
        <f>+'National DB'!N261</f>
        <v>ELCD III</v>
      </c>
      <c r="N236" s="11" t="str">
        <f>+'National DB'!O261</f>
        <v>PE INTERNATIONAL</v>
      </c>
      <c r="O236" s="13" t="str">
        <f>+'National DB'!P261</f>
        <v>ELCD v3</v>
      </c>
      <c r="P236" s="13" t="str">
        <f>'National DB'!S261</f>
        <v>kg</v>
      </c>
      <c r="Q236" s="116" t="str">
        <f>+'National DB'!T261</f>
        <v>Mix a livello nazionale/regionale dei mix dei rispettivi paesi produttori di lignite, il quale rappresenta il mix di consumo medio del rispettivo paese/regione. Il mix della lignite include quasi unicamente produzione locale. La lignite non è usualmente commercializzata poichè è direttamente utilizzata negli impianti di produzione elettrica al fianco dei siti di estrazione. Il dataset include l’intera catena di fornitura, dall’estrazione, all’upgrading fino al trasporto presso il consumatore finale, cioè gli impianti di produzione elettrica.</v>
      </c>
      <c r="R236" s="116" t="str">
        <f>+'National DB'!U261</f>
        <v>Country / region specific lignite mixes merge lignite from the respective production countries to a lignite mix, which represents the average lignite consumption mix of the respective country / region. The lignite mix consists nearly exclusively of indigenous production. Lignite is usually not a traded comodity and is directly used in lignite power plants alongside the lignite mineThe data set considers the whole supply chain from lignite mining, lignite upgrading as well as the transportation of lignite to the final consumer, i.e. power plants.</v>
      </c>
      <c r="S236" s="11" t="str">
        <f>+'National DB'!V261</f>
        <v>good</v>
      </c>
      <c r="T236" s="117">
        <f>+'National DB'!X261</f>
        <v>2015</v>
      </c>
      <c r="U236" s="11" t="str">
        <f>+'National DB'!Z261</f>
        <v>EU27</v>
      </c>
      <c r="V236" s="11" t="str">
        <f>+'National DB'!AA261</f>
        <v>EU27</v>
      </c>
      <c r="W236" s="118" t="str">
        <f>+'National DB'!AG261</f>
        <v>Mix di lignite; mix tecnologico; mix di consumo, al consumatore</v>
      </c>
      <c r="X236" s="118" t="str">
        <f>+'National DB'!AH261</f>
        <v>Lignite mix; technology mix; consumption mix, at consumer</v>
      </c>
      <c r="Y236" s="11"/>
      <c r="Z236" s="11"/>
      <c r="AA236" s="119">
        <f>+'National DB'!BR261</f>
        <v>3.8164471174889303E-2</v>
      </c>
      <c r="AB236" s="119" t="str">
        <f>+'National DB'!BS261</f>
        <v>kgCO2e/kg</v>
      </c>
      <c r="AC236" s="119" t="str">
        <f>+'National DB'!BT261</f>
        <v>kgCO2e/kg</v>
      </c>
    </row>
    <row r="237" spans="11:29" ht="154">
      <c r="K237" s="11" t="str">
        <f>+'National DB'!L262</f>
        <v>Hard coal, Bituminous coal</v>
      </c>
      <c r="L237" s="11" t="str">
        <f>+'National DB'!M262</f>
        <v>CRO0002</v>
      </c>
      <c r="M237" s="11" t="str">
        <f>+'National DB'!N262</f>
        <v>ELCD III</v>
      </c>
      <c r="N237" s="11" t="str">
        <f>+'National DB'!O262</f>
        <v>PE INTERNATIONAL</v>
      </c>
      <c r="O237" s="13" t="str">
        <f>+'National DB'!P262</f>
        <v>ELCD v3</v>
      </c>
      <c r="P237" s="13" t="str">
        <f>'National DB'!S262</f>
        <v>kg</v>
      </c>
      <c r="Q237" s="116" t="str">
        <f>+'National DB'!T262</f>
        <v>Mix a livello nazionale/regionale dei mix dei rispettivi paesi produttori di carbon fossile, il quale rappresenta il mix di consumo medio del rispettivo paese/regione. Il mix del include la produzione locale e gli import di carbon fossile dai paesi esportatori al paese/regione dove è consumato. Il dataset include l’intera catena di fornitura, dall’estrazione, all’upgrading fino al trasporto presso il consumatore finale.</v>
      </c>
      <c r="R237" s="116" t="str">
        <f>+'National DB'!U262</f>
        <v>Country / region specific hard coal mixes merge hard coal from the respective production countries to a hard coal mix, which represents the average hard coal of the respective country / region. The hard coal mix consists of the indigenous production and imports of hard coal from exporting countries to the consumer country / region. The data set considers the whole supply chain from coal mining to coal upgrading as well as the transportation of hard coal to the final consumer.</v>
      </c>
      <c r="S237" s="11" t="str">
        <f>+'National DB'!V262</f>
        <v>good</v>
      </c>
      <c r="T237" s="117">
        <f>+'National DB'!X262</f>
        <v>2015</v>
      </c>
      <c r="U237" s="11" t="str">
        <f>+'National DB'!Z262</f>
        <v>EU27</v>
      </c>
      <c r="V237" s="11" t="str">
        <f>+'National DB'!AA262</f>
        <v>EU27</v>
      </c>
      <c r="W237" s="118" t="str">
        <f>+'National DB'!AG262</f>
        <v>Mix di carbon fossile; mix tecnologico; mix di consumo, al consumatore</v>
      </c>
      <c r="X237" s="118" t="str">
        <f>+'National DB'!AH262</f>
        <v>Hard coal mix; technology mix; consumption mix, at consumer</v>
      </c>
      <c r="Y237" s="11"/>
      <c r="Z237" s="11"/>
      <c r="AA237" s="119">
        <f>+'National DB'!BR262</f>
        <v>0.33292227972408411</v>
      </c>
      <c r="AB237" s="119" t="str">
        <f>+'National DB'!BS262</f>
        <v>kgCO2e/kg</v>
      </c>
      <c r="AC237" s="119" t="str">
        <f>+'National DB'!BT262</f>
        <v>kgCO2e/kg</v>
      </c>
    </row>
    <row r="238" spans="11:29" ht="182">
      <c r="K238" s="11" t="str">
        <f>+'National DB'!L263</f>
        <v>Heavy fuel oil</v>
      </c>
      <c r="L238" s="11" t="str">
        <f>+'National DB'!M263</f>
        <v>CRO0003</v>
      </c>
      <c r="M238" s="11" t="str">
        <f>+'National DB'!N263</f>
        <v>ELCD III</v>
      </c>
      <c r="N238" s="11" t="str">
        <f>+'National DB'!O263</f>
        <v>PE INTERNATIONAL</v>
      </c>
      <c r="O238" s="13" t="str">
        <f>+'National DB'!P263</f>
        <v>ELCD v3</v>
      </c>
      <c r="P238" s="13" t="str">
        <f>'National DB'!S263</f>
        <v>kg</v>
      </c>
      <c r="Q238" s="116" t="str">
        <f>+'National DB'!T263</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38" s="116" t="str">
        <f>+'National DB'!U263</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38" s="11" t="str">
        <f>+'National DB'!V263</f>
        <v>good</v>
      </c>
      <c r="T238" s="117">
        <f>+'National DB'!X263</f>
        <v>2015</v>
      </c>
      <c r="U238" s="11" t="str">
        <f>+'National DB'!Z263</f>
        <v>EU27</v>
      </c>
      <c r="V238" s="11" t="str">
        <f>+'National DB'!AA263</f>
        <v>EU27</v>
      </c>
      <c r="W238" s="118" t="str">
        <f>+'National DB'!AG263</f>
        <v xml:space="preserve">Olio combustibile pesante alla raffineria (1.0wt % S); da olio greggio, fornitura di combustibile; mix di produzione, alla raffineria; 1wt.% zolfo </v>
      </c>
      <c r="X238" s="118" t="str">
        <f>+'National DB'!AH263</f>
        <v>Heavy fuel oil at refinery (1.0wt.% S); from crude oil, fuel supply; production mix, at refinery; 1 wt.% sulphur</v>
      </c>
      <c r="Y238" s="11"/>
      <c r="Z238" s="11"/>
      <c r="AA238" s="119">
        <f>+'National DB'!BR263</f>
        <v>0.43285350121432853</v>
      </c>
      <c r="AB238" s="119" t="str">
        <f>+'National DB'!BS263</f>
        <v>kgCO2e/kg</v>
      </c>
      <c r="AC238" s="119" t="str">
        <f>+'National DB'!BT263</f>
        <v>kgCO2e/kg</v>
      </c>
    </row>
    <row r="239" spans="11:29" ht="182">
      <c r="K239" s="11" t="str">
        <f>+'National DB'!L264</f>
        <v>Heavy fuel oil</v>
      </c>
      <c r="L239" s="11" t="str">
        <f>+'National DB'!M264</f>
        <v>CRO0004</v>
      </c>
      <c r="M239" s="11" t="str">
        <f>+'National DB'!N264</f>
        <v>ELCD III</v>
      </c>
      <c r="N239" s="11" t="str">
        <f>+'National DB'!O264</f>
        <v>PE INTERNATIONAL</v>
      </c>
      <c r="O239" s="13" t="str">
        <f>+'National DB'!P264</f>
        <v>ELCD v3</v>
      </c>
      <c r="P239" s="13" t="str">
        <f>'National DB'!S264</f>
        <v>kg</v>
      </c>
      <c r="Q239" s="116" t="str">
        <f>+'National DB'!T264</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39" s="116" t="str">
        <f>+'National DB'!U264</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39" s="11" t="str">
        <f>+'National DB'!V264</f>
        <v>good</v>
      </c>
      <c r="T239" s="117">
        <f>+'National DB'!X264</f>
        <v>2012</v>
      </c>
      <c r="U239" s="11" t="str">
        <f>+'National DB'!Z264</f>
        <v>EU15</v>
      </c>
      <c r="V239" s="11" t="str">
        <f>+'National DB'!AA264</f>
        <v>EU15</v>
      </c>
      <c r="W239" s="118" t="str">
        <f>+'National DB'!AG264</f>
        <v>Olio combustibile pesante; da olio greggio; mix di consumo, alla raffineria</v>
      </c>
      <c r="X239" s="118" t="str">
        <f>+'National DB'!AH264</f>
        <v xml:space="preserve">Heavy fuel oil; from crude oil; consumption mix, at refinery </v>
      </c>
      <c r="Y239" s="11"/>
      <c r="Z239" s="11"/>
      <c r="AA239" s="119">
        <f>+'National DB'!BR264</f>
        <v>0.35928663133560501</v>
      </c>
      <c r="AB239" s="119" t="str">
        <f>+'National DB'!BS264</f>
        <v>kgCO2e/kg</v>
      </c>
      <c r="AC239" s="119" t="str">
        <f>+'National DB'!BT264</f>
        <v>kgCO2e/kg</v>
      </c>
    </row>
    <row r="240" spans="11:29" ht="182">
      <c r="K240" s="11" t="str">
        <f>+'National DB'!L265</f>
        <v>Kerosene, Jet fuel</v>
      </c>
      <c r="L240" s="11" t="str">
        <f>+'National DB'!M265</f>
        <v>CRO0005</v>
      </c>
      <c r="M240" s="11" t="str">
        <f>+'National DB'!N265</f>
        <v>ELCD III</v>
      </c>
      <c r="N240" s="11" t="str">
        <f>+'National DB'!O265</f>
        <v>PE INTERNATIONAL</v>
      </c>
      <c r="O240" s="13" t="str">
        <f>+'National DB'!P265</f>
        <v>ELCD v3</v>
      </c>
      <c r="P240" s="13" t="str">
        <f>'National DB'!S265</f>
        <v>kg</v>
      </c>
      <c r="Q240" s="116" t="str">
        <f>+'National DB'!T265</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0" s="116" t="str">
        <f>+'National DB'!U265</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0" s="11" t="str">
        <f>+'National DB'!V265</f>
        <v>good</v>
      </c>
      <c r="T240" s="117">
        <f>+'National DB'!X265</f>
        <v>2015</v>
      </c>
      <c r="U240" s="11" t="str">
        <f>+'National DB'!Z265</f>
        <v>EU27</v>
      </c>
      <c r="V240" s="11" t="str">
        <f>+'National DB'!AA265</f>
        <v>EU27</v>
      </c>
      <c r="W240" s="118" t="str">
        <f>+'National DB'!AG265</f>
        <v>Kerosene/Jet A1 alla raffineria; da olio greggio, fornitura di combustibile; mix di produzione, alla raffineria; 480 ppm zolfo</v>
      </c>
      <c r="X240" s="118" t="str">
        <f>+'National DB'!AH265</f>
        <v>Kerosene / Jet A1 at refinery; from crude oil, fuel supply; production mix, at refinery; 480 ppm sulphur</v>
      </c>
      <c r="Y240" s="11"/>
      <c r="Z240" s="11"/>
      <c r="AA240" s="119">
        <f>+'National DB'!BR265</f>
        <v>0.39888610188234536</v>
      </c>
      <c r="AB240" s="119" t="str">
        <f>+'National DB'!BS265</f>
        <v>kgCO2e/kg</v>
      </c>
      <c r="AC240" s="119" t="str">
        <f>+'National DB'!BT265</f>
        <v>kgCO2e/kg</v>
      </c>
    </row>
    <row r="241" spans="11:29" ht="182">
      <c r="K241" s="11" t="str">
        <f>+'National DB'!L266</f>
        <v>Kerosene, Jet fuel</v>
      </c>
      <c r="L241" s="11" t="str">
        <f>+'National DB'!M266</f>
        <v>CRO0006</v>
      </c>
      <c r="M241" s="11" t="str">
        <f>+'National DB'!N266</f>
        <v>ELCD III</v>
      </c>
      <c r="N241" s="11" t="str">
        <f>+'National DB'!O266</f>
        <v>PE INTERNATIONAL</v>
      </c>
      <c r="O241" s="13" t="str">
        <f>+'National DB'!P266</f>
        <v>ELCD v3</v>
      </c>
      <c r="P241" s="13" t="str">
        <f>'National DB'!S266</f>
        <v>kg</v>
      </c>
      <c r="Q241" s="116" t="str">
        <f>+'National DB'!T266</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1" s="116" t="str">
        <f>+'National DB'!U266</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1" s="11" t="str">
        <f>+'National DB'!V266</f>
        <v>good</v>
      </c>
      <c r="T241" s="117">
        <f>+'National DB'!X266</f>
        <v>2012</v>
      </c>
      <c r="U241" s="11" t="str">
        <f>+'National DB'!Z266</f>
        <v>EU15</v>
      </c>
      <c r="V241" s="11" t="str">
        <f>+'National DB'!AA266</f>
        <v>EU15</v>
      </c>
      <c r="W241" s="118" t="str">
        <f>+'National DB'!AG266</f>
        <v>Kerosene; da olio greggio; mix di consumo; 770 ppm zolfo</v>
      </c>
      <c r="X241" s="118" t="str">
        <f>+'National DB'!AH266</f>
        <v xml:space="preserve">Kerosene; from crude oil; consumption mix, at refinery; 700 ppm sulphur </v>
      </c>
      <c r="Y241" s="11"/>
      <c r="Z241" s="11"/>
      <c r="AA241" s="119">
        <f>+'National DB'!BR266</f>
        <v>0.35988290176569504</v>
      </c>
      <c r="AB241" s="119" t="str">
        <f>+'National DB'!BS266</f>
        <v>kgCO2e/kg</v>
      </c>
      <c r="AC241" s="119" t="str">
        <f>+'National DB'!BT266</f>
        <v>kgCO2e/kg</v>
      </c>
    </row>
    <row r="242" spans="11:29" ht="182">
      <c r="K242" s="11" t="str">
        <f>+'National DB'!L267</f>
        <v>Light fuel oil, Extralight fuel oil, Heating oil</v>
      </c>
      <c r="L242" s="11" t="str">
        <f>+'National DB'!M267</f>
        <v>CRO0007</v>
      </c>
      <c r="M242" s="11" t="str">
        <f>+'National DB'!N267</f>
        <v>ELCD III</v>
      </c>
      <c r="N242" s="11" t="str">
        <f>+'National DB'!O267</f>
        <v>PE INTERNATIONAL</v>
      </c>
      <c r="O242" s="13" t="str">
        <f>+'National DB'!P267</f>
        <v>ELCD v3</v>
      </c>
      <c r="P242" s="13" t="str">
        <f>'National DB'!S267</f>
        <v>kg</v>
      </c>
      <c r="Q242" s="116" t="str">
        <f>+'National DB'!T267</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2" s="116" t="str">
        <f>+'National DB'!U267</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2" s="11" t="str">
        <f>+'National DB'!V267</f>
        <v>good</v>
      </c>
      <c r="T242" s="117">
        <f>+'National DB'!X267</f>
        <v>2015</v>
      </c>
      <c r="U242" s="11" t="str">
        <f>+'National DB'!Z267</f>
        <v>EU27</v>
      </c>
      <c r="V242" s="11" t="str">
        <f>+'National DB'!AA267</f>
        <v>EU27</v>
      </c>
      <c r="W242" s="118" t="str">
        <f>+'National DB'!AG267</f>
        <v>Olio combustibile leggero alla raffineria; da olio greggio; mix di produzione, alla raffineria; 0.1 wt.% zolfo</v>
      </c>
      <c r="X242" s="118" t="str">
        <f>+'National DB'!AH267</f>
        <v>Light fuel oil at refinery; from crude oil, fuel supply; production mix, at refinery; 0.1 wt.% sulphur</v>
      </c>
      <c r="Y242" s="11"/>
      <c r="Z242" s="11"/>
      <c r="AA242" s="119">
        <f>+'National DB'!BR267</f>
        <v>0.44809423883417104</v>
      </c>
      <c r="AB242" s="119" t="str">
        <f>+'National DB'!BS267</f>
        <v>kgCO2e/kg</v>
      </c>
      <c r="AC242" s="119" t="str">
        <f>+'National DB'!BT267</f>
        <v>kgCO2e/kg</v>
      </c>
    </row>
    <row r="243" spans="11:29" ht="182">
      <c r="K243" s="11" t="str">
        <f>+'National DB'!L268</f>
        <v>Light fuel oil, Extralight fuel oil, Heating oil</v>
      </c>
      <c r="L243" s="11" t="str">
        <f>+'National DB'!M268</f>
        <v>CRO0008</v>
      </c>
      <c r="M243" s="11" t="str">
        <f>+'National DB'!N268</f>
        <v>ELCD III</v>
      </c>
      <c r="N243" s="11" t="str">
        <f>+'National DB'!O268</f>
        <v>PE INTERNATIONAL</v>
      </c>
      <c r="O243" s="13" t="str">
        <f>+'National DB'!P268</f>
        <v>ELCD v3</v>
      </c>
      <c r="P243" s="13" t="str">
        <f>'National DB'!S268</f>
        <v>kg</v>
      </c>
      <c r="Q243" s="116" t="str">
        <f>+'National DB'!T268</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3" s="116" t="str">
        <f>+'National DB'!U268</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3" s="11" t="str">
        <f>+'National DB'!V268</f>
        <v>good</v>
      </c>
      <c r="T243" s="117">
        <f>+'National DB'!X268</f>
        <v>2012</v>
      </c>
      <c r="U243" s="11" t="str">
        <f>+'National DB'!Z268</f>
        <v>EU15</v>
      </c>
      <c r="V243" s="11" t="str">
        <f>+'National DB'!AA268</f>
        <v>EU15</v>
      </c>
      <c r="W243" s="118" t="str">
        <f>+'National DB'!AG268</f>
        <v>Olio combustibile leggero; da olio greggio; mix di consumo, alla raffineria; 2000 ppm zolfo</v>
      </c>
      <c r="X243" s="118" t="str">
        <f>+'National DB'!AH268</f>
        <v>Light fuel oil; from crude oil; consumption mix, at refinery; 2000 ppm sulphur</v>
      </c>
      <c r="Y243" s="11"/>
      <c r="Z243" s="11"/>
      <c r="AA243" s="119">
        <f>+'National DB'!BR268</f>
        <v>0.40361650483564998</v>
      </c>
      <c r="AB243" s="119" t="str">
        <f>+'National DB'!BS268</f>
        <v>kgCO2e/kg</v>
      </c>
      <c r="AC243" s="119" t="str">
        <f>+'National DB'!BT268</f>
        <v>kgCO2e/kg</v>
      </c>
    </row>
    <row r="244" spans="11:29" ht="182">
      <c r="K244" s="11" t="str">
        <f>+'National DB'!L269</f>
        <v>Diesel, Gas oil</v>
      </c>
      <c r="L244" s="11" t="str">
        <f>+'National DB'!M269</f>
        <v>CRO0009</v>
      </c>
      <c r="M244" s="11" t="str">
        <f>+'National DB'!N269</f>
        <v>ELCD III</v>
      </c>
      <c r="N244" s="11" t="str">
        <f>+'National DB'!O269</f>
        <v>PE INTERNATIONAL</v>
      </c>
      <c r="O244" s="13" t="str">
        <f>+'National DB'!P269</f>
        <v>ELCD v3</v>
      </c>
      <c r="P244" s="13" t="str">
        <f>'National DB'!S269</f>
        <v>kg</v>
      </c>
      <c r="Q244" s="116" t="str">
        <f>+'National DB'!T269</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4" s="116" t="str">
        <f>+'National DB'!U269</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4" s="11" t="str">
        <f>+'National DB'!V269</f>
        <v>good</v>
      </c>
      <c r="T244" s="117">
        <f>+'National DB'!X269</f>
        <v>2015</v>
      </c>
      <c r="U244" s="11" t="str">
        <f>+'National DB'!Z269</f>
        <v>EU27</v>
      </c>
      <c r="V244" s="11" t="str">
        <f>+'National DB'!AA269</f>
        <v>EU27</v>
      </c>
      <c r="W244" s="118" t="str">
        <f>+'National DB'!AG269</f>
        <v>Diesel mix alla raffineria; da olio greggio e biocomponenti, fornitura di combustibile, alla raffineria; 10 ppm zolfo, 5.75 wt. % biocomponenti</v>
      </c>
      <c r="X244" s="118" t="str">
        <f>+'National DB'!AH269</f>
        <v>Diesel mix at refinery; from crude oil and bio components, fuel supply; production mix, at refinery; 10 ppm sulphur, 5.75 wt.% bio components</v>
      </c>
      <c r="Y244" s="11"/>
      <c r="Z244" s="11"/>
      <c r="AA244" s="119">
        <f>+'National DB'!BR269</f>
        <v>0.48217918258679104</v>
      </c>
      <c r="AB244" s="119" t="str">
        <f>+'National DB'!BS269</f>
        <v>kgCO2e/kg</v>
      </c>
      <c r="AC244" s="119" t="str">
        <f>+'National DB'!BT269</f>
        <v>kgCO2e/kg</v>
      </c>
    </row>
    <row r="245" spans="11:29" ht="182">
      <c r="K245" s="11" t="str">
        <f>+'National DB'!L270</f>
        <v>Diesel, Gas oil</v>
      </c>
      <c r="L245" s="11" t="str">
        <f>+'National DB'!M270</f>
        <v>CRO0010</v>
      </c>
      <c r="M245" s="11" t="str">
        <f>+'National DB'!N270</f>
        <v>ELCD III</v>
      </c>
      <c r="N245" s="11" t="str">
        <f>+'National DB'!O270</f>
        <v>PE INTERNATIONAL</v>
      </c>
      <c r="O245" s="13" t="str">
        <f>+'National DB'!P270</f>
        <v>ELCD v3</v>
      </c>
      <c r="P245" s="13" t="str">
        <f>'National DB'!S270</f>
        <v>kg</v>
      </c>
      <c r="Q245" s="116" t="str">
        <f>+'National DB'!T270</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5" s="116" t="str">
        <f>+'National DB'!U270</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5" s="11" t="str">
        <f>+'National DB'!V270</f>
        <v>good</v>
      </c>
      <c r="T245" s="117">
        <f>+'National DB'!X270</f>
        <v>2012</v>
      </c>
      <c r="U245" s="11" t="str">
        <f>+'National DB'!Z270</f>
        <v>EU15</v>
      </c>
      <c r="V245" s="11" t="str">
        <f>+'National DB'!AA270</f>
        <v>EU15</v>
      </c>
      <c r="W245" s="118" t="str">
        <f>+'National DB'!AG270</f>
        <v>Diesel; da olio graggio; mix di consumo, alla raffineria; 200 ppm zolfo</v>
      </c>
      <c r="X245" s="118" t="str">
        <f>+'National DB'!AH270</f>
        <v>Diesel; from crude oil; consumption mix, at refinery; 200 ppm sulphur</v>
      </c>
      <c r="Y245" s="11"/>
      <c r="Z245" s="11"/>
      <c r="AA245" s="119">
        <f>+'National DB'!BR270</f>
        <v>0.40457190224304501</v>
      </c>
      <c r="AB245" s="119" t="str">
        <f>+'National DB'!BS270</f>
        <v>kgCO2e/kg</v>
      </c>
      <c r="AC245" s="119" t="str">
        <f>+'National DB'!BT270</f>
        <v>kgCO2e/kg</v>
      </c>
    </row>
    <row r="246" spans="11:29" ht="182">
      <c r="K246" s="11" t="str">
        <f>+'National DB'!L271</f>
        <v>Gasoline, Petrol, Benzine</v>
      </c>
      <c r="L246" s="11" t="str">
        <f>+'National DB'!M271</f>
        <v>CRO0011</v>
      </c>
      <c r="M246" s="11" t="str">
        <f>+'National DB'!N271</f>
        <v>ELCD III</v>
      </c>
      <c r="N246" s="11" t="str">
        <f>+'National DB'!O271</f>
        <v>PE INTERNATIONAL</v>
      </c>
      <c r="O246" s="13" t="str">
        <f>+'National DB'!P271</f>
        <v>ELCD v3</v>
      </c>
      <c r="P246" s="13" t="str">
        <f>'National DB'!S271</f>
        <v>kg</v>
      </c>
      <c r="Q246" s="116" t="str">
        <f>+'National DB'!T271</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6" s="116" t="str">
        <f>+'National DB'!U271</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6" s="11" t="str">
        <f>+'National DB'!V271</f>
        <v>good</v>
      </c>
      <c r="T246" s="117">
        <f>+'National DB'!X271</f>
        <v>2015</v>
      </c>
      <c r="U246" s="11" t="str">
        <f>+'National DB'!Z271</f>
        <v>EU27</v>
      </c>
      <c r="V246" s="11" t="str">
        <f>+'National DB'!AA271</f>
        <v>EU27</v>
      </c>
      <c r="W246" s="118" t="str">
        <f>+'National DB'!AG271</f>
        <v>Benzina mix (regolare) alla raffineria; da olio greggio e biocomponenti, fornitura di benzina; mix di produzione, alla raffineria; 10 ppm zolfo, 5.75wt % biocomponenti</v>
      </c>
      <c r="X246" s="118" t="str">
        <f>+'National DB'!AH271</f>
        <v xml:space="preserve">Gasoline mix (regular) at refinery; from crude oil and bio components, fuel supply; production mix, at refinery; 10 ppm sulphur, 5.75 wt.% bio components </v>
      </c>
      <c r="Y246" s="11"/>
      <c r="Z246" s="11"/>
      <c r="AA246" s="119">
        <f>+'National DB'!BR271</f>
        <v>0.81559392180781798</v>
      </c>
      <c r="AB246" s="119" t="str">
        <f>+'National DB'!BS271</f>
        <v>kgCO2e/kg</v>
      </c>
      <c r="AC246" s="119" t="str">
        <f>+'National DB'!BT271</f>
        <v>kgCO2e/kg</v>
      </c>
    </row>
    <row r="247" spans="11:29" ht="182">
      <c r="K247" s="11" t="str">
        <f>+'National DB'!L272</f>
        <v>Gasoline, Petrol, Benzine</v>
      </c>
      <c r="L247" s="11" t="str">
        <f>+'National DB'!M272</f>
        <v>CRO0012</v>
      </c>
      <c r="M247" s="11" t="str">
        <f>+'National DB'!N272</f>
        <v>ELCD III</v>
      </c>
      <c r="N247" s="11" t="str">
        <f>+'National DB'!O272</f>
        <v>PE INTERNATIONAL</v>
      </c>
      <c r="O247" s="13" t="str">
        <f>+'National DB'!P272</f>
        <v>ELCD v3</v>
      </c>
      <c r="P247" s="13" t="str">
        <f>'National DB'!S272</f>
        <v>kg</v>
      </c>
      <c r="Q247" s="116" t="str">
        <f>+'National DB'!T272</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7" s="116" t="str">
        <f>+'National DB'!U272</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7" s="11" t="str">
        <f>+'National DB'!V272</f>
        <v>good</v>
      </c>
      <c r="T247" s="117">
        <f>+'National DB'!X272</f>
        <v>2012</v>
      </c>
      <c r="U247" s="11" t="str">
        <f>+'National DB'!Z272</f>
        <v>EU15</v>
      </c>
      <c r="V247" s="11" t="str">
        <f>+'National DB'!AA272</f>
        <v>EU15</v>
      </c>
      <c r="W247" s="118" t="str">
        <f>+'National DB'!AG272</f>
        <v>Benzina (regulare); da olio greggio; mix di consumo alla reffineria; 100 ppm zolfo</v>
      </c>
      <c r="X247" s="118" t="str">
        <f>+'National DB'!AH272</f>
        <v xml:space="preserve">Gasoline (regular); from crude oil; consumption mix, at refinery; 100 ppm sulphur </v>
      </c>
      <c r="Y247" s="11"/>
      <c r="Z247" s="11"/>
      <c r="AA247" s="119">
        <f>+'National DB'!BR272</f>
        <v>0.70512023581185002</v>
      </c>
      <c r="AB247" s="119" t="str">
        <f>+'National DB'!BS272</f>
        <v>kgCO2e/kg</v>
      </c>
      <c r="AC247" s="119" t="str">
        <f>+'National DB'!BT272</f>
        <v>kgCO2e/kg</v>
      </c>
    </row>
    <row r="248" spans="11:29" ht="182">
      <c r="K248" s="11" t="str">
        <f>+'National DB'!L273</f>
        <v>Naphtha</v>
      </c>
      <c r="L248" s="11" t="str">
        <f>+'National DB'!M273</f>
        <v>CRO0013</v>
      </c>
      <c r="M248" s="11" t="str">
        <f>+'National DB'!N273</f>
        <v>ELCD III</v>
      </c>
      <c r="N248" s="11" t="str">
        <f>+'National DB'!O273</f>
        <v>PE INTERNATIONAL</v>
      </c>
      <c r="O248" s="13" t="str">
        <f>+'National DB'!P273</f>
        <v>ELCD v3</v>
      </c>
      <c r="P248" s="13" t="str">
        <f>'National DB'!S273</f>
        <v>kg</v>
      </c>
      <c r="Q248" s="116" t="str">
        <f>+'National DB'!T273</f>
        <v>Le raffinerie di petrolio sono impianti complessi. La combinazione e la sequenza del largo numero di processi è strettamente dipendendente dalla caratteristiche del petrolio greggio e dei prodotti da produrre. Ulteriori fattori determinanti sono la richiesta di mercato per i vari tipi di prodotti, la disponibilità di petrolio greggio e i requisiti stabiliti dalle autorità, la configurazione e la complessità di una raffineria. Il dataset include l’intera catena di fornitura, dalla prospezione dell'olio greggio _x000D_al trasporto presso la raffineria</v>
      </c>
      <c r="R248" s="116" t="str">
        <f>+'National DB'!U273</f>
        <v xml:space="preserve">Petroleum refineries are complex plants. The combination and sequence of a large number of processes is usually very specific to the characteristics of the crude oil and the products to be produced. Additional influencing factors are the market demand for the type of products, the available crude oil quality and certain requirements set by authorities the configuration and complexity of a refinery. The data set considers the whole supply chain from exploration over crude oil extraction to transport to refinery. </v>
      </c>
      <c r="S248" s="11" t="str">
        <f>+'National DB'!V273</f>
        <v>good</v>
      </c>
      <c r="T248" s="117">
        <f>+'National DB'!X273</f>
        <v>2012</v>
      </c>
      <c r="U248" s="11" t="str">
        <f>+'National DB'!Z273</f>
        <v>EU15</v>
      </c>
      <c r="V248" s="11" t="str">
        <f>+'National DB'!AA273</f>
        <v>EU15</v>
      </c>
      <c r="W248" s="118" t="str">
        <f>+'National DB'!AG273</f>
        <v>Nafta; da olio greggio; mix di consumo, alla raffineria</v>
      </c>
      <c r="X248" s="118" t="str">
        <f>+'National DB'!AH273</f>
        <v>Naphtha; from crude oil; consumption mix, at refinery</v>
      </c>
      <c r="Y248" s="11"/>
      <c r="Z248" s="11"/>
      <c r="AA248" s="119">
        <f>+'National DB'!BR273</f>
        <v>0.44104249444217503</v>
      </c>
      <c r="AB248" s="119" t="str">
        <f>+'National DB'!BS273</f>
        <v>kgCO2e/kg</v>
      </c>
      <c r="AC248" s="119" t="str">
        <f>+'National DB'!BT273</f>
        <v>kgCO2e/kg</v>
      </c>
    </row>
    <row r="249" spans="11:29" ht="182">
      <c r="K249" s="11" t="str">
        <f>+'National DB'!L274</f>
        <v>Natural Gas</v>
      </c>
      <c r="L249" s="11" t="str">
        <f>+'National DB'!M274</f>
        <v>CRO0014</v>
      </c>
      <c r="M249" s="11" t="str">
        <f>+'National DB'!N274</f>
        <v>ELCD III</v>
      </c>
      <c r="N249" s="11" t="str">
        <f>+'National DB'!O274</f>
        <v>PE INTERNATIONAL</v>
      </c>
      <c r="O249" s="13" t="str">
        <f>+'National DB'!P274</f>
        <v>ELCD v3</v>
      </c>
      <c r="P249" s="13" t="str">
        <f>'National DB'!S274</f>
        <v>kg</v>
      </c>
      <c r="Q249" s="116" t="str">
        <f>+'National DB'!T274</f>
        <v>Mix a livello nazionale/regionale dei mix dei rispettivi paesi produttori di gas, il quale rappresenta il mix di consumo medio del rispettivo paese/regione. Il dataset considera l’intera catena di fornitura del gas naturale cioè prospezione, produzione e processing (ad esempio desolforazione) e nel caso di gas naturale liquefatto la liquefazione/rigassificazione, il trasporto di lunga distanza e la distribuzione regionale al consumatore finale. Le perdite durante il trasporto in condutture o nave sono inlcuse.</v>
      </c>
      <c r="R249" s="116" t="str">
        <f>+'National DB'!U274</f>
        <v>Country / region specific natural gas mixes merge natural gas from the respective production countries to a natural gas mix, which represents the average natural gas of the respective country / region. The data set considers the whole supply chain of natural gas i.e. exploration, production, processing (e.g. desulphurisation) and in case of LNG import, liquification / regasification of LNG, the long distance transport and the regional distribution to the final consumer. Losses occurring during transportation via pipeline or vessel are included.</v>
      </c>
      <c r="S249" s="11" t="str">
        <f>+'National DB'!V274</f>
        <v>good</v>
      </c>
      <c r="T249" s="117">
        <f>+'National DB'!X274</f>
        <v>2015</v>
      </c>
      <c r="U249" s="11" t="str">
        <f>+'National DB'!Z274</f>
        <v>EU27</v>
      </c>
      <c r="V249" s="11" t="str">
        <f>+'National DB'!AA274</f>
        <v>EU27</v>
      </c>
      <c r="W249" s="118" t="str">
        <f>+'National DB'!AG274</f>
        <v>Gas naturale mix; mix tecnologico; mix di consumo, al consumatore; produzione onshore e offshore, trasporto in condutture e in nave incluso</v>
      </c>
      <c r="X249" s="118" t="str">
        <f>+'National DB'!AH274</f>
        <v>Natural Gas Mix; technology mix; consumption mix, at consumer; onshore and offshore production incl. pipeline and LNG transprt</v>
      </c>
      <c r="Y249" s="11"/>
      <c r="Z249" s="11"/>
      <c r="AA249" s="119">
        <f>+'National DB'!BR274</f>
        <v>0.53945667473857606</v>
      </c>
      <c r="AB249" s="119" t="str">
        <f>+'National DB'!BS274</f>
        <v>kgCO2e/kg</v>
      </c>
      <c r="AC249" s="119" t="str">
        <f>+'National DB'!BT274</f>
        <v>kgCO2e/kg</v>
      </c>
    </row>
    <row r="250" spans="11:29" ht="196">
      <c r="K250" s="11" t="str">
        <f>+'National DB'!L275</f>
        <v xml:space="preserve">Liquefied petroleum gas, Liquid petroleum gas, LPG </v>
      </c>
      <c r="L250" s="11" t="str">
        <f>+'National DB'!M275</f>
        <v>CRO0015</v>
      </c>
      <c r="M250" s="11" t="str">
        <f>+'National DB'!N275</f>
        <v>Base Carbone (updated on 15/12/2016)</v>
      </c>
      <c r="N250" s="11" t="str">
        <f>+'National DB'!O275</f>
        <v>ADEME</v>
      </c>
      <c r="O250" s="13" t="str">
        <f>+'National DB'!P275</f>
        <v>Base Carbone</v>
      </c>
      <c r="P250" s="13" t="str">
        <f>'National DB'!S275</f>
        <v>kg</v>
      </c>
      <c r="Q250" s="116" t="str">
        <f>+'National DB'!T275</f>
        <v>Il fattore di emissione per il GPL è la media dei fattori di emissione di butane e propano. Per i principali combustibili liquidi, i fattori di emissione (CO2f) della combustione derivano da: regolamentazione ETS (valori di default) – perimetro francese; report CITEPA OMINEA 2012 102 per combustibili non ETS – perimetro francese; Decisione 2007/589/EC 103 – perimetro europeo. Le emissioni di CH4 ed NO2 sono fornite da CITEPA. La fonte usata per quantificare le emissioni “upstream” dei combustibili liquidi è lo studio JEC 112 Well-to-wheel. E’ stato sostituito allo studio IFP precedentemente usato in Base Carbone.</v>
      </c>
      <c r="R250" s="116" t="str">
        <f>+'National DB'!U275</f>
        <v>The LPG emission factor is the average of the butane and propane emission factors. For the main liquid fossil fuels, the energy emission factors (CO2f) of the combustion of energy come from: ETS 101 regulation (default values) - French perimeter; CITEPA OMINEA 2012 102 report for non-ETS fuels - French perimeter; Decision 2007/589/EC 103 - Europe perimeter. CH4 and N2O emissions are provided by CITEPA. The source used to quantify the upstream emissions of liquid fossil fuels is the JEC 112 Well-to-wheel study. It was substituted for the 2001 IFP study previously used in the Base Carbone.</v>
      </c>
      <c r="S250" s="11" t="str">
        <f>+'National DB'!V275</f>
        <v>good</v>
      </c>
      <c r="T250" s="117">
        <f>+'National DB'!X275</f>
        <v>2014</v>
      </c>
      <c r="U250" s="11" t="str">
        <f>+'National DB'!Z275</f>
        <v>Francuska</v>
      </c>
      <c r="V250" s="11" t="str">
        <f>+'National DB'!AA275</f>
        <v>France</v>
      </c>
      <c r="W250" s="118" t="str">
        <f>+'National DB'!AG275</f>
        <v>Produzion di GPL per veicoli</v>
      </c>
      <c r="X250" s="118" t="str">
        <f>+'National DB'!AH275</f>
        <v>Liquefied petroleum gas production for vehicles</v>
      </c>
      <c r="Y250" s="11"/>
      <c r="Z250" s="11"/>
      <c r="AA250" s="119">
        <f>+'National DB'!BR275</f>
        <v>0.48699999999999999</v>
      </c>
      <c r="AB250" s="119" t="str">
        <f>+'National DB'!BS275</f>
        <v>kgCO2e/kg</v>
      </c>
      <c r="AC250" s="119" t="str">
        <f>+'National DB'!BT275</f>
        <v>kgCO2e/kg</v>
      </c>
    </row>
    <row r="251" spans="11:29" ht="196">
      <c r="K251" s="11" t="str">
        <f>+'National DB'!L276</f>
        <v>Butane</v>
      </c>
      <c r="L251" s="11" t="str">
        <f>+'National DB'!M276</f>
        <v>CRO0016</v>
      </c>
      <c r="M251" s="11" t="str">
        <f>+'National DB'!N276</f>
        <v>Base Carbone (updated on 15/12/2016)</v>
      </c>
      <c r="N251" s="11" t="str">
        <f>+'National DB'!O276</f>
        <v>ADEME</v>
      </c>
      <c r="O251" s="13" t="str">
        <f>+'National DB'!P276</f>
        <v>Base Carbone</v>
      </c>
      <c r="P251" s="13" t="str">
        <f>'National DB'!S276</f>
        <v>kg</v>
      </c>
      <c r="Q251" s="116" t="str">
        <f>+'National DB'!T276</f>
        <v>Per i principali combustibili liquidi, i fattori di emissione (CO2f) della combustione derivano da: regolamentazione ETS (valori di default) – perimetro francese; report CITEPA OMINEA 2012 102 per combustibili non ETS – perimetro francese; Decisione 2007/589/EC 103 – perimetro europeo. Le emissioni di CH4 ed NO2 sono fornite da CITEPA. La fonte usata per quantificare le emissioni “upstream” dei combustibili liquidi è lo studio JEC 112 Well-to-wheel. E’ stato sostituito allo studio IFP precedentemente usato in Base Carbone. Butano e propano derivano entrambi da petrolio al 60% e gas naturale al 40%.</v>
      </c>
      <c r="R251" s="116" t="str">
        <f>+'National DB'!U276</f>
        <v>For the main liquid fossil fuels, the energy emission factors (CO2f) of the combustion of energy come from: ETS 101 regulation (default values) - French perimeter; CITEPA OMINEA 2012 102 report for non-ETS fuels - French perimeter; Decision 2007/589/EC 103 - Europe perimeter. CH4 and N2O emissions are provided by CITEPA. The source used to quantify the upstream emissions of liquid fossil fuels is the JEC 112 Well-to-wheel study. It was substituted for the 2001 IFP study previously used in the Base Carbone. Butane and propane are both derived from 60% petroleum and 40% natural gas.</v>
      </c>
      <c r="S251" s="11" t="str">
        <f>+'National DB'!V276</f>
        <v>good</v>
      </c>
      <c r="T251" s="117">
        <f>+'National DB'!X276</f>
        <v>2014</v>
      </c>
      <c r="U251" s="11" t="str">
        <f>+'National DB'!Z276</f>
        <v>Europa</v>
      </c>
      <c r="V251" s="11" t="str">
        <f>+'National DB'!AA276</f>
        <v>Europe</v>
      </c>
      <c r="W251" s="118" t="str">
        <f>+'National DB'!AG276</f>
        <v>Produzione di butano</v>
      </c>
      <c r="X251" s="118" t="str">
        <f>+'National DB'!AH276</f>
        <v>Butane production</v>
      </c>
      <c r="Y251" s="11"/>
      <c r="Z251" s="11"/>
      <c r="AA251" s="119">
        <f>+'National DB'!BR276</f>
        <v>0.505</v>
      </c>
      <c r="AB251" s="119" t="str">
        <f>+'National DB'!BS276</f>
        <v>kgCO2e/kg</v>
      </c>
      <c r="AC251" s="119" t="str">
        <f>+'National DB'!BT276</f>
        <v>kgCO2e/kg</v>
      </c>
    </row>
    <row r="252" spans="11:29" ht="196">
      <c r="K252" s="11" t="str">
        <f>+'National DB'!L277</f>
        <v>Propane</v>
      </c>
      <c r="L252" s="11" t="str">
        <f>+'National DB'!M277</f>
        <v>CRO0017</v>
      </c>
      <c r="M252" s="11" t="str">
        <f>+'National DB'!N277</f>
        <v>Base Carbone (updated on 15/12/2016)</v>
      </c>
      <c r="N252" s="11" t="str">
        <f>+'National DB'!O277</f>
        <v>ADEME</v>
      </c>
      <c r="O252" s="13" t="str">
        <f>+'National DB'!P277</f>
        <v>Base Carbone</v>
      </c>
      <c r="P252" s="13" t="str">
        <f>'National DB'!S277</f>
        <v>kg</v>
      </c>
      <c r="Q252" s="116" t="str">
        <f>+'National DB'!T277</f>
        <v>Per i principali combustibili liquidi, i fattori di emissione (CO2f) della combustione derivano da: regolamentazione ETS (valori di default) – perimetro francese; report CITEPA OMINEA 2012 102 per combustibili non ETS – perimetro francese; Decisione 2007/589/EC 103 – perimetro europeo. Le emissioni di CH4 ed NO2 sono fornite da CITEPA. La fonte usata per quantificare le emissioni “upstream” dei combustibili liquidi è lo studio JEC 112 Well-to-wheel. E’ stato sostituito allo studio IFP precedentemente usato in Base Carbone. Butano e propano derivano entrambi da petrolio al 60% e gas naturale al 40%.</v>
      </c>
      <c r="R252" s="116" t="str">
        <f>+'National DB'!U277</f>
        <v>For the main liquid fossil fuels, the energy emission factors (CO2f) of the combustion of energy come from: ETS 101 regulation (default values) - French perimeter; CITEPA OMINEA 2012 102 report for non-ETS fuels - French perimeter; Decision 2007/589/EC 103 - Europe perimeter. CH4 and N2O emissions are provided by CITEPA. The source used to quantify the upstream emissions of liquid fossil fuels is the JEC 112 Well-to-wheel study. It was substituted for the 2001 IFP study previously used in the Base Carbone. Butane and propane are both derived from 60% petroleum and 40% natural gas.</v>
      </c>
      <c r="S252" s="11" t="str">
        <f>+'National DB'!V277</f>
        <v>good</v>
      </c>
      <c r="T252" s="117">
        <f>+'National DB'!X277</f>
        <v>2014</v>
      </c>
      <c r="U252" s="11" t="str">
        <f>+'National DB'!Z277</f>
        <v>Europa</v>
      </c>
      <c r="V252" s="11" t="str">
        <f>+'National DB'!AA277</f>
        <v>Europe</v>
      </c>
      <c r="W252" s="118" t="str">
        <f>+'National DB'!AG277</f>
        <v>Produzione di propano</v>
      </c>
      <c r="X252" s="118" t="str">
        <f>+'National DB'!AH277</f>
        <v>Propane production</v>
      </c>
      <c r="Y252" s="11"/>
      <c r="Z252" s="11"/>
      <c r="AA252" s="119">
        <f>+'National DB'!BR277</f>
        <v>0.5</v>
      </c>
      <c r="AB252" s="119" t="str">
        <f>+'National DB'!BS277</f>
        <v>kgCO2e/kg</v>
      </c>
      <c r="AC252" s="119" t="str">
        <f>+'National DB'!BT277</f>
        <v>kgCO2e/kg</v>
      </c>
    </row>
    <row r="253" spans="11:29" ht="224">
      <c r="K253" s="11" t="str">
        <f>+'National DB'!L278</f>
        <v>Wood pellets</v>
      </c>
      <c r="L253" s="11" t="str">
        <f>+'National DB'!M278</f>
        <v>CRO0018</v>
      </c>
      <c r="M253" s="11" t="str">
        <f>+'National DB'!N278</f>
        <v>Base Carbone (updated on 15/12/2016)</v>
      </c>
      <c r="N253" s="11" t="str">
        <f>+'National DB'!O278</f>
        <v>ADEME</v>
      </c>
      <c r="O253" s="13" t="str">
        <f>+'National DB'!P278</f>
        <v>Base Carbone</v>
      </c>
      <c r="P253" s="13" t="str">
        <f>'National DB'!S278</f>
        <v>kg</v>
      </c>
      <c r="Q253" s="116" t="str">
        <f>+'National DB'!T278</f>
        <v>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I pellets di legno derivano dalla compattazione di residui di segherie o segatura e il cippato direttamenta dalla silvicoltura. La combustione emette CH4 dipendenti dalla qualità degli equipment per la combustione. La combustione non emette CO2f fossile ma solo biogenico.</v>
      </c>
      <c r="R253" s="116" t="str">
        <f>+'National DB'!U278</f>
        <v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pellets are derived from the compaction of sawmill residues or the compaction of sawdust and wood chips directly from silviculture. Combustion emits CH4 emissions that are dependent on the quality of the combustion equipment. Combustion does not emit CO2f (fossil) but emits CO2b (biogenic). </v>
      </c>
      <c r="S253" s="11" t="str">
        <f>+'National DB'!V278</f>
        <v>good</v>
      </c>
      <c r="T253" s="117">
        <f>+'National DB'!X278</f>
        <v>2014</v>
      </c>
      <c r="U253" s="11" t="str">
        <f>+'National DB'!Z278</f>
        <v>France</v>
      </c>
      <c r="V253" s="11" t="str">
        <f>+'National DB'!AA278</f>
        <v>France</v>
      </c>
      <c r="W253" s="118" t="str">
        <f>+'National DB'!AG278</f>
        <v>Produzione di pellets di legno</v>
      </c>
      <c r="X253" s="118" t="str">
        <f>+'National DB'!AH278</f>
        <v>Wood pellets production</v>
      </c>
      <c r="Y253" s="11"/>
      <c r="Z253" s="11"/>
      <c r="AA253" s="119">
        <f>+'National DB'!BR278</f>
        <v>5.9700000000000003E-2</v>
      </c>
      <c r="AB253" s="119" t="str">
        <f>+'National DB'!BS278</f>
        <v>kgCO2e/kg</v>
      </c>
      <c r="AC253" s="119" t="str">
        <f>+'National DB'!BT278</f>
        <v>kgCO2e/kg</v>
      </c>
    </row>
    <row r="254" spans="11:29" ht="252">
      <c r="K254" s="11" t="str">
        <f>+'National DB'!L279</f>
        <v>Wood logs</v>
      </c>
      <c r="L254" s="11" t="str">
        <f>+'National DB'!M279</f>
        <v>CRO0019</v>
      </c>
      <c r="M254" s="11" t="str">
        <f>+'National DB'!N279</f>
        <v>Base Carbone (updated on 15/12/2016)</v>
      </c>
      <c r="N254" s="11" t="str">
        <f>+'National DB'!O279</f>
        <v>ADEME</v>
      </c>
      <c r="O254" s="13" t="str">
        <f>+'National DB'!P279</f>
        <v>Base Carbone</v>
      </c>
      <c r="P254" s="13" t="str">
        <f>'National DB'!S279</f>
        <v>kg</v>
      </c>
      <c r="Q254" s="116" t="str">
        <f>+'National DB'!T279</f>
        <v>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_x000D_I ceppi di legna rappresentano il principale uso del legno nel riscaldamento domestico. Possono essere bruciati in camini (camini aperti) in camini chiusi o in caldaie a legna. La combustione emette CH4 dipendenti dalla qualità degli equipment per la combustione. La combustione non emette CO2  fossile ma solo CO2 biogenico_x000D_</v>
      </c>
      <c r="R254" s="116" t="str">
        <f>+'National DB'!U279</f>
        <v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logs are still the main use of wood in domestic heating. It can be burnt in chimneys (open fireplaces) or in closed fireplaces or in firewood boilers. Combustion emits CH4 emissions that are dependent on the quality of the combustion equipment. Combustion does not emit CO2f (fossil) but emits CO2b (biogenic). </v>
      </c>
      <c r="S254" s="11" t="str">
        <f>+'National DB'!V279</f>
        <v>good</v>
      </c>
      <c r="T254" s="117">
        <f>+'National DB'!X279</f>
        <v>2014</v>
      </c>
      <c r="U254" s="11" t="str">
        <f>+'National DB'!Z279</f>
        <v>Francuska</v>
      </c>
      <c r="V254" s="11" t="str">
        <f>+'National DB'!AA279</f>
        <v>France</v>
      </c>
      <c r="W254" s="118" t="str">
        <f>+'National DB'!AG279</f>
        <v>Produzione di ceppi di legna</v>
      </c>
      <c r="X254" s="118" t="str">
        <f>+'National DB'!AH279</f>
        <v>Wood logs production</v>
      </c>
      <c r="Y254" s="11"/>
      <c r="Z254" s="11"/>
      <c r="AA254" s="119">
        <f>+'National DB'!BR279</f>
        <v>4.1200000000000001E-2</v>
      </c>
      <c r="AB254" s="119" t="str">
        <f>+'National DB'!BS279</f>
        <v>kgCO2e/kg</v>
      </c>
      <c r="AC254" s="119" t="str">
        <f>+'National DB'!BT279</f>
        <v>kgCO2e/kg</v>
      </c>
    </row>
    <row r="255" spans="11:29" ht="224">
      <c r="K255" s="11" t="str">
        <f>+'National DB'!L280</f>
        <v xml:space="preserve">Sawdust </v>
      </c>
      <c r="L255" s="11" t="str">
        <f>+'National DB'!M280</f>
        <v>CRO0020</v>
      </c>
      <c r="M255" s="11" t="str">
        <f>+'National DB'!N280</f>
        <v>Base Carbone (updated on 15/12/2016)</v>
      </c>
      <c r="N255" s="11" t="str">
        <f>+'National DB'!O280</f>
        <v>ADEME</v>
      </c>
      <c r="O255" s="13" t="str">
        <f>+'National DB'!P280</f>
        <v>Base Carbone</v>
      </c>
      <c r="P255" s="13" t="str">
        <f>'National DB'!S280</f>
        <v>kg</v>
      </c>
      <c r="Q255" s="116" t="str">
        <f>+'National DB'!T280</f>
        <v>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_x000D_Corteccia, segatura e residui in legno sono associati ai rifiuti in legno da segherie. La combustione emette CH4 dipendenti dalla qualità degli equipment per la combustione. La combustione non emette CO2  fossile ma solo CO2 biogenico._x000D_</v>
      </c>
      <c r="R255" s="116" t="str">
        <f>+'National DB'!U280</f>
        <v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Bark, sawdust and wood residues are associated wood waste from sawmills. Combustion emits CH4 emissions that are dependent on the quality of the combustion equipment. Combustion does not emit CO2f (fossil) but emits CO2b (biogenic). </v>
      </c>
      <c r="S255" s="11" t="str">
        <f>+'National DB'!V280</f>
        <v>good</v>
      </c>
      <c r="T255" s="117">
        <f>+'National DB'!X280</f>
        <v>2014</v>
      </c>
      <c r="U255" s="11" t="str">
        <f>+'National DB'!Z280</f>
        <v>Francuska</v>
      </c>
      <c r="V255" s="11" t="str">
        <f>+'National DB'!AA280</f>
        <v>France</v>
      </c>
      <c r="W255" s="118" t="str">
        <f>+'National DB'!AG280</f>
        <v>Produzione di segatura</v>
      </c>
      <c r="X255" s="118" t="str">
        <f>+'National DB'!AH280</f>
        <v>Sawdust production</v>
      </c>
      <c r="Y255" s="11"/>
      <c r="Z255" s="11"/>
      <c r="AA255" s="119">
        <f>+'National DB'!BR280</f>
        <v>4.5799999999999999E-3</v>
      </c>
      <c r="AB255" s="119" t="str">
        <f>+'National DB'!BS280</f>
        <v>kgCO2e/kg</v>
      </c>
      <c r="AC255" s="119" t="str">
        <f>+'National DB'!BT280</f>
        <v>kgCO2e/kg</v>
      </c>
    </row>
    <row r="256" spans="11:29" ht="266">
      <c r="K256" s="11" t="str">
        <f>+'National DB'!L281</f>
        <v>Woodchips</v>
      </c>
      <c r="L256" s="11" t="str">
        <f>+'National DB'!M281</f>
        <v>CRO0021</v>
      </c>
      <c r="M256" s="11" t="str">
        <f>+'National DB'!N281</f>
        <v>Base Carbone (updated on 15/12/2016)</v>
      </c>
      <c r="N256" s="11" t="str">
        <f>+'National DB'!O281</f>
        <v>ADEME</v>
      </c>
      <c r="O256" s="13" t="str">
        <f>+'National DB'!P281</f>
        <v>Base Carbone</v>
      </c>
      <c r="P256" s="13" t="str">
        <f>'National DB'!S281</f>
        <v>kg</v>
      </c>
      <c r="Q256" s="116" t="str">
        <f>+'National DB'!T281</f>
        <v>Il termine “biocombustibile” si riferisce ai combustibili solidi di orgine vegetale (o animale, marginale) usati sia per la produzione di calore che per la produzione combinata di calore-elettricità. I biocombustibili possono essere prodotti o co-prodotti di attività forestali, agricole o industriali o possono derivare da settori il cui unico obiettivo è la fornitura di energia. _x000D_Il cippato consiste nei trucioli di legno risultanti dalla macinatura, per mezzo di macchine automatizzate, dei residui del taglio del legno di piccolo diametro, e rappresenta spesso l’unica valorizzazione possibile. La combustione emette CH4 dipendenti dalla qualità degli equipment per la combustione. La combustione non emette CO2  fossile ma solo CO2 biogenico._x000D_</v>
      </c>
      <c r="R256" s="116" t="str">
        <f>+'National DB'!U281</f>
        <v xml:space="preserve">The term "biofuels" refers to solid fuels of vegetable (or animal, more marginal) origin used either for the production of heat alone or for combined heat and power. These biofuels can be the co-products or by-products of forestry, agricultural or industrial activities or they may come from sectors whose sole objective is the supply of energy. Wood chips are the wood shavings resulting from the grinding by mechanized machines of the residues of logging of wood of small diameter, which is often the only valorization possible. Combustion emits CH4 emissions that are dependent on the quality of the combustion equipment. Combustion does not emit CO2f (fossil) but emits CO2b (biogenic). </v>
      </c>
      <c r="S256" s="11" t="str">
        <f>+'National DB'!V281</f>
        <v>good</v>
      </c>
      <c r="T256" s="117">
        <f>+'National DB'!X281</f>
        <v>2014</v>
      </c>
      <c r="U256" s="11" t="str">
        <f>+'National DB'!Z281</f>
        <v>Francuska</v>
      </c>
      <c r="V256" s="11" t="str">
        <f>+'National DB'!AA281</f>
        <v>France</v>
      </c>
      <c r="W256" s="118" t="str">
        <f>+'National DB'!AG281</f>
        <v>Produzione di cippato</v>
      </c>
      <c r="X256" s="118" t="str">
        <f>+'National DB'!AH281</f>
        <v>Woodchips production</v>
      </c>
      <c r="Y256" s="11"/>
      <c r="Z256" s="11"/>
      <c r="AA256" s="119">
        <f>+'National DB'!BR281</f>
        <v>4.07E-2</v>
      </c>
      <c r="AB256" s="119" t="str">
        <f>+'National DB'!BS281</f>
        <v>kgCO2e/kg</v>
      </c>
      <c r="AC256" s="119" t="str">
        <f>+'National DB'!BT281</f>
        <v>kgCO2e/kg</v>
      </c>
    </row>
    <row r="257" spans="11:29" ht="154">
      <c r="K257" s="11" t="str">
        <f>+'National DB'!L282</f>
        <v>Biodiesel</v>
      </c>
      <c r="L257" s="11" t="str">
        <f>+'National DB'!M282</f>
        <v>CRO0022</v>
      </c>
      <c r="M257" s="11" t="str">
        <f>+'National DB'!N282</f>
        <v>Base Carbone (updated on 15/12/2016)</v>
      </c>
      <c r="N257" s="11" t="str">
        <f>+'National DB'!O282</f>
        <v>ADEME</v>
      </c>
      <c r="O257" s="13" t="str">
        <f>+'National DB'!P282</f>
        <v>Base Carbone</v>
      </c>
      <c r="P257" s="13" t="str">
        <f>'National DB'!S282</f>
        <v>kg</v>
      </c>
      <c r="Q257" s="116" t="str">
        <f>+'National DB'!T282</f>
        <v>Il termine “biocombustibile” si riferisce ai combustibili liquid da materia prima vegetale (o animale, marginale). Ad oggi, esistono due principali settori: l’industria dell’etanolo e l’industria degli olii vegatali. Il secondo settore riguarda gli olii vegetali dal pressing dei semi (principalmente semi di rape e di girasole). Una reazione di transesterificazione rende possibile l’ottenimento di un prodotto che può essere miscelato al gasolio nei motori a diesel.</v>
      </c>
      <c r="R257" s="116" t="str">
        <f>+'National DB'!U282</f>
        <v>The term "biofuels" refers to liquid fuels obtained from vegetable (or exceptionally animal) raw materials. Currently, two main industrial sectors exist: the ethanol industry and the vegetable oils industry. The second sector concerns vegetable oils resulting from the pressing of oilseeds (mainly rapeseed and sunflower). A transesterification reaction with methanol or ethanol makes it possible to obtain a product that can be incorporated into gas oil for diesel engines.</v>
      </c>
      <c r="S257" s="11" t="str">
        <f>+'National DB'!V282</f>
        <v>good</v>
      </c>
      <c r="T257" s="117">
        <f>+'National DB'!X282</f>
        <v>2014</v>
      </c>
      <c r="U257" s="11" t="str">
        <f>+'National DB'!Z282</f>
        <v>Francuska</v>
      </c>
      <c r="V257" s="11" t="str">
        <f>+'National DB'!AA282</f>
        <v>France</v>
      </c>
      <c r="W257" s="118" t="str">
        <f>+'National DB'!AG282</f>
        <v>Produzione di biodiesel - senza cambiamento dell'uso del suolo</v>
      </c>
      <c r="X257" s="118" t="str">
        <f>+'National DB'!AH282</f>
        <v xml:space="preserve">Biodiesel production - without land-use/land-cover change </v>
      </c>
      <c r="Y257" s="11"/>
      <c r="Z257" s="11"/>
      <c r="AA257" s="119">
        <f>+'National DB'!BR282</f>
        <v>1.1349</v>
      </c>
      <c r="AB257" s="119" t="str">
        <f>+'National DB'!BS282</f>
        <v>kgCO2e/kg</v>
      </c>
      <c r="AC257" s="119" t="str">
        <f>+'National DB'!BT282</f>
        <v>kgCO2e/kg</v>
      </c>
    </row>
    <row r="258" spans="11:29" ht="154">
      <c r="K258" s="11" t="str">
        <f>+'National DB'!L283</f>
        <v>Bioethanol, Ethanol</v>
      </c>
      <c r="L258" s="11" t="str">
        <f>+'National DB'!M283</f>
        <v>CRO0023</v>
      </c>
      <c r="M258" s="11" t="str">
        <f>+'National DB'!N283</f>
        <v>Base Carbone (updated on 15/12/2016)</v>
      </c>
      <c r="N258" s="11" t="str">
        <f>+'National DB'!O283</f>
        <v>ADEME</v>
      </c>
      <c r="O258" s="13" t="str">
        <f>+'National DB'!P283</f>
        <v>Base Carbone</v>
      </c>
      <c r="P258" s="13" t="str">
        <f>'National DB'!S283</f>
        <v>kg</v>
      </c>
      <c r="Q258" s="116" t="str">
        <f>+'National DB'!T283</f>
        <v>Il termine “biocombustibile” si riferisce ai combustibili liquid da materia prima vegetale (o animale, marginale). Ad oggi, esistono due principali settori: l’industria dell’etanolo e l’industria degli olii vegatali. L’etanolo è prodotto dalla fermentazione di zuccheri o amidi, principalmente prodotti in Francia da barbabietole e cereali. Questo alcol può essere miscelato nella benzina fino ad un massimo del 10% in volume, senza la necessità di modificare il motore.</v>
      </c>
      <c r="R258" s="116" t="str">
        <f>+'National DB'!U283</f>
        <v>The term "biofuels" refers to liquid fuels obtained from vegetable (or exceptionally animal) raw materials. Currently, two main industrial sectors exist: the ethanol industry and the vegetable oils industry. Ethanol is produced by fermentation of sugars or starch, mainly produced in France by beet and cereal crops. This alcohol can be incorporated into gasoline up to 10% by volume without technical modification of the engines.</v>
      </c>
      <c r="S258" s="11" t="str">
        <f>+'National DB'!V283</f>
        <v>good</v>
      </c>
      <c r="T258" s="117">
        <f>+'National DB'!X283</f>
        <v>2014</v>
      </c>
      <c r="U258" s="11" t="str">
        <f>+'National DB'!Z283</f>
        <v>Francuska</v>
      </c>
      <c r="V258" s="11" t="str">
        <f>+'National DB'!AA283</f>
        <v>France</v>
      </c>
      <c r="W258" s="118" t="str">
        <f>+'National DB'!AG283</f>
        <v>Produzione di bioetanolo - senza cambiamento dell'uso del suolo</v>
      </c>
      <c r="X258" s="118" t="str">
        <f>+'National DB'!AH283</f>
        <v xml:space="preserve">Bioethanol production - without land-use/land-cover change </v>
      </c>
      <c r="Y258" s="11"/>
      <c r="Z258" s="11"/>
      <c r="AA258" s="119">
        <f>+'National DB'!BR283</f>
        <v>1.0731000000000002</v>
      </c>
      <c r="AB258" s="119" t="str">
        <f>+'National DB'!BS283</f>
        <v>kgCO2e/kg</v>
      </c>
      <c r="AC258" s="119" t="str">
        <f>+'National DB'!BT283</f>
        <v>kgCO2e/kg</v>
      </c>
    </row>
    <row r="259" spans="11:29" ht="182">
      <c r="K259" s="11" t="str">
        <f>+'National DB'!L284</f>
        <v>Nuclear power plant</v>
      </c>
      <c r="L259" s="11" t="str">
        <f>+'National DB'!M284</f>
        <v>CRO0024</v>
      </c>
      <c r="M259" s="11" t="str">
        <f>+'National DB'!N284</f>
        <v>Base Carbone (updated on 15/12/2016)</v>
      </c>
      <c r="N259" s="11" t="str">
        <f>+'National DB'!O284</f>
        <v>ADEME</v>
      </c>
      <c r="O259" s="13" t="str">
        <f>+'National DB'!P284</f>
        <v>Base Carbone</v>
      </c>
      <c r="P259" s="13" t="str">
        <f>'National DB'!S284</f>
        <v>kWh</v>
      </c>
      <c r="Q259" s="116" t="str">
        <f>+'National DB'!T284</f>
        <v xml:space="preserve">The nuclear fuel cycle is long and complex. The primary fuel for nuclear power plants, uranium, is widely distributed in the earth’s crust and the ocean in minute quantities, with the exception of concentrations rich enough to constitute ore. Moreover, uranium must be transported from the mine to processing and enrichment facilities. The cycle also involves the sequestration of nuclear waste. The last stage of the nuclear lifecycle involves the decommissioning and dismantling of the reactor, as well as reclamation of the uranium mine site. </v>
      </c>
      <c r="R259" s="116" t="str">
        <f>+'National DB'!U284</f>
        <v xml:space="preserve">The nuclear fuel cycle is long and complex. The primary fuel for nuclear power plants, uranium, is widely distributed in the earth’s crust and the ocean in minute quantities, with the exception of concentrations rich enough to constitute ore. Moreover, uranium must be transported from the mine to processing and enrichment facilities. The cycle also involves the sequestration of nuclear waste. The last stage of the nuclear lifecycle involves the decommissioning and dismantling of the reactor, as well as reclamation of the uranium mine site. </v>
      </c>
      <c r="S259" s="11" t="str">
        <f>+'National DB'!V284</f>
        <v>good</v>
      </c>
      <c r="T259" s="117">
        <f>+'National DB'!X284</f>
        <v>2014</v>
      </c>
      <c r="U259" s="11" t="str">
        <f>+'National DB'!Z284</f>
        <v>Francuska</v>
      </c>
      <c r="V259" s="11" t="str">
        <f>+'National DB'!AA284</f>
        <v>France</v>
      </c>
      <c r="W259" s="118" t="str">
        <f>+'National DB'!AG284</f>
        <v>Produzione di elettricità da impianto nucleare</v>
      </c>
      <c r="X259" s="118" t="str">
        <f>+'National DB'!AH284</f>
        <v xml:space="preserve">Electricity production from nuclear power plants </v>
      </c>
      <c r="Y259" s="11"/>
      <c r="Z259" s="11"/>
      <c r="AA259" s="119">
        <f>+'National DB'!BR284</f>
        <v>6.0000000000000001E-3</v>
      </c>
      <c r="AB259" s="119" t="str">
        <f>+'National DB'!BS284</f>
        <v>kgCO2e/kWh</v>
      </c>
      <c r="AC259" s="119" t="str">
        <f>+'National DB'!BT284</f>
        <v>kgCO2e/kWh</v>
      </c>
    </row>
    <row r="260" spans="11:29" ht="196">
      <c r="K260" s="11" t="str">
        <f>+'National DB'!L285</f>
        <v>Wind power plant</v>
      </c>
      <c r="L260" s="11" t="str">
        <f>+'National DB'!M285</f>
        <v>CRO0025</v>
      </c>
      <c r="M260" s="11" t="str">
        <f>+'National DB'!N285</f>
        <v>ELCD III</v>
      </c>
      <c r="N260" s="11" t="str">
        <f>+'National DB'!O285</f>
        <v>PE INTERNATIONAL</v>
      </c>
      <c r="O260" s="13" t="str">
        <f>+'National DB'!P285</f>
        <v>ELCD v3</v>
      </c>
      <c r="P260" s="13" t="str">
        <f>'National DB'!S285</f>
        <v>3,6 MJ</v>
      </c>
      <c r="Q260" s="116" t="str">
        <f>+'National DB'!T285</f>
        <v>Il dataset è basato sul modello di impianto eolico da 300 MW, che consiste di 182 turbine a vento e la necessaria attrezzatura elettrica quali cavi e trasformatore. 1.65 MW di turbine a vento includono i seguenti elementi: rotore (tre pale), gondola motore, torre e fondazioni. Sono considerati i seguenti steps: produzione, trasporto, messa in opera, uso, smantellamento e rimozione delle turbine a vento, comprensive dell’attrezzatura elettrica. La vita utile di cavi e turbine è 20 anni. La manutenzione è inclusa, così come la sostituzione di materiali di servizio, come l’olio per il generatore.</v>
      </c>
      <c r="R260" s="116" t="str">
        <f>+'National DB'!U285</f>
        <v xml:space="preserve">The dataset is based on the model of a 300 MW wind power plant, which consists of 182 wind turbines and the required electrical gear such as cables and transformer. 1.65 MW wind turbines consists of the following main elements: Rotor (three blades), Nacelle, Tower and Foundation. The following stage phases are considered: Production, transportation, erection, operation, dismantling and removal of the wind turbines, including electrical gear. Operational life of the wind turbines and cables is 20 years. Maintenance is included as well as the change of service material, such as oil for the generator. </v>
      </c>
      <c r="S260" s="11" t="str">
        <f>+'National DB'!V285</f>
        <v>good</v>
      </c>
      <c r="T260" s="117">
        <f>+'National DB'!X285</f>
        <v>2015</v>
      </c>
      <c r="U260" s="11" t="str">
        <f>+'National DB'!Z285</f>
        <v>Europa</v>
      </c>
      <c r="V260" s="11" t="str">
        <f>+'National DB'!AA285</f>
        <v>Europe</v>
      </c>
      <c r="W260" s="118" t="str">
        <f>+'National DB'!AG285</f>
        <v>Produzione di elettricità da impianto eolico; CA; mix di produzione, all'impianto; &lt;1kV</v>
      </c>
      <c r="X260" s="118" t="str">
        <f>+'National DB'!AH285</f>
        <v xml:space="preserve">Electricity production from wind power; AC; production mix, at power plant; &lt;1kV </v>
      </c>
      <c r="Y260" s="11"/>
      <c r="Z260" s="11"/>
      <c r="AA260" s="119">
        <f>+'National DB'!BR285</f>
        <v>1.0923559837697151E-2</v>
      </c>
      <c r="AB260" s="119" t="str">
        <f>+'National DB'!BS285</f>
        <v>kgCO2e/kWh</v>
      </c>
      <c r="AC260" s="119" t="str">
        <f>+'National DB'!BT285</f>
        <v>kgCO2e/kWh</v>
      </c>
    </row>
    <row r="261" spans="11:29" ht="126">
      <c r="K261" s="11" t="str">
        <f>+'National DB'!L286</f>
        <v>Hydro power plant</v>
      </c>
      <c r="L261" s="11" t="str">
        <f>+'National DB'!M286</f>
        <v>CRO0026</v>
      </c>
      <c r="M261" s="11" t="str">
        <f>+'National DB'!N286</f>
        <v>ELCD III</v>
      </c>
      <c r="N261" s="11" t="str">
        <f>+'National DB'!O286</f>
        <v>PE INTERNATIONAL</v>
      </c>
      <c r="O261" s="13" t="str">
        <f>+'National DB'!P286</f>
        <v>ELCD v3</v>
      </c>
      <c r="P261" s="13" t="str">
        <f>'National DB'!S286</f>
        <v>3,6 MJ</v>
      </c>
      <c r="Q261" s="116" t="str">
        <f>+'National DB'!T286</f>
        <v>L’elettricità dall’acqua è generata negli impianti idroelettrici come quali impianti sui fiumi o centrali di stoccaggio (dighe o caverne). Il dataset include l’infrastruttura e il fine vita dell’impianto, considerando una vita operativa di 60 anni. Le emissioni di gas climalteranti dal decadimento della biomassa nel bacino (specifico della regione) e le perdite di SF6 dai trasformatori sono incluse.</v>
      </c>
      <c r="R261" s="116" t="str">
        <f>+'National DB'!U286</f>
        <v xml:space="preserve">Electricity from water is generated in hydroelectric power plants like river power plants or storage power stations (dam or cavern). The data set comprises the infrastructure as well as end-of-life of the hydroelectric power plant with a general life time of 60 years. Greenhouse gas emissions from biomass decay in reservoir (region specific) and SF6 leakage from transformers are included. </v>
      </c>
      <c r="S261" s="11" t="str">
        <f>+'National DB'!V286</f>
        <v>good</v>
      </c>
      <c r="T261" s="117">
        <f>+'National DB'!X286</f>
        <v>2015</v>
      </c>
      <c r="U261" s="11" t="str">
        <f>+'National DB'!Z286</f>
        <v>Europa</v>
      </c>
      <c r="V261" s="11" t="str">
        <f>+'National DB'!AA286</f>
        <v>Europe</v>
      </c>
      <c r="W261" s="118" t="str">
        <f>+'National DB'!AG286</f>
        <v>Produzione di elettricità da impianto idroelettrico; CA; mix di produzione, all'impianto; 230V</v>
      </c>
      <c r="X261" s="118" t="str">
        <f>+'National DB'!AH286</f>
        <v>Electricity production from hydro power; AC; production mix, at power plant; 230V</v>
      </c>
      <c r="Y261" s="11"/>
      <c r="Z261" s="11"/>
      <c r="AA261" s="119">
        <f>+'National DB'!BR286</f>
        <v>5.9594202924071749E-3</v>
      </c>
      <c r="AB261" s="119" t="str">
        <f>+'National DB'!BS286</f>
        <v>kgCO2e/kWh</v>
      </c>
      <c r="AC261" s="119" t="str">
        <f>+'National DB'!BT286</f>
        <v>kgCO2e/kWh</v>
      </c>
    </row>
    <row r="262" spans="11:29" ht="126">
      <c r="K262" s="11" t="str">
        <f>+'National DB'!L287</f>
        <v>Hydro power plant</v>
      </c>
      <c r="L262" s="11" t="str">
        <f>+'National DB'!M287</f>
        <v>CRO0027</v>
      </c>
      <c r="M262" s="11" t="str">
        <f>+'National DB'!N287</f>
        <v>ELCD III</v>
      </c>
      <c r="N262" s="11" t="str">
        <f>+'National DB'!O287</f>
        <v>PE INTERNATIONAL</v>
      </c>
      <c r="O262" s="13" t="str">
        <f>+'National DB'!P287</f>
        <v>ELCD v3</v>
      </c>
      <c r="P262" s="13" t="str">
        <f>'National DB'!S287</f>
        <v>3,6 MJ</v>
      </c>
      <c r="Q262" s="116" t="str">
        <f>+'National DB'!T287</f>
        <v>L’elettricità dall’acqua è generata negli impianti idroelettrici come quali impianti sui fiumi o centrali di stoccaggio (dighe o caverne). Il dataset include l’infrastruttura e il fine vita dell’impianto, considerando una vita operativa di 60 anni. Le emissioni di gas climalteranti dal decadimento della biomassa nel bacino (specifico della regione) sono incluse.</v>
      </c>
      <c r="R262" s="116" t="str">
        <f>+'National DB'!U287</f>
        <v xml:space="preserve">Electricity from water is generated in hydroelectric power plants like river-run power plants or storage power stations (dam or cavern). The data set comprises the infrastructure as well as end-of-life of the hydroelectric power plant with a general life time of 60 years. Greenhouse gas emissions from biomass decay in reservoir are included. </v>
      </c>
      <c r="S262" s="11" t="str">
        <f>+'National DB'!V287</f>
        <v>good</v>
      </c>
      <c r="T262" s="117">
        <f>+'National DB'!X287</f>
        <v>2010</v>
      </c>
      <c r="U262" s="11" t="str">
        <f>+'National DB'!Z287</f>
        <v>Europa</v>
      </c>
      <c r="V262" s="11" t="str">
        <f>+'National DB'!AA287</f>
        <v>Europe</v>
      </c>
      <c r="W262" s="118" t="str">
        <f>+'National DB'!AG287</f>
        <v>Produzione di elettricità da impianto idroelettrico; CA; mix di produzione, all'impianto; &lt;1kV</v>
      </c>
      <c r="X262" s="118" t="str">
        <f>+'National DB'!AH287</f>
        <v xml:space="preserve">Electricity production from hydroelectric power plants; AC; production mix, at power plant; &lt;1kV </v>
      </c>
      <c r="Y262" s="11"/>
      <c r="Z262" s="11"/>
      <c r="AA262" s="119">
        <f>+'National DB'!BR287</f>
        <v>2.4399957141E-2</v>
      </c>
      <c r="AB262" s="119" t="str">
        <f>+'National DB'!BS287</f>
        <v>kgCO2e/kWh</v>
      </c>
      <c r="AC262" s="119" t="str">
        <f>+'National DB'!BT287</f>
        <v>kgCO2e/kWh</v>
      </c>
    </row>
    <row r="263" spans="11:29" ht="168">
      <c r="K263" s="11" t="str">
        <f>+'National DB'!L288</f>
        <v>Photovoltaic, PV</v>
      </c>
      <c r="L263" s="11" t="str">
        <f>+'National DB'!M288</f>
        <v>CRO0028</v>
      </c>
      <c r="M263" s="11" t="str">
        <f>+'National DB'!N288</f>
        <v>Base Carbone (updated on 15/12/2016)</v>
      </c>
      <c r="N263" s="11" t="str">
        <f>+'National DB'!O288</f>
        <v>ADEME</v>
      </c>
      <c r="O263" s="13" t="str">
        <f>+'National DB'!P288</f>
        <v>Base Carbone</v>
      </c>
      <c r="P263" s="13" t="str">
        <f>'National DB'!S288</f>
        <v>kWh</v>
      </c>
      <c r="Q263" s="116" t="str">
        <f>+'National DB'!T288</f>
        <v>SmartGreenScans, specializzata in pannelli per impianti fotovoltaici, offre una Carbon Footprin per la produzione di elettricità da fotovoltaico a livello globale e per alcuni paesi (Solar resources and carbon footprint of photovoltaic power in different regions in Europe; De Wild-Scholten, SmartGreenScans, 2014). Il fattore di emissione per l’elettricità da fotovoltaico per la Francia è 55gCO2e per kWh. Questo valore è stato calcolato dai dati di mercato del 2011 per materiali e componenti fotovoltaici</v>
      </c>
      <c r="R263" s="116" t="str">
        <f>+'National DB'!U288</f>
        <v xml:space="preserve">SmartGreenScans, a consulting firm specializing in PVA for photovoltaic systems, offers a carbon footprint for global photovoltaic electricity and for some countries (Solar resources and carbon footprint of photovoltaic power in different regions in Europe; De Wild-Scholten, SmartGreenScans, 2014). The emission factor for photovoltaic electricity for France is 55 gCO2e per kWh. This value was calculated from 2011 international market data of photovoltaic materials and components. </v>
      </c>
      <c r="S263" s="11" t="str">
        <f>+'National DB'!V288</f>
        <v>good</v>
      </c>
      <c r="T263" s="117">
        <f>+'National DB'!X288</f>
        <v>2014</v>
      </c>
      <c r="U263" s="11" t="str">
        <f>+'National DB'!Z288</f>
        <v>Francuska</v>
      </c>
      <c r="V263" s="11" t="str">
        <f>+'National DB'!AA288</f>
        <v>France</v>
      </c>
      <c r="W263" s="118" t="str">
        <f>+'National DB'!AG288</f>
        <v>Produzione di elettricità da fotovoltaico</v>
      </c>
      <c r="X263" s="118" t="str">
        <f>+'National DB'!AH288</f>
        <v xml:space="preserve">Electricity production from photovoltaics </v>
      </c>
      <c r="Y263" s="11"/>
      <c r="Z263" s="11"/>
      <c r="AA263" s="119">
        <f>+'National DB'!BR288</f>
        <v>5.5E-2</v>
      </c>
      <c r="AB263" s="119" t="str">
        <f>+'National DB'!BS288</f>
        <v>kgCO2e/kWh</v>
      </c>
      <c r="AC263" s="119" t="str">
        <f>+'National DB'!BT288</f>
        <v>kgCO2e/kWh</v>
      </c>
    </row>
    <row r="264" spans="11:29" ht="196">
      <c r="K264" s="11" t="str">
        <f>+'National DB'!L289</f>
        <v>Geothermal power plant</v>
      </c>
      <c r="L264" s="11" t="str">
        <f>+'National DB'!M289</f>
        <v>CRO0029</v>
      </c>
      <c r="M264" s="11" t="str">
        <f>+'National DB'!N289</f>
        <v>Base Carbone (updated on 15/12/2016)</v>
      </c>
      <c r="N264" s="11" t="str">
        <f>+'National DB'!O289</f>
        <v>ADEME</v>
      </c>
      <c r="O264" s="13" t="str">
        <f>+'National DB'!P289</f>
        <v>Base Carbone</v>
      </c>
      <c r="P264" s="13" t="str">
        <f>'National DB'!S289</f>
        <v>kWh</v>
      </c>
      <c r="Q264" s="116" t="str">
        <f>+'National DB'!T289</f>
        <v>Si distinguono due tipi di attività e dati – foreground e background. Le attività foreground corrispondono alle attività direttamente legate agli impianti geotermici e per le quali sono usati dati specifici. Le attività background corrispondono a quelle che supportano il funzionamento del sistema (cioè l’estrazione e trasformazione dei materiali e dei combustibili, il trasporto e il fine vita degli impianti). Il calcolo è basato sulla compilazione di tutti gli input (materiali, risorse e consumo energetico) e output (emissioni e rifiuti) coinvolti nei vari stages del ciclo di vita dell’impianto geotermico.</v>
      </c>
      <c r="R264" s="116" t="str">
        <f>+'National DB'!U289</f>
        <v>Two types of activities and data are distinguished - foreground and background activities. Foreground activities correspond to activities directly related to the geothermal plant and for which specific data are used. Background activities correspond to activities supporting the system function (i.e. materials and fuels extraction and transformation, transports and end-of-life of equipment). The calculation is based on the compilation of all inputs (materials, resources and energy consumption) and outputs (emissions and waste) involved in the various stages of the life cycle of the geothermal plant.</v>
      </c>
      <c r="S264" s="11" t="str">
        <f>+'National DB'!V289</f>
        <v>good</v>
      </c>
      <c r="T264" s="117">
        <f>+'National DB'!X289</f>
        <v>2014</v>
      </c>
      <c r="U264" s="11" t="str">
        <f>+'National DB'!Z289</f>
        <v>Francuska</v>
      </c>
      <c r="V264" s="11" t="str">
        <f>+'National DB'!AA289</f>
        <v>France</v>
      </c>
      <c r="W264" s="118" t="str">
        <f>+'National DB'!AG289</f>
        <v>Produzione di elettricità da impianto geotermico</v>
      </c>
      <c r="X264" s="118" t="str">
        <f>+'National DB'!AH289</f>
        <v>Electricity production from geothermal power plants</v>
      </c>
      <c r="Y264" s="11"/>
      <c r="Z264" s="11"/>
      <c r="AA264" s="119">
        <f>+'National DB'!BR289</f>
        <v>4.4999999999999998E-2</v>
      </c>
      <c r="AB264" s="119" t="str">
        <f>+'National DB'!BS289</f>
        <v>kgCO2e/kWh</v>
      </c>
      <c r="AC264" s="119" t="str">
        <f>+'National DB'!BT289</f>
        <v>kgCO2e/kWh</v>
      </c>
    </row>
    <row r="265" spans="11:29" ht="196">
      <c r="K265" s="11" t="str">
        <f>+'National DB'!L290</f>
        <v>Process steam, Heat plant, Heavy fuel oil</v>
      </c>
      <c r="L265" s="11" t="str">
        <f>+'National DB'!M290</f>
        <v>CRO0030</v>
      </c>
      <c r="M265" s="11" t="str">
        <f>+'National DB'!N290</f>
        <v>ELCD III</v>
      </c>
      <c r="N265" s="11" t="str">
        <f>+'National DB'!O290</f>
        <v>PE INTERNATIONAL</v>
      </c>
      <c r="O265" s="13" t="str">
        <f>+'National DB'!P290</f>
        <v>ELCD v3</v>
      </c>
      <c r="P265" s="13" t="str">
        <f>'National DB'!S290</f>
        <v>MJ</v>
      </c>
      <c r="Q265" s="116" t="str">
        <f>+'National DB'!T290</f>
        <v>Il vapore è prodotto una centrale termica a olio combustibile pesante. L’olio combustibile pesante è fornito dalle raffineria del paese/regione. Inoltre, gli standard tecnologici specifici del paese/regione riguardanti l’efficienza energetica dell’impianto, la tecnologia di combustione, la desolforazione dei fumi e la rimozione degli NOx e delle polveri sono considerati, unitamente alle caratteristiche dei vettori eenrgetici. Il dataset include l’infrastruttura e il fine vita dell’impianto. L’intera catena di fornitura è considerata, dall’estrazione al processing e trasporto all’impianto</v>
      </c>
      <c r="R265" s="116" t="str">
        <f>+'National DB'!U290</f>
        <v xml:space="preserve">The process steam is produced in heavy fuel oil specific heat plant. The heavy fuel oil is supplied from country / region-specific refineries. Furthermore country / region specific technology standards of plants regarding efficiency, firing technology, flue-gas desulphurisation, NOx removal and dedusting, as well as country / region specific energy carrier properties are considered. The data set comprises the infrastructure as well as end-of-life of the plant. The whole supply chain from mining, processing and transport to the plant is also considered. </v>
      </c>
      <c r="S265" s="11" t="str">
        <f>+'National DB'!V290</f>
        <v>good</v>
      </c>
      <c r="T265" s="117">
        <f>+'National DB'!X290</f>
        <v>2015</v>
      </c>
      <c r="U265" s="11" t="str">
        <f>+'National DB'!Z290</f>
        <v>EU27</v>
      </c>
      <c r="V265" s="11" t="str">
        <f>+'National DB'!AA290</f>
        <v>EU27</v>
      </c>
      <c r="W265" s="118" t="str">
        <f>+'National DB'!AG290</f>
        <v>Vapore da olio combustibile pesante; centrale termica; mix di consumo, all'impianto; MJ, efficienza 90%</v>
      </c>
      <c r="X265" s="118" t="str">
        <f>+'National DB'!AH290</f>
        <v xml:space="preserve">Process steam from Heavy fuel oil; heat plant; consumption mix, at power plant; MJ, 90% efficiency </v>
      </c>
      <c r="Y265" s="11"/>
      <c r="Z265" s="11"/>
      <c r="AA265" s="119">
        <f>+'National DB'!BR290</f>
        <v>0.10341350619026067</v>
      </c>
      <c r="AB265" s="119" t="str">
        <f>+'National DB'!BS290</f>
        <v>kgCO2e/MJ</v>
      </c>
      <c r="AC265" s="119" t="str">
        <f>+'National DB'!BT290</f>
        <v>kgCO2e/MJ</v>
      </c>
    </row>
    <row r="266" spans="11:29" ht="224">
      <c r="K266" s="11" t="str">
        <f>+'National DB'!L291</f>
        <v>Process steam, Heat plant, Natural gas</v>
      </c>
      <c r="L266" s="11" t="str">
        <f>+'National DB'!M291</f>
        <v>CRO0031</v>
      </c>
      <c r="M266" s="11" t="str">
        <f>+'National DB'!N291</f>
        <v>ELCD III</v>
      </c>
      <c r="N266" s="11" t="str">
        <f>+'National DB'!O291</f>
        <v>PE INTERNATIONAL</v>
      </c>
      <c r="O266" s="13" t="str">
        <f>+'National DB'!P291</f>
        <v>ELCD v3</v>
      </c>
      <c r="P266" s="13" t="str">
        <f>'National DB'!S291</f>
        <v>MJ</v>
      </c>
      <c r="Q266" s="116" t="str">
        <f>+'National DB'!T291</f>
        <v>Il vapore è prodotto una centrale termica a gas. La fornitura di gas (import/produzione domestica) specifica e le caratteristiche dei vettori energetici (ad esempio tenore e contenuto energetico) specifiche del paese/regione sono considerate. Inoltre, gli standard tecnologici specifici del paese/regione riguardanti l’efficienza energetica dell’impianto, la tecnologia di combustione, la rimozione degli NOx e delle polveri sono considerati, unitamente alle caratteristiche dei vettori energetici. Il dataset include l’infrastruttura e il fine vita dell’impianto. L’intera catena di fornitura è considerata, dall’estrazione al processing e trasporto all’impianto</v>
      </c>
      <c r="R266" s="116" t="str">
        <f>+'National DB'!U291</f>
        <v xml:space="preserve">The process steam is produced in a natural gas specific heat plant. The country / region-specific natural gas supply (by import and / or domestic supply) including the country / region-specific energy carrier properties (e.g. element and energy contents) is accounted. Besides, country / region specific technology standards of plants regarding efficiency, firing technology, NOx removal and dedusting are considered. The data set comprises the infrastructure as well as end-of-life of the plant. The whole supply chain from mining, processing and transport to the plant is also considered. </v>
      </c>
      <c r="S266" s="11" t="str">
        <f>+'National DB'!V291</f>
        <v>good</v>
      </c>
      <c r="T266" s="117">
        <f>+'National DB'!X291</f>
        <v>2015</v>
      </c>
      <c r="U266" s="11" t="str">
        <f>+'National DB'!Z291</f>
        <v>EU27</v>
      </c>
      <c r="V266" s="11" t="str">
        <f>+'National DB'!AA291</f>
        <v>EU27</v>
      </c>
      <c r="W266" s="118" t="str">
        <f>+'National DB'!AG291</f>
        <v>Vapore da gas naturale; centrale termica; mix di consumo, all'impianto; MJ, efficienza 90%</v>
      </c>
      <c r="X266" s="118" t="str">
        <f>+'National DB'!AH291</f>
        <v xml:space="preserve">Process steam from natural gas; heat plant; consumption mix, at power plant; MJ, 90% efficiency </v>
      </c>
      <c r="Y266" s="11"/>
      <c r="Z266" s="11"/>
      <c r="AA266" s="119">
        <f>+'National DB'!BR291</f>
        <v>8.1500173950112192E-2</v>
      </c>
      <c r="AB266" s="119" t="str">
        <f>+'National DB'!BS291</f>
        <v>kgCO2e/MJ</v>
      </c>
      <c r="AC266" s="119" t="str">
        <f>+'National DB'!BT291</f>
        <v>kgCO2e/MJ</v>
      </c>
    </row>
    <row r="267" spans="11:29" ht="182">
      <c r="K267" s="11" t="str">
        <f>+'National DB'!L292</f>
        <v>Heat, Residential heating system, Light fuel oil</v>
      </c>
      <c r="L267" s="11" t="str">
        <f>+'National DB'!M292</f>
        <v>CRO0032</v>
      </c>
      <c r="M267" s="11" t="str">
        <f>+'National DB'!N292</f>
        <v>ELCD III</v>
      </c>
      <c r="N267" s="11" t="str">
        <f>+'National DB'!O292</f>
        <v>PE INTERNATIONAL</v>
      </c>
      <c r="O267" s="13" t="str">
        <f>+'National DB'!P292</f>
        <v>ELCD v3</v>
      </c>
      <c r="P267" s="13" t="str">
        <f>'National DB'!S292</f>
        <v>MJ</v>
      </c>
      <c r="Q267" s="116" t="str">
        <f>+'National DB'!T292</f>
        <v>Il dataset rappresenta i sistemi di riscaldamento residenziali di nuova installazione, secondo gli standard tecnici attualmente usati. Il calore è prodotto in una caldaia a condensazione alimentato a olio combustibile leggero, con un output massimo di calore di 14.9 kW, usato negli impianti residenziali. Il dataset considera l’intera catena di fornitura dalla prospezione del petrolio greggio al processing e trasporto alle raffinerie al trasporto dell’olio combustibile leggero all’impianto. Inoltre il dato comprende l’infrastruttura e il fine vita dell’impianto</v>
      </c>
      <c r="R267" s="116" t="str">
        <f>+'National DB'!U292</f>
        <v>The data set represents the currently used technical standard of newly installed residential heating systems. The heat is produced in a light fuel oil condensing boiler with a maximum heat output of 14.9 kW, used as residential heating system. The data set considers the whole supply chain from crude oil exploration, processing, preparation and transport to the refineries over the transport of the light fuel oil to the plant. Furthermore the data set comprises the infrastructure as well as end-of-life of the plant.</v>
      </c>
      <c r="S267" s="11" t="str">
        <f>+'National DB'!V292</f>
        <v>good</v>
      </c>
      <c r="T267" s="117">
        <f>+'National DB'!X292</f>
        <v>2012</v>
      </c>
      <c r="U267" s="11" t="str">
        <f>+'National DB'!Z292</f>
        <v>EU27</v>
      </c>
      <c r="V267" s="11" t="str">
        <f>+'National DB'!AA292</f>
        <v>EU27</v>
      </c>
      <c r="W267" s="118" t="str">
        <f>+'National DB'!AG292</f>
        <v>Calore; impianto di riscaldamento residenziale ad olio combustibile leggero (bassa concentrazione di zolfo), caldaia a condensazione, max calore in output 14.9 kW; mix di consumo, al consumatore; a temperatura di 55 °C</v>
      </c>
      <c r="X267" s="118" t="str">
        <f>+'National DB'!AH292</f>
        <v>Heat; residential heating systems from light fuel oil (low sulphur), condensing boiler, max. heat output 14,9 kW; consumption mix, at consumer; at a temperature level of 55°C</v>
      </c>
      <c r="Y267" s="11"/>
      <c r="Z267" s="11"/>
      <c r="AA267" s="119">
        <f>+'National DB'!BR292</f>
        <v>9.5082928200465405E-2</v>
      </c>
      <c r="AB267" s="119" t="str">
        <f>+'National DB'!BS292</f>
        <v>kgCO2e/MJ</v>
      </c>
      <c r="AC267" s="119" t="str">
        <f>+'National DB'!BT292</f>
        <v>kgCO2e/MJ</v>
      </c>
    </row>
    <row r="268" spans="11:29" ht="154">
      <c r="K268" s="11" t="str">
        <f>+'National DB'!L293</f>
        <v>Heat, Residential heating system, Natural gas</v>
      </c>
      <c r="L268" s="11" t="str">
        <f>+'National DB'!M293</f>
        <v>CRO0033</v>
      </c>
      <c r="M268" s="11" t="str">
        <f>+'National DB'!N293</f>
        <v>ELCD III</v>
      </c>
      <c r="N268" s="11" t="str">
        <f>+'National DB'!O293</f>
        <v>PE INTERNATIONAL</v>
      </c>
      <c r="O268" s="13" t="str">
        <f>+'National DB'!P293</f>
        <v>ELCD v3</v>
      </c>
      <c r="P268" s="13" t="str">
        <f>'National DB'!S293</f>
        <v>MJ</v>
      </c>
      <c r="Q268" s="116" t="str">
        <f>+'National DB'!T293</f>
        <v>Il dataset rappresenta i sistemi di riscaldamento residenziali di nuova installazione, secondo gli standard tecnici attualmente usati. Il calore è prodotto in una caldaia a condensazione montato a muro, con un output massimo di calore di 14.9 kW, usato negli impianti residenziali. Il dataset considera la produzion del dispositivo e il suo fine vita. È inclusa l’intera catena di fornitura, dalla prospezione del gas, al processing e preparazione, al trasporto alle famiglie.</v>
      </c>
      <c r="R268" s="116" t="str">
        <f>+'National DB'!U293</f>
        <v xml:space="preserve">The data set represents the currently used technical standard of newly installed residential heating systems. The heat is produced in a wall-mounted natural gas condensing boiler with a maximum heat output of 14.9 kW, used as residential heating system. The data set comprises the production of the device as well as its end-of-life. The whole supply chain is considered, from exploration over natural gas processing and preparation to transport to the households. </v>
      </c>
      <c r="S268" s="11" t="str">
        <f>+'National DB'!V293</f>
        <v>good</v>
      </c>
      <c r="T268" s="117">
        <f>+'National DB'!X293</f>
        <v>2012</v>
      </c>
      <c r="U268" s="11" t="str">
        <f>+'National DB'!Z293</f>
        <v>EU27</v>
      </c>
      <c r="V268" s="11" t="str">
        <f>+'National DB'!AA293</f>
        <v>EU27</v>
      </c>
      <c r="W268" s="118" t="str">
        <f>+'National DB'!AG293</f>
        <v>Calore; impianto di riscaldamento residenziale a gas, caldaia a condensazione, max calore in output 14.9 kW; mix di consumo, al consumatore; a temperatura di 55 °C</v>
      </c>
      <c r="X268" s="118" t="str">
        <f>+'National DB'!AH293</f>
        <v>Heat; residential heating systems from natural gas, condensing boiler, max. heat output 14,9 kW; consumption mix, at consumer; at a temperature level of 55°C</v>
      </c>
      <c r="Y268" s="11"/>
      <c r="Z268" s="11"/>
      <c r="AA268" s="119">
        <f>+'National DB'!BR293</f>
        <v>6.9241372647226657E-2</v>
      </c>
      <c r="AB268" s="119" t="str">
        <f>+'National DB'!BS293</f>
        <v>kgCO2e/MJ</v>
      </c>
      <c r="AC268" s="119" t="str">
        <f>+'National DB'!BT293</f>
        <v>kgCO2e/MJ</v>
      </c>
    </row>
    <row r="269" spans="11:29" ht="168">
      <c r="K269" s="11" t="str">
        <f>+'National DB'!L294</f>
        <v>Heat, Residential heating system, Wood pellet</v>
      </c>
      <c r="L269" s="11" t="str">
        <f>+'National DB'!M294</f>
        <v>CRO0034</v>
      </c>
      <c r="M269" s="11" t="str">
        <f>+'National DB'!N294</f>
        <v>ELCD III</v>
      </c>
      <c r="N269" s="11" t="str">
        <f>+'National DB'!O294</f>
        <v>PE INTERNATIONAL</v>
      </c>
      <c r="O269" s="13" t="str">
        <f>+'National DB'!P294</f>
        <v>ELCD v3</v>
      </c>
      <c r="P269" s="13" t="str">
        <f>'National DB'!S294</f>
        <v>MJ</v>
      </c>
      <c r="Q269" s="116" t="str">
        <f>+'National DB'!T294</f>
        <v xml:space="preserve">Il dataset rappresenta i sistemi di riscaldamento residenziali di nuova installazione, secondo gli standard tecnici attualmente usati. Il calore è prodotto in una caldaia a pellets di legno, con un output massimo di calore di 14.9 kW, usato negli impianti residenziali. I pellets sono stoccati in una stanza di stoccaggio, automaticamente trasferiti alla tramoggia tramite una vite di convogliamento o un soffiatore a tiraggio indotto. Il dataset considera la produzion del dispositivo e il suo fine vita. </v>
      </c>
      <c r="R269" s="116" t="str">
        <f>+'National DB'!U294</f>
        <v xml:space="preserve">The data set represents the currently used technical standard of newly installed residential heating systems. The heat is produced in a wood pellet boiler with a maximum heat output of 14.9 kW, used as residential heating system. The wooden pellets are stored in a storage room, automatically transfered to the hopper reservoir via a conveying screw or a induced-draft blower. The data set comprises the production of the device, its end-of-life as well as the pellet production. </v>
      </c>
      <c r="S269" s="11" t="str">
        <f>+'National DB'!V294</f>
        <v>good</v>
      </c>
      <c r="T269" s="117">
        <f>+'National DB'!X294</f>
        <v>2012</v>
      </c>
      <c r="U269" s="11" t="str">
        <f>+'National DB'!Z294</f>
        <v>EU27</v>
      </c>
      <c r="V269" s="11" t="str">
        <f>+'National DB'!AA294</f>
        <v>EU27</v>
      </c>
      <c r="W269" s="118" t="str">
        <f>+'National DB'!AG294</f>
        <v>Calore; impianto di riscaldamento residenziale a pellets, caldaia , max calore in output 14.9 kW; mix di consumo, al consumatore; a temperatura di 70 °C</v>
      </c>
      <c r="X269" s="118" t="str">
        <f>+'National DB'!AH294</f>
        <v>Heat; residential heating systems from wood pellets, boiler, max. heat output 14,9 kW; consumption mix, at consumer; at a temperature level of 70°C</v>
      </c>
      <c r="Y269" s="11"/>
      <c r="Z269" s="11"/>
      <c r="AA269" s="119">
        <f>+'National DB'!BR294</f>
        <v>0.15093973777281203</v>
      </c>
      <c r="AB269" s="119" t="str">
        <f>+'National DB'!BS294</f>
        <v>kgCO2e/MJ</v>
      </c>
      <c r="AC269" s="119" t="str">
        <f>+'National DB'!BT294</f>
        <v>kgCO2e/MJ</v>
      </c>
    </row>
    <row r="270" spans="11:29" ht="196">
      <c r="K270" s="11" t="str">
        <f>+'National DB'!L295</f>
        <v>Process steam, Heat plant, Light fuel oil</v>
      </c>
      <c r="L270" s="11" t="str">
        <f>+'National DB'!M295</f>
        <v>CRO0035</v>
      </c>
      <c r="M270" s="11" t="str">
        <f>+'National DB'!N295</f>
        <v>ELCD III</v>
      </c>
      <c r="N270" s="11" t="str">
        <f>+'National DB'!O295</f>
        <v>PE INTERNATIONAL</v>
      </c>
      <c r="O270" s="13" t="str">
        <f>+'National DB'!P295</f>
        <v>ELCD v3</v>
      </c>
      <c r="P270" s="13" t="str">
        <f>'National DB'!S295</f>
        <v>MJ</v>
      </c>
      <c r="Q270" s="116" t="str">
        <f>+'National DB'!T295</f>
        <v>Il vapore è prodotto in una centrale termica a olio combustibile leggero. L’olio combustibile leggero è fornito dalle raffineria del paese/regione. Inoltre, gli standard tecnologici specifici del paese/regione riguardanti l’efficienza energetica dell’impianto, la tecnologia di combustione, la rimozione degli NOx e delle polveri sono considerati, unitamente alle caratteristiche dei vettori energetici. Il dataset include l’infrastruttura e il fine vita dell’impianto. L’intera catena di fornitura è considerata, dall’estrazione al processing e trasporto all’impianto</v>
      </c>
      <c r="R270" s="116" t="str">
        <f>+'National DB'!U295</f>
        <v xml:space="preserve">The process steam is produced in a light fuel oil specific heat plant. The light fuel oil is supplied from country / region-specific refineries. Furthermore, country / region specific technology standards of plants regarding efficiency, firing technology, NOx removal and dedusting, as well as country / region specific energy carrier properties are considered. The data set comprises the infrastructure as well as end-of-life of the plant. The whole supply chain from mining, processing and transport to the plant is also considered. </v>
      </c>
      <c r="S270" s="11" t="str">
        <f>+'National DB'!V295</f>
        <v>good</v>
      </c>
      <c r="T270" s="117">
        <f>+'National DB'!X295</f>
        <v>2015</v>
      </c>
      <c r="U270" s="11" t="str">
        <f>+'National DB'!Z295</f>
        <v>EU27</v>
      </c>
      <c r="V270" s="11" t="str">
        <f>+'National DB'!AA295</f>
        <v>EU27</v>
      </c>
      <c r="W270" s="118" t="str">
        <f>+'National DB'!AG295</f>
        <v>Vapore da olio combustibile leggero; centrale termica; mix di consumo, all'impianto; MJ, efficienza 90%</v>
      </c>
      <c r="X270" s="118" t="str">
        <f>+'National DB'!AH295</f>
        <v xml:space="preserve">Process steam from Light fuel oil; heat plant; consumption mix, at power plant; MJ, 90% efficiency </v>
      </c>
      <c r="Y270" s="11"/>
      <c r="Z270" s="11"/>
      <c r="AA270" s="119">
        <f>+'National DB'!BR295</f>
        <v>0.10313593729090999</v>
      </c>
      <c r="AB270" s="119" t="str">
        <f>+'National DB'!BS295</f>
        <v>kgCO2e/MJ</v>
      </c>
      <c r="AC270" s="119" t="str">
        <f>+'National DB'!BT295</f>
        <v>kgCO2e/MJ</v>
      </c>
    </row>
    <row r="271" spans="11:29" ht="196">
      <c r="K271" s="11" t="str">
        <f>+'National DB'!L296</f>
        <v>Heat, District heating, Public heat plant</v>
      </c>
      <c r="L271" s="11" t="str">
        <f>+'National DB'!M296</f>
        <v>CRO0065</v>
      </c>
      <c r="M271" s="11" t="str">
        <f>+'National DB'!N296</f>
        <v>Clim’Foot project</v>
      </c>
      <c r="N271" s="11" t="str">
        <f>+'National DB'!O296</f>
        <v>EIHP</v>
      </c>
      <c r="O271" s="13" t="str">
        <f>+'National DB'!P296</f>
        <v>National energy balances for the period from 2010 to 2015, National Inventory Report 2017</v>
      </c>
      <c r="P271" s="13" t="str">
        <f>'National DB'!S296</f>
        <v>MWh</v>
      </c>
      <c r="Q271" s="116" t="str">
        <f>+'National DB'!T296</f>
        <v>Il punto di partenza per il calcolo del fattore emissivo relativo al teleriscaldamento è la quantità di calore fornito agli utenti dalla centrale pubblica a gas.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v>
      </c>
      <c r="R271" s="116" t="str">
        <f>+'National DB'!U296</f>
        <v>For the district heating calculation, the starting point is the quantity of heat supplied to end users from public heat plant on natural gas. The quantities of heat produced and fuel consumed in public heat plant have been determinate. The following step of the calculation was determining the scope of distribution losses and own consumption in plants. Considering the efficiency of production in plant and factor of primary energy, the corresponding CO2e emissions have been determinate. Finally, electricity consumption for pumps in the distribution system and appropriate emissions have been added.</v>
      </c>
      <c r="S271" s="11" t="str">
        <f>+'National DB'!V296</f>
        <v>Very good</v>
      </c>
      <c r="T271" s="117">
        <f>+'National DB'!X296</f>
        <v>2015</v>
      </c>
      <c r="U271" s="11" t="str">
        <f>+'National DB'!Z296</f>
        <v>Hrvatska</v>
      </c>
      <c r="V271" s="11" t="str">
        <f>+'National DB'!AA296</f>
        <v>Croatia</v>
      </c>
      <c r="W271" s="118" t="str">
        <f>+'National DB'!AG296</f>
        <v>Per il calcolo sono stati usati i dati dal Bilancio energetico nazionale 2010-2015 e dall'inventario nazionale delle emissioni di gas serra (NIR 2017)</v>
      </c>
      <c r="X271" s="118" t="str">
        <f>+'National DB'!AH296</f>
        <v>Data from National energy balances for the period 2010-2015 and Croatian greenhouse gas inventory report for the period 1990-2015 (NIR 2017) were used for calculation.</v>
      </c>
      <c r="Y271" s="11"/>
      <c r="Z271" s="11"/>
      <c r="AA271" s="119">
        <f>+'National DB'!BR296</f>
        <v>301.71288360102659</v>
      </c>
      <c r="AB271" s="119" t="str">
        <f>+'National DB'!BS296</f>
        <v>kgCO2e/MWh</v>
      </c>
      <c r="AC271" s="119" t="str">
        <f>+'National DB'!BT296</f>
        <v>kgCO2e/MWh</v>
      </c>
    </row>
    <row r="272" spans="11:29" ht="210">
      <c r="K272" s="11" t="str">
        <f>+'National DB'!L297</f>
        <v>Heat, District heating, Public heat plant</v>
      </c>
      <c r="L272" s="11" t="str">
        <f>+'National DB'!M297</f>
        <v>CRO0066</v>
      </c>
      <c r="M272" s="11" t="str">
        <f>+'National DB'!N297</f>
        <v>Clim’Foot project</v>
      </c>
      <c r="N272" s="11" t="str">
        <f>+'National DB'!O297</f>
        <v>EIHP</v>
      </c>
      <c r="O272" s="13" t="str">
        <f>+'National DB'!P297</f>
        <v>National energy balances for the period from 2010 to 2015, National Inventory Report 2017</v>
      </c>
      <c r="P272" s="13" t="str">
        <f>'National DB'!S297</f>
        <v>MWh</v>
      </c>
      <c r="Q272" s="116" t="str">
        <f>+'National DB'!T297</f>
        <v>Il punto di partenza per il calcolo del fattore emissivo relativo al teleriscaldamento è la quantità di calore fornito agli utenti dalla centrale pubblica a olio combustibile pesante.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v>
      </c>
      <c r="R272" s="116" t="str">
        <f>+'National DB'!U297</f>
        <v xml:space="preserve">For the district heating calculation, the starting point is the quantity of heat supplied to end users from public heat plant on heavy fuel oil. The quantities of heat produced and fuel consumed in public heat plant have been determinate. The following step of the calculation was determining the scope of distribution losses and own consumption in plant. Considering the efficiency of production in plant and factors of primary energy, the corresponding CO2e emissions have been determinate. Finally, electricity consumption for pumps in the distribution system and appropriate emissions have been added. </v>
      </c>
      <c r="S272" s="11" t="str">
        <f>+'National DB'!V297</f>
        <v>Very good</v>
      </c>
      <c r="T272" s="117">
        <f>+'National DB'!X297</f>
        <v>2015</v>
      </c>
      <c r="U272" s="11" t="str">
        <f>+'National DB'!Z297</f>
        <v>Hrvatska</v>
      </c>
      <c r="V272" s="11" t="str">
        <f>+'National DB'!AA297</f>
        <v>Croatia</v>
      </c>
      <c r="W272" s="118" t="str">
        <f>+'National DB'!AG297</f>
        <v>Per il calcolo sono stati usati i dati dal Bilancio energetico nazionale 2010-2015 e dall'inventario nazionale delle emissioni di gas serra (NIR 2017)</v>
      </c>
      <c r="X272" s="118" t="str">
        <f>+'National DB'!AH297</f>
        <v>Data from National energy balances for the period 2010-2015 and Croatian greenhouse gas inventory report for the period 1990-2015 (NIR 2017) were used for calculation.</v>
      </c>
      <c r="Y272" s="11"/>
      <c r="Z272" s="11"/>
      <c r="AA272" s="119">
        <f>+'National DB'!BR297</f>
        <v>517.65073044761493</v>
      </c>
      <c r="AB272" s="119" t="str">
        <f>+'National DB'!BS297</f>
        <v>kgCO2e/MWh</v>
      </c>
      <c r="AC272" s="119" t="str">
        <f>+'National DB'!BT297</f>
        <v>kgCO2e/MWh</v>
      </c>
    </row>
    <row r="273" spans="11:29" ht="210">
      <c r="K273" s="11" t="str">
        <f>+'National DB'!L298</f>
        <v>Heat, District heating, Public heat plant</v>
      </c>
      <c r="L273" s="11" t="str">
        <f>+'National DB'!M298</f>
        <v>CRO0067</v>
      </c>
      <c r="M273" s="11" t="str">
        <f>+'National DB'!N298</f>
        <v>Clim’Foot project</v>
      </c>
      <c r="N273" s="11" t="str">
        <f>+'National DB'!O298</f>
        <v>EIHP</v>
      </c>
      <c r="O273" s="13" t="str">
        <f>+'National DB'!P298</f>
        <v>National energy balances for the period from 2010 to 2015, National Inventory Report 2017</v>
      </c>
      <c r="P273" s="13" t="str">
        <f>'National DB'!S298</f>
        <v>MWh</v>
      </c>
      <c r="Q273" s="116" t="str">
        <f>+'National DB'!T298</f>
        <v>Il punto di partenza per il calcolo del fattore emissivo relativo al teleriscaldamento è la quantità di calore fornito agli utenti dalla centrale pubblica a olio combustibile pesante.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v>
      </c>
      <c r="R273" s="116" t="str">
        <f>+'National DB'!U298</f>
        <v xml:space="preserve">For the district heating calculation, the starting point is the quantity of heat supplied to end users from public heat plant on heavy fuel oil. The quantities of heat produced and fuel consumed in public heat plant have been determinate. The following step of the calculation was determining the scope of distribution losses and own consumption in plant. Considering the efficiency of production in plant and factors of primary energy, the corresponding CO2e emissions have been determinate. Finally, electricity consumption for pumps in the distribution system and appropriate emissions have been added. </v>
      </c>
      <c r="S273" s="11" t="str">
        <f>+'National DB'!V298</f>
        <v>Very good</v>
      </c>
      <c r="T273" s="117">
        <f>+'National DB'!X298</f>
        <v>2015</v>
      </c>
      <c r="U273" s="11" t="str">
        <f>+'National DB'!Z298</f>
        <v>Hrvatska</v>
      </c>
      <c r="V273" s="11" t="str">
        <f>+'National DB'!AA298</f>
        <v>Croatia</v>
      </c>
      <c r="W273" s="118" t="str">
        <f>+'National DB'!AG298</f>
        <v>Per il calcolo sono stati usati i dati dal Bilancio energetico nazionale 2010-2015 e dall'inventario nazionale delle emissioni di gas serra (NIR 2017)</v>
      </c>
      <c r="X273" s="118" t="str">
        <f>+'National DB'!AH298</f>
        <v>Data from National energy balances for the period 2010-2015 and Croatian greenhouse gas inventory report for the period 1990-2015 (NIR 2017) were used for calculation.</v>
      </c>
      <c r="Y273" s="11"/>
      <c r="Z273" s="11"/>
      <c r="AA273" s="119">
        <f>+'National DB'!BR298</f>
        <v>486.82269351038298</v>
      </c>
      <c r="AB273" s="119" t="str">
        <f>+'National DB'!BS298</f>
        <v>kgCO2e/MWh</v>
      </c>
      <c r="AC273" s="119" t="str">
        <f>+'National DB'!BT298</f>
        <v>kgCO2e/MWh</v>
      </c>
    </row>
    <row r="274" spans="11:29" ht="210">
      <c r="K274" s="11" t="str">
        <f>+'National DB'!L299</f>
        <v>Heat, District heating, Public heat plant</v>
      </c>
      <c r="L274" s="11" t="str">
        <f>+'National DB'!M299</f>
        <v>CRO0068</v>
      </c>
      <c r="M274" s="11" t="str">
        <f>+'National DB'!N299</f>
        <v>Clim’Foot project</v>
      </c>
      <c r="N274" s="11" t="str">
        <f>+'National DB'!O299</f>
        <v>EIHP</v>
      </c>
      <c r="O274" s="13" t="str">
        <f>+'National DB'!P299</f>
        <v>National energy balances for the period from 2010 to 2015, National Inventory Report 2017</v>
      </c>
      <c r="P274" s="13" t="str">
        <f>'National DB'!S299</f>
        <v>MWh</v>
      </c>
      <c r="Q274" s="116" t="str">
        <f>+'National DB'!T299</f>
        <v>Il punto di partenza per il calcolo del fattore emissivo relativo al teleriscaldamento è la quantità di calore fornito agli utenti dalla centrale pubblica a trucioli di legno. Sono state determinate le quantità di calore prodotto e combustibile consumato.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v>
      </c>
      <c r="R274" s="116" t="str">
        <f>+'National DB'!U299</f>
        <v xml:space="preserve">For the district heating calculation, the starting point is the quantity of heat supplied to end users from public heat plant on wood chips. The quantities of heat produced and fuel consumed in public heat plant have been determinate. The following step of the calculation was determining the scope of distribution losses and own consumption in plant. Considering the efficiency of production in plant and factors of primary energy, the corresponding CO2e emissions have been determinate. Finally, electricity consumption for pumps in the distribution system and appropriate emissions have been added. </v>
      </c>
      <c r="S274" s="11" t="str">
        <f>+'National DB'!V299</f>
        <v>Very good</v>
      </c>
      <c r="T274" s="117">
        <f>+'National DB'!X299</f>
        <v>2015</v>
      </c>
      <c r="U274" s="11" t="str">
        <f>+'National DB'!Z299</f>
        <v>Hrvatska</v>
      </c>
      <c r="V274" s="11" t="str">
        <f>+'National DB'!AA299</f>
        <v>Croatia</v>
      </c>
      <c r="W274" s="118" t="str">
        <f>+'National DB'!AG299</f>
        <v>Per il calcolo sono stati usati i dati dal Bilancio energetico nazionale 2010-2015 e dall'inventario nazionale delle emissioni di gas serra (NIR 2017)</v>
      </c>
      <c r="X274" s="118" t="str">
        <f>+'National DB'!AH299</f>
        <v>Data from National energy balances for the period 2010-2015 and Croatian greenhouse gas inventory report for the period 1990-2015 (NIR 2017) were used for calculation.</v>
      </c>
      <c r="Y274" s="11"/>
      <c r="Z274" s="11"/>
      <c r="AA274" s="119">
        <f>+'National DB'!BR299</f>
        <v>106.23792803692562</v>
      </c>
      <c r="AB274" s="119" t="str">
        <f>+'National DB'!BS299</f>
        <v>kgCO2e/MWh</v>
      </c>
      <c r="AC274" s="119" t="str">
        <f>+'National DB'!BT299</f>
        <v>kgCO2e/MWh</v>
      </c>
    </row>
    <row r="275" spans="11:29" ht="308">
      <c r="K275" s="11" t="str">
        <f>+'National DB'!L300</f>
        <v>Heat, District heating, Public heat plant</v>
      </c>
      <c r="L275" s="11" t="str">
        <f>+'National DB'!M300</f>
        <v>CRO0069</v>
      </c>
      <c r="M275" s="11" t="str">
        <f>+'National DB'!N300</f>
        <v>Clim’Foot project</v>
      </c>
      <c r="N275" s="11" t="str">
        <f>+'National DB'!O300</f>
        <v>EIHP</v>
      </c>
      <c r="O275" s="13" t="str">
        <f>+'National DB'!P300</f>
        <v>National energy balances for the period from 2010 to 2015, National Inventory Report 2017</v>
      </c>
      <c r="P275" s="13" t="str">
        <f>'National DB'!S300</f>
        <v>MWh</v>
      </c>
      <c r="Q275" s="116" t="str">
        <f>+'National DB'!T300</f>
        <v>Il punto di partenza per il calcolo del fattore emissivo relativo al teleriscaldamento è la quantità di calore fornito agli utenti dalle centrali pubbliche in Croazia. Sono state determinate le quantità di calore prodotto e combustibile consumato nelle centrali pubbliche. In Croazia, il teleriscaldamento è prodotto mediante centrali termiche a gas naturale, olio combustibile super leggero e pesante. Il passaggio successivo è stato calcolare il raggio delle perdite di distribuzione e il consumo proprio negli impianti. _x000D_Le corrispondenti emissioni di CO2 sono state determinate considerando l’efficienza della produzione nell’impianto e il fattore di energia primaria. Infine, è stato aggiunto il consumo elettrico per le pompe di distribuzione e le relative emissioni. _x000D_Considerando tutti questi calcoli, è stato determinato il fattore di emissione medio di CO2e per il teleriscaldamento da tutte le centrali in Croazia.</v>
      </c>
      <c r="R275" s="116" t="str">
        <f>+'National DB'!U300</f>
        <v>For the district heating calculation, the starting point is the quantity of heat supplied to end users from public heat plants in Croatia. The quantities of heat produced and fuel consumed in public heat plants have been determinate. In Croatia, district heat is produced in public heat plants from natural gas, extra light fuel oil and heavy fuel oil. The following step of the calculation was determining the scope of distribution losses and own consumption in plants. Considering the efficiency of production in individual plants and factors of primary energy, the corresponding CO2e emissions have been determinate. Finally, electricity consumption for pumps in the distribution system and appropriate emissions have been added. Taking into account all these calculations, average CO2e emission factor for district heating from all public heat plants in Croatia has been calculated.</v>
      </c>
      <c r="S275" s="11" t="str">
        <f>+'National DB'!V300</f>
        <v>Very good</v>
      </c>
      <c r="T275" s="117">
        <f>+'National DB'!X300</f>
        <v>2015</v>
      </c>
      <c r="U275" s="11" t="str">
        <f>+'National DB'!Z300</f>
        <v>Hrvatska</v>
      </c>
      <c r="V275" s="11" t="str">
        <f>+'National DB'!AA300</f>
        <v>Croatia</v>
      </c>
      <c r="W275" s="118" t="str">
        <f>+'National DB'!AG300</f>
        <v>Per il calcolo sono stati usati i dati dal Bilancio energetico nazionale 2010-2015 e dall'inventario nazionale delle emissioni di gas serra (NIR 2017)</v>
      </c>
      <c r="X275" s="118" t="str">
        <f>+'National DB'!AH300</f>
        <v>Data from National energy balances for the period 2010-2015 and Croatian greenhouse gas inventory report for the period 1990-2015 (NIR 2017) were used for calculation.</v>
      </c>
      <c r="Y275" s="11"/>
      <c r="Z275" s="11"/>
      <c r="AA275" s="119">
        <f>+'National DB'!BR300</f>
        <v>403.90142817413846</v>
      </c>
      <c r="AB275" s="119" t="str">
        <f>+'National DB'!BS300</f>
        <v>kgCO2e/MWh</v>
      </c>
      <c r="AC275" s="119" t="str">
        <f>+'National DB'!BT300</f>
        <v>kgCO2e/MWh</v>
      </c>
    </row>
    <row r="276" spans="11:29" ht="294">
      <c r="K276" s="11" t="str">
        <f>+'National DB'!L301</f>
        <v>Heat, District heating</v>
      </c>
      <c r="L276" s="11" t="str">
        <f>+'National DB'!M301</f>
        <v>CRO0073</v>
      </c>
      <c r="M276" s="11" t="str">
        <f>+'National DB'!N301</f>
        <v>Clim’Foot project</v>
      </c>
      <c r="N276" s="11" t="str">
        <f>+'National DB'!O301</f>
        <v>EIHP</v>
      </c>
      <c r="O276" s="13" t="str">
        <f>+'National DB'!P301</f>
        <v>National energy balances for the period from 2010 to 2015, National Inventory Report 2017</v>
      </c>
      <c r="P276" s="13" t="str">
        <f>'National DB'!S301</f>
        <v>MWh</v>
      </c>
      <c r="Q276" s="116" t="str">
        <f>+'National DB'!T301</f>
        <v xml:space="preserve">Il punto di partenza per il calcolo del fattore emissivo relativo al teleriscaldamento è la quantità di calore fornito agli utenti. Sono state determinate le quantità di calore prodotto e combustibile consumato nelle centrali pubbliche e impianti di cogenerazione. È stata analizzata la struttura di origine dei combustibili, per ognuna delle fonti menzionate di teleriscaldamento. In Croazia, il teleriscaldamento è prodotto mediante centrali termiche pubbliche a gas naturale, olio combustibile super leggero e pesante. Il passaggio successivo è stato calcolare il raggio delle perdite di distribuzione e il consumo proprio negli impianti. Le corrispondenti emissioni di CO2 sono state determinate considerando l’efficienza della produzione nell’impianto e il fattore di energia primaria. Infine, è stato aggiunto il consumo elettrico per le pompe di distribuzione e le relative emissioni. </v>
      </c>
      <c r="R276" s="116" t="str">
        <f>+'National DB'!U301</f>
        <v>For the district heating calculation, the starting point is the quantity of heat supplied to end users. The quantities of heat produced and fuel consumed in public heat plants and cogeneration plants have been determinate. The structure of fuels origin in each of the previously mentioned sources of district heating has been analysed. In Croatia, district heat is produced in public heat plants from natural gas, extra light fuel oil and heavy fuel oil, while in cogeneration plants, biofuel and biomass are also used besides previously mentioned sources. The following step of the calculation was determining the scope of distribution losses and own consumption in plants. Considering the efficiency of production in individual plants and factors of primary energy, the corresponding CO2e emissions have been determinate. Finally, electricity consumption for pumps in the distribution system and appropriate emissions have been added.</v>
      </c>
      <c r="S276" s="11" t="str">
        <f>+'National DB'!V301</f>
        <v>Very good</v>
      </c>
      <c r="T276" s="117">
        <f>+'National DB'!X301</f>
        <v>2015</v>
      </c>
      <c r="U276" s="11" t="str">
        <f>+'National DB'!Z301</f>
        <v>Hrvatska</v>
      </c>
      <c r="V276" s="11" t="str">
        <f>+'National DB'!AA301</f>
        <v>Croatia</v>
      </c>
      <c r="W276" s="118" t="str">
        <f>+'National DB'!AG301</f>
        <v>Per il calcolo sono stati usati i dati dal Bilancio energetico nazionale 2010-2015 e dall'inventario nazionale delle emissioni di gas serra (NIR 2017)</v>
      </c>
      <c r="X276" s="118" t="str">
        <f>+'National DB'!AH301</f>
        <v>Data from National energy balances for the period 2010-2015 and Croatian greenhouse gas inventory report for the period 1990-2015 (NIR 2017) were used for calculation.</v>
      </c>
      <c r="Y276" s="11"/>
      <c r="Z276" s="11"/>
      <c r="AA276" s="119">
        <f>+'National DB'!BR301</f>
        <v>350.91005289298789</v>
      </c>
      <c r="AB276" s="119" t="str">
        <f>+'National DB'!BS301</f>
        <v>kgCO2e/MWh</v>
      </c>
      <c r="AC276" s="119" t="str">
        <f>+'National DB'!BT301</f>
        <v>kgCO2e/MWh</v>
      </c>
    </row>
    <row r="277" spans="11:29" ht="182">
      <c r="K277" s="11">
        <f>+'National DB'!L302</f>
        <v>0</v>
      </c>
      <c r="L277" s="11" t="str">
        <f>+'National DB'!M302</f>
        <v>HU00051</v>
      </c>
      <c r="M277" s="11" t="str">
        <f>+'National DB'!N302</f>
        <v>Clim’Foot</v>
      </c>
      <c r="N277" s="11" t="str">
        <f>+'National DB'!O302</f>
        <v>TU Budapest</v>
      </c>
      <c r="O277" s="13" t="str">
        <f>+'National DB'!P302</f>
        <v>Hungarian National Inventory Report (2016): http://unfccc.int/files/national_reports/annex_i_ghg_inventories/national_inventories_submissions/application/zip/hun-2016-crf-30nov16.zip, HUNGARIAN ENERGY AND PUBLIC UTILITY REGULATORY AUTHORITY 2016</v>
      </c>
      <c r="P277" s="13" t="str">
        <f>'National DB'!S302</f>
        <v>GJ</v>
      </c>
      <c r="Q277" s="116" t="str">
        <f>+'National DB'!T302</f>
        <v>Basato sui dati medi di consumo di combustibile da parte delle compagnie con licenza di produttore di calore nel 2014-2015. Include gas naturale, biomassa, carbone e rifiuti, i quali coprono il 99.9% del mix totale di energia primaria. Non include olio combustibile, GPL e la combustione di fanghi/gas di depurazione. Non include il calore industriale recuperato e i dati di MVM Paks Ltd. Nel caso della tecnologia di cogenerazione il dato include la quantità di combustibile usato per la produzione di elettricità.</v>
      </c>
      <c r="R277" s="116" t="str">
        <f>+'National DB'!U302</f>
        <v>Based on the data of average fuel consumption of companies with heat producer's license in 2014-2015. It includes natural gas, biomass, coal and waste which covers more than 99.9% of the total primary energy mix. Does not include heating oil, LPG, sewage sludge-gas burning. Does not include recuperated industrial heat and the data of MVM Paks NPP Ltd. In case of cogeneration technology the data also includes the amounts of fuel used for electricity production.</v>
      </c>
      <c r="S277" s="11" t="str">
        <f>+'National DB'!V302</f>
        <v>Very good</v>
      </c>
      <c r="T277" s="117">
        <f>+'National DB'!X302</f>
        <v>2016</v>
      </c>
      <c r="U277" s="11" t="str">
        <f>+'National DB'!Z302</f>
        <v>Magyarország</v>
      </c>
      <c r="V277" s="11" t="str">
        <f>+'National DB'!AA302</f>
        <v>Hungary</v>
      </c>
      <c r="W277" s="118" t="str">
        <f>+'National DB'!AG302</f>
        <v>I dati del teleriscaldamento sono stati ottenuti dal “District Heating Report 2015” dell’Autorità per la Regolamentazione per l’energia e la pubblica utilità. I fattori di emissione sono stati stimati a partire dai fattori di emissione riportati nel NIR 2016 basati sugli anni 2010-2014.</v>
      </c>
      <c r="X277" s="118" t="str">
        <f>+'National DB'!AH302</f>
        <v>District heating energy data were obtained from the District Heating Report 2015 of the Hungarian Energy and Public Utility Regulatory Authority 2016. The emission factors were estimated from the country specific emission factors of NIR 2016 considering the years 2010-2014.</v>
      </c>
      <c r="Y277" s="11"/>
      <c r="Z277" s="11"/>
      <c r="AA277" s="119">
        <f>+'National DB'!BR302</f>
        <v>143.1535427</v>
      </c>
      <c r="AB277" s="119" t="str">
        <f>+'National DB'!BS302</f>
        <v>kgCO2e/GJ</v>
      </c>
      <c r="AC277" s="119" t="str">
        <f>+'National DB'!BT302</f>
        <v>kgCO2e/GJ</v>
      </c>
    </row>
    <row r="278" spans="11:29" ht="322">
      <c r="K278" s="11">
        <f>+'National DB'!L303</f>
        <v>0</v>
      </c>
      <c r="L278" s="11" t="str">
        <f>+'National DB'!M303</f>
        <v>HU00384</v>
      </c>
      <c r="M278" s="11" t="str">
        <f>+'National DB'!N303</f>
        <v>UK DEFRA</v>
      </c>
      <c r="N278" s="11" t="str">
        <f>+'National DB'!O303</f>
        <v>UK DEFRA</v>
      </c>
      <c r="O278" s="13" t="str">
        <f>+'National DB'!P303</f>
        <v>2016 Government emission conversion factors for greenhouse gas company reporting https://www.gov.uk/government/uploads/system/uploads/attachment_data/file/553488/2016_methodology_paper_Final_V01-00.pdf</v>
      </c>
      <c r="P278" s="13" t="str">
        <f>'National DB'!S303</f>
        <v>psg km</v>
      </c>
      <c r="Q278" s="116" t="str">
        <f>+'National DB'!T303</f>
        <v>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domestici) sono state calcolate dal report dell’Autorità dell’aviazione civile del Regno Unito (CAA). I fattori di emissione includono l’8% di sollevamento per la distanza ortodromica e il sollevamento per considerare gli impatti aggiuntivi della forza radiativa.</v>
      </c>
      <c r="R278" s="116" t="str">
        <f>+'National DB'!U303</f>
        <v>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domestic flights) have all been calculated from detailed UK Civil Aviation Authority (CAA) report. Emission factors include the 8% uplift for Great Circle distance and the uplift to account for additional impacts of radiative forcing.</v>
      </c>
      <c r="S278" s="11" t="str">
        <f>+'National DB'!V303</f>
        <v>Very Good</v>
      </c>
      <c r="T278" s="117">
        <f>+'National DB'!X303</f>
        <v>2017</v>
      </c>
      <c r="U278" s="11" t="str">
        <f>+'National DB'!Z303</f>
        <v>Egyesült Királyság</v>
      </c>
      <c r="V278" s="11" t="str">
        <f>+'National DB'!AA303</f>
        <v>UK</v>
      </c>
      <c r="W278" s="118" t="str">
        <f>+'National DB'!AG303</f>
        <v xml:space="preserve">Tutti i fattori presentati sono per soli voli diretti. Un’ampia varietà di aerei rappresentativi è stata considerate per il calcolo dei fattori di emissione dei voli domestici. Anche le merci trasportate sui voli passeggeri sono stati presi in considerazione. </v>
      </c>
      <c r="X278" s="118" t="str">
        <f>+'National DB'!AH303</f>
        <v>All factors presented are for direct (non-stop) flights only. A wide variety of representative aircraft have been used to calculate emission factors for domestic flights. Freight transported on passenger services has also been taken into account. Allocating flights into short- and long-haul: domestic flights are those that start and end in the United Kingdom.</v>
      </c>
      <c r="Y278" s="11"/>
      <c r="Z278" s="11"/>
      <c r="AA278" s="119">
        <f>+'National DB'!BR303</f>
        <v>0.64501999999999993</v>
      </c>
      <c r="AB278" s="119" t="str">
        <f>+'National DB'!BS303</f>
        <v>kg CO2e/psg km</v>
      </c>
      <c r="AC278" s="119" t="str">
        <f>+'National DB'!BT303</f>
        <v>kg CO2e/psg km</v>
      </c>
    </row>
    <row r="279" spans="11:29" ht="322">
      <c r="K279" s="11">
        <f>+'National DB'!L304</f>
        <v>0</v>
      </c>
      <c r="L279" s="11" t="str">
        <f>+'National DB'!M304</f>
        <v>HU00385</v>
      </c>
      <c r="M279" s="11" t="str">
        <f>+'National DB'!N304</f>
        <v>UK DEFRA</v>
      </c>
      <c r="N279" s="11" t="str">
        <f>+'National DB'!O304</f>
        <v>UK DEFRA</v>
      </c>
      <c r="O279" s="13" t="str">
        <f>+'National DB'!P304</f>
        <v>2016 Government emission conversion factors for greenhouse gas company reporting https://www.gov.uk/government/uploads/system/uploads/attachment_data/file/553488/2016_methodology_paper_Final_V01-00.pdf</v>
      </c>
      <c r="P279" s="13" t="str">
        <f>'National DB'!S304</f>
        <v>psg km</v>
      </c>
      <c r="Q279" s="116" t="str">
        <f>+'National DB'!T304</f>
        <v>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a breve raggio) sono state calcolate dal report dell’Autorità dell’aviazione civile del Regno Unito (CAA). I fattori di emissione includono l’8% di sollevamento per la distanza ortodromica e il sollevamento per considerare gli impatti aggiuntivi della forza radiativa.</v>
      </c>
      <c r="R279" s="116" t="str">
        <f>+'National DB'!U304</f>
        <v>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short-haul flights) have all been calculated from detailed UK Civil Aviation Authority (CAA) report. Emission factors include the 8% uplift for Great Circle distance and the uplift to account for additional impacts of radiative forcing.</v>
      </c>
      <c r="S279" s="11" t="str">
        <f>+'National DB'!V304</f>
        <v>Very Good</v>
      </c>
      <c r="T279" s="117">
        <f>+'National DB'!X304</f>
        <v>2017</v>
      </c>
      <c r="U279" s="11" t="str">
        <f>+'National DB'!Z304</f>
        <v>Európa</v>
      </c>
      <c r="V279" s="11" t="str">
        <f>+'National DB'!AA304</f>
        <v>Europe</v>
      </c>
      <c r="W279" s="118" t="str">
        <f>+'National DB'!AG304</f>
        <v>Tutti i fattori presentati sono per soli voli diretti. Un’ampia varietà di aerei rappresentativi è stata considerate per il calcolo dei fattori di emissione dei voli a breve raggio. Anche le merci trasportate sui voli passeggeri sono stati presi in considerazione. Tutti i voli con destinazione Europa (o quelli di simile distanza), fino a 3.700 km massimo) sono a breve raggio, e quelli verso destinazioni non europee (o al di sopra dei 3.700) dovrebbero essere considerati lungo-raggio.</v>
      </c>
      <c r="X279" s="118" t="str">
        <f>+'National DB'!AH304</f>
        <v>All factors presented are for direct (non-stop) flights only. A wide variety of representative aircraft have been used to calculate emission factors for short haul flights. Freight transported on passenger services has also been taken into account. All fights to ‘Europe’(or those of similar distance, up to a 3,700km maximum) are short-haul, and those that are to non-European destinations (or for flights over 3,700km) should be counted as long-haul.</v>
      </c>
      <c r="Y279" s="11"/>
      <c r="Z279" s="11"/>
      <c r="AA279" s="119">
        <f>+'National DB'!BR304</f>
        <v>0.38785000000000003</v>
      </c>
      <c r="AB279" s="119" t="str">
        <f>+'National DB'!BS304</f>
        <v>kg CO2e/psg km</v>
      </c>
      <c r="AC279" s="119" t="str">
        <f>+'National DB'!BT304</f>
        <v>kg CO2e/psg km</v>
      </c>
    </row>
    <row r="280" spans="11:29" ht="350">
      <c r="K280" s="11">
        <f>+'National DB'!L305</f>
        <v>0</v>
      </c>
      <c r="L280" s="11" t="str">
        <f>+'National DB'!M305</f>
        <v>HU00386</v>
      </c>
      <c r="M280" s="11" t="str">
        <f>+'National DB'!N305</f>
        <v>UK DEFRA</v>
      </c>
      <c r="N280" s="11" t="str">
        <f>+'National DB'!O305</f>
        <v>UK DEFRA</v>
      </c>
      <c r="O280" s="13" t="str">
        <f>+'National DB'!P305</f>
        <v>2016 Government emission conversion factors for greenhouse gas company reporting https://www.gov.uk/government/uploads/system/uploads/attachment_data/file/553488/2016_methodology_paper_Final_V01-00.pdf</v>
      </c>
      <c r="P280" s="13" t="str">
        <f>'National DB'!S305</f>
        <v>psg km</v>
      </c>
      <c r="Q280" s="116" t="str">
        <f>+'National DB'!T305</f>
        <v>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a lungo raggio) sono state calcolate dal report dell’Autorità dell’aviazione civile del Regno Unito (CAA). La considerazione delle merci genera una differenza significativa sui fattori a lunga distanza. I fattori di emissione includono l’8% di sollevamento per la distanza ortodromica e il sollevamento per considerare gli impatti aggiuntivi della forza radiativa.</v>
      </c>
      <c r="R280" s="116" t="str">
        <f>+'National DB'!U305</f>
        <v>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long-haul flights) have all been calculated from detailed UK Civil Aviation Authority (CAA) report. Accounting for freight makes a significant difference to long-haul factors. Emission factors include the 8% uplift for Great Circle distance and the uplift to account for additional impacts of radiative forcing.</v>
      </c>
      <c r="S280" s="11" t="str">
        <f>+'National DB'!V305</f>
        <v>Very Good</v>
      </c>
      <c r="T280" s="117">
        <f>+'National DB'!X305</f>
        <v>2017</v>
      </c>
      <c r="U280" s="11" t="str">
        <f>+'National DB'!Z305</f>
        <v>Európa</v>
      </c>
      <c r="V280" s="11" t="str">
        <f>+'National DB'!AA305</f>
        <v>Europe</v>
      </c>
      <c r="W280" s="118" t="str">
        <f>+'National DB'!AG305</f>
        <v>Tutti i fattori presentati sono per soli voli diretti. Un’ampia varietà di aerei rappresentativi è stata considerate per il calcolo dei fattori di emissione dei voli a lungo raggio. Anche le merci trasportate sui voli passeggeri sono stati presi in considerazione. Tutti i voli con destinazione Europa (o quelli di simile distanza), fino a 3.700 km massimo) sono a breve raggio, e quelli verso destinazioni non europee (o al di sopra dei 3.700) dovrebbero essere considerati lungo-raggio.</v>
      </c>
      <c r="X280" s="118" t="str">
        <f>+'National DB'!AH305</f>
        <v>All factors presented are for direct (non-stop) flights only. A wide variety of representative aircraft have been used to calculate emission factors for long-haul flights. Freight transported on passenger services has also been taken into account. All fights to ‘Europe’(or those of similar distance, up to a 3,700km maximum) are short-haul, and those that are to non-European destinations (or for flights over 3,700km) should be counted as long-haul.</v>
      </c>
      <c r="Y280" s="11"/>
      <c r="Z280" s="11"/>
      <c r="AA280" s="119">
        <f>+'National DB'!BR305</f>
        <v>0.44270999999999994</v>
      </c>
      <c r="AB280" s="119" t="str">
        <f>+'National DB'!BS305</f>
        <v>kg CO2e/psg km</v>
      </c>
      <c r="AC280" s="119" t="str">
        <f>+'National DB'!BT305</f>
        <v>kg CO2e/psg km</v>
      </c>
    </row>
    <row r="281" spans="11:29" ht="364">
      <c r="K281" s="11">
        <f>+'National DB'!L306</f>
        <v>0</v>
      </c>
      <c r="L281" s="11" t="str">
        <f>+'National DB'!M306</f>
        <v>HU00387</v>
      </c>
      <c r="M281" s="11" t="str">
        <f>+'National DB'!N306</f>
        <v>UK DEFRA</v>
      </c>
      <c r="N281" s="11" t="str">
        <f>+'National DB'!O306</f>
        <v>UK DEFRA</v>
      </c>
      <c r="O281" s="13" t="str">
        <f>+'National DB'!P306</f>
        <v>2016 Government emission conversion factors for greenhouse gas company reporting https://www.gov.uk/government/uploads/system/uploads/attachment_data/file/553488/2016_methodology_paper_Final_V01-00.pdf</v>
      </c>
      <c r="P281" s="13" t="str">
        <f>'National DB'!S306</f>
        <v>psg km</v>
      </c>
      <c r="Q281" s="116" t="str">
        <f>+'National DB'!T306</f>
        <v>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domestici, a breve e medio raggio) sono state calcolate dal report dell’Autorità dell’aviazione civile del Regno Unito (CAA). La considerazione delle merci genera una differenza significativa sui fattori a lunga distanza. I fattori di emissione includono l’8% di sollevamento per la distanza ortodromica e il sollevamento per considerare gli impatti aggiuntivi della forza radiativa.</v>
      </c>
      <c r="R281" s="116" t="str">
        <f>+'National DB'!U306</f>
        <v>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domestic, short- and long-haul flights) have all been calculated from detailed UK Civil Aviation Authority (CAA) report. Accounting for freight makes a significant difference to long-haul factors. Emission factors include the 8% uplift for Great Circle distance and the uplift to account for additional impacts of radiative forcing.</v>
      </c>
      <c r="S281" s="11" t="str">
        <f>+'National DB'!V306</f>
        <v>Very Good</v>
      </c>
      <c r="T281" s="117">
        <f>+'National DB'!X306</f>
        <v>2017</v>
      </c>
      <c r="U281" s="11" t="str">
        <f>+'National DB'!Z306</f>
        <v>Európa</v>
      </c>
      <c r="V281" s="11" t="str">
        <f>+'National DB'!AA306</f>
        <v>Europe</v>
      </c>
      <c r="W281" s="118" t="str">
        <f>+'National DB'!AG306</f>
        <v>Tutti i fattori presentati sono per soli voli diretti. I fattori di emissione inclusi sono una media per voli a breve e lungo raggio. Un’ampia varietà di aerei rappresentativi è stata considerata per il calcolo dei fattori di emissione per i voli a breve e medio raggio. Anche le merci trasportate sui voli passeggeri sono state presi in considerazione. I voli domestici sono quelli che partono e arrivano in UK. Tutti i voli con destinazione Europa (o quelli di simile distanza), fino a 3.700 km massimo) sono a breve raggio,  quelli verso destinazioni non europee (o al di sopra dei 3.700) dovrebbero essere considerati lungo-raggio.</v>
      </c>
      <c r="X281" s="118" t="str">
        <f>+'National DB'!AH306</f>
        <v>All factors presented are for direct (non-stop) flights only. The international factors included are an average of short and long-haul flights. A wide variety of representative aircraft have been used to calculate emission factors for short- and long-haul flights. Freight transported on passenger services has also been taken into account. Allocating flights into short- and long-haul: domestic flights are those that start and end in the United Kingdom. All fights to ‘Europe’(or those of similar distance, up to a 3,700km maximum) are short-haul, and those that are to non-European destinations (or for flights over 3,700km) should be counted as long-haul.</v>
      </c>
      <c r="Y281" s="11"/>
      <c r="Z281" s="11"/>
      <c r="AA281" s="119">
        <f>+'National DB'!BR306</f>
        <v>0.31679000000000002</v>
      </c>
      <c r="AB281" s="119" t="str">
        <f>+'National DB'!BS306</f>
        <v>kg CO2e/psg km</v>
      </c>
      <c r="AC281" s="119" t="str">
        <f>+'National DB'!BT306</f>
        <v>kg CO2e/psg km</v>
      </c>
    </row>
    <row r="282" spans="11:29" ht="364">
      <c r="K282" s="11">
        <f>+'National DB'!L307</f>
        <v>0</v>
      </c>
      <c r="L282" s="11" t="str">
        <f>+'National DB'!M307</f>
        <v>HU00388</v>
      </c>
      <c r="M282" s="11" t="str">
        <f>+'National DB'!N307</f>
        <v>UK DEFRA</v>
      </c>
      <c r="N282" s="11" t="str">
        <f>+'National DB'!O307</f>
        <v>UK DEFRA</v>
      </c>
      <c r="O282" s="13" t="str">
        <f>+'National DB'!P307</f>
        <v>2016 Government emission conversion factors for greenhouse gas company reporting https://www.gov.uk/government/uploads/system/uploads/attachment_data/file/553488/2016_methodology_paper_Final_V01-00.pdf</v>
      </c>
      <c r="P282" s="13" t="str">
        <f>'National DB'!S307</f>
        <v>psg km</v>
      </c>
      <c r="Q282" s="116" t="str">
        <f>+'National DB'!T307</f>
        <v>Lo strumento per piccoli emettitori EUROCONTROL è stato usato come base per il calcolo dei fattori di emissione dalla combustione di combustibile nei voli medi per differenti tipologie di aerei. Il tool è basato su una metodologia progettata per stimare il combustibile bruciato durante un intero volo, è regolarmente aggiornato quando possibile per migliorare la sua accuratezza, è stato validato utilizzando i dati attuali di consumo di combustibile dalle compagnie aeree che operano in Europa ed è approvato per l’uso per i voli nell’ambito del sistema EU ETS dal Regolamento Europeo (EU) N. 606/2010. Il numero medio di posti, il fattore di carico e le proporzioni di passeggero km dei differenti tipi di aereo (successivamente aggregate in totali per voli domestici, a breve e medio raggio) sono state calcolate dal report dell’Autorità dell’aviazione civile del Regno Unito (CAA). La considerazione delle merci genera una differenza significativa sui fattori a lunga distanza. I fattori di emissione includono l’8% di sollevamento per la distanza ortodromica e il sollevamento per considerare gli impatti aggiuntivi della forza radiativa.</v>
      </c>
      <c r="R282" s="116" t="str">
        <f>+'National DB'!U307</f>
        <v>The EUROCONTROL small emitters tool was used as the basis for calculating the emissions factors resulting from fuel burn over average flights for different aircraft. The tool is based on a methodology designed to estimate the fuel burn for an entire flight, is updated on a regular basis in order to improve when possible its accuracy, has been validated using actual fuel consumption data from airlines operating in Europe and is approved for use for flights falling under the EU ETS via the Commission Regulation (EU) No. 606/2010. Average seating capacities, load factors and proportions of passenger km by the different aircraft types (subsequently aggregated to totals for domestic, short- and long-haul flights) have all been calculated from detailed UK Civil Aviation Authority (CAA) report. Accounting for freight makes a significant difference to long-haul factors. Emission factors include the 8% uplift for Great Circle distance and the uplift to account for additional impacts of radiative forcing.</v>
      </c>
      <c r="S282" s="11" t="str">
        <f>+'National DB'!V307</f>
        <v>Very Good</v>
      </c>
      <c r="T282" s="117">
        <f>+'National DB'!X307</f>
        <v>2017</v>
      </c>
      <c r="U282" s="11" t="str">
        <f>+'National DB'!Z307</f>
        <v>Európa</v>
      </c>
      <c r="V282" s="11" t="str">
        <f>+'National DB'!AA307</f>
        <v>Europe</v>
      </c>
      <c r="W282" s="118" t="str">
        <f>+'National DB'!AG307</f>
        <v>Tutti i fattori presentati sono per soli voli diretti. I fattori di emissione inclusi sono una media per voli a breve e lungo raggio. Un’ampia varietà di aerei rappresentativi è stata considerata per il calcolo dei fattori di emissione per i voli a breve e medio raggio. Anche le merci trasportate sui voli passeggeri sono state presi in considerazione. I voli domestici sono quelli che partono e arrivano in UK. Tutti i voli con destinazione Europa (o quelli di simile distanza), fino a 3.700 km massimo) sono a breve raggio,  quelli verso destinazioni non europee (o al di sopra dei 3.700) dovrebbero essere considerati lungo-raggio.</v>
      </c>
      <c r="X282" s="118" t="str">
        <f>+'National DB'!AH307</f>
        <v>All factors presented are for direct (non-stop) flights only. The international factors included are an average of short and long-haul flights. A wide variety of representative aircraft have been used to calculate emission factors for short- and long-haul flights. Freight transported on passenger services has also been taken into account. Allocating flights into short- and long-haul: domestic flights are those that start and end in the United Kingdom. All fights to ‘Europe’(or those of similar distance, up to a 3,700km maximum) are short-haul, and those that are to non-European destinations (or for flights over 3,700km) should be counted as long-haul.</v>
      </c>
      <c r="Y282" s="11"/>
      <c r="Z282" s="11"/>
      <c r="AA282" s="119">
        <f>+'National DB'!BR307</f>
        <v>1.2671200000000002</v>
      </c>
      <c r="AB282" s="119" t="str">
        <f>+'National DB'!BS307</f>
        <v>kg CO2e/psg km</v>
      </c>
      <c r="AC282" s="119" t="str">
        <f>+'National DB'!BT307</f>
        <v>kg CO2e/psg km</v>
      </c>
    </row>
    <row r="283" spans="11:29" ht="336">
      <c r="K283" s="11" t="str">
        <f>+'National DB'!L308</f>
        <v>Steel tinplate without EoL recycling (collection year 2012/2013);blast furnace route;European, production mix, at plant;1kg, typical thickness between 0.13 - 0.49 mm. typical width between 600 - 1100 mm.</v>
      </c>
      <c r="L283" s="11" t="str">
        <f>+'National DB'!M308</f>
        <v>HU00389</v>
      </c>
      <c r="M283" s="11" t="str">
        <f>+'National DB'!N308</f>
        <v>APEAL: The Association of European Producers of Steel for Packaging</v>
      </c>
      <c r="N283" s="11" t="str">
        <f>+'National DB'!O308</f>
        <v>PE INTERNATIONAL GmbH</v>
      </c>
      <c r="O283" s="13" t="str">
        <f>+'National DB'!P308</f>
        <v>ELCD 3.2, http://eplca.jrc.ec.europa.eu/ELCD3/datasetdetail/process.xhtml?uuid=a83ee9ac-e392-4ef8-b046-8d88c23a4187&amp;version=00.00.000&amp;stock=default</v>
      </c>
      <c r="P283" s="13" t="str">
        <f>'National DB'!S308</f>
        <v>t</v>
      </c>
      <c r="Q283" s="116" t="str">
        <f>+'National DB'!T308</f>
        <v>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non include crediti per il riciclo dell’acciaio a fine vita e il carico ambientale associato agli scrap in input nella produzione. Questo è l’approccio utilizzato (sostenuto) dalla worldstell association, dettagliato nell LCA Metholdogy Report del 2011 (Appendice 10).</v>
      </c>
      <c r="R283" s="116" t="str">
        <f>+'National DB'!U308</f>
        <v>This dataset includes raw material extraction (e.g. coal, iron, ore, etc.) and processing, e.g. coke making, sinter, blast furnace, basic oxygen furnace, hot strip mill.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does not include a credit for recycling of steel at end of life and a burden for steel scrap input during production. This is the preferred approach adopted by worldsteel, detailed in the 2011 methodology report (Appendix 10).</v>
      </c>
      <c r="S283" s="11" t="str">
        <f>+'National DB'!V308</f>
        <v>NA</v>
      </c>
      <c r="T283" s="117">
        <f>+'National DB'!X308</f>
        <v>2018</v>
      </c>
      <c r="U283" s="11" t="str">
        <f>+'National DB'!Z308</f>
        <v>Európa (Svájc nélkül)</v>
      </c>
      <c r="V283" s="11" t="str">
        <f>+'National DB'!AA308</f>
        <v>Europe without Switzerland</v>
      </c>
      <c r="W283" s="118" t="str">
        <f>+'National DB'!AG308</f>
        <v>Il dataset include la produzione dell’acciaio, dalla culla ai cancelli. Il dataset non include il carico dall’uso degli scrap, e il riciclo dell’acciaio nel prodotto a fine vita.</v>
      </c>
      <c r="X283" s="118" t="str">
        <f>+'National DB'!AH308</f>
        <v>This data set includes steel production, from cradle to steel factory gate. This LCI does not incorporate the burden of using steel scrap in the steel making process, and the recyclability of steel from the product at the end of its life.</v>
      </c>
      <c r="Y283" s="11"/>
      <c r="Z283" s="11"/>
      <c r="AA283" s="119">
        <f>+'National DB'!BR308</f>
        <v>2298.3431910026238</v>
      </c>
      <c r="AB283" s="119" t="str">
        <f>+'National DB'!BS308</f>
        <v>kg CO2e/tonne</v>
      </c>
      <c r="AC283" s="119" t="str">
        <f>+'National DB'!BT308</f>
        <v>kg CO2e/tonne</v>
      </c>
    </row>
    <row r="284" spans="11:29" ht="336">
      <c r="K284" s="11" t="str">
        <f>+'National DB'!L309</f>
        <v>RER: Steel hot dip galvanized worldsteel</v>
      </c>
      <c r="L284" s="11" t="str">
        <f>+'National DB'!M309</f>
        <v>HU00390</v>
      </c>
      <c r="M284" s="11" t="str">
        <f>+'National DB'!N309</f>
        <v>World Steel Association</v>
      </c>
      <c r="N284" s="11" t="str">
        <f>+'National DB'!O309</f>
        <v>World Steel Association</v>
      </c>
      <c r="O284" s="13" t="str">
        <f>+'National DB'!P309</f>
        <v>thinkstep, http://gabi-documentation-2017.gabi-software.com/xml-data/processes/cb27c596-c1cf-4cb3-ba99-ede208f446ff.xml</v>
      </c>
      <c r="P284" s="13" t="str">
        <f>'National DB'!S309</f>
        <v>t</v>
      </c>
      <c r="Q284" s="116" t="str">
        <f>+'National DB'!T309</f>
        <v>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non include crediti per il riciclo dell’acciaio a fine vita e il carico ambientale associato agli scrap in input nella produzione. Questo è l’approccio utilizzato (sostenuto) dalla worldsteel association, dettagliato nell LCA Metholdogy Report del 2011 (Appendice 10).</v>
      </c>
      <c r="R284" s="116" t="str">
        <f>+'National DB'!U309</f>
        <v>This dataset includes raw material extraction (e.g. coal, iron, ore, etc.) and processing, e.g. coke making, sinter, blast furnace, basic oxygen furnace, hot strip mill.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does not include a credit for recycling of steel at end of life and a burden for steel scrap input during production. This is the preferred approach adopted by worldsteel, detailed in the 2011 methodology report (Appendix 10).</v>
      </c>
      <c r="S284" s="11" t="str">
        <f>+'National DB'!V309</f>
        <v>NA</v>
      </c>
      <c r="T284" s="117">
        <f>+'National DB'!X309</f>
        <v>2015</v>
      </c>
      <c r="U284" s="11" t="str">
        <f>+'National DB'!Z309</f>
        <v>Európa (Svájc nélkül)</v>
      </c>
      <c r="V284" s="11" t="str">
        <f>+'National DB'!AA309</f>
        <v>Europe without Switzerland</v>
      </c>
      <c r="W284" s="118" t="str">
        <f>+'National DB'!AG309</f>
        <v>Il dataset include la produzione dell’acciaio, dalla culla ai cancelli. Il dataset non include il carico dall’uso degli scrap, e il riciclo dell’acciaio nel prodotto a fine vita.</v>
      </c>
      <c r="X284" s="118" t="str">
        <f>+'National DB'!AH309</f>
        <v>This data set includes steel production, from cradle to steel factory gate. This LCI does not incorporate the burden of using steel scrap in the steel making process, and the recyclability of steel from the product at the end of its life.</v>
      </c>
      <c r="Y284" s="11"/>
      <c r="Z284" s="11"/>
      <c r="AA284" s="119">
        <f>+'National DB'!BR309</f>
        <v>2604.0841520663694</v>
      </c>
      <c r="AB284" s="119" t="str">
        <f>+'National DB'!BS309</f>
        <v>kg CO2e/tonne</v>
      </c>
      <c r="AC284" s="119" t="str">
        <f>+'National DB'!BT309</f>
        <v>kg CO2e/tonne</v>
      </c>
    </row>
    <row r="285" spans="11:29" ht="336">
      <c r="K285" s="11" t="str">
        <f>+'National DB'!L310</f>
        <v>Steel hot dip galvanized, including recycling;blast furnace route;production mix, at plant;1kg, typical thickness between 0.3 - 3 mm. typical width between 600 - 2100 mm.</v>
      </c>
      <c r="L285" s="11" t="str">
        <f>+'National DB'!M310</f>
        <v>HU00391</v>
      </c>
      <c r="M285" s="11" t="str">
        <f>+'National DB'!N310</f>
        <v>World Steel Association</v>
      </c>
      <c r="N285" s="11" t="str">
        <f>+'National DB'!O310</f>
        <v>World Steel Association</v>
      </c>
      <c r="O285" s="13" t="str">
        <f>+'National DB'!P310</f>
        <v>ELCD 3.2, http://eplca.jrc.ec.europa.eu/ELCD3/datasetdetail/process.xhtml?uuid=7dcb51ef-2d85-481c-b943-3b148d9f6500&amp;version=03.00.000&amp;stock=default</v>
      </c>
      <c r="P285" s="13" t="str">
        <f>'National DB'!S310</f>
        <v>t</v>
      </c>
      <c r="Q285" s="116" t="str">
        <f>+'National DB'!T310</f>
        <v>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include crediti per il riciclo dell’acciaio a fine vita e il carico ambientale associato agli scrap in input nella produzione. Questo è l’approccio utilizzato (sostenuto) dalla worldsteel association, dettagliato nell LCA Metholdogy Report del 2011 (Appendice 10).</v>
      </c>
      <c r="R285" s="116" t="str">
        <f>+'National DB'!U310</f>
        <v>This dataset includes raw material extraction (e.g. coal, iron, ore, etc.), processing, e.g. coke making, sinter, blast furnace, basic oxygen furnace, hot strip mill and end-of-life recycling.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includes a credit for recycling of steel at end of life and a burden for steel scrap input during production. This is the preferred approach adopted by worldsteel, detailed in the 2011 methodology report (Appendix 10).</v>
      </c>
      <c r="S285" s="11" t="str">
        <f>+'National DB'!V310</f>
        <v>NA</v>
      </c>
      <c r="T285" s="117">
        <f>+'National DB'!X310</f>
        <v>2015</v>
      </c>
      <c r="U285" s="11" t="str">
        <f>+'National DB'!Z310</f>
        <v>Világ</v>
      </c>
      <c r="V285" s="11" t="str">
        <f>+'National DB'!AA310</f>
        <v>Global</v>
      </c>
      <c r="W285" s="118" t="str">
        <f>+'National DB'!AG310</f>
        <v>Il dataset include la produzione dell’acciaio, dalla culla ai cancelli e il riciclo a fine vita. Questo LCI include un credito per il riciclo dell’acciaio a fine vita e il carico per l’input di scrap nella produzione.</v>
      </c>
      <c r="X285" s="118" t="str">
        <f>+'National DB'!AH310</f>
        <v>This data set includes steel production, from cradle to steel factory gate, as well as end of life recycling.This LCI includes a credit for recycling of steel at end of life and a burden for steel scrap input during production.</v>
      </c>
      <c r="Y285" s="11"/>
      <c r="Z285" s="11"/>
      <c r="AA285" s="119">
        <f>+'National DB'!BR310</f>
        <v>1370.717387285712</v>
      </c>
      <c r="AB285" s="119" t="str">
        <f>+'National DB'!BS310</f>
        <v>kg CO2e/tonne</v>
      </c>
      <c r="AC285" s="119" t="str">
        <f>+'National DB'!BT310</f>
        <v>kg CO2e/tonne</v>
      </c>
    </row>
    <row r="286" spans="11:29" ht="336">
      <c r="K286" s="11" t="str">
        <f>+'National DB'!L311</f>
        <v>EU-27: Steel hot rolled coil worldsteel</v>
      </c>
      <c r="L286" s="11" t="str">
        <f>+'National DB'!M311</f>
        <v>HU00392</v>
      </c>
      <c r="M286" s="11" t="str">
        <f>+'National DB'!N311</f>
        <v>World Steel Association</v>
      </c>
      <c r="N286" s="11" t="str">
        <f>+'National DB'!O311</f>
        <v>World Steel Association</v>
      </c>
      <c r="O286" s="13" t="str">
        <f>+'National DB'!P311</f>
        <v>thinkstep, http://gabi-documentation-2017.gabi-software.com/xml-data/processes/1c5ac479-afcc-4c12-8e31-f8818fb6f946.xml</v>
      </c>
      <c r="P286" s="13" t="str">
        <f>'National DB'!S311</f>
        <v>t</v>
      </c>
      <c r="Q286" s="116" t="str">
        <f>+'National DB'!T311</f>
        <v>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non include crediti per il riciclo dell’acciaio a fine vita e il carico ambientale associato agli scrap in input nella produzione. Questo è l’approccio utilizzato (sostenuto) dalla worldsteel association, dettagliato nell LCA Metholdogy Report del 2011 (Appendice 10).</v>
      </c>
      <c r="R286" s="116" t="str">
        <f>+'National DB'!U311</f>
        <v>This dataset includes raw material extraction (e.g. coal, iron, ore, etc.) and processing, e.g. coke making, sinter, blast furnace, basic oxygen furnace, hot strip mill.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does not include a credit for recycling of steel at end of life and a burden for steel scrap input during production. This is the preferred approach adopted by worldsteel, detailed in the 2011 methodology report (Appendix 10).</v>
      </c>
      <c r="S286" s="11" t="str">
        <f>+'National DB'!V311</f>
        <v>NA</v>
      </c>
      <c r="T286" s="117">
        <f>+'National DB'!X311</f>
        <v>2015</v>
      </c>
      <c r="U286" s="11" t="str">
        <f>+'National DB'!Z311</f>
        <v>EU-27</v>
      </c>
      <c r="V286" s="11" t="str">
        <f>+'National DB'!AA311</f>
        <v>EU-27</v>
      </c>
      <c r="W286" s="118" t="str">
        <f>+'National DB'!AG311</f>
        <v>Il dataset include la produzione dell’acciaio, dalla culla ai cancelli. Il dataset non include il carico dall’uso degli scrap, e il riciclo dell’acciaio nel prodotto a fine vita.</v>
      </c>
      <c r="X286" s="118" t="str">
        <f>+'National DB'!AH311</f>
        <v>This data set includes steel production, from cradle to steel factory gate. This LCI does not incorporate the burden of using steel scrap in the steel making process, and the recyclability of steel from the product at the end of its life.</v>
      </c>
      <c r="Y286" s="11"/>
      <c r="Z286" s="11"/>
      <c r="AA286" s="119">
        <f>+'National DB'!BR311</f>
        <v>2130.4016258031988</v>
      </c>
      <c r="AB286" s="119" t="str">
        <f>+'National DB'!BS311</f>
        <v>kg CO2e/tonne</v>
      </c>
      <c r="AC286" s="119" t="str">
        <f>+'National DB'!BT311</f>
        <v>kg CO2e/tonne</v>
      </c>
    </row>
    <row r="287" spans="11:29" ht="336">
      <c r="K287" s="11" t="str">
        <f>+'National DB'!L312</f>
        <v>Steel hot rolled coil, including recycling;blast furnace route;production mix, at plant;1kg, typical thickness between 2 - 7 mm. typical width between 600 - 2100 mm</v>
      </c>
      <c r="L287" s="11" t="str">
        <f>+'National DB'!M312</f>
        <v>HU00393</v>
      </c>
      <c r="M287" s="11" t="str">
        <f>+'National DB'!N312</f>
        <v>World Steel Association</v>
      </c>
      <c r="N287" s="11" t="str">
        <f>+'National DB'!O312</f>
        <v>World Steel Association</v>
      </c>
      <c r="O287" s="13" t="str">
        <f>+'National DB'!P312</f>
        <v>ELCD 3.2, http://eplca.jrc.ec.europa.eu/ELCD3/datasetdetail/process.xhtml?uuid=b0b413a1-2a7d-4cb5-a108-bfd7b37502e4&amp;version=03.00.000&amp;stock=default</v>
      </c>
      <c r="P287" s="13" t="str">
        <f>'National DB'!S312</f>
        <v>t</v>
      </c>
      <c r="Q287" s="116" t="str">
        <f>+'National DB'!T312</f>
        <v>Questo dataset include l’estrazione delle materie prime (e.g. carbone, ferro, minerali) e il processing, e.g. produzione di coke, la sinterizzazione, fornace (convertitore a ossigeno mediante combustione), laminazione a caldo. I dettagli sulla modalità di produzione di prodotti in acciaio si trovano nell’appendice 2 e 3 del “LCA Methodology Report” del 2011 della world steel association. I processi di produzione dell’acciaio sono mostrati del diagramma di flusso. Gli input inclusi nel Life Cycle Inventoy riguardano tutte le materie prime in input, inclusi gli scap, l’energia, l’acqua e i trasporti. Gli output includono acciaio e altri co-prodotti, emissioni in aria, acqua e suolo. Ulteriori informazione sono date nel “LCA Methodology Report” del 2011 della world steel association. Questo LCI include crediti per il riciclo dell’acciaio a fine vita e il carico ambientale associato agli scrap in input nella produzione. Questo è l’approccio utilizzato (sostenuto) dalla worldsteel association, dettagliato nell LCA Metholdogy Report del 2011 (Appendice 10).</v>
      </c>
      <c r="R287" s="116" t="str">
        <f>+'National DB'!U312</f>
        <v>This dataset includes raw material extraction (e.g. coal, iron, ore, etc.), processing, e.g. coke making, sinter, blast furnace, basic oxygen furnace, hot strip mill and end-of-life recycling. Details on the steel product manufacturing route can be found in Appendices 2 and 3 of the 2011 worldsteel LCA Methodology Report. The steelmaking processes are shown in the flow diagram. Inputs included in the Life Cycle Inventory relate to all raw material inputs, including steel scrap, energy, water, and transport. Outputs include steel and other co-products, emissions to air, water and land. Further information is given in the 2011 worldsteel LCA Methodology Report. This LCI includes a credit for recycling of steel at end of life and a burden for steel scrap input during production. This is the preferred approach adopted by worldsteel, detailed in the 2011 methodology report (Appendix 10).</v>
      </c>
      <c r="S287" s="11" t="str">
        <f>+'National DB'!V312</f>
        <v>NA</v>
      </c>
      <c r="T287" s="117">
        <f>+'National DB'!X312</f>
        <v>2015</v>
      </c>
      <c r="U287" s="11" t="str">
        <f>+'National DB'!Z312</f>
        <v>Világ</v>
      </c>
      <c r="V287" s="11" t="str">
        <f>+'National DB'!AA312</f>
        <v>Global</v>
      </c>
      <c r="W287" s="118" t="str">
        <f>+'National DB'!AG312</f>
        <v>Il dataset include la produzione dell’acciaio, dalla culla ai cancelli e il riciclo a fine vita. Questo LCI include un credito per il riciclo dell’acciaio a fine vita e il carico per l’input di scrap nella produzione.</v>
      </c>
      <c r="X287" s="118" t="str">
        <f>+'National DB'!AH312</f>
        <v>This data set includes steel production, from cradle to steel factory gate, as well as end of life recycling.This LCI includes a credit for recycling of steel at end of life and a burden for steel scrap input during production.</v>
      </c>
      <c r="Y287" s="11"/>
      <c r="Z287" s="11"/>
      <c r="AA287" s="119">
        <f>+'National DB'!BR312</f>
        <v>928.02401488064277</v>
      </c>
      <c r="AB287" s="119" t="str">
        <f>+'National DB'!BS312</f>
        <v>kg CO2e/tonne</v>
      </c>
      <c r="AC287" s="119" t="str">
        <f>+'National DB'!BT312</f>
        <v>kg CO2e/tonne</v>
      </c>
    </row>
    <row r="288" spans="11:29" ht="409">
      <c r="K288" s="11" t="str">
        <f>+'National DB'!L313</f>
        <v>EU-27: Aluminium extrusion profile ts</v>
      </c>
      <c r="L288" s="11" t="str">
        <f>+'National DB'!M313</f>
        <v>HU00394</v>
      </c>
      <c r="M288" s="11" t="str">
        <f>+'National DB'!N313</f>
        <v>thinkstep</v>
      </c>
      <c r="N288" s="11" t="str">
        <f>+'National DB'!O313</f>
        <v>thinkstep</v>
      </c>
      <c r="O288" s="13" t="str">
        <f>+'National DB'!P313</f>
        <v>thinkstep, the documentation of used dataset is not available anymore at thinkstep home page only the updated version: http://gabi-documentation-2017.gabi-software.com/xml-data/processes/aee496c2-7854-4178-915f-a9f59926d1e7.xml</v>
      </c>
      <c r="P288" s="13" t="str">
        <f>'National DB'!S313</f>
        <v>t</v>
      </c>
      <c r="Q288" s="116" t="str">
        <f>+'National DB'!T313</f>
        <v>I profili in alluminio sono prodotti tramite processi di estrusione. Questi profili sono prodotti da lingotti in alluminio chiamate billette (solitamente di forma cilindrica), pressate ad alta temperatura (400-500°C) attraverso stampi sagomati. Le billette sono prodotte per stampaggio a freddo (Direct Chill) in apposite stampi. Per la produzione delle billette sono utilizzati l’alluminio primario ed elementi di lega (Mg, Si, etc.). La produzione dell’alluminio primario include 3 step: estrazione bauxite, produzione allumina, e produzione alluminio mediante processi di elettrolisi in fonderie. La produzione di elettricità usata nelle fonderie europee è stata modellata utilizzando l’approccio per la rete nazionale. L’import di alluminio è stato considerate nel modello per l’elettricità.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produttore._x000D_Le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v>
      </c>
      <c r="R288" s="116" t="str">
        <f>+'National DB'!U313</f>
        <v>Aluminium profiles are produced through the extrusion process. These profiles are produced from aluminium ingots called billets (usually cylinders) which are pressed at hot temperature (400-500°C) through shaped dies. Aluminium billets are produced by DC (Direct Chill) casting in cast houses. Primary aluminium as well as alloying elements (Mg, Si, etc.) are used for producing aluminium billets. Primary aluminium production comprises the following 3 steps: bauxite mining, alumina production and aluminium production by electrolysis in smelters. The electric energy production used in European smelters has been modelled using the national grid mix approach. Aluminium imports have also been considered in this electric model.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88" s="11" t="str">
        <f>+'National DB'!V313</f>
        <v>Good</v>
      </c>
      <c r="T288" s="117">
        <f>+'National DB'!X313</f>
        <v>2018</v>
      </c>
      <c r="U288" s="11" t="str">
        <f>+'National DB'!Z313</f>
        <v>EU-27</v>
      </c>
      <c r="V288" s="11" t="str">
        <f>+'National DB'!AA313</f>
        <v>EU-27</v>
      </c>
      <c r="W288" s="118" t="str">
        <f>+'National DB'!AG313</f>
        <v>Questo dataset fornisce informazioni ambientali per la produzione dell’alluminio e i processi di trasformazione in Europa ed è basato su dati ambientali relativi al 2010. L’inventario è dalla culla ai cancelli</v>
      </c>
      <c r="X288" s="118" t="str">
        <f>+'National DB'!AH313</f>
        <v>This dataset provides environmental information for aluminium production and transformation processes in Europe and is based on environmental data related to the year 2010. The data set represents a cradle to gate inventory.</v>
      </c>
      <c r="Y288" s="11"/>
      <c r="Z288" s="11"/>
      <c r="AA288" s="119">
        <f>+'National DB'!BR313</f>
        <v>9216.5439709005932</v>
      </c>
      <c r="AB288" s="119" t="str">
        <f>+'National DB'!BS313</f>
        <v>kg CO2e/tonne</v>
      </c>
      <c r="AC288" s="119" t="str">
        <f>+'National DB'!BT313</f>
        <v>kg CO2e/tonne</v>
      </c>
    </row>
    <row r="289" spans="11:29" ht="409">
      <c r="K289" s="11" t="str">
        <f>+'National DB'!L314</f>
        <v>EU-27: Aluminium sheet mix ts</v>
      </c>
      <c r="L289" s="11" t="str">
        <f>+'National DB'!M314</f>
        <v>HU00395</v>
      </c>
      <c r="M289" s="11" t="str">
        <f>+'National DB'!N314</f>
        <v>thinkstep</v>
      </c>
      <c r="N289" s="11" t="str">
        <f>+'National DB'!O314</f>
        <v>thinkstep</v>
      </c>
      <c r="O289" s="13" t="str">
        <f>+'National DB'!P314</f>
        <v>thinkstep, the documentation of used dataset is not available anymore at thinkstep home page only the updated version: http://gabi-documentation-2017.gabi-software.com/xml-data/processes/84d84df1-4a0c-4fdb-9857-7a3f8e6fc84c.xml</v>
      </c>
      <c r="P289" s="13" t="str">
        <f>'National DB'!S314</f>
        <v>t</v>
      </c>
      <c r="Q289" s="116" t="str">
        <f>+'National DB'!T314</f>
        <v>I fogli in alluminio sono prodotti tramite processi di laminazione. I fogli sono prodotti da lingotti in alluminio nella conformazione di lastre (solitamente di forma rettangolare), laminate a caldo a temperatura di  400-500°C e successivamente laminate a freddo. Spessori tipici dei fogli sono compresi tra 0.2 e 4 mm. Le billette sono prodotte per stampaggio a freddo (Direct Chill) in apposite stampi. Per la produzione delle lastre sono utilizzati l’alluminio primario ed elementi di lega (Mg, Si, etc.). Le bobine in alluminio sono utilizzate come materiale iniziale per la produzione di fogli utilizzati nel packaging flessibile e nelle applicazioni domestiche. Questo tipo di fogli non sono inclusi nel foglio generico di alluminio considerato. I fogli di alluminio sono usati in molti settori come packaging (lattine, contenitori), edilizia (tetti, pannelli di facciata), trasporti (BIW), ingegneria per specifiche applicazioni. I fogli in alluminio sono solitamente formati e uniti ad altri componenti in applicazioni complesse. Questo dataset è basato sui fogli di alluminio standard come fogli non rivestiti.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v>
      </c>
      <c r="R289" s="116" t="str">
        <f>+'National DB'!U314</f>
        <v>Aluminium sheets are produced through the rolling process. Sheets are produced from aluminium ingots called slabs (usually rectangular shape) which are hot rolled at temperature around 400-500°C and then cold rolled. Typical thickness of aluminium sheets are comprised between 0.2 &amp; 4 mm. The slabs are produced by DC (Direct Chill) casting in cast houses. Primary aluminium as well as alloying elements (Mg, Si, etc.) are used for producing aluminium slabs. The resulting coil can be cut into aluminium sheets. Aluminium coil are also used as starting materials (foilstock) for production of foil which is used in flexible packaging or household application. Aluminium foil is not included in the generic aluminium sheet considered. Aluminium sheets are used in many sectors like packaging (can, containers), building (roofing, façade panels), transport (closures, BIW), engineering or for specific applications. Aluminium sheets are usually formed and joined with other components in complex applications. This data set is based on standard aluminium sheets like uncoated sheet for body closures.Electricity,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89" s="11" t="str">
        <f>+'National DB'!V314</f>
        <v>Good</v>
      </c>
      <c r="T289" s="117">
        <f>+'National DB'!X314</f>
        <v>2018</v>
      </c>
      <c r="U289" s="11" t="str">
        <f>+'National DB'!Z314</f>
        <v>EU-27</v>
      </c>
      <c r="V289" s="11" t="str">
        <f>+'National DB'!AA314</f>
        <v>EU-27</v>
      </c>
      <c r="W289" s="118" t="str">
        <f>+'National DB'!AG314</f>
        <v>Questo dataset fornisce informazioni ambientali per la produzione dell’alluminio e i processi di trasformazione in Europa ed è basato su dati ambientali relativi al 2010. L’inventario è dalla culla ai cancelli</v>
      </c>
      <c r="X289" s="118" t="str">
        <f>+'National DB'!AH314</f>
        <v>This dataset provides environmental information for aluminium production and transformation processes in Europe and is based on environmental data related to the year 2010. The data set represents a cradle to gate inventory.</v>
      </c>
      <c r="Y289" s="11"/>
      <c r="Z289" s="11"/>
      <c r="AA289" s="119">
        <f>+'National DB'!BR314</f>
        <v>9008.8437747797725</v>
      </c>
      <c r="AB289" s="119" t="str">
        <f>+'National DB'!BS314</f>
        <v>kg CO2e/tonne</v>
      </c>
      <c r="AC289" s="119" t="str">
        <f>+'National DB'!BT314</f>
        <v>kg CO2e/tonne</v>
      </c>
    </row>
    <row r="290" spans="11:29" ht="409">
      <c r="K290" s="11" t="str">
        <f>+'National DB'!L315</f>
        <v>EU-27: Aluminium recycling (2010)</v>
      </c>
      <c r="L290" s="11" t="str">
        <f>+'National DB'!M315</f>
        <v>HU00396</v>
      </c>
      <c r="M290" s="11" t="str">
        <f>+'National DB'!N315</f>
        <v>thinkstep</v>
      </c>
      <c r="N290" s="11" t="str">
        <f>+'National DB'!O315</f>
        <v>thinkstep</v>
      </c>
      <c r="O290" s="13" t="str">
        <f>+'National DB'!P315</f>
        <v>thinkstep, http://gabi-documentation-2017.gabi-software.com/xml-data/processes/ee5c6b93-b51f-4257-80b5-e51da2b226f3.xml</v>
      </c>
      <c r="P290" s="13" t="str">
        <f>'National DB'!S315</f>
        <v>t</v>
      </c>
      <c r="Q290" s="116" t="str">
        <f>+'National DB'!T315</f>
        <v>Fusione scrap: la maggior parte dei nuovi scrap ha una qualità nota e la lega è spesso non rivestita. Questi scrap sono solitamente fusi in forni a riverbero per la produzione di alluminio battuto. Non è inclusa la fase di preparazione degli scrap. Riciclo scrap: gli scrap secondari (old) arrivano all’industria del riciclo che ha le tecnologie per il recupero dell’alluminio da veicoli, beni domestici, etc. Dopo la raccolta, separazione e preparazione, gli scrap secondari sono fusi in leghe, chiamate anche leghe da fonderia. I refiner riciclano non solo scrap da prodotti a fine vita ma anche scrap da fonderie, torniture, scremature (scorie) e metallurgia. Tecnologie per la fornace: i remelters usano principalmente forni a riverbero e di conseguenza lo “scrap remelting” è basato unicamente su questa tecnologia. I refiners usano una combinazione di forni rotativi e a riverbero, che rappresentano circa il 90% della tecnologia loro tecnologia di fornace. Di conseguenza il modello dello “scrap recycling” è basato sul mix di queste due tecnologie. Il principale co-prodotto dai forni a riverbero sono le scorie mentre per il forno rotativo che fa uso di sale come agente fondente genera scorie saline.  Entrambi i sottoprodotti sono trattati per il recupero dell’alluminio e per la rigenerazione del sale. Questi trattamenti sono parte dei 2 modelli._x000D_Elettricità,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import._x000D_</v>
      </c>
      <c r="R290" s="116" t="str">
        <f>+'National DB'!U315</f>
        <v>Scrap remelting: most new aluminium scrap is of known quality and alloy and is often uncoated. Such scrap are usually melted in reverbatory furnaces in order to produce new wrought aluminium alloys. No scrap preparation phase is included. Scrap recycling: Old aluminium scrap comes into the recycling industry which have the technology to recover aluminium from vehicles, household goods, etc. After collection, sorting and preparation, these old scrap are melted into casting alloys, also called foundry alloys. Refiners recycle not only scrap from end-of-life aluminium products but also, scrap from foundries, turnings, skimmings (dross) and aluminium metallics.Furnace technologies: Remelters use mainly reverbatory furnaces so that the “scrap remelting” model is based on this furnace technology only. Refiners use a combination of rotary and reverbatory furnaces which represent about 90% of their furnace technology. As a result, the “scrap recycling” model is based on a mix of rotary and reverbatory furnace technologies. The main co-product from the reverbatory furnaces is the dross while rotary furnaces which use salt as fluxing agent, produces salt slag. Both co-products are usually treated in order to recover the aluminium metal and to regenerate the salt. Such treatments are part of the 2 models.Electricity,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0" s="11" t="str">
        <f>+'National DB'!V315</f>
        <v>NA</v>
      </c>
      <c r="T290" s="117">
        <f>+'National DB'!X315</f>
        <v>2014</v>
      </c>
      <c r="U290" s="11" t="str">
        <f>+'National DB'!Z315</f>
        <v>EU-27</v>
      </c>
      <c r="V290" s="11" t="str">
        <f>+'National DB'!AA315</f>
        <v>EU-27</v>
      </c>
      <c r="W290" s="118" t="str">
        <f>+'National DB'!AG315</f>
        <v>Questo processo considera il processamento degli scrap di alluminio in Europa, con processi rotativi e a riverbero, includendo il trattamento delle scorie. Il dataset è un inventario dai cancelli ai cancelli del riciclo dell’alluminio.</v>
      </c>
      <c r="X290" s="118" t="str">
        <f>+'National DB'!AH315</f>
        <v>This process considers aluminium scrap processing in Europe using rotary and reverbatory processes, including slag and dross treatment. The dataset covers gate-to-gate system of aluminium recycling in Europe.</v>
      </c>
      <c r="Y290" s="11"/>
      <c r="Z290" s="11"/>
      <c r="AA290" s="119">
        <f>+'National DB'!BR315</f>
        <v>514.35430132882891</v>
      </c>
      <c r="AB290" s="119" t="str">
        <f>+'National DB'!BS315</f>
        <v>kg CO2e/tonne</v>
      </c>
      <c r="AC290" s="119" t="str">
        <f>+'National DB'!BT315</f>
        <v>kg CO2e/tonne</v>
      </c>
    </row>
    <row r="291" spans="11:29" ht="409">
      <c r="K291" s="11" t="str">
        <f>+'National DB'!L316</f>
        <v>EU-27: Aluminium average recycling ingot</v>
      </c>
      <c r="L291" s="11" t="str">
        <f>+'National DB'!M316</f>
        <v>HU00397</v>
      </c>
      <c r="M291" s="11" t="str">
        <f>+'National DB'!N316</f>
        <v>thinkstep</v>
      </c>
      <c r="N291" s="11" t="str">
        <f>+'National DB'!O316</f>
        <v>thinkstep</v>
      </c>
      <c r="O291" s="13" t="str">
        <f>+'National DB'!P316</f>
        <v>thinkstep, http://gabi-documentation-2017.gabi-software.com/xml-data/processes/ee5c6b93-b51f-4257-80b5-e51da2b226f3.xml and the documentation of used dataset is not available anymore at thinkstep home page only the updated version: http://gabi-documentation-2017.gabi-software.com/xml-data/processes/dd93261c-d6da-44ec-a842-78b4a42c2884.xml</v>
      </c>
      <c r="P291" s="13" t="str">
        <f>'National DB'!S316</f>
        <v>t</v>
      </c>
      <c r="Q291" s="116" t="str">
        <f>+'National DB'!T316</f>
        <v>Non sono stati trovati inventari per il mix del lingotto di alluminio medio EU-217 nei database pubblici. Per cui, basandosi sul memo della Commissione Europea “Lo stato della produzione di alluminio in Europa” del 2013, il mix è stato creato utilizzando il mix per il lingotto Europeo (EU-27 Aluminium ingot mix” - reference year 2014) presente in Gabi e il dato relativo al riciclo dell’alluminio (EU-27: Aluminium recycling” - reference year 2010) dell’EEA. Il primo copre il 65% del mix, il secondo il 35%. Lingotto di alluminio, mix: la materia prima per la produzione dell’alluminio è la bauxite, che deve essere processata per diventare ossido di alluminio (allumina). Questo avviene nelle raffinerie attraverso il processo Bayer. L’alluminio primario è prodotti in impianti di riduzione (o “smelters”), dove l’alluminio puro è estratto dall’allumina con il processo Hall-Heroult. La riduzione dell’allumina in alluminio liquido avviane a circa 950 gradi Celsius in un bagno fluorurato con intensità elettrica costante. Ci sono ad oggi due tipi di smelters, la tecnologia con anodo pre-infornato e la tecnologia Soederberg. L’alluminio liquido, possibilmente dopo l’aggiunta degli elementi di lega, è gettato in stampi a freddo (Direct Chill). Fusione scrap: la maggior parte dei nuovi scrap ha una qualità nota e la lega è spesso non rivestita. Questi scrap sono solitamente fusi in forni a riverbero per la produzione di alluminio battuto. Non è inclusa la fase di preparazione degli scrap. Riciclo scrap: gli scrap secondari (old) arrivano all’industria del riciclo che ha le tecnologie per il recupero dell’alluminio da veicoli, beni domestici, etc. Dopo la raccolta, separazione e preparazione, gli scrap secondari sono fusi in leghe, chiamate anche leghe da fonderia. I refiner riciclano non solo scrap da prodotti a fine vita ma anche scrap da fonderie, torniture, scremature (scorie) e metallurgia. Tecnologie per la fornace: i remelters usano principalmente forni a riverbero e di conseguenza lo “scrap remelting” è basato unicamente su questa tecnologia. I refiners usano una combinazione di forni rotativi e a riverbero, che rappresentano circa il 90% della tecnologia loro tecnologia di fornace. Di conseguenza il modello dello “scrap recycling” è basato sul mix di queste due tecnologie. Il principale co-prodotto dai forni a riverbero sono le scorie mentre per il forno rotativo che fa uso di sale come agente fondente genera scorie saline.  Entrambi i sottoprodotti sono trattati per il recupero dell’alluminio e per la rigenerazione del sale. Questi trattamenti sono parte dei 2 modelli._x000D_Elettricità,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Energia: carbone, olio greggio, gas naturale e uranio sono modellati secondo le condizioni specifiche di import.</v>
      </c>
      <c r="R291" s="116" t="str">
        <f>+'National DB'!U316</f>
        <v>There were no average aluminium ingot mix LCI found in public databases for EU-27, thus based on European Comission memo “The state of aluminium production in Europe” 2013, suchingot mix was created using GaBi’s „EU-27 Aluminium ingot mix” (reference year 2014) and EEA’s „EU-27: Aluminium recycling” (reference year 2010). The former covers 65% while the latter is 35% in the resulting mix.Aluminium ingot mix: The common raw material for aluminium production, bauxite that has to be processed into pure aluminium oxide (alumina). This is achieved through the use of the Bayer chemical process in alumina refineries. Primary aluminium is produced in reduction plants (or "smelters"), where pure aluminium is extracted from alumina by the Hall-Héroult process. The reduction of alumina into liquid aluminium is operated at around 950 degrees Celsius in a fluorinated bath under high intensity electrical current. There are currently two types of smelter, the prebake anode technology, and the Soederberg technology. Liquid aluminium, possibly after addition of alloying elements, is cast into ingot through DC (Direct chill) casting. Scrap remelting: most new aluminium scrap is of known quality and alloy and is often uncoated. Such scrap are usually melted in reverbatory furnaces in order to produce new wrought aluminium alloys. No scrap preparation phase is included. Scrap recycling: Old aluminium scrap comes into the recycling industry which have the technology to recover aluminium from vehicles, household goods, etc. After collection, sorting and preparation, these old scrap are melted into casting alloys, also called foundry alloys. Refiners recycle not only scrap from end-of-life aluminium products but also, scrap from foundries, turnings, skimmings (dross) and aluminium metallics.Furnace technologies: Remelters use mainly reverbatory furnaces so that the “scrap remelting” model is based on this furnace technology only. Refiners use a combination of rotary and reverbatory furnaces which represent about 90% of their furnace technology. As a result, the “scrap recycling” model is based on a mix of rotary and reverbatory furnace technologies. The main co-product from the reverbatory furnaces is the dross while rotary furnaces which use salt as fluxing agent, produces salt slag. Both co-products are usually treated in order to recover the aluminium metal and to regenerate the salt. Such treatments are part of the 2 models.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1" s="11" t="str">
        <f>+'National DB'!V316</f>
        <v>Good/NA</v>
      </c>
      <c r="T291" s="117">
        <f>+'National DB'!X316</f>
        <v>2018</v>
      </c>
      <c r="U291" s="11" t="str">
        <f>+'National DB'!Z316</f>
        <v>EU-27</v>
      </c>
      <c r="V291" s="11" t="str">
        <f>+'National DB'!AA316</f>
        <v>EU-27</v>
      </c>
      <c r="W291" s="118" t="str">
        <f>+'National DB'!AG316</f>
        <v>Il dataset include sia il lingotto primario (EU e import) che secondario da riciclo. Il processo di riciclo considera il processamento degli scrap in Europa utilizzando processi rotativi e a riverbero, e includendo il trattamento delle scorie. Il dataset copre un inventario dai cancelli ai cancelli del riciclo dell’alluminio in Europa.</v>
      </c>
      <c r="X291" s="118" t="str">
        <f>+'National DB'!AH316</f>
        <v>The dataset includes both primary (EU and import) aluminium ingots as well as secondary ingots from recycling. Recycling process considers aluminium scrap processing in europe using rotary and reverbatory processes, including slag and dross treatment. The dataset covers gate-to-gate system of Aluminium recycling in Europe.</v>
      </c>
      <c r="Y291" s="11"/>
      <c r="Z291" s="11"/>
      <c r="AA291" s="119">
        <f>+'National DB'!BR316</f>
        <v>5684.2131109312468</v>
      </c>
      <c r="AB291" s="119" t="str">
        <f>+'National DB'!BS316</f>
        <v>kg CO2e/tonne</v>
      </c>
      <c r="AC291" s="119" t="str">
        <f>+'National DB'!BT316</f>
        <v>kg CO2e/tonne</v>
      </c>
    </row>
    <row r="292" spans="11:29" ht="409">
      <c r="K292" s="11" t="str">
        <f>+'National DB'!L317</f>
        <v>Copper sheet;technology mix;consumption mix, at plant;0,6 mm thickness</v>
      </c>
      <c r="L292" s="11" t="str">
        <f>+'National DB'!M317</f>
        <v>HU00398</v>
      </c>
      <c r="M292" s="11" t="str">
        <f>+'National DB'!N317</f>
        <v>ECI: European Copper Institute</v>
      </c>
      <c r="N292" s="11" t="str">
        <f>+'National DB'!O317</f>
        <v>Deutsches Kupferinstitut</v>
      </c>
      <c r="O292" s="13" t="str">
        <f>+'National DB'!P317</f>
        <v>ELCD 3.2, http://eplca.jrc.ec.europa.eu/ELCD3/datasetdetail/process.xhtml?uuid=1323a7e6-7841-47db-8da1-06355432a908&amp;version=03.00.000&amp;stock=default</v>
      </c>
      <c r="P292" s="13" t="str">
        <f>'National DB'!S317</f>
        <v>t</v>
      </c>
      <c r="Q292" s="116" t="str">
        <f>+'National DB'!T317</f>
        <v>Il foglio di rame è ottenuto principalmente dal catodo di rame (rame vergine) e scrap sia dall’esterno che interni derivanti da processi quali taglio, tornitura. Il processo per il catodo può essere specifico della regione, e.g. il processo Outokumpu, Mitsubishi, El Teniente, etc. Il processo di produzione è in principio basato su tecnologie simili adottate a scala mondiale. Il database comprende per entrambe le strade lo stato dell’arte descritto nel documento europeo “Best Available Technology” (dell’IPPC). Il processo include i seguenti steps: estrazione e processing (produzione del concentrato), idrometallurgia (lisciviazione, estrazione solvente, elettrolitica) e pirometallurgia (fusione, conversione, refining – fuoco – e refining elettrolitico). I catodi di rame sono prodotti sia con processo idrometallurgico che pirometallurgico. Il processo di semi-fabbricazione per il foglio di rame include gli step della fusione e di realizzazione della lega, stampaggio e laminazione. Le materie prime sono minerali di rame e scrap (pirometallurgia), unitamente a scrap pulite (semi-fabbricazione).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v>
      </c>
      <c r="R292" s="116" t="str">
        <f>+'National DB'!U317</f>
        <v>Copper sheet is basically made of copper cathode (virgin copper) and scrap from outside as well as process internal scrap e.g. turnings, cuttings. The process route for copper cathode can be region specific e.g. Outokumpu process, Mitsubishi process, El Teniente process, etc. The production process in principle is based on similar technology worldwide. The database encompasses for both routes the state of the art as described in the EU document on Best Available Technology of IPPC. The process route encompasses the following steps: mining and processing (concentrate production), hydrometallurgy (leaching, solvent extraction, electro winning) and pyrometallurgy (smelting, converting, fire refining, electrolytic refining). Copper cathodes are produced from both, the hydro- and the pyrometallurgical route. The semi-fabrication process for copper sheet includes the process steps melting and alloying, casting and rolling. Raw materials for the production are copper ore and scrap (pyrometallurgy), as well as clean scrap (semi-fabrication).Electricity,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2" s="11" t="str">
        <f>+'National DB'!V317</f>
        <v>Very Good</v>
      </c>
      <c r="T292" s="117">
        <f>+'National DB'!X317</f>
        <v>2020</v>
      </c>
      <c r="U292" s="11" t="str">
        <f>+'National DB'!Z317</f>
        <v>EU-25</v>
      </c>
      <c r="V292" s="11" t="str">
        <f>+'National DB'!AA317</f>
        <v>EU-25</v>
      </c>
      <c r="W292" s="118" t="str">
        <f>+'National DB'!AG317</f>
        <v>Il dataset rappresenta un inventario dalla culla ai cancelli per la produzione di un foglio in rame utilizzato dai consumatori finali, includendo il riciclo a fine vita del materiale. Il dataset include il carico e il credito associato al riciclo degli scrap durante la produzione del rame, produzione e fine vita. A tal fine, il tasso di riciclo medio Europeo è stimato al 95%.</v>
      </c>
      <c r="X292" s="118" t="str">
        <f>+'National DB'!AH317</f>
        <v>The data set represent a cradle to gate scenario for the production of copper sheet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v>
      </c>
      <c r="Y292" s="11"/>
      <c r="Z292" s="11"/>
      <c r="AA292" s="119">
        <f>+'National DB'!BR317</f>
        <v>861.81004696629327</v>
      </c>
      <c r="AB292" s="119" t="str">
        <f>+'National DB'!BS317</f>
        <v>kg CO2e/tonne</v>
      </c>
      <c r="AC292" s="119" t="str">
        <f>+'National DB'!BT317</f>
        <v>kg CO2e/tonne</v>
      </c>
    </row>
    <row r="293" spans="11:29" ht="409">
      <c r="K293" s="11" t="str">
        <f>+'National DB'!L318</f>
        <v>Copper tube; technology mix; market mix, at plant; diameter 15 mm, 1 mm thickness;Extrusion and Drawing based on melting and casting a mix of Copper cathode and Copper scrap;Technology and Market Mix for Tube fabrication representing main European produc</v>
      </c>
      <c r="L293" s="11" t="str">
        <f>+'National DB'!M318</f>
        <v>HU00399</v>
      </c>
      <c r="M293" s="11" t="str">
        <f>+'National DB'!N318</f>
        <v>ECI: European Copper Institute</v>
      </c>
      <c r="N293" s="11" t="str">
        <f>+'National DB'!O318</f>
        <v>Deutsches Kupferinstitut</v>
      </c>
      <c r="O293" s="13" t="str">
        <f>+'National DB'!P318</f>
        <v>ELCD 3.2, http://eplca.jrc.ec.europa.eu/ELCD3/datasetdetail/process.xhtml?uuid=5098e9f2-e2f1-44e9-ac4e-62a8864ae2b6&amp;version=03.00.000&amp;stock=default</v>
      </c>
      <c r="P293" s="13" t="str">
        <f>'National DB'!S318</f>
        <v>t</v>
      </c>
      <c r="Q293" s="116" t="str">
        <f>+'National DB'!T318</f>
        <v>Il tubo di rame è ottenuto principalmente dal catodo di rame (rame vergine) e scrap sia dall’esterno che interni derivanti da processi quali taglio, tornitura. Il processo per il catodo può essere specifico della regione, e.g. il processo Outokumpu, Mitsubishi, El Teniente, etc. Il processo di produzione è in principio basato su tecnologie simili adottate a scala mondiale. Il database comprende per entrambe le strade lo stato dell’arte descritto nel documento europeo “Best Available Technology” (dell’IPPC). Il processo include i seguenti steps: estrazione e processing (produzione del concentrato), idrometallurgia (lisciviazione, estrazione solvente, elettrolitica) e pirometallurgia (fusione, conversione, refining – fuoco – e refining elettrolitico). I catodi di rame sono prodotti sia con processo idrometallurgico che pirometallurgico. Il processo di semi-fabbricazione per il foglio di rame include gli step della fusione e di realizzazione della lega, stampaggio e laminazione. Le materie prime sono minerali di rame e scrap (pirometallurgia), unitamente a scrap pulite (semi-fabbricazione).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v>
      </c>
      <c r="R293" s="116" t="str">
        <f>+'National DB'!U318</f>
        <v>Copper tube is basically made of copper cathode (virgin copper) and scrap from outside as well as process internal scrap e.g. turnings, cuttings. The process route for copper cathode can be region specific e.g. Outokumpu process, Mishibishi prcess, El teniente process, etc. The production process in principle is based on similar technology worldwide. The database encompasses for both routes the state of the art as describted in the EU dokument on Best Available Technology of IPPC. The process route encompasses the following steps: mining and processing (concentrate production), hydrometallurgy (leaching, solvent extraction, electrowinning) and pyrometallurgy (smelting, converting, fire refining, electrolytic refining). Copper cathodes are produced from both, the hydro- and the pyrometallurgical route. The semi-fabrication process for copper sheet includes the process steps melting and alloying, casting and rolling. Raw materials for the production are copper ore and scrap (pyrometallurgy), as well as clean scrap (semi-fabrication).Electricity,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3" s="11" t="str">
        <f>+'National DB'!V318</f>
        <v>Very Good</v>
      </c>
      <c r="T293" s="117">
        <f>+'National DB'!X318</f>
        <v>2020</v>
      </c>
      <c r="U293" s="11" t="str">
        <f>+'National DB'!Z318</f>
        <v>EU-25</v>
      </c>
      <c r="V293" s="11" t="str">
        <f>+'National DB'!AA318</f>
        <v>EU-25</v>
      </c>
      <c r="W293" s="118" t="str">
        <f>+'National DB'!AG318</f>
        <v>Il dataset rappresenta un inventario dalla culla ai cancelli per la produzione di un foglio in rame utilizzato dai consumatori finali, includendo il riciclo a fine vita del materiale. Il dataset include il carico e il credito associato al riciclo degli scrap durante la produzione del rame, produzione e fine vita. A tal fine, il tasso di riciclo medio Europeo è stimato al 95%.</v>
      </c>
      <c r="X293" s="118" t="str">
        <f>+'National DB'!AH318</f>
        <v>The data set represent a cradle to gate scenario for the production of copper tube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v>
      </c>
      <c r="Y293" s="11"/>
      <c r="Z293" s="11"/>
      <c r="AA293" s="119">
        <f>+'National DB'!BR318</f>
        <v>1320.1024411586823</v>
      </c>
      <c r="AB293" s="119" t="str">
        <f>+'National DB'!BS318</f>
        <v>kg CO2e/tonne</v>
      </c>
      <c r="AC293" s="119" t="str">
        <f>+'National DB'!BT318</f>
        <v>kg CO2e/tonne</v>
      </c>
    </row>
    <row r="294" spans="11:29" ht="409">
      <c r="K294" s="11" t="str">
        <f>+'National DB'!L319</f>
        <v>Copper wire; technology mix; market mix, at plant; cross section 1 mm;Extrusion and Drawing based on melting and casting a mix of Copper cathode and Copper scrap;Technology and Market Mix for Wire fabrication representing main European production countri</v>
      </c>
      <c r="L294" s="11" t="str">
        <f>+'National DB'!M319</f>
        <v>HU00400</v>
      </c>
      <c r="M294" s="11" t="str">
        <f>+'National DB'!N319</f>
        <v>ECI: European Copper Institute</v>
      </c>
      <c r="N294" s="11" t="str">
        <f>+'National DB'!O319</f>
        <v>Deutsches Kupferinstitut</v>
      </c>
      <c r="O294" s="13" t="str">
        <f>+'National DB'!P319</f>
        <v>ELCD 3.2, http://eplca.jrc.ec.europa.eu/ELCD3/datasetdetail/process.xhtml?uuid=819e60d3-2652-47de-9f0b-d3bf8a4e0ea9&amp;version=03.00.000&amp;stock=default</v>
      </c>
      <c r="P294" s="13" t="str">
        <f>'National DB'!S319</f>
        <v>t</v>
      </c>
      <c r="Q294" s="116" t="str">
        <f>+'National DB'!T319</f>
        <v>Il tubo di rame è ottenuto principalmente dal catodo di rame (rame vergine) e scrap sia dall’esterno che interni derivanti da processi quali taglio, tornitura. Il processo per il catodo può essere specifico della regione, e.g. il processo Outokumpu, Mitsubishi, El Teniente, etc. Il processo di produzione è in principio basato su tecnologie simili adottate a scala mondiale. Il database comprende per entrambe le strade lo stato dell’arte descritto nel documento europeo “Best Available Technology” (dell’IPPC). Il processo include i seguenti steps: estrazione e processing (produzione del concentrato), idrometallurgia (lisciviazione, estrazione solvente, elettrolitica) e pirometallurgia (fusione, conversione, refining – fuoco – e refining elettrolitico). I catodi di rame sono prodotti sia con processo idrometallurgico che pirometallurgico. Il processo di semi-fabbricazione per il foglio di rame include gli step della fusione e di realizzazione della lega, stampaggio e laminazione. Le materie prime sono minerali di rame e scrap (pirometallurgia), unitamente a scrap pulite (semi-fabbricazione).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v>
      </c>
      <c r="R294" s="116" t="str">
        <f>+'National DB'!U319</f>
        <v>Copper tube is basically made of copper cathode (virgin copper) and scrap from outside as well as process internal scrap e.g. turnings, cuttings. The process route for copper cathode can be region specific e.g. Outokumpu process, Mishibishi prcess, El teniente process, etc. The production process in principle is based on similar technology worldwide. The database encompasses for both routes the state of the art as describted in the EU dokument on Best Available Technology of IPPC. The process route encompasses the following steps: mining and processing (concentrate production), hydrometallurgy (leaching, solvent extraction, electrowinning) and pyrometallurgy (smelting, converting, fire refining, electrolytic refining). Copper cathodes are produced from both, the hydro- and the pyrometallurgical route. The semi-fabrication process for copper sheet includes the process steps melting and alloying, casting and rolling. Raw materials for the production are copper ore and scrap (pyrometallurgy), as well as clean scrap (semi-fabrication).Electricity,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4" s="11" t="str">
        <f>+'National DB'!V319</f>
        <v>Very Good</v>
      </c>
      <c r="T294" s="117">
        <f>+'National DB'!X319</f>
        <v>2020</v>
      </c>
      <c r="U294" s="11" t="str">
        <f>+'National DB'!Z319</f>
        <v>EU-25</v>
      </c>
      <c r="V294" s="11" t="str">
        <f>+'National DB'!AA319</f>
        <v>EU-25</v>
      </c>
      <c r="W294" s="118" t="str">
        <f>+'National DB'!AG319</f>
        <v>Il dataset rappresenta un inventario dalla culla ai cancelli per la produzione di un foglio in rame utilizzato dai consumatori finali, includendo il riciclo a fine vita del materiale. Il dataset include il carico e il credito associato al riciclo degli scrap durante la produzione del rame, produzione e fine vita. A tal fine, il tasso di riciclo medio Europeo è stimato al 95%.</v>
      </c>
      <c r="X294" s="118" t="str">
        <f>+'National DB'!AH319</f>
        <v>The data set represent a cradle to gate scenario for the production of copper wire as used by end consumers including the end of life recycling of the material. The data set includes the burden and credit associated with the recycling of copper scrap during copper production, manufacturing and End-of-Life. For this, the current European average recycling rate is estimated to be 95%.</v>
      </c>
      <c r="Y294" s="11"/>
      <c r="Z294" s="11"/>
      <c r="AA294" s="119">
        <f>+'National DB'!BR319</f>
        <v>806.72765972558875</v>
      </c>
      <c r="AB294" s="119" t="str">
        <f>+'National DB'!BS319</f>
        <v>kg CO2e/tonne</v>
      </c>
      <c r="AC294" s="119" t="str">
        <f>+'National DB'!BT319</f>
        <v>kg CO2e/tonne</v>
      </c>
    </row>
    <row r="295" spans="11:29" ht="409">
      <c r="K295" s="11" t="str">
        <f>+'National DB'!L320</f>
        <v>Lead sheet mix;technology mix;production mix, at producer;secondary</v>
      </c>
      <c r="L295" s="11" t="str">
        <f>+'National DB'!M320</f>
        <v>HU00401</v>
      </c>
      <c r="M295" s="11" t="str">
        <f>+'National DB'!N320</f>
        <v>ELSIA: International Lead Association</v>
      </c>
      <c r="N295" s="11" t="str">
        <f>+'National DB'!O320</f>
        <v>PE INTERNATIONAL</v>
      </c>
      <c r="O295" s="13" t="str">
        <f>+'National DB'!P320</f>
        <v>ELCD 3.2, http://eplca.jrc.ec.europa.eu/ELCD3/datasetdetail/process.xhtml?uuid=11f67def-dc2a-4e74-bb4f-885610a9ae9c&amp;version=00.00.000&amp;stock=default</v>
      </c>
      <c r="P295" s="13" t="str">
        <f>'National DB'!S320</f>
        <v>t</v>
      </c>
      <c r="Q295" s="116" t="str">
        <f>+'National DB'!T320</f>
        <v>I confini del sistema sono dalla culla alla tomba, per l’80% del volume di produzione europeo al 2012. I fogli di piombo non rivestiti per applicazioni sui tetti sono prodotti da piombo secondario. Complessivamente, i produttori inclusi utilizzano steps produttivi simili per la produzione del foglio, in particolare: fusione/refining/fusione, stampaggio, laminazione e finitura. L’incenerimento dei residui ed eventuali crediti per la generazione di energia sono considerati nel modello. Il dataset riguarda la produzione del foglio di piombo, esclude il materiale per il packaging e il trasporto dei prodotti finiti dal sito di produzione ai successivi utilizzatori. Gli impatti del ciclo di vita degli equipment e dell’infrastruttura non sono inclusi nel sistema.  I flussi di rifiuti in input alla produzione quali scrap di piombo, batterie, ecc, entrano senza impatto (burden free)._x000D_Elettricità,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v>
      </c>
      <c r="R295" s="116" t="str">
        <f>+'National DB'!U320</f>
        <v>The system boundaries comprise the cradle to grave life cycle of 80% of the production volume in the region EU-27, in the year 2012.Uncoated lead sheets for roofing applications are produced from secondary lead. Overall, the included manufacturers use similar production steps for the manufacture of lead sheet, namely: Smelting/Refining/Melting, Casting, Rolling, Finishing. The incineration of production residues and any credits for energy generation are considered in all models.The dataset considers the production of the Lead sheet and excludes any packaging material and transports of the finished product from the factory to subsequent users. Life cycle impacts of production equipment and infrastructure were not included in the system. Waste flows as an input to the production such as: Pb scrap, battery, etc were modeled burden free.Electricity,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5" s="11" t="str">
        <f>+'National DB'!V320</f>
        <v>Very Good</v>
      </c>
      <c r="T295" s="117">
        <f>+'National DB'!X320</f>
        <v>2022</v>
      </c>
      <c r="U295" s="11" t="str">
        <f>+'National DB'!Z320</f>
        <v>EU-27</v>
      </c>
      <c r="V295" s="11" t="str">
        <f>+'National DB'!AA320</f>
        <v>EU-27</v>
      </c>
      <c r="W295" s="118" t="str">
        <f>+'National DB'!AG320</f>
        <v xml:space="preserve">Il dataset rappresenta un inventario dalla culla ai cancelli per la produzione di un foglio in piombo utilizzato dai consumatori finali, includendo il riciclo a fine vita del materiale. Il dataset include il carico e il credito associato al riciclo degli scrap durante la produzione del piombo, produzione e fine vita. </v>
      </c>
      <c r="X295" s="118" t="str">
        <f>+'National DB'!AH320</f>
        <v>The data set represent a cradle to gate scenario for the production of lead sheet as used by end consumers including the end of life recycling of the material. The data set includes the burden and credit associated with the recycling of lead scrap during lead production, manufacturing and End-of-Life.</v>
      </c>
      <c r="Y295" s="11"/>
      <c r="Z295" s="11"/>
      <c r="AA295" s="119">
        <f>+'National DB'!BR320</f>
        <v>976.40809452390795</v>
      </c>
      <c r="AB295" s="119" t="str">
        <f>+'National DB'!BS320</f>
        <v>kg CO2e/tonne</v>
      </c>
      <c r="AC295" s="119" t="str">
        <f>+'National DB'!BT320</f>
        <v>kg CO2e/tonne</v>
      </c>
    </row>
    <row r="296" spans="11:29" ht="409">
      <c r="K296" s="11" t="str">
        <f>+'National DB'!L321</f>
        <v>DE: Lead (99,995%) ts</v>
      </c>
      <c r="L296" s="11" t="str">
        <f>+'National DB'!M321</f>
        <v>HU00402</v>
      </c>
      <c r="M296" s="11" t="str">
        <f>+'National DB'!N321</f>
        <v>thinkstep</v>
      </c>
      <c r="N296" s="11" t="str">
        <f>+'National DB'!O321</f>
        <v>thinkstep</v>
      </c>
      <c r="O296" s="13" t="str">
        <f>+'National DB'!P321</f>
        <v>thinkstep, http://gabi-documentation-2017.gabi-software.com/xml-data/processes/63501bfc-4a17-4c4e-8c8f-5fd950f62c45.xml</v>
      </c>
      <c r="P296" s="13" t="str">
        <f>'National DB'!S321</f>
        <v>t</v>
      </c>
      <c r="Q296" s="116" t="str">
        <f>+'National DB'!T321</f>
        <v>La produzione primaria di piombo richiede la fusione del minerale contenente piombo per la produzione del lingotto che è poi raffinato. Sono considerati i principali paesi importatori di minerali e concentrato di piombo. I processi inclusi sono: estrazione, produzione del concentrato, sinterizzazione (con acido sulforico), la fornace e il refining. Il mix di piombo primario in Germania è basato sulle seguenti condizioni: fornace tradizionale ad albero (70%), impianto QSL (20%) e fusione Imperial (10%). L’inventario descrive la produzione di piombo primario, senza la considerazione del secondario.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v>
      </c>
      <c r="R296" s="116" t="str">
        <f>+'National DB'!U321</f>
        <v>Primary production of lead requires the smelting of lead-bearing ores to produce lead bullion that is then refined. The main import countries for lead ore and concentrate are considered. Considered are the mining process, the production of concentrate, the sintering process (with sulphuric acid), the shaft furnace process and the refinery process. The primary lead mix in Germany is based on the following conditions: the traditional shaft furnace (70%) route, the QSL plants (20%) as well as the Imperial smelting (10%). The inventory describes the production of primary lead, with no consideration of secondary lead.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6" s="11" t="str">
        <f>+'National DB'!V321</f>
        <v>Fair</v>
      </c>
      <c r="T296" s="117">
        <f>+'National DB'!X321</f>
        <v>2018</v>
      </c>
      <c r="U296" s="11" t="str">
        <f>+'National DB'!Z321</f>
        <v>Németország</v>
      </c>
      <c r="V296" s="11" t="str">
        <f>+'National DB'!AA321</f>
        <v>Germany</v>
      </c>
      <c r="W296" s="118" t="str">
        <f>+'National DB'!AG321</f>
        <v xml:space="preserve">Il dataset rappresenta un inventario dalla culla ai cancelli per la produzione del piombo primario utilizzato dai consumatori finali, includendo il riciclo a fine vita del materiale. Il dataset non include il carico e il credito associato al riciclo degli scrap durante la produzione del piombo, produzione e fine vita. </v>
      </c>
      <c r="X296" s="118" t="str">
        <f>+'National DB'!AH321</f>
        <v>The data set represent a cradle to gate scenario for the production of primary lead as used by end consumers including the end of life recycling of the material. The data set doesn’t include the burden and credit associated with the recycling of lead scrap during lead production, manufacturing and End-of-Life.</v>
      </c>
      <c r="Y296" s="11"/>
      <c r="Z296" s="11"/>
      <c r="AA296" s="119">
        <f>+'National DB'!BR321</f>
        <v>1705.4638039249949</v>
      </c>
      <c r="AB296" s="119" t="str">
        <f>+'National DB'!BS321</f>
        <v>kg CO2e/tonne</v>
      </c>
      <c r="AC296" s="119" t="str">
        <f>+'National DB'!BT321</f>
        <v>kg CO2e/tonne</v>
      </c>
    </row>
    <row r="297" spans="11:29" ht="409">
      <c r="K297" s="11" t="str">
        <f>+'National DB'!L322</f>
        <v>Lead primary and secondary mix ;technology mix;production mix, at producer; primary 46% / secondary 54%</v>
      </c>
      <c r="L297" s="11" t="str">
        <f>+'National DB'!M322</f>
        <v>HU00403</v>
      </c>
      <c r="M297" s="11" t="str">
        <f>+'National DB'!N322</f>
        <v>ILA: International Lead Association</v>
      </c>
      <c r="N297" s="11" t="str">
        <f>+'National DB'!O322</f>
        <v>PE INTERNATIONAL GmbH</v>
      </c>
      <c r="O297" s="13" t="str">
        <f>+'National DB'!P322</f>
        <v>ELCD 3.2, http://eplca.jrc.ec.europa.eu/ELCD3/datasetdetail/process.xhtml?uuid=137f2286-e426-4231-b65d-e65503fa6e5c&amp;version=00.00.000&amp;stock=default</v>
      </c>
      <c r="P297" s="13" t="str">
        <f>'National DB'!S322</f>
        <v>t</v>
      </c>
      <c r="Q297" s="116" t="str">
        <f>+'National DB'!T322</f>
        <v>Il dataset considra la produzione del foglio di piombo ed esclude il materiale per il packaging e i trasporti dei prodotti finiti dal sito di produzione ai successivi utilizzatori. Gli impatti derivanti dal ciclo di vita di equipment e infrastrutture non sono inclusi nel sistema. I flussi di rifiuti usati in input per la produzione quali scrap di piombo, batterie, ecc, entrano nel sistema senza impatti (burden free)._x000D_Elettricità,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import._x000D_ _x000D_</v>
      </c>
      <c r="R297" s="116" t="str">
        <f>+'National DB'!U322</f>
        <v>The dataset considers the production of the Lead sheet and excludes any packaging material and transports of the finished product from the factory to subsequent users. Life cycle impacts of production equipment and infrastructure were not included in the system. Waste flows as an input to the production such as: Pb scrap, battery, etc were modeled burden free.Electricity,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7" s="11" t="str">
        <f>+'National DB'!V322</f>
        <v>Good</v>
      </c>
      <c r="T297" s="117">
        <f>+'National DB'!X322</f>
        <v>2015</v>
      </c>
      <c r="U297" s="11" t="str">
        <f>+'National DB'!Z322</f>
        <v>EU-27</v>
      </c>
      <c r="V297" s="11" t="str">
        <f>+'National DB'!AA322</f>
        <v>EU-27</v>
      </c>
      <c r="W297" s="118" t="str">
        <f>+'National DB'!AG322</f>
        <v xml:space="preserve">Il dataset rappresenta un inventario dalla culla ai cancelli per la produzione del piombo utilizzato dai consumatori finali, includendo il riciclo a fine vita del materiale. Il dataset include il carico e il credito associato al riciclo degli scrap durante la produzione del piombo, produzione e fine vita. </v>
      </c>
      <c r="X297" s="118" t="str">
        <f>+'National DB'!AH322</f>
        <v>The data set represent a cradle to gate scenario for the production of lead as used by end consumers including the end of life recycling of the material. The data set includes the burden and credit associated with the recycling of lead scrap during lead production, manufacturing and End-of-Life.</v>
      </c>
      <c r="Y297" s="11"/>
      <c r="Z297" s="11"/>
      <c r="AA297" s="119">
        <f>+'National DB'!BR322</f>
        <v>1317.1320536617359</v>
      </c>
      <c r="AB297" s="119" t="str">
        <f>+'National DB'!BS322</f>
        <v>kg CO2e/tonne</v>
      </c>
      <c r="AC297" s="119" t="str">
        <f>+'National DB'!BT322</f>
        <v>kg CO2e/tonne</v>
      </c>
    </row>
    <row r="298" spans="11:29" ht="409">
      <c r="K298" s="11" t="str">
        <f>+'National DB'!L323</f>
        <v>Special high grade zinc;primary production;production mix, at plant</v>
      </c>
      <c r="L298" s="11" t="str">
        <f>+'National DB'!M323</f>
        <v>HU00404</v>
      </c>
      <c r="M298" s="11" t="str">
        <f>+'National DB'!N323</f>
        <v>IZA: International Zinc Association</v>
      </c>
      <c r="N298" s="11" t="str">
        <f>+'National DB'!O323</f>
        <v>PE INTERNATIONAL GmbH</v>
      </c>
      <c r="O298" s="13" t="str">
        <f>+'National DB'!P323</f>
        <v>ELCD 3.2, http://eplca.jrc.ec.europa.eu/ELCD3/datasetdetail/process.xhtml?uuid=fd9db252-4998-11dd-ae16-0800200c9a66&amp;version=03.00.000&amp;stock=default</v>
      </c>
      <c r="P298" s="13" t="str">
        <f>'National DB'!S323</f>
        <v>t</v>
      </c>
      <c r="Q298" s="116" t="str">
        <f>+'National DB'!T323</f>
        <v>La produzione è divisa in due principali steps, la produzione del concentrato di zinco e la fase successiva di fusione. La produzione del concentrato di zinco include l’estrazione del minerale da miniere sotterranee e di superficie, lo sminuzzamento del minerale, la flottazione. Il concentrato di zinco può essere trattato in due modi. Fusione elettrometallurgica – tostatura, lisciviazione, purificazione, elettrolisi e fusione del lingotto di zinco (alto grado). Questa modalità copre il 90% della produzione considerata nel dataset. Fusione pirometallurgica  - sinterizzazione, fusione “imperial”, refining – che copra il restante 10%. In totale, il dataset copre il 32% della produzione globale di zinco speciale di alto grado (99.9% di contenuto di zinco)._x000D_Elettricità,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import._x000D_</v>
      </c>
      <c r="R298" s="116" t="str">
        <f>+'National DB'!U323</f>
        <v>The production is devided into two major steps, the production of zinc concentrate and the subsequent zinc smelting. The zinc concentrate production involves underground and open pit ore mining, ore comminution and flotation of the zinc. The zinc concentrate may be treated via two different routes. The electrometallurgical smelting - roasting, leaching, purification, electrolysis and melting of a high grade zinx ingot. This route covers 90% of the produced zinc in this dataset. The pyro-metallurgical smelting - sintering, imperial smelting, refining - covers the other 10% of zinc production for this data set. In total the data set covers 32% of the global special high grade zinc (99.9% zinc content) production.Electricity,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8" s="11" t="str">
        <f>+'National DB'!V323</f>
        <v>NA</v>
      </c>
      <c r="T298" s="117">
        <f>+'National DB'!X323</f>
        <v>2010</v>
      </c>
      <c r="U298" s="11" t="str">
        <f>+'National DB'!Z323</f>
        <v>Világ</v>
      </c>
      <c r="V298" s="11" t="str">
        <f>+'National DB'!AA323</f>
        <v>Global</v>
      </c>
      <c r="W298" s="118" t="str">
        <f>+'National DB'!AG323</f>
        <v>Il dataset rappresenta un inventario dalla culla ai cancelli per la produzione di zinco speciale alto grado utilizzato dai consumatori finali, includendo il riciclo a fine vita del materiale. Il dataset copre due principali tecnologie produttive: fusione elettrometallurgice e fusione pirometallurgica.</v>
      </c>
      <c r="X298" s="118" t="str">
        <f>+'National DB'!AH323</f>
        <v>The data set represent a cradle to gate scenario for the production of special high grade zinc as used by end consumers. It covers two main production route:electrometallurgical smelting and pyro-metallurgical smelting.</v>
      </c>
      <c r="Y298" s="11"/>
      <c r="Z298" s="11"/>
      <c r="AA298" s="119">
        <f>+'National DB'!BR323</f>
        <v>3195.0925581645056</v>
      </c>
      <c r="AB298" s="119" t="str">
        <f>+'National DB'!BS323</f>
        <v>kg CO2e/tonne</v>
      </c>
      <c r="AC298" s="119" t="str">
        <f>+'National DB'!BT323</f>
        <v>kg CO2e/tonne</v>
      </c>
    </row>
    <row r="299" spans="11:29" ht="409">
      <c r="K299" s="11" t="str">
        <f>+'National DB'!L324</f>
        <v>EU-27: Container glass ts &lt;p-agg&gt;</v>
      </c>
      <c r="L299" s="11" t="str">
        <f>+'National DB'!M324</f>
        <v>HU00405</v>
      </c>
      <c r="M299" s="11" t="str">
        <f>+'National DB'!N324</f>
        <v>thinkstep</v>
      </c>
      <c r="N299" s="11" t="str">
        <f>+'National DB'!O324</f>
        <v>thinkstep</v>
      </c>
      <c r="O299" s="13" t="str">
        <f>+'National DB'!P324</f>
        <v>thinkstep,  the documentation of used dataset is not available anymore at thinkstep home page only the updated version: http://gabi-documentation-2017.gabi-software.com/xml-data/processes/1251bef4-96ea-4091-ab58-0805050e9102.xml</v>
      </c>
      <c r="P299" s="13" t="str">
        <f>'National DB'!S324</f>
        <v>t</v>
      </c>
      <c r="Q299" s="116" t="str">
        <f>+'National DB'!T324</f>
        <v>Il vetro per contenitori è generalmente fuso in fornaci a combustibile fossile o in fornaci elettriche più piccole. Il vetro fuso è poi trasformato in prodotti attraverso sistemi con machine automatizzate. Le material prime sono materiali per il vetro (ad esempio sabbia di silice, rottami di vetro), materiali intermediari e/o modificatori (ad esempio carbonato di sodio), coloranti/decoloranti (ad esempio ossidi di ferro). Il processo di produzione è molto energivoro. Le principali fonti di energia usate nelle fornaci sono olio conbustibile, gas naturale ed elettricità._x000D_Elettricità,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import._x000D_</v>
      </c>
      <c r="R299" s="116" t="str">
        <f>+'National DB'!U324</f>
        <v>Container glass is generally melted in a fossil fuel fired furnace or in a smaller proportion in electrically heated furnace. The molten glass is generally formed into the products by automated machine systems. Some colouring or surface treatments are applied depending on the design. The main raw materials for melting are glass forming materials (e.g. silica sand, cullet), inter-mediate/modifying materials (e.g. soda ash, limestone, feldspar) and colouring/decolouring agents (e.g. iron chromite, iron oxide). Glass making is a very energy intensive activity and the choice of energy source, heating technique and heat recovery method are central to the design of the furnaces. The main energy sources for glass making are natural gas, fuel oil and electricity. 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299" s="11" t="str">
        <f>+'National DB'!V324</f>
        <v>Good</v>
      </c>
      <c r="T299" s="117">
        <f>+'National DB'!X324</f>
        <v>2018</v>
      </c>
      <c r="U299" s="11" t="str">
        <f>+'National DB'!Z324</f>
        <v>EU-27</v>
      </c>
      <c r="V299" s="11" t="str">
        <f>+'National DB'!AA324</f>
        <v>EU-27</v>
      </c>
      <c r="W299" s="118" t="str">
        <f>+'National DB'!AG324</f>
        <v>Il dataset rappresenta un inventario dalla culla ai cancelli per la produzione vetro per contenitori utilizzato dai consumatori finali, includendo il riciclo a fine vita del materiale. Il dataset include il carico e il credito associato al riciclo dei rottami in vetro durante la produzione e fine vita.</v>
      </c>
      <c r="X299" s="118" t="str">
        <f>+'National DB'!AH324</f>
        <v>The data set represent a cradle to gate scenario for the production of container glass as used by end consumers including the end of life recycling of the material. The data set includes the burden and credit associated with the recycling of glass cullet during glass production, manufacturing and End-of-Life.</v>
      </c>
      <c r="Y299" s="11"/>
      <c r="Z299" s="11"/>
      <c r="AA299" s="119">
        <f>+'National DB'!BR324</f>
        <v>905.66668626380817</v>
      </c>
      <c r="AB299" s="119" t="str">
        <f>+'National DB'!BS324</f>
        <v>kg CO2e/tonne</v>
      </c>
      <c r="AC299" s="119" t="str">
        <f>+'National DB'!BT324</f>
        <v>kg CO2e/tonne</v>
      </c>
    </row>
    <row r="300" spans="11:29" ht="322">
      <c r="K300" s="11" t="str">
        <f>+'National DB'!L325</f>
        <v>Continuous filament glass fibre (assembled rovings);at plant</v>
      </c>
      <c r="L300" s="11" t="str">
        <f>+'National DB'!M325</f>
        <v>HU00406</v>
      </c>
      <c r="M300" s="11" t="str">
        <f>+'National DB'!N325</f>
        <v>GlassFibre Europe</v>
      </c>
      <c r="N300" s="11" t="str">
        <f>+'National DB'!O325</f>
        <v>Ecobilan a business of PricewaterhouseCoopers</v>
      </c>
      <c r="O300" s="13" t="str">
        <f>+'National DB'!P325</f>
        <v>ELCD 3.2,  http://eplca.jrc.ec.europa.eu/ELCD3/datasetdetail/process.xhtml?uuid=fd9db252-4998-11dd-ae16-0800200c9a66&amp;version=03.00.000&amp;stock=default</v>
      </c>
      <c r="P300" s="13" t="str">
        <f>'National DB'!S325</f>
        <v>t</v>
      </c>
      <c r="Q300" s="116" t="str">
        <f>+'National DB'!T325</f>
        <v>La fibra di vetro a filamento continuo contiene sabbia di silice, calcare, caolina e dolomite. Piccole quantità di sostanze chimiche possono essere aggiunte. La sabbia di silice e il calcare sono estratti e macinati prima di essere stoccati in impianto. Le materie prime sono miscelate e poi fuse in fornace a temperatura approssimativa di 1500 ° C per realizzare il vetro fuso. Quest’ultimo è poi fatto passare attraverso un vassoio multi foro resistente al calore che ha fino a poche migliaia di fori attraverso cui il flusso di vetro forma i filamenti. I filamenti hanno un diametro da 5 a 30 µm.  Sono trattati con vari processi chimici e fisici chiamati “sizing”,  che alterano le proprietà e li rendono adatti per un ampio range di usi specifici per il rinforzo. Il processo consuma energia termica, tipicamente gas naturale, ed elettricità. La produzione e trasporto dell’elettricità è rappresentativa della produzione nazionale, dove ogni impianto è localizzato.</v>
      </c>
      <c r="R300" s="116" t="str">
        <f>+'National DB'!U325</f>
        <v>Continuous Filament Glass Fibres contain silica sand, limestone, kaolin and dolomite and are produced using the same basic production process. Small amounts of specialty chemicals may also be added. Silica sand and limestone are extracted and milled before storage in the batchhouse. Raw materials are blended and then melted in a furnace at approx. 1500° C to form molten glass. The molten glass is then drawn through a multi-hole heat resistant precious tray called a bushing, which has up to a few thousands of precisely drilled openings through which the glass flows to form thin filaments. The filament's diameter ranges from 5 to 30 µm. They are treated by various chemical and physical processes called "sizing", which alter their properties and make them suitable for a wide range of specific reinforcement uses. The process consumes thermal energy, typically natural gas, and electricity. Production and transport of electricity is representative of national electricity production, where each sit is located.</v>
      </c>
      <c r="S300" s="11" t="str">
        <f>+'National DB'!V325</f>
        <v>NA</v>
      </c>
      <c r="T300" s="117">
        <f>+'National DB'!X325</f>
        <v>2017</v>
      </c>
      <c r="U300" s="11" t="str">
        <f>+'National DB'!Z325</f>
        <v>Európa (Svájc nélkül)</v>
      </c>
      <c r="V300" s="11" t="str">
        <f>+'National DB'!AA325</f>
        <v>Europe without Switzerland</v>
      </c>
      <c r="W300" s="118" t="str">
        <f>+'National DB'!AG325</f>
        <v xml:space="preserve">Il dataset rappresenta un inventario dalla culla ai cancelli per la produzione fibra di vetro a filamento continuo utilizzato dai consumatori finali, includendo il riciclo a fine vita del materiale. </v>
      </c>
      <c r="X300" s="118" t="str">
        <f>+'National DB'!AH325</f>
        <v>The data set represent a cradle to gate scenario for the production of continous filament glass fibre as used by end consumers including the end of life recycling of the material.</v>
      </c>
      <c r="Y300" s="11"/>
      <c r="Z300" s="11"/>
      <c r="AA300" s="119">
        <f>+'National DB'!BR325</f>
        <v>2009.3782446363491</v>
      </c>
      <c r="AB300" s="119" t="str">
        <f>+'National DB'!BS325</f>
        <v>kg CO2e/tonne</v>
      </c>
      <c r="AC300" s="119" t="str">
        <f>+'National DB'!BT325</f>
        <v>kg CO2e/tonne</v>
      </c>
    </row>
    <row r="301" spans="11:29" ht="322">
      <c r="K301" s="11" t="str">
        <f>+'National DB'!L326</f>
        <v>Continuous filament glass fibre (direct rovings);at plant</v>
      </c>
      <c r="L301" s="11" t="str">
        <f>+'National DB'!M326</f>
        <v>HU00407</v>
      </c>
      <c r="M301" s="11" t="str">
        <f>+'National DB'!N326</f>
        <v>GlassFibre Europe</v>
      </c>
      <c r="N301" s="11" t="str">
        <f>+'National DB'!O326</f>
        <v>Ecobilan a business of PricewaterhouseCoopers</v>
      </c>
      <c r="O301" s="13" t="str">
        <f>+'National DB'!P326</f>
        <v>ELCD 3.2, http://eplca.jrc.ec.europa.eu/ELCD3/datasetdetail/process.xhtml?uuid=64e40a9d-87ff-4aa4-b35f-66662a522224&amp;version=01.00.000&amp;stock=default</v>
      </c>
      <c r="P301" s="13" t="str">
        <f>'National DB'!S326</f>
        <v>t</v>
      </c>
      <c r="Q301" s="116" t="str">
        <f>+'National DB'!T326</f>
        <v>La fibra di vetro a filamento continuo contiene sabbia di silice, calcare, caolina e dolomite. Piccole quantità di sostanze chimiche possono essere aggiunte. La sabbia di silice e il calcare sono estratti e macinati prima di essere stoccati in impianto. Le materie prime sono miscelate e poi fuse in fornace a temperatura approssimativa di 1500 ° C per realizzare il vetro fuso. Quest’ultimo è poi fatto passare attraverso un vassoio multi foro resistente al calore che ha fino a poche migliaia di fori attraverso cui il flusso di vetro forma i filamenti. I filamenti hanno un diametro da 5 a 30 µm.  Sono trattati con vari processi chimici e fisici chiamati “sizing”,  che alterano le proprietà e li rendono adatti per un ampio range di usi specifici per il rinforzo. Il processo consuma energia termica, tipicamente gas naturale, ed elettricità. La produzione e trasporto dell’elettricità è rappresentativa della produzione nazionale, dove ogni impianto è localizzato.</v>
      </c>
      <c r="R301" s="116" t="str">
        <f>+'National DB'!U326</f>
        <v>Continuous Filament Glass Fibres contain silica sand, limestone, kaolin and dolomite and are produced using the same basic production process. Small amounts of specialty chemicals may also be added. Silica sand and limestone are extracted and milled before storage in the batchhouse. Raw materials are blended and then melted in a furnace at approx. 1500° C to form molten glass. The molten glass is then drawn through a multi-hole heat resistant precious tray called a bushing, which has up to a few thousands of precisely drilled openings through which the glass flows to form thin filaments. The filament's diameter ranges from 5 to 30 µm. They are treated by various chemical and physical processes called "sizing", which alter their properties and make them suitable for a wide range of specific reinforcement uses. The process consumes thermal energy, typically natural gas, and electricity. Production and transport of electricity is representative of national electricity production, where each sit is located.</v>
      </c>
      <c r="S301" s="11" t="str">
        <f>+'National DB'!V326</f>
        <v>NA</v>
      </c>
      <c r="T301" s="117">
        <f>+'National DB'!X326</f>
        <v>2017</v>
      </c>
      <c r="U301" s="11" t="str">
        <f>+'National DB'!Z326</f>
        <v>Európa (Svájc nélkül)</v>
      </c>
      <c r="V301" s="11" t="str">
        <f>+'National DB'!AA326</f>
        <v>Europe without Switzerland</v>
      </c>
      <c r="W301" s="118" t="str">
        <f>+'National DB'!AG326</f>
        <v>The data set represent a cradle to gate scenario for the production of continous filament glass fibre as used by end consumers including the end of life recycling of the material.</v>
      </c>
      <c r="X301" s="118" t="str">
        <f>+'National DB'!AH326</f>
        <v>The data set represent a cradle to gate scenario for the production of continous filament glass fibre as used by end consumers including the end of life recycling of the material.</v>
      </c>
      <c r="Y301" s="11"/>
      <c r="Z301" s="11"/>
      <c r="AA301" s="119">
        <f>+'National DB'!BR326</f>
        <v>1359.1005220171967</v>
      </c>
      <c r="AB301" s="119" t="str">
        <f>+'National DB'!BS326</f>
        <v>kg CO2e/tonne</v>
      </c>
      <c r="AC301" s="119" t="str">
        <f>+'National DB'!BT326</f>
        <v>kg CO2e/tonne</v>
      </c>
    </row>
    <row r="302" spans="11:29" ht="322">
      <c r="K302" s="11" t="str">
        <f>+'National DB'!L327</f>
        <v>Continuous filament glass fibre (dry chopped strands);at plant</v>
      </c>
      <c r="L302" s="11" t="str">
        <f>+'National DB'!M327</f>
        <v>HU00408</v>
      </c>
      <c r="M302" s="11" t="str">
        <f>+'National DB'!N327</f>
        <v>GlassFibre Europe</v>
      </c>
      <c r="N302" s="11" t="str">
        <f>+'National DB'!O327</f>
        <v>Ecobilan a business of PricewaterhouseCoopers</v>
      </c>
      <c r="O302" s="13" t="str">
        <f>+'National DB'!P327</f>
        <v>ELCD 3.2, http://eplca.jrc.ec.europa.eu/ELCD3/datasetdetail/process.xhtml?uuid=ef717f82-8d32-4a22-9d8c-e67cc9a14c49&amp;version=01.00.000&amp;stock=default</v>
      </c>
      <c r="P302" s="13" t="str">
        <f>'National DB'!S327</f>
        <v>t</v>
      </c>
      <c r="Q302" s="116" t="str">
        <f>+'National DB'!T327</f>
        <v>La fibra di vetro a filamento continuo contiene sabbia di silice, calcare, caolina e dolomite. Piccole quantità di sostanze chimiche possono essere aggiunte. La sabbia di silice e il calcare sono estratti e macinati prima di essere stoccati in impianto. Le materie prime sono miscelate e poi fuse in fornace a temperatura approssimativa di 1500 ° C per realizzare il vetro fuso. Quest’ultimo è poi fatto passare attraverso un vassoio multi foro resistente al calore che ha fino a poche migliaia di fori attraverso cui il flusso di vetro forma i filamenti. I filamenti hanno un diametro da 5 a 30 µm.  Sono trattati con vari processi chimici e fisici chiamati “sizing”,  che alterano le proprietà e li rendono adatti per un ampio range di usi specifici per il rinforzo. Il processo consuma energia termica, tipicamente gas naturale, ed elettricità. La produzione e trasporto dell’elettricità è rappresentativa della produzione nazionale, dove ogni impianto è localizzato.</v>
      </c>
      <c r="R302" s="116" t="str">
        <f>+'National DB'!U327</f>
        <v>Continuous Filament Glass Fibres contain silica sand, limestone, kaolin and dolomite and are produced using the same basic production process. Small amounts of specialty chemicals may also be added. Silica sand and limestone are extracted and milled before storage in the batchhouse. Raw materials are blended and then melted in a furnace at approx. 1500° C to form molten glass. The molten glass is then drawn through a multi-hole heat resistant precious tray called a bushing, which has up to a few thousands of precisely drilled openings through which the glass flows to form thin filaments. The filament's diameter ranges from 5 to 30 µm. They are treated by various chemical and physical processes called "sizing", which alter their properties and make them suitable for a wide range of specific reinforcement uses. The process consumes thermal energy, typically natural gas, and electricity. Production and transport of electricity is representative of national electricity production, where each sit is located.</v>
      </c>
      <c r="S302" s="11" t="str">
        <f>+'National DB'!V327</f>
        <v>NA</v>
      </c>
      <c r="T302" s="117">
        <f>+'National DB'!X327</f>
        <v>2017</v>
      </c>
      <c r="U302" s="11" t="str">
        <f>+'National DB'!Z327</f>
        <v>Európa (Svájc nélkül)</v>
      </c>
      <c r="V302" s="11" t="str">
        <f>+'National DB'!AA327</f>
        <v>Europe without Switzerland</v>
      </c>
      <c r="W302" s="118" t="str">
        <f>+'National DB'!AG327</f>
        <v xml:space="preserve">Il dataset rappresenta un inventario dalla culla ai cancelli per la produzione fibra di vetro a filamento continuo utilizzato dai consumatori finali, includendo il riciclo a fine vita del materiale. </v>
      </c>
      <c r="X302" s="118" t="str">
        <f>+'National DB'!AH327</f>
        <v>The data set represent a cradle to gate scenario for the production of continous filament glass fibre as used by end consumers including the end of life recycling of the material.</v>
      </c>
      <c r="Y302" s="11"/>
      <c r="Z302" s="11"/>
      <c r="AA302" s="119">
        <f>+'National DB'!BR327</f>
        <v>1916.3785843789994</v>
      </c>
      <c r="AB302" s="119" t="str">
        <f>+'National DB'!BS327</f>
        <v>kg CO2e/tonne</v>
      </c>
      <c r="AC302" s="119" t="str">
        <f>+'National DB'!BT327</f>
        <v>kg CO2e/tonne</v>
      </c>
    </row>
    <row r="303" spans="11:29" ht="322">
      <c r="K303" s="11" t="str">
        <f>+'National DB'!L328</f>
        <v>Continuous filament glass fibre (wet chopped strands);at plant</v>
      </c>
      <c r="L303" s="11" t="str">
        <f>+'National DB'!M328</f>
        <v>HU00409</v>
      </c>
      <c r="M303" s="11" t="str">
        <f>+'National DB'!N328</f>
        <v>GlassFibre Europe</v>
      </c>
      <c r="N303" s="11" t="str">
        <f>+'National DB'!O328</f>
        <v>Ecobilan a business of PricewaterhouseCoopers</v>
      </c>
      <c r="O303" s="13" t="str">
        <f>+'National DB'!P328</f>
        <v>ELCD 3.2, http://eplca.jrc.ec.europa.eu/ELCD3/datasetdetail/process.xhtml?uuid=fbc78a35-ca03-468b-9793-8716d08ba3ea&amp;version=01.00.000&amp;stock=default</v>
      </c>
      <c r="P303" s="13" t="str">
        <f>'National DB'!S328</f>
        <v>t</v>
      </c>
      <c r="Q303" s="116" t="str">
        <f>+'National DB'!T328</f>
        <v>La fibra di vetro a filamento continuo contiene sabbia di silice, calcare, caolina e dolomite. Piccole quantità di sostanze chimiche possono essere aggiunte. La sabbia di silice e il calcare sono estratti e macinati prima di essere stoccati in impianto. Le materie prime sono miscelate e poi fuse in fornace a temperatura approssimativa di 1500 ° C per realizzare il vetro fuso. Quest’ultimo è poi fatto passare attraverso un vassoio multi foro resistente al calore che ha fino a poche migliaia di fori attraverso cui il flusso di vetro forma i filamenti. I filamenti hanno un diametro da 5 a 30 µm.  Sono trattati con vari processi chimici e fisici chiamati “sizing”,  che alterano le proprietà e li rendono adatti per un ampio range di usi specifici per il rinforzo. Il processo consuma energia termica, tipicamente gas naturale, ed elettricità. La produzione e trasporto dell’elettricità è rappresentativa della produzione nazionale, dove ogni impianto è localizzato.</v>
      </c>
      <c r="R303" s="116" t="str">
        <f>+'National DB'!U328</f>
        <v>Continuous Filament Glass Fibres contain silica sand, limestone, kaolin and dolomite and are produced using the same basic production process. Small amounts of specialty chemicals may also be added. Silica sand and limestone are extracted and milled before storage in the batchhouse. Raw materials are blended and then melted in a furnace at approx. 1500° C to form molten glass. The molten glass is then drawn through a multi-hole heat resistant precious tray called a bushing, which has up to a few thousands of precisely drilled openings through which the glass flows to form thin filaments. The filament's diameter ranges from 5 to 30 µm. They are treated by various chemical and physical processes called "sizing", which alter their properties and make them suitable for a wide range of specific reinforcement uses. The process consumes thermal energy, typically natural gas, and electricity. Production and transport of electricity is representative of national electricity production, where each sit is located.</v>
      </c>
      <c r="S303" s="11" t="str">
        <f>+'National DB'!V328</f>
        <v>NA</v>
      </c>
      <c r="T303" s="117">
        <f>+'National DB'!X328</f>
        <v>2017</v>
      </c>
      <c r="U303" s="11" t="str">
        <f>+'National DB'!Z328</f>
        <v>Európa (Svájc nélkül)</v>
      </c>
      <c r="V303" s="11" t="str">
        <f>+'National DB'!AA328</f>
        <v>Europe without Switzerland</v>
      </c>
      <c r="W303" s="118" t="str">
        <f>+'National DB'!AG328</f>
        <v xml:space="preserve">Il dataset rappresenta un inventario dalla culla ai cancelli per la produzione fibra di vetro a filamento continuo utilizzato dai consumatori finali, includendo il riciclo a fine vita del materiale. </v>
      </c>
      <c r="X303" s="118" t="str">
        <f>+'National DB'!AH328</f>
        <v>The data set represent a cradle to gate scenario for the production of continous filament glass fibre as used by end consumers including the end of life recycling of the material.</v>
      </c>
      <c r="Y303" s="11"/>
      <c r="Z303" s="11"/>
      <c r="AA303" s="119">
        <f>+'National DB'!BR328</f>
        <v>1649.2462635698525</v>
      </c>
      <c r="AB303" s="119" t="str">
        <f>+'National DB'!BS328</f>
        <v>kg CO2e/tonne</v>
      </c>
      <c r="AC303" s="119" t="str">
        <f>+'National DB'!BT328</f>
        <v>kg CO2e/tonne</v>
      </c>
    </row>
    <row r="304" spans="11:29" ht="294">
      <c r="K304" s="11" t="str">
        <f>+'National DB'!L329</f>
        <v>cartonboard sheets; mixed technology; production mix, at plant; 46% primary fibre, 54% recovered fibre (en)</v>
      </c>
      <c r="L304" s="11" t="str">
        <f>+'National DB'!M329</f>
        <v>HU00410</v>
      </c>
      <c r="M304" s="11" t="str">
        <f>+'National DB'!N329</f>
        <v>Association of European Cartonboard and Carton Manufacturers</v>
      </c>
      <c r="N304" s="11" t="str">
        <f>+'National DB'!O329</f>
        <v>Angeline de Beaufort, consultant environmental affairs</v>
      </c>
      <c r="O304" s="13" t="str">
        <f>+'National DB'!P329</f>
        <v>ELCD 3.2, http://eplca.jrc.ec.europa.eu/ELCD3/datasetdetail/process.xhtml?uuid=54025657-ca8e-1cd4-3330-0000339bcc6d&amp;version=01.00.000&amp;stock=default</v>
      </c>
      <c r="P304" s="13" t="str">
        <f>'National DB'!S329</f>
        <v>t</v>
      </c>
      <c r="Q304" s="116" t="str">
        <f>+'National DB'!T329</f>
        <v>Il dataset copre la produzione della polpa e del pannello fino all’assemblaggio a formare una scatola. È una media delle tre più rilevanti tipologie di produzione di cartone in Europa: cartelloni bianchi, cartone pieghevole e truciolare foderato in bianco, rispettivamente 7%, 39% e 54%. La composizione è 40% fibra primaria, 47% fibra recuperata e 13% coloranti e leganti. L’input medio di 1.15 ton di cartone per ton di box pronto include il taglio. Lo spessore del cartone ha un range 200-600 g/mq. Il recupero del cartone è stimato in 60%. _x000D_I “pre-catena” sono stati aggiornati agli ultimi dataset disponibili nel database ELCD e in Ecoinvent, rispettivamente._x000D_</v>
      </c>
      <c r="R304" s="116" t="str">
        <f>+'National DB'!U329</f>
        <v>The dataset covers pulping and board production as well as assembling of the board into a carton box. It is an average across the three most relevant board grades relevant in European carton production: Solid Bleached Board (SBB), Folding Box Board (FBB) and White Lined Chipboard (WLC). Their relative share in European pro-duction is 7%, 39% and 54% respectively. The composition of the average cartonboard is 40% primary fibres, 47% recovered fibres and 13% coating pigments and binders.The average input of 1,15 ton cartonboard /ton of ready-made box which includes die-cuttings, but this varies depending on the design of the box. The grammage of cartonboard board sheet ranges from 200-600 g/m2.Recovery of cartons is estimated to be 60%. The pre-chains have been updated with the latest datasets available from ELCD Database and the Ecoinvent Database respectively.</v>
      </c>
      <c r="S304" s="11" t="str">
        <f>+'National DB'!V329</f>
        <v>NA</v>
      </c>
      <c r="T304" s="117">
        <f>+'National DB'!X329</f>
        <v>2013</v>
      </c>
      <c r="U304" s="11" t="str">
        <f>+'National DB'!Z329</f>
        <v>EU-27</v>
      </c>
      <c r="V304" s="11" t="str">
        <f>+'National DB'!AA329</f>
        <v>EU-27</v>
      </c>
      <c r="W304" s="118" t="str">
        <f>+'National DB'!AG329</f>
        <v>Il dataset copre il pulping e la produzione del pannello così come l’assemblaggio a formare una scatola in cartone</v>
      </c>
      <c r="X304" s="118" t="str">
        <f>+'National DB'!AH329</f>
        <v>The dataset covers pulping and board production as well as assembling of the board into a carton box.</v>
      </c>
      <c r="Y304" s="11"/>
      <c r="Z304" s="11"/>
      <c r="AA304" s="119">
        <f>+'National DB'!BR329</f>
        <v>1042.4850713023411</v>
      </c>
      <c r="AB304" s="119" t="str">
        <f>+'National DB'!BS329</f>
        <v>kg CO2e/tonne</v>
      </c>
      <c r="AC304" s="119" t="str">
        <f>+'National DB'!BT329</f>
        <v>kg CO2e/tonne</v>
      </c>
    </row>
    <row r="305" spans="11:29" ht="182">
      <c r="K305" s="11" t="str">
        <f>+'National DB'!L330</f>
        <v>Corrugated board boxes;technology mix;production mix, at plant;16,6 % primary fibre, 83,4 % recycled fibre</v>
      </c>
      <c r="L305" s="11" t="str">
        <f>+'National DB'!M330</f>
        <v>HU00411</v>
      </c>
      <c r="M305" s="11" t="str">
        <f>+'National DB'!N330</f>
        <v>FEFCO</v>
      </c>
      <c r="N305" s="11" t="str">
        <f>+'National DB'!O330</f>
        <v>PE INTERNATIONAL GmbH</v>
      </c>
      <c r="O305" s="13" t="str">
        <f>+'National DB'!P330</f>
        <v>ELCD 3.2, http://eplca.jrc.ec.europa.eu/ELCD3/datasetdetail/process.xhtml?uuid=3fc467e6-280d-4de0-a426-a036b6a30c99&amp;version=03.00.000&amp;stock=default</v>
      </c>
      <c r="P305" s="13" t="str">
        <f>'National DB'!S330</f>
        <v>t</v>
      </c>
      <c r="Q305" s="116" t="str">
        <f>+'National DB'!T330</f>
        <v xml:space="preserve">La scatola in cartoncino ondulato rappresentata nel dataset è composta di carta kraftliner per il 19.3%, Testliner per il 43%, strati SC (semichimici) per 5.2%, strati riciclati per il 3.7%. Il dataset rappresenta una mix tecnologico. </v>
      </c>
      <c r="R305" s="116" t="str">
        <f>+'National DB'!U330</f>
        <v>The corrugated board box for this purpose is composed of Kraftliner 19,3%, Testliner 43,8%, SC fluting 5,2%, recycled fluting 31,7%. The data represent average technology. They do not represent a certain mill with a certain technology, but a non-existent "mill" utilising different technologies. It contains data on the production of corrugated base papers from primary fibres: Semichemical Fluting and Kraftliner, of the production of corrugated base papers from recovered papers: Testliner and Wellenstoff and of the production of corrugated board sheets and boxes.</v>
      </c>
      <c r="S305" s="11" t="str">
        <f>+'National DB'!V330</f>
        <v>NA</v>
      </c>
      <c r="T305" s="117">
        <f>+'National DB'!X330</f>
        <v>2009</v>
      </c>
      <c r="U305" s="11" t="str">
        <f>+'National DB'!Z330</f>
        <v>EU-25</v>
      </c>
      <c r="V305" s="11" t="str">
        <f>+'National DB'!AA330</f>
        <v>EU-25</v>
      </c>
      <c r="W305" s="118" t="str">
        <f>+'National DB'!AG330</f>
        <v>Il dataset copre la produzione di base in carta ondulata fa fibre primarie, strati semichimici e kraftliner, la produzione di carta base ondulata da carta recuperata: Testliner e Wellenstoff, la produzione di scatole e pannelli in cartoncino ondulato.</v>
      </c>
      <c r="X305" s="118" t="str">
        <f>+'National DB'!AH330</f>
        <v>The dataset covers the production of corrugated base papers from primary fibres: Semichemical Fluting and Kraftliner, of the production of corrugated base papers from recovered papers: Testliner and Wellenstoff and of the production of corrugated board sheets and boxes.</v>
      </c>
      <c r="Y305" s="11"/>
      <c r="Z305" s="11"/>
      <c r="AA305" s="119">
        <f>+'National DB'!BR330</f>
        <v>1158.0192642590312</v>
      </c>
      <c r="AB305" s="119" t="str">
        <f>+'National DB'!BS330</f>
        <v>kg CO2e/tonne</v>
      </c>
      <c r="AC305" s="119" t="str">
        <f>+'National DB'!BT330</f>
        <v>kg CO2e/tonne</v>
      </c>
    </row>
    <row r="306" spans="11:29" ht="409">
      <c r="K306" s="11" t="str">
        <f>+'National DB'!L331</f>
        <v>EU-27: Corrugated board incl. paper production, average composition 2012 PE/FEFCO [p-agg]</v>
      </c>
      <c r="L306" s="11" t="str">
        <f>+'National DB'!M331</f>
        <v>HU00412</v>
      </c>
      <c r="M306" s="11" t="str">
        <f>+'National DB'!N331</f>
        <v>thinkstep</v>
      </c>
      <c r="N306" s="11" t="str">
        <f>+'National DB'!O331</f>
        <v>thinkstep</v>
      </c>
      <c r="O306" s="13" t="str">
        <f>+'National DB'!P331</f>
        <v>thinkstep, there is not avaliable any documentatin of used plan: EU-27: Corrugated board incl. paper production, average composition 2012 PE/FEFCO [p-agg] at thinkstep website, the name of the plan is listed here: http://www.gabi-software.com/international/support/gabi/gabi-database-2017-lci-documentation/professional-database-2017/</v>
      </c>
      <c r="P306" s="13" t="str">
        <f>'National DB'!S331</f>
        <v>t</v>
      </c>
      <c r="Q306" s="116" t="str">
        <f>+'National DB'!T331</f>
        <v xml:space="preserve">La CO2 biogenica (da fonte biogenica) è inclusa nel modello. Elettricità, energia termica: l’elettricità (e l’energia termica come co-prodotto) usata è modellata secondo la situazione specifica del paese (country-specific). La modellazione a livello “country-specific” è ottenuta su più livelli. Dapprima, i singoli impianti in servizio sono modellati considerando la rete nazionale corrente. Successivamente, sono considerate l’emissione nazionale e gli standard di efficienza degli impianti. Come terzo step, la fornitura di combustibile “country-specific” (quote/percentuali delle risorse usate, per import e/o fornitura domestica), considerando anche le proprietà (contenuto elementi/contenuto energetico), è considerata. Come quarto step, l’import, il trasporto, l’estrazione e i processi di prospezione nella catena di fornitura del vettore energetico sono modellati secondo la situazione specifica del paese dell’impianto produttore. Le differenti tecniche di prospezione e mining (emissioni ed efficienza) nei diversi paesi sono considerate secondo le informazioni e conoscenza ingegneristica attualmente disponibile. Vapore: la fornitura di vapore è modellata secondo la situazione “country-specific” rispetto all’efficienza delle tecnologie e ai vettori usati. Trasporti: tutti i processi di trasporto significativi e noti utilizzati (oltremare, treno e camion, gasdotti e/o petroliere per gas e import di olio combustibile) sono inclusi. Vettori energetici: carbone, olio greggio, gas naturale e uranio sono modellati secondo le condizioni specifiche di import </v>
      </c>
      <c r="R306" s="116" t="str">
        <f>+'National DB'!U331</f>
        <v>Incorporation of carbon dioxide from biogenic sources is included in the model.Electricity, Thermal energy: The electricity (and thermal energy as by-product) used is modelled according to the individual country-specific situation. The country-specific modelling is achieved on multiple levels. Firstly the individual power plants in service are modelled according to the current national grid. Second, the national emission and efficiency standards of the power plants are modelled. Third, the country-specific fuel supply (share of resources used, by import and / or domestic supply) including the country-specific properties (e.g. element and energy contents) are accounted for. Fourth, the import, transport, mining and exploration processes for the energy carrier supply chain are modelled according to the specific situation of each power-producing country. The different mining and exploration techniques (emissions and efficiencies) in the different exploration countries are accounted for according to current engineering knowledge and information. Steam: The steam supply is modelled according to the individual country-specific situation with regard to the technology efficiencies and energy carriers used.Transports: All relevant and known transport processes used (overseas transport, rail and truck transport, pipeline and / or tanker transport of gases and oil imports) are included.Energy carriers: Coal, crude oil, natural gas and uranium are modelled according to the specific import situation.</v>
      </c>
      <c r="S306" s="11" t="str">
        <f>+'National DB'!V331</f>
        <v>Very Good</v>
      </c>
      <c r="T306" s="117">
        <f>+'National DB'!X331</f>
        <v>2016</v>
      </c>
      <c r="U306" s="11" t="str">
        <f>+'National DB'!Z331</f>
        <v>EU-27</v>
      </c>
      <c r="V306" s="11" t="str">
        <f>+'National DB'!AA331</f>
        <v>EU-27</v>
      </c>
      <c r="W306" s="118" t="str">
        <f>+'National DB'!AG331</f>
        <v>Il dataset copre la produzione di base in carta ondulata fa fibre primarie, strati semichimici e kraftliner, la produzione di carta base ondulata da carta recuperata: Testliner e Wellenstoff, la produzione di scatole e pannelli in cartoncino ondulato.</v>
      </c>
      <c r="X306" s="118" t="str">
        <f>+'National DB'!AH331</f>
        <v>Data on the production of corrugated base papers from primary fibres: Semichemical Fluting and Kraftliner, of the production of corrugated base papers from recovered papers: Testliner and Wellenstoff and of the production of corrugated board sheets and boxes.</v>
      </c>
      <c r="Y306" s="11"/>
      <c r="Z306" s="11"/>
      <c r="AA306" s="119">
        <f>+'National DB'!BR331</f>
        <v>998.75907094597164</v>
      </c>
      <c r="AB306" s="119" t="str">
        <f>+'National DB'!BS331</f>
        <v>kg CO2e/tonne</v>
      </c>
      <c r="AC306" s="119" t="str">
        <f>+'National DB'!BT331</f>
        <v>kg CO2e/tonne</v>
      </c>
    </row>
    <row r="307" spans="11:29" ht="196">
      <c r="K307" s="11" t="str">
        <f>+'National DB'!L332</f>
        <v>Liquid Packaging Board (LPB) production;production;production mix, at plant;mineral coated LPB (n=4), basis weight: 266 g/m2</v>
      </c>
      <c r="L307" s="11" t="str">
        <f>+'National DB'!M332</f>
        <v>HU00413</v>
      </c>
      <c r="M307" s="11" t="str">
        <f>+'National DB'!N332</f>
        <v>The Alliance for Beverage Cartons and the Environment (ACE)</v>
      </c>
      <c r="N307" s="11" t="str">
        <f>+'National DB'!O332</f>
        <v>Institute for Energy- and Environmental Research GmbH</v>
      </c>
      <c r="O307" s="13" t="str">
        <f>+'National DB'!P332</f>
        <v>ELCD 3.2, http://eplca.jrc.ec.europa.eu/ELCD3/datasetdetail/process.xhtml?uuid=7d580a76-d2a4-46fe-a3a3-c6c8ed585382&amp;version=03.00.000&amp;stock=default</v>
      </c>
      <c r="P307" s="13" t="str">
        <f>'National DB'!S332</f>
        <v>t</v>
      </c>
      <c r="Q307" s="116" t="str">
        <f>+'National DB'!T332</f>
        <v>Questo dataset copre l’intera catena dalla culla ai cancelli e include le operazioni di “forestry”, la produzione della polpa e del pannello, includendo la produzione sia interna che esterna di energia e il trasporto del legno, dei trucioli e del taglio. Il dataset include i processi a monte (pre-chains) per i leganti, i fillers e altre sostanze chimiche. Il dataset riflette le condizioni di produzione medie europee. Per gli altri processi a monte come le operazioni di “forestry” o di segheria, sono stati usati datasets scandinavi, poiché rappresentano in modo più specifico le attuali condizioni.</v>
      </c>
      <c r="R307" s="116" t="str">
        <f>+'National DB'!U332</f>
        <v>This data set covers the full cradle to gate process chain and includes forestry operations, the manufacturing of pulps and board, including both internal and external energy production and transportation of wood, chips and pulp. The forestry operations include seedling production, silviculture, maintenance of forest roads and logging. The data set also includes prechains for binders, fillers and other chemicals. These data sets typically reflect European average production conditions. For other Prechains like forestry or saw mill operations data sets from scandinavian sources has been used, as these represent the actual conditions more specifically.</v>
      </c>
      <c r="S307" s="11" t="str">
        <f>+'National DB'!V332</f>
        <v>Very good</v>
      </c>
      <c r="T307" s="117">
        <f>+'National DB'!X332</f>
        <v>2014</v>
      </c>
      <c r="U307" s="11" t="str">
        <f>+'National DB'!Z332</f>
        <v>EU-27</v>
      </c>
      <c r="V307" s="11" t="str">
        <f>+'National DB'!AA332</f>
        <v>EU-27</v>
      </c>
      <c r="W307" s="118" t="str">
        <f>+'National DB'!AG332</f>
        <v>Questo dataset copre l’intera catena dalla culla ai cancelli e include le operazioni di “forestry”, la produzione della polpa e del pannello, includendo la produzione sia interna che esterna di energia e il trasporto del legno, dei trucioli e del taglio. Il dataset include i processi a monte (pre-chains) per i leganti, i fillers e la polpa.</v>
      </c>
      <c r="X307" s="118" t="str">
        <f>+'National DB'!AH332</f>
        <v>This data set covers the full cradle to gate process chain and includes forestry operations, the manufacturing of pulps and board, including both internal and external energy production and transportation of wood, chips and pulp. T he data set also includes prechains for binders, fillers and other chemicals.</v>
      </c>
      <c r="Y307" s="11"/>
      <c r="Z307" s="11"/>
      <c r="AA307" s="119">
        <f>+'National DB'!BR332</f>
        <v>458.94899999999996</v>
      </c>
      <c r="AB307" s="119" t="str">
        <f>+'National DB'!BS332</f>
        <v>kg CO2e/tonne</v>
      </c>
      <c r="AC307" s="119" t="str">
        <f>+'National DB'!BT332</f>
        <v>kg CO2e/tonne</v>
      </c>
    </row>
    <row r="308" spans="11:29" ht="84">
      <c r="K308" s="11" t="str">
        <f>+'National DB'!L333</f>
        <v>fertilizer, Phosphatic nitritatea ammonia</v>
      </c>
      <c r="L308" s="11" t="str">
        <f>+'National DB'!M333</f>
        <v>FR20559</v>
      </c>
      <c r="M308" s="11" t="str">
        <f>+'National DB'!N333</f>
        <v>Base Carbone®</v>
      </c>
      <c r="N308" s="11" t="str">
        <f>+'National DB'!O333</f>
        <v>ADEME</v>
      </c>
      <c r="O308" s="13" t="str">
        <f>+'National DB'!P333</f>
        <v>FAT (Station Fédérale de Recherches en Economie et Technologie Agricoles ) / 1997 / Inventaire environnemental des intrants agricoles en production végétale</v>
      </c>
      <c r="P308" s="13" t="str">
        <f>'National DB'!S333</f>
        <v>ton of P2O5</v>
      </c>
      <c r="Q308" s="116">
        <f>+'National DB'!T333</f>
        <v>0</v>
      </c>
      <c r="R308" s="116" t="str">
        <f>+'National DB'!U333</f>
        <v>This emission factor relates to the manufacture of fertilizers and nitrogen. it was  obtained by multiplying the nutrient dose by the corresponding emission factor (kgCO2e / kg nutrient). The weight of nitrogen in the majority of synthetic fertilizers varies from 30% to 50%.</v>
      </c>
      <c r="S308" s="11" t="str">
        <f>+'National DB'!V333</f>
        <v>Good</v>
      </c>
      <c r="T308" s="117">
        <f>+'National DB'!X333</f>
        <v>43446</v>
      </c>
      <c r="U308" s="11" t="str">
        <f>+'National DB'!Z333</f>
        <v xml:space="preserve">Europe </v>
      </c>
      <c r="V308" s="11" t="str">
        <f>+'National DB'!AA333</f>
        <v xml:space="preserve">Europe </v>
      </c>
      <c r="W308" s="118" t="str">
        <f>+'National DB'!AG333</f>
        <v>/</v>
      </c>
      <c r="X308" s="118" t="str">
        <f>+'National DB'!AH333</f>
        <v>/</v>
      </c>
      <c r="Y308" s="11"/>
      <c r="Z308" s="11"/>
      <c r="AA308" s="119">
        <f>+'National DB'!BR333</f>
        <v>1750</v>
      </c>
      <c r="AB308" s="119" t="str">
        <f>+'National DB'!BS333</f>
        <v>kgCO2e/tonne de P2O5</v>
      </c>
      <c r="AC308" s="119" t="str">
        <f>+'National DB'!BT333</f>
        <v>kgCO2e/ton of P2O5</v>
      </c>
    </row>
    <row r="309" spans="11:29" ht="140">
      <c r="K309" s="11" t="str">
        <f>+'National DB'!L334</f>
        <v>Herbicide, Phytosanitary</v>
      </c>
      <c r="L309" s="11" t="str">
        <f>+'National DB'!M334</f>
        <v>FR20562</v>
      </c>
      <c r="M309" s="11" t="str">
        <f>+'National DB'!N334</f>
        <v>Base Carbone®</v>
      </c>
      <c r="N309" s="11" t="str">
        <f>+'National DB'!O334</f>
        <v>ADEME</v>
      </c>
      <c r="O309" s="13" t="str">
        <f>+'National DB'!P334</f>
        <v>Institut de l’élevage, IFIP, ITAVI, ARVALIS Institut du Végétal, CETIOM, ITB / 2010 / Guide GES'TIM</v>
      </c>
      <c r="P309" s="13" t="str">
        <f>'National DB'!S334</f>
        <v>kg of active substance</v>
      </c>
      <c r="Q309" s="116">
        <f>+'National DB'!T334</f>
        <v>0</v>
      </c>
      <c r="R309" s="116" t="str">
        <f>+'National DB'!U334</f>
        <v>This value of air emissions is issued from Life Cycle Analysis of the production of pesticides proposed by the publications of GES'TIM (France) and FAT (Switzerland). The calculation of the emission factor is mainly based on the "kg of active ingredient" (then diluted in one or more excipient (s), usually water). An average value is calculated according to an estimate of the proportion of active ingredients used in the national market.</v>
      </c>
      <c r="S309" s="11" t="str">
        <f>+'National DB'!V334</f>
        <v>Fair</v>
      </c>
      <c r="T309" s="117">
        <f>+'National DB'!X334</f>
        <v>43446</v>
      </c>
      <c r="U309" s="11" t="str">
        <f>+'National DB'!Z334</f>
        <v xml:space="preserve">Europe </v>
      </c>
      <c r="V309" s="11" t="str">
        <f>+'National DB'!AA334</f>
        <v xml:space="preserve">Europe </v>
      </c>
      <c r="W309" s="118" t="str">
        <f>+'National DB'!AG334</f>
        <v>/</v>
      </c>
      <c r="X309" s="118" t="str">
        <f>+'National DB'!AH334</f>
        <v>/</v>
      </c>
      <c r="Y309" s="11"/>
      <c r="Z309" s="11"/>
      <c r="AA309" s="119">
        <f>+'National DB'!BR334</f>
        <v>0.82230000000000003</v>
      </c>
      <c r="AB309" s="119" t="str">
        <f>+'National DB'!BS334</f>
        <v>kgCO2e/kg de matière active</v>
      </c>
      <c r="AC309" s="119" t="str">
        <f>+'National DB'!BT334</f>
        <v>kgCO2e/kg of active substance</v>
      </c>
    </row>
    <row r="310" spans="11:29" ht="140">
      <c r="K310" s="11" t="str">
        <f>+'National DB'!L335</f>
        <v>Fungicide, phytosanitary</v>
      </c>
      <c r="L310" s="11" t="str">
        <f>+'National DB'!M335</f>
        <v>FR20563</v>
      </c>
      <c r="M310" s="11" t="str">
        <f>+'National DB'!N335</f>
        <v>Base Carbone®</v>
      </c>
      <c r="N310" s="11" t="str">
        <f>+'National DB'!O335</f>
        <v>ADEME</v>
      </c>
      <c r="O310" s="13" t="str">
        <f>+'National DB'!P335</f>
        <v>Institut de l’élevage, IFIP, ITAVI, ARVALIS Institut du Végétal, CETIOM, ITB / 2010 / Guide GES'TIM</v>
      </c>
      <c r="P310" s="13" t="str">
        <f>'National DB'!S335</f>
        <v>kg of active substance</v>
      </c>
      <c r="Q310" s="116">
        <f>+'National DB'!T335</f>
        <v>0</v>
      </c>
      <c r="R310" s="116" t="str">
        <f>+'National DB'!U335</f>
        <v>This value of air emissions is issued from Life Cycle Analysis of the production of pesticides proposed by the publications of GES'TIM (France) and FAT (Switzerland). The calculation of the emission factor is mainly based on the "kg of active ingredient" (then diluted in one or more excipient (s), usually water). An average value is calculated according to an estimate of the proportion of active ingredients used in the national market.</v>
      </c>
      <c r="S310" s="11" t="str">
        <f>+'National DB'!V335</f>
        <v>Fair</v>
      </c>
      <c r="T310" s="117">
        <f>+'National DB'!X335</f>
        <v>43446</v>
      </c>
      <c r="U310" s="11" t="str">
        <f>+'National DB'!Z335</f>
        <v xml:space="preserve">Europe </v>
      </c>
      <c r="V310" s="11" t="str">
        <f>+'National DB'!AA335</f>
        <v xml:space="preserve">Europe </v>
      </c>
      <c r="W310" s="118" t="str">
        <f>+'National DB'!AG335</f>
        <v>/</v>
      </c>
      <c r="X310" s="118" t="str">
        <f>+'National DB'!AH335</f>
        <v>/</v>
      </c>
      <c r="Y310" s="11"/>
      <c r="Z310" s="11"/>
      <c r="AA310" s="119">
        <f>+'National DB'!BR335</f>
        <v>0.5968</v>
      </c>
      <c r="AB310" s="119" t="str">
        <f>+'National DB'!BS335</f>
        <v>kgCO2e/kg de matière active</v>
      </c>
      <c r="AC310" s="119" t="str">
        <f>+'National DB'!BT335</f>
        <v>kgCO2e/kg of active substance</v>
      </c>
    </row>
    <row r="311" spans="11:29" ht="140">
      <c r="K311" s="11" t="str">
        <f>+'National DB'!L336</f>
        <v>Insecticide, phytosanitary</v>
      </c>
      <c r="L311" s="11" t="str">
        <f>+'National DB'!M336</f>
        <v>FR20564</v>
      </c>
      <c r="M311" s="11" t="str">
        <f>+'National DB'!N336</f>
        <v>Base Carbone®</v>
      </c>
      <c r="N311" s="11" t="str">
        <f>+'National DB'!O336</f>
        <v>ADEME</v>
      </c>
      <c r="O311" s="13" t="str">
        <f>+'National DB'!P336</f>
        <v>Institut de l’élevage, IFIP, ITAVI, ARVALIS Institut du Végétal, CETIOM, ITB / 2010 / Guide GES'TIM</v>
      </c>
      <c r="P311" s="13" t="str">
        <f>'National DB'!S336</f>
        <v>kg of active substance</v>
      </c>
      <c r="Q311" s="116">
        <f>+'National DB'!T336</f>
        <v>0</v>
      </c>
      <c r="R311" s="116" t="str">
        <f>+'National DB'!U336</f>
        <v>This value of air emissions is issued from Life Cycle Analysis of the production of pesticides proposed by the publications of GES'TIM (France) and FAT (Switzerland). The calculation of the emission factor is mainly based on the "kg of active ingredient" (then diluted in one or more excipient (s), usually water). An average value is calculated according to an estimate of the proportion of active ingredients used in the national market.</v>
      </c>
      <c r="S311" s="11" t="str">
        <f>+'National DB'!V336</f>
        <v>Fair</v>
      </c>
      <c r="T311" s="117">
        <f>+'National DB'!X336</f>
        <v>43446</v>
      </c>
      <c r="U311" s="11" t="str">
        <f>+'National DB'!Z336</f>
        <v xml:space="preserve">Europe </v>
      </c>
      <c r="V311" s="11" t="str">
        <f>+'National DB'!AA336</f>
        <v xml:space="preserve">Europe </v>
      </c>
      <c r="W311" s="118" t="str">
        <f>+'National DB'!AG336</f>
        <v>/</v>
      </c>
      <c r="X311" s="118" t="str">
        <f>+'National DB'!AH336</f>
        <v>/</v>
      </c>
      <c r="Y311" s="11"/>
      <c r="Z311" s="11"/>
      <c r="AA311" s="119">
        <f>+'National DB'!BR336</f>
        <v>1.7969999999999999</v>
      </c>
      <c r="AB311" s="119" t="str">
        <f>+'National DB'!BS336</f>
        <v>kgCO2e/kg de matière active</v>
      </c>
      <c r="AC311" s="119" t="str">
        <f>+'National DB'!BT336</f>
        <v>kgCO2e/kg of active substance</v>
      </c>
    </row>
    <row r="312" spans="11:29" ht="140">
      <c r="K312" s="11" t="str">
        <f>+'National DB'!L337</f>
        <v>Phytosanitary</v>
      </c>
      <c r="L312" s="11" t="str">
        <f>+'National DB'!M337</f>
        <v>FR20567</v>
      </c>
      <c r="M312" s="11" t="str">
        <f>+'National DB'!N337</f>
        <v>Base Carbone®</v>
      </c>
      <c r="N312" s="11" t="str">
        <f>+'National DB'!O337</f>
        <v>ADEME</v>
      </c>
      <c r="O312" s="13" t="str">
        <f>+'National DB'!P337</f>
        <v>Institut de l’élevage, IFIP, ITAVI, ARVALIS Institut du Végétal, CETIOM, ITB / 2010 / Guide GES'TIM</v>
      </c>
      <c r="P312" s="13" t="str">
        <f>'National DB'!S337</f>
        <v>kg of active substance</v>
      </c>
      <c r="Q312" s="116">
        <f>+'National DB'!T337</f>
        <v>0</v>
      </c>
      <c r="R312" s="116" t="str">
        <f>+'National DB'!U337</f>
        <v>This value of air emissions is issued from Life Cycle Analysis of the production of pesticides proposed by the publications of GES'TIM (France) and FAT (Switzerland). The calculation of the emission factor is mainly based on the "kg of active ingredient" (then diluted in one or more excipient (s), usually water). An average value is calculated according to an estimate of the proportion of active ingredients used in the national market.</v>
      </c>
      <c r="S312" s="11" t="str">
        <f>+'National DB'!V337</f>
        <v>Fair</v>
      </c>
      <c r="T312" s="117">
        <f>+'National DB'!X337</f>
        <v>43446</v>
      </c>
      <c r="U312" s="11" t="str">
        <f>+'National DB'!Z337</f>
        <v xml:space="preserve">Europe </v>
      </c>
      <c r="V312" s="11" t="str">
        <f>+'National DB'!AA337</f>
        <v xml:space="preserve">Europe </v>
      </c>
      <c r="W312" s="118" t="str">
        <f>+'National DB'!AG337</f>
        <v>/</v>
      </c>
      <c r="X312" s="118" t="str">
        <f>+'National DB'!AH337</f>
        <v>/</v>
      </c>
      <c r="Y312" s="11"/>
      <c r="Z312" s="11"/>
      <c r="AA312" s="119">
        <f>+'National DB'!BR337</f>
        <v>9.1999999999999993</v>
      </c>
      <c r="AB312" s="119" t="str">
        <f>+'National DB'!BS337</f>
        <v>kgCO2e/kg de matière active</v>
      </c>
      <c r="AC312" s="119" t="str">
        <f>+'National DB'!BT337</f>
        <v>kgCO2e/kg of active substance</v>
      </c>
    </row>
    <row r="313" spans="11:29" ht="70">
      <c r="K313" s="11" t="str">
        <f>+'National DB'!L338</f>
        <v>Plastic,PS,polysterene</v>
      </c>
      <c r="L313" s="11" t="str">
        <f>+'National DB'!M338</f>
        <v>FR20833</v>
      </c>
      <c r="M313" s="11" t="str">
        <f>+'National DB'!N338</f>
        <v>Base Carbone®</v>
      </c>
      <c r="N313" s="11" t="str">
        <f>+'National DB'!O338</f>
        <v>ADEME</v>
      </c>
      <c r="O313" s="13" t="str">
        <f>+'National DB'!P338</f>
        <v>Plastics Europe / avril 1997 / Eco-profiles in the european industry - report 4 : polystyrene (second edition)</v>
      </c>
      <c r="P313" s="13" t="str">
        <f>'National DB'!S338</f>
        <v>ton</v>
      </c>
      <c r="Q313" s="116">
        <f>+'National DB'!T338</f>
        <v>0</v>
      </c>
      <c r="R313" s="116" t="str">
        <f>+'National DB'!U338</f>
        <v xml:space="preserve">Values from PlasticsEurope Life Cycle Analyzes, giving the air emissions of CO2, methane, N2O associated with the production of plastics. They apply to raw material before conversion into a finished product. </v>
      </c>
      <c r="S313" s="11" t="str">
        <f>+'National DB'!V338</f>
        <v>Very good</v>
      </c>
      <c r="T313" s="117">
        <f>+'National DB'!X338</f>
        <v>43446</v>
      </c>
      <c r="U313" s="11" t="str">
        <f>+'National DB'!Z338</f>
        <v xml:space="preserve">Europe </v>
      </c>
      <c r="V313" s="11" t="str">
        <f>+'National DB'!AA338</f>
        <v xml:space="preserve">Europe </v>
      </c>
      <c r="W313" s="118" t="str">
        <f>+'National DB'!AG338</f>
        <v>/</v>
      </c>
      <c r="X313" s="118" t="str">
        <f>+'National DB'!AH338</f>
        <v>/</v>
      </c>
      <c r="Y313" s="11"/>
      <c r="Z313" s="11"/>
      <c r="AA313" s="119">
        <f>+'National DB'!BR338</f>
        <v>2830</v>
      </c>
      <c r="AB313" s="119" t="str">
        <f>+'National DB'!BS338</f>
        <v>kgCO2e/tonne</v>
      </c>
      <c r="AC313" s="119" t="str">
        <f>+'National DB'!BT338</f>
        <v>kgCO2e/ton</v>
      </c>
    </row>
    <row r="314" spans="11:29" ht="70">
      <c r="K314" s="11" t="str">
        <f>+'National DB'!L339</f>
        <v>Plastic,PVC,polyvinylchloride</v>
      </c>
      <c r="L314" s="11" t="str">
        <f>+'National DB'!M339</f>
        <v>FR20834</v>
      </c>
      <c r="M314" s="11" t="str">
        <f>+'National DB'!N339</f>
        <v>Base Carbone®</v>
      </c>
      <c r="N314" s="11" t="str">
        <f>+'National DB'!O339</f>
        <v>ADEME</v>
      </c>
      <c r="O314" s="13" t="str">
        <f>+'National DB'!P339</f>
        <v xml:space="preserve">Plastics Europe / Mai 1998 / Eco-profiles in the european industry - LCA-reports, Polyvinyl chloride - PVC injection moulding </v>
      </c>
      <c r="P314" s="13" t="str">
        <f>'National DB'!S339</f>
        <v>ton</v>
      </c>
      <c r="Q314" s="116">
        <f>+'National DB'!T339</f>
        <v>0</v>
      </c>
      <c r="R314" s="116" t="str">
        <f>+'National DB'!U339</f>
        <v xml:space="preserve">Values from PlasticsEurope Life Cycle Analyzes, giving the air emissions of CO2, methane, N2O associated with the production of plastics. They apply to raw material before conversion into a finished product. </v>
      </c>
      <c r="S314" s="11" t="str">
        <f>+'National DB'!V339</f>
        <v>Very good</v>
      </c>
      <c r="T314" s="117">
        <f>+'National DB'!X339</f>
        <v>43446</v>
      </c>
      <c r="U314" s="11" t="str">
        <f>+'National DB'!Z339</f>
        <v xml:space="preserve">Europe </v>
      </c>
      <c r="V314" s="11" t="str">
        <f>+'National DB'!AA339</f>
        <v xml:space="preserve">Europe </v>
      </c>
      <c r="W314" s="118" t="str">
        <f>+'National DB'!AG339</f>
        <v>/</v>
      </c>
      <c r="X314" s="118" t="str">
        <f>+'National DB'!AH339</f>
        <v>/</v>
      </c>
      <c r="Y314" s="11"/>
      <c r="Z314" s="11"/>
      <c r="AA314" s="119">
        <f>+'National DB'!BR339</f>
        <v>1870</v>
      </c>
      <c r="AB314" s="119" t="str">
        <f>+'National DB'!BS339</f>
        <v>kgCO2e/tonne</v>
      </c>
      <c r="AC314" s="119" t="str">
        <f>+'National DB'!BT339</f>
        <v>kgCO2e/ton</v>
      </c>
    </row>
    <row r="315" spans="11:29" ht="112">
      <c r="K315" s="11" t="str">
        <f>+'National DB'!L340</f>
        <v>Plastic</v>
      </c>
      <c r="L315" s="11" t="str">
        <f>+'National DB'!M340</f>
        <v>FR20836</v>
      </c>
      <c r="M315" s="11" t="str">
        <f>+'National DB'!N340</f>
        <v>Base Carbone®</v>
      </c>
      <c r="N315" s="11" t="str">
        <f>+'National DB'!O340</f>
        <v>ADEME</v>
      </c>
      <c r="O315" s="13" t="str">
        <f>+'National DB'!P340</f>
        <v>Mission Interministérielle de l'Effet de Serre / juin 1999 / Mémento des décideurs</v>
      </c>
      <c r="P315" s="13" t="str">
        <f>'National DB'!S340</f>
        <v>ton</v>
      </c>
      <c r="Q315" s="116">
        <f>+'National DB'!T340</f>
        <v>0</v>
      </c>
      <c r="R315" s="116" t="str">
        <f>+'National DB'!U340</f>
        <v>Values from PlasticsEurope Life Cycle Analyzes, giving the air emissions of CO2, methane, N2O associated with the production of plastics. They apply to raw material before conversion into a finished product. This value takes into account the respective tonnages of the different qualities of plastic and the emission factors by plastic type.</v>
      </c>
      <c r="S315" s="11" t="str">
        <f>+'National DB'!V340</f>
        <v>Very good</v>
      </c>
      <c r="T315" s="117">
        <f>+'National DB'!X340</f>
        <v>43446</v>
      </c>
      <c r="U315" s="11" t="str">
        <f>+'National DB'!Z340</f>
        <v xml:space="preserve">Europe </v>
      </c>
      <c r="V315" s="11" t="str">
        <f>+'National DB'!AA340</f>
        <v xml:space="preserve">Europe </v>
      </c>
      <c r="W315" s="118" t="str">
        <f>+'National DB'!AG340</f>
        <v>/</v>
      </c>
      <c r="X315" s="118" t="str">
        <f>+'National DB'!AH340</f>
        <v>/</v>
      </c>
      <c r="Y315" s="11"/>
      <c r="Z315" s="11"/>
      <c r="AA315" s="119">
        <f>+'National DB'!BR340</f>
        <v>2380</v>
      </c>
      <c r="AB315" s="119" t="str">
        <f>+'National DB'!BS340</f>
        <v>kgCO2e/tonne</v>
      </c>
      <c r="AC315" s="119" t="str">
        <f>+'National DB'!BT340</f>
        <v>kgCO2e/ton</v>
      </c>
    </row>
    <row r="316" spans="11:29" ht="98">
      <c r="K316" s="11" t="str">
        <f>+'National DB'!L341</f>
        <v>Plastic,PS,polysterene</v>
      </c>
      <c r="L316" s="11" t="str">
        <f>+'National DB'!M341</f>
        <v>FR20840</v>
      </c>
      <c r="M316" s="11" t="str">
        <f>+'National DB'!N341</f>
        <v>Base Carbone®</v>
      </c>
      <c r="N316" s="11" t="str">
        <f>+'National DB'!O341</f>
        <v>ADEME</v>
      </c>
      <c r="O316" s="13" t="str">
        <f>+'National DB'!P341</f>
        <v>Plastics Europe / avril 1997 / Eco-profiles in the european industry - report 4 : polystyrene (second edition)</v>
      </c>
      <c r="P316" s="13" t="str">
        <f>'National DB'!S341</f>
        <v>ton</v>
      </c>
      <c r="Q316" s="116">
        <f>+'National DB'!T341</f>
        <v>0</v>
      </c>
      <c r="R316" s="116" t="str">
        <f>+'National DB'!U341</f>
        <v>Values from PlasticsEurope Life Cycle Analyzes, giving the air emissions of CO2, methane, N2O associated with the production of plastics. They apply to raw material before conversion into a finished product. As there is no value for the recycled PS, the default value of the new PS is retained</v>
      </c>
      <c r="S316" s="11" t="str">
        <f>+'National DB'!V341</f>
        <v>Fair</v>
      </c>
      <c r="T316" s="117">
        <f>+'National DB'!X341</f>
        <v>43446</v>
      </c>
      <c r="U316" s="11" t="str">
        <f>+'National DB'!Z341</f>
        <v xml:space="preserve">Europe </v>
      </c>
      <c r="V316" s="11" t="str">
        <f>+'National DB'!AA341</f>
        <v xml:space="preserve">Europe </v>
      </c>
      <c r="W316" s="118" t="str">
        <f>+'National DB'!AG341</f>
        <v>/</v>
      </c>
      <c r="X316" s="118" t="str">
        <f>+'National DB'!AH341</f>
        <v>/</v>
      </c>
      <c r="Y316" s="11"/>
      <c r="Z316" s="11"/>
      <c r="AA316" s="119">
        <f>+'National DB'!BR341</f>
        <v>2830</v>
      </c>
      <c r="AB316" s="119" t="str">
        <f>+'National DB'!BS341</f>
        <v>kgCO2e/tonne</v>
      </c>
      <c r="AC316" s="119" t="str">
        <f>+'National DB'!BT341</f>
        <v>kgCO2e/ton</v>
      </c>
    </row>
    <row r="317" spans="11:29" ht="70">
      <c r="K317" s="11" t="str">
        <f>+'National DB'!L342</f>
        <v>Plastic,PVC,polyvinylchloride</v>
      </c>
      <c r="L317" s="11" t="str">
        <f>+'National DB'!M342</f>
        <v>FR20841</v>
      </c>
      <c r="M317" s="11" t="str">
        <f>+'National DB'!N342</f>
        <v>Base Carbone®</v>
      </c>
      <c r="N317" s="11" t="str">
        <f>+'National DB'!O342</f>
        <v>ADEME</v>
      </c>
      <c r="O317" s="13" t="str">
        <f>+'National DB'!P342</f>
        <v xml:space="preserve">Plastics Europe / Mai 1998 / Eco-profiles in the european industry - LCA-reports, Polyvinyl chloride - PVC injection moulding </v>
      </c>
      <c r="P317" s="13" t="str">
        <f>'National DB'!S342</f>
        <v>ton</v>
      </c>
      <c r="Q317" s="116">
        <f>+'National DB'!T342</f>
        <v>0</v>
      </c>
      <c r="R317" s="116" t="str">
        <f>+'National DB'!U342</f>
        <v>Values from PlasticsEurope Life Cycle Analyzes, giving the air emissions of CO2, methane, N2O associated with the production of plastics. They apply to raw material before conversion into a finished product. Value for 100% recycled PVC</v>
      </c>
      <c r="S317" s="11" t="str">
        <f>+'National DB'!V342</f>
        <v>Fair</v>
      </c>
      <c r="T317" s="117">
        <f>+'National DB'!X342</f>
        <v>43446</v>
      </c>
      <c r="U317" s="11" t="str">
        <f>+'National DB'!Z342</f>
        <v xml:space="preserve">Europe </v>
      </c>
      <c r="V317" s="11" t="str">
        <f>+'National DB'!AA342</f>
        <v xml:space="preserve">Europe </v>
      </c>
      <c r="W317" s="118" t="str">
        <f>+'National DB'!AG342</f>
        <v>/</v>
      </c>
      <c r="X317" s="118" t="str">
        <f>+'National DB'!AH342</f>
        <v>/</v>
      </c>
      <c r="Y317" s="11"/>
      <c r="Z317" s="11"/>
      <c r="AA317" s="119">
        <f>+'National DB'!BR342</f>
        <v>403</v>
      </c>
      <c r="AB317" s="119" t="str">
        <f>+'National DB'!BS342</f>
        <v>kgCO2e/tonne</v>
      </c>
      <c r="AC317" s="119" t="str">
        <f>+'National DB'!BT342</f>
        <v>kgCO2e/ton</v>
      </c>
    </row>
    <row r="318" spans="11:29" ht="140">
      <c r="K318" s="11" t="str">
        <f>+'National DB'!L343</f>
        <v>Plastic</v>
      </c>
      <c r="L318" s="11" t="str">
        <f>+'National DB'!M343</f>
        <v>FR20843</v>
      </c>
      <c r="M318" s="11" t="str">
        <f>+'National DB'!N343</f>
        <v>Base Carbone®</v>
      </c>
      <c r="N318" s="11" t="str">
        <f>+'National DB'!O343</f>
        <v>ADEME</v>
      </c>
      <c r="O318" s="13" t="str">
        <f>+'National DB'!P343</f>
        <v>Mission Interministérielle de l'Effet de Serre / juin 1999 / Mémento des décideurs</v>
      </c>
      <c r="P318" s="13" t="str">
        <f>'National DB'!S343</f>
        <v>ton</v>
      </c>
      <c r="Q318" s="116">
        <f>+'National DB'!T343</f>
        <v>0</v>
      </c>
      <c r="R318" s="116" t="str">
        <f>+'National DB'!U343</f>
        <v>Values from PlasticsEurope Life Cycle Analyzes, giving the air emissions of CO2, methane, N2O associated with the production of plastics. They apply to raw material before conversion into a finished product. This value takes into account the respective tonnages of the different qualities of plastic and the emission factors by plastic type. Value for 100% ex-recycled plastics on the assumption that the largely dominant mode of recycling is mechanical.</v>
      </c>
      <c r="S318" s="11" t="str">
        <f>+'National DB'!V343</f>
        <v>Fair</v>
      </c>
      <c r="T318" s="117">
        <f>+'National DB'!X343</f>
        <v>43446</v>
      </c>
      <c r="U318" s="11" t="str">
        <f>+'National DB'!Z343</f>
        <v xml:space="preserve">Europe </v>
      </c>
      <c r="V318" s="11" t="str">
        <f>+'National DB'!AA343</f>
        <v xml:space="preserve">Europe </v>
      </c>
      <c r="W318" s="118" t="str">
        <f>+'National DB'!AG343</f>
        <v>/</v>
      </c>
      <c r="X318" s="118" t="str">
        <f>+'National DB'!AH343</f>
        <v>/</v>
      </c>
      <c r="Y318" s="11"/>
      <c r="Z318" s="11"/>
      <c r="AA318" s="119">
        <f>+'National DB'!BR343</f>
        <v>202</v>
      </c>
      <c r="AB318" s="119" t="str">
        <f>+'National DB'!BS343</f>
        <v>kgCO2e/tonne</v>
      </c>
      <c r="AC318" s="119" t="str">
        <f>+'National DB'!BT343</f>
        <v>kgCO2e/ton</v>
      </c>
    </row>
    <row r="319" spans="11:29" ht="70">
      <c r="K319" s="11" t="str">
        <f>+'National DB'!L344</f>
        <v>Pile of manure, fertilizer</v>
      </c>
      <c r="L319" s="11" t="str">
        <f>+'National DB'!M344</f>
        <v>FR20853</v>
      </c>
      <c r="M319" s="11" t="str">
        <f>+'National DB'!N344</f>
        <v>Base Carbone®</v>
      </c>
      <c r="N319" s="11" t="str">
        <f>+'National DB'!O344</f>
        <v>ADEME</v>
      </c>
      <c r="O319" s="13" t="str">
        <f>+'National DB'!P344</f>
        <v>FAT (Station Fédérale de Recherches en Economie et Technologie Agricoles ) / 1997 / Inventaire environnemental des intrants agricoles en production végétale</v>
      </c>
      <c r="P319" s="13" t="str">
        <f>'National DB'!S344</f>
        <v>ton</v>
      </c>
      <c r="Q319" s="116">
        <f>+'National DB'!T344</f>
        <v>0</v>
      </c>
      <c r="R319" s="116" t="str">
        <f>+'National DB'!U344</f>
        <v xml:space="preserve">This emission factor relates to the manufacture of fertilizers and nitrogen. it was  obtained by multiplying the nutrient dose by the corresponding emission factor (kgCO2e / kg nutrient). </v>
      </c>
      <c r="S319" s="11" t="str">
        <f>+'National DB'!V344</f>
        <v>Good</v>
      </c>
      <c r="T319" s="117">
        <f>+'National DB'!X344</f>
        <v>43446</v>
      </c>
      <c r="U319" s="11" t="str">
        <f>+'National DB'!Z344</f>
        <v xml:space="preserve">Europe </v>
      </c>
      <c r="V319" s="11" t="str">
        <f>+'National DB'!AA344</f>
        <v xml:space="preserve">Europe </v>
      </c>
      <c r="W319" s="118" t="str">
        <f>+'National DB'!AG344</f>
        <v>/</v>
      </c>
      <c r="X319" s="118" t="str">
        <f>+'National DB'!AH344</f>
        <v>/</v>
      </c>
      <c r="Y319" s="11"/>
      <c r="Z319" s="11"/>
      <c r="AA319" s="119">
        <f>+'National DB'!BR344</f>
        <v>3320</v>
      </c>
      <c r="AB319" s="119" t="str">
        <f>+'National DB'!BS344</f>
        <v>kgCO2e/tonne</v>
      </c>
      <c r="AC319" s="119" t="str">
        <f>+'National DB'!BT344</f>
        <v>kgCO2e/ton</v>
      </c>
    </row>
    <row r="320" spans="11:29" ht="84">
      <c r="K320" s="11" t="str">
        <f>+'National DB'!L345</f>
        <v>Anhydrous ammonia, fertilizer</v>
      </c>
      <c r="L320" s="11" t="str">
        <f>+'National DB'!M345</f>
        <v>FR20854</v>
      </c>
      <c r="M320" s="11" t="str">
        <f>+'National DB'!N345</f>
        <v>Base Carbone®</v>
      </c>
      <c r="N320" s="11" t="str">
        <f>+'National DB'!O345</f>
        <v>ADEME</v>
      </c>
      <c r="O320" s="13" t="str">
        <f>+'National DB'!P345</f>
        <v>Institut de l’élevage, IFIP, ITAVI, ARVALIS Institut du Végétal, CETIOM, ITB / 2010 / Guide GES'TIM</v>
      </c>
      <c r="P320" s="13" t="str">
        <f>'National DB'!S345</f>
        <v>ton of N</v>
      </c>
      <c r="Q320" s="116">
        <f>+'National DB'!T345</f>
        <v>0</v>
      </c>
      <c r="R320" s="116" t="str">
        <f>+'National DB'!U345</f>
        <v>This emission factor relates to the manufacture of fertilizers and nitrogen. it was  obtained by multiplying the nutrient dose by the corresponding emission factor (kgCO2e / kg nutrient). The weight of nitrogen in the majority of synthetic fertilizers varies from 30% to 50%.</v>
      </c>
      <c r="S320" s="11" t="str">
        <f>+'National DB'!V345</f>
        <v>Good</v>
      </c>
      <c r="T320" s="117">
        <f>+'National DB'!X345</f>
        <v>43446</v>
      </c>
      <c r="U320" s="11" t="str">
        <f>+'National DB'!Z345</f>
        <v xml:space="preserve">Europe </v>
      </c>
      <c r="V320" s="11" t="str">
        <f>+'National DB'!AA345</f>
        <v xml:space="preserve">Europe </v>
      </c>
      <c r="W320" s="118" t="str">
        <f>+'National DB'!AG345</f>
        <v>/</v>
      </c>
      <c r="X320" s="118" t="str">
        <f>+'National DB'!AH345</f>
        <v>/</v>
      </c>
      <c r="Y320" s="11"/>
      <c r="Z320" s="11"/>
      <c r="AA320" s="119">
        <f>+'National DB'!BR345</f>
        <v>2980</v>
      </c>
      <c r="AB320" s="119" t="str">
        <f>+'National DB'!BS345</f>
        <v>kgCO2e/tonne de N</v>
      </c>
      <c r="AC320" s="119" t="str">
        <f>+'National DB'!BT345</f>
        <v>kgCO2e/ton of N</v>
      </c>
    </row>
    <row r="321" spans="11:29" ht="84">
      <c r="K321" s="11" t="str">
        <f>+'National DB'!L346</f>
        <v>Ammonitrate, fertilizer</v>
      </c>
      <c r="L321" s="11" t="str">
        <f>+'National DB'!M346</f>
        <v>FR20855</v>
      </c>
      <c r="M321" s="11" t="str">
        <f>+'National DB'!N346</f>
        <v>Base Carbone®</v>
      </c>
      <c r="N321" s="11" t="str">
        <f>+'National DB'!O346</f>
        <v>ADEME</v>
      </c>
      <c r="O321" s="13" t="str">
        <f>+'National DB'!P346</f>
        <v>Institut de l’élevage, IFIP, ITAVI, ARVALIS Institut du Végétal, CETIOM, ITB / 2010 / Guide GES'TIM</v>
      </c>
      <c r="P321" s="13" t="str">
        <f>'National DB'!S346</f>
        <v>ton of N</v>
      </c>
      <c r="Q321" s="116">
        <f>+'National DB'!T346</f>
        <v>0</v>
      </c>
      <c r="R321" s="116" t="str">
        <f>+'National DB'!U346</f>
        <v>This emission factor relates to the manufacture of fertilizers and nitrogen. it was  obtained by multiplying the nutrient dose by the corresponding emission factor (kgCO2e / kg nutrient). The weight of nitrogen in the majority of synthetic fertilizers varies from 30% to 50%.</v>
      </c>
      <c r="S321" s="11" t="str">
        <f>+'National DB'!V346</f>
        <v>Good</v>
      </c>
      <c r="T321" s="117">
        <f>+'National DB'!X346</f>
        <v>43446</v>
      </c>
      <c r="U321" s="11" t="str">
        <f>+'National DB'!Z346</f>
        <v xml:space="preserve">Europe </v>
      </c>
      <c r="V321" s="11" t="str">
        <f>+'National DB'!AA346</f>
        <v xml:space="preserve">Europe </v>
      </c>
      <c r="W321" s="118" t="str">
        <f>+'National DB'!AG346</f>
        <v>/</v>
      </c>
      <c r="X321" s="118" t="str">
        <f>+'National DB'!AH346</f>
        <v>/</v>
      </c>
      <c r="Y321" s="11"/>
      <c r="Z321" s="11"/>
      <c r="AA321" s="119">
        <f>+'National DB'!BR346</f>
        <v>3300</v>
      </c>
      <c r="AB321" s="119" t="str">
        <f>+'National DB'!BS346</f>
        <v>kgCO2e/tonne de N</v>
      </c>
      <c r="AC321" s="119" t="str">
        <f>+'National DB'!BT346</f>
        <v>kgCO2e/ton of N</v>
      </c>
    </row>
    <row r="322" spans="11:29" ht="84">
      <c r="K322" s="11" t="str">
        <f>+'National DB'!L347</f>
        <v>Ammonitrate CAN,fertilizer</v>
      </c>
      <c r="L322" s="11" t="str">
        <f>+'National DB'!M347</f>
        <v>FR20856</v>
      </c>
      <c r="M322" s="11" t="str">
        <f>+'National DB'!N347</f>
        <v>Base Carbone®</v>
      </c>
      <c r="N322" s="11" t="str">
        <f>+'National DB'!O347</f>
        <v>ADEME</v>
      </c>
      <c r="O322" s="13" t="str">
        <f>+'National DB'!P347</f>
        <v>Institut de l’élevage, IFIP, ITAVI, ARVALIS Institut du Végétal, CETIOM, ITB / 2010 / Guide GES'TIM</v>
      </c>
      <c r="P322" s="13" t="str">
        <f>'National DB'!S347</f>
        <v>ton of N</v>
      </c>
      <c r="Q322" s="116">
        <f>+'National DB'!T347</f>
        <v>0</v>
      </c>
      <c r="R322" s="116" t="str">
        <f>+'National DB'!U347</f>
        <v>This emission factor relates to the manufacture of fertilizers and nitrogen. it was  obtained by multiplying the nutrient dose by the corresponding emission factor (kgCO2e / kg nutrient). The weight of nitrogen in the majority of synthetic fertilizers varies from 30% to 50%.</v>
      </c>
      <c r="S322" s="11" t="str">
        <f>+'National DB'!V347</f>
        <v>Good</v>
      </c>
      <c r="T322" s="117">
        <f>+'National DB'!X347</f>
        <v>43446</v>
      </c>
      <c r="U322" s="11" t="str">
        <f>+'National DB'!Z347</f>
        <v xml:space="preserve">Europe </v>
      </c>
      <c r="V322" s="11" t="str">
        <f>+'National DB'!AA347</f>
        <v xml:space="preserve">Europe </v>
      </c>
      <c r="W322" s="118" t="str">
        <f>+'National DB'!AG347</f>
        <v>/</v>
      </c>
      <c r="X322" s="118" t="str">
        <f>+'National DB'!AH347</f>
        <v>/</v>
      </c>
      <c r="Y322" s="11"/>
      <c r="Z322" s="11"/>
      <c r="AA322" s="119">
        <f>+'National DB'!BR347</f>
        <v>3300</v>
      </c>
      <c r="AB322" s="119" t="str">
        <f>+'National DB'!BS347</f>
        <v>kgCO2e/tonne de N</v>
      </c>
      <c r="AC322" s="119" t="str">
        <f>+'National DB'!BT347</f>
        <v>kgCO2e/ton of N</v>
      </c>
    </row>
    <row r="323" spans="11:29" ht="84">
      <c r="K323" s="11" t="str">
        <f>+'National DB'!L348</f>
        <v>fertilizer</v>
      </c>
      <c r="L323" s="11" t="str">
        <f>+'National DB'!M348</f>
        <v>FR20869</v>
      </c>
      <c r="M323" s="11" t="str">
        <f>+'National DB'!N348</f>
        <v>Base Carbone®</v>
      </c>
      <c r="N323" s="11" t="str">
        <f>+'National DB'!O348</f>
        <v>ADEME</v>
      </c>
      <c r="O323" s="13" t="str">
        <f>+'National DB'!P348</f>
        <v>Institut de l’élevage, IFIP, ITAVI, ARVALIS Institut du Végétal, CETIOM, ITB / 2010 / Guide GES'TIM</v>
      </c>
      <c r="P323" s="13" t="str">
        <f>'National DB'!S348</f>
        <v>ton of N</v>
      </c>
      <c r="Q323" s="116">
        <f>+'National DB'!T348</f>
        <v>0</v>
      </c>
      <c r="R323" s="116" t="str">
        <f>+'National DB'!U348</f>
        <v>This emission factor relates to the manufacture of fertilizers and nitrogen. it was  obtained by multiplying the nutrient dose by the corresponding emission factor (kgCO2e / kg nutrient). The weight of nitrogen in the majority of synthetic fertilizers varies from 30% to 50%.</v>
      </c>
      <c r="S323" s="11" t="str">
        <f>+'National DB'!V348</f>
        <v>Good</v>
      </c>
      <c r="T323" s="117">
        <f>+'National DB'!X348</f>
        <v>43446</v>
      </c>
      <c r="U323" s="11" t="str">
        <f>+'National DB'!Z348</f>
        <v xml:space="preserve">Europe </v>
      </c>
      <c r="V323" s="11" t="str">
        <f>+'National DB'!AA348</f>
        <v xml:space="preserve">Europe </v>
      </c>
      <c r="W323" s="118" t="str">
        <f>+'National DB'!AG348</f>
        <v>/</v>
      </c>
      <c r="X323" s="118" t="str">
        <f>+'National DB'!AH348</f>
        <v>/</v>
      </c>
      <c r="Y323" s="11"/>
      <c r="Z323" s="11"/>
      <c r="AA323" s="119">
        <f>+'National DB'!BR348</f>
        <v>1800</v>
      </c>
      <c r="AB323" s="119" t="str">
        <f>+'National DB'!BS348</f>
        <v>kgCO2e/tonne de N</v>
      </c>
      <c r="AC323" s="119" t="str">
        <f>+'National DB'!BT348</f>
        <v>kgCO2e/ton of N</v>
      </c>
    </row>
    <row r="324" spans="11:29" ht="70">
      <c r="K324" s="11" t="str">
        <f>+'National DB'!L349</f>
        <v>fertilizer</v>
      </c>
      <c r="L324" s="11" t="str">
        <f>+'National DB'!M349</f>
        <v>FR20870</v>
      </c>
      <c r="M324" s="11" t="str">
        <f>+'National DB'!N349</f>
        <v>Base Carbone®</v>
      </c>
      <c r="N324" s="11" t="str">
        <f>+'National DB'!O349</f>
        <v>ADEME</v>
      </c>
      <c r="O324" s="13" t="str">
        <f>+'National DB'!P349</f>
        <v>Institut de l’élevage, IFIP, ITAVI, ARVALIS Institut du Végétal, CETIOM, ITB / 2010 / Guide GES'TIM</v>
      </c>
      <c r="P324" s="13" t="str">
        <f>'National DB'!S349</f>
        <v>ton of P2O5</v>
      </c>
      <c r="Q324" s="116">
        <f>+'National DB'!T349</f>
        <v>0</v>
      </c>
      <c r="R324" s="116" t="str">
        <f>+'National DB'!U349</f>
        <v xml:space="preserve">This emission factor relates to the manufacture of fertilizers and nitrogen. it was  obtained by multiplying the nutrient dose by the corresponding emission factor (kgCO2e / kg nutrient). </v>
      </c>
      <c r="S324" s="11" t="str">
        <f>+'National DB'!V349</f>
        <v>Good</v>
      </c>
      <c r="T324" s="117">
        <f>+'National DB'!X349</f>
        <v>43446</v>
      </c>
      <c r="U324" s="11" t="str">
        <f>+'National DB'!Z349</f>
        <v xml:space="preserve">Europe </v>
      </c>
      <c r="V324" s="11" t="str">
        <f>+'National DB'!AA349</f>
        <v xml:space="preserve">Europe </v>
      </c>
      <c r="W324" s="118" t="str">
        <f>+'National DB'!AG349</f>
        <v>/</v>
      </c>
      <c r="X324" s="118" t="str">
        <f>+'National DB'!AH349</f>
        <v>/</v>
      </c>
      <c r="Y324" s="11"/>
      <c r="Z324" s="11"/>
      <c r="AA324" s="119">
        <f>+'National DB'!BR349</f>
        <v>32.65</v>
      </c>
      <c r="AB324" s="119" t="str">
        <f>+'National DB'!BS349</f>
        <v>kgCO2e/tonne de P2O5</v>
      </c>
      <c r="AC324" s="119" t="str">
        <f>+'National DB'!BT349</f>
        <v>kgCO2e/ton of P2O5</v>
      </c>
    </row>
    <row r="325" spans="11:29" ht="70">
      <c r="K325" s="11" t="str">
        <f>+'National DB'!L350</f>
        <v>fertilizer</v>
      </c>
      <c r="L325" s="11" t="str">
        <f>+'National DB'!M350</f>
        <v>FR20871</v>
      </c>
      <c r="M325" s="11" t="str">
        <f>+'National DB'!N350</f>
        <v>Base Carbone®</v>
      </c>
      <c r="N325" s="11" t="str">
        <f>+'National DB'!O350</f>
        <v>ADEME</v>
      </c>
      <c r="O325" s="13" t="str">
        <f>+'National DB'!P350</f>
        <v>Institut de l’élevage, IFIP, ITAVI, ARVALIS Institut du Végétal, CETIOM, ITB / 2010 / Guide GES'TIM</v>
      </c>
      <c r="P325" s="13" t="str">
        <f>'National DB'!S350</f>
        <v>ton of K2O</v>
      </c>
      <c r="Q325" s="116">
        <f>+'National DB'!T350</f>
        <v>0</v>
      </c>
      <c r="R325" s="116" t="str">
        <f>+'National DB'!U350</f>
        <v xml:space="preserve">This emission factor relates to the manufacture of fertilizers and nitrogen. it was  obtained by multiplying the nutrient dose by the corresponding emission factor (kgCO2e / kg nutrient). </v>
      </c>
      <c r="S325" s="11" t="str">
        <f>+'National DB'!V350</f>
        <v>Good</v>
      </c>
      <c r="T325" s="117">
        <f>+'National DB'!X350</f>
        <v>43446</v>
      </c>
      <c r="U325" s="11" t="str">
        <f>+'National DB'!Z350</f>
        <v xml:space="preserve">Europe </v>
      </c>
      <c r="V325" s="11" t="str">
        <f>+'National DB'!AA350</f>
        <v xml:space="preserve">Europe </v>
      </c>
      <c r="W325" s="118" t="str">
        <f>+'National DB'!AG350</f>
        <v>/</v>
      </c>
      <c r="X325" s="118" t="str">
        <f>+'National DB'!AH350</f>
        <v>/</v>
      </c>
      <c r="Y325" s="11"/>
      <c r="Z325" s="11"/>
      <c r="AA325" s="119">
        <f>+'National DB'!BR350</f>
        <v>30</v>
      </c>
      <c r="AB325" s="119" t="str">
        <f>+'National DB'!BS350</f>
        <v>kgCO2e/tonne de K2O</v>
      </c>
      <c r="AC325" s="119" t="str">
        <f>+'National DB'!BT350</f>
        <v>kgCO2e/ton of K2O</v>
      </c>
    </row>
    <row r="326" spans="11:29" ht="84">
      <c r="K326" s="11" t="str">
        <f>+'National DB'!L351</f>
        <v>Phosphatic nitritatea ammonia, fertilizer</v>
      </c>
      <c r="L326" s="11" t="str">
        <f>+'National DB'!M351</f>
        <v>FR20872</v>
      </c>
      <c r="M326" s="11" t="str">
        <f>+'National DB'!N351</f>
        <v>Base Carbone®</v>
      </c>
      <c r="N326" s="11" t="str">
        <f>+'National DB'!O351</f>
        <v>ADEME</v>
      </c>
      <c r="O326" s="13" t="str">
        <f>+'National DB'!P351</f>
        <v>FAT (Station Fédérale de Recherches en Economie et Technologie Agricoles ) / 1997 / Inventaire environnemental des intrants agricoles en production végétale</v>
      </c>
      <c r="P326" s="13" t="str">
        <f>'National DB'!S351</f>
        <v>ton of N</v>
      </c>
      <c r="Q326" s="116">
        <f>+'National DB'!T351</f>
        <v>0</v>
      </c>
      <c r="R326" s="116" t="str">
        <f>+'National DB'!U351</f>
        <v>This emission factor relates to the manufacture of fertilizers and nitrogen. it was  obtained by multiplying the nutrient dose by the corresponding emission factor (kgCO2e / kg nutrient). The weight of nitrogen in the majority of synthetic fertilizers varies from 30% to 50%.</v>
      </c>
      <c r="S326" s="11" t="str">
        <f>+'National DB'!V351</f>
        <v>Good</v>
      </c>
      <c r="T326" s="117">
        <f>+'National DB'!X351</f>
        <v>43446</v>
      </c>
      <c r="U326" s="11" t="str">
        <f>+'National DB'!Z351</f>
        <v xml:space="preserve">Europe </v>
      </c>
      <c r="V326" s="11" t="str">
        <f>+'National DB'!AA351</f>
        <v xml:space="preserve">Europe </v>
      </c>
      <c r="W326" s="118" t="str">
        <f>+'National DB'!AG351</f>
        <v>/</v>
      </c>
      <c r="X326" s="118" t="str">
        <f>+'National DB'!AH351</f>
        <v>/</v>
      </c>
      <c r="Y326" s="11"/>
      <c r="Z326" s="11"/>
      <c r="AA326" s="119">
        <f>+'National DB'!BR351</f>
        <v>1680</v>
      </c>
      <c r="AB326" s="119" t="str">
        <f>+'National DB'!BS351</f>
        <v>kgCO2e/tonne de N</v>
      </c>
      <c r="AC326" s="119" t="str">
        <f>+'National DB'!BT351</f>
        <v>kgCO2e/ton of N</v>
      </c>
    </row>
    <row r="327" spans="11:29" ht="168">
      <c r="K327" s="11" t="str">
        <f>+'National DB'!L352</f>
        <v>Glass, flat glass</v>
      </c>
      <c r="L327" s="11" t="str">
        <f>+'National DB'!M352</f>
        <v>FR24262</v>
      </c>
      <c r="M327" s="11" t="str">
        <f>+'National DB'!N352</f>
        <v>Base Carbone®</v>
      </c>
      <c r="N327" s="11" t="str">
        <f>+'National DB'!O352</f>
        <v>ADEME</v>
      </c>
      <c r="O327" s="13" t="str">
        <f>+'National DB'!P352</f>
        <v>Base IMPACT® ADEME / 2013</v>
      </c>
      <c r="P327" s="13" t="str">
        <f>'National DB'!S352</f>
        <v>kg</v>
      </c>
      <c r="Q327" s="116">
        <f>+'National DB'!T352</f>
        <v>0</v>
      </c>
      <c r="R327" s="116" t="str">
        <f>+'National DB'!U352</f>
        <v>LCA methodology used, based on ILCD Handbook. Within the scope of glass production, several significant sources of emissions are taken into account:_x000D_- the energy used in the furnaces, and for the rectification at the outlet of the furnace_x000D_- production of inputs (including carbonate of soda)_x000D_- the decarbonation of part of the inputs_x000D_- production of packaging,_x000D_- intermediate freight, and tertiary emissions: travel, offices, etc.</v>
      </c>
      <c r="S327" s="11" t="str">
        <f>+'National DB'!V352</f>
        <v>Good</v>
      </c>
      <c r="T327" s="117">
        <f>+'National DB'!X352</f>
        <v>43446</v>
      </c>
      <c r="U327" s="11" t="str">
        <f>+'National DB'!Z352</f>
        <v xml:space="preserve">Europe </v>
      </c>
      <c r="V327" s="11" t="str">
        <f>+'National DB'!AA352</f>
        <v xml:space="preserve">Europe </v>
      </c>
      <c r="W327" s="118" t="str">
        <f>+'National DB'!AG352</f>
        <v>/</v>
      </c>
      <c r="X327" s="118" t="str">
        <f>+'National DB'!AH352</f>
        <v>/</v>
      </c>
      <c r="Y327" s="11"/>
      <c r="Z327" s="11"/>
      <c r="AA327" s="119">
        <f>+'National DB'!BR352</f>
        <v>0.24359999999999998</v>
      </c>
      <c r="AB327" s="119" t="str">
        <f>+'National DB'!BS352</f>
        <v>kgCO2e/kg</v>
      </c>
      <c r="AC327" s="119" t="str">
        <f>+'National DB'!BT352</f>
        <v>kgCO2e/kg</v>
      </c>
    </row>
    <row r="328" spans="11:29" ht="168">
      <c r="K328" s="11" t="str">
        <f>+'National DB'!L353</f>
        <v>Glass, flat glass</v>
      </c>
      <c r="L328" s="11" t="str">
        <f>+'National DB'!M353</f>
        <v>FR24263</v>
      </c>
      <c r="M328" s="11" t="str">
        <f>+'National DB'!N353</f>
        <v>Base Carbone®</v>
      </c>
      <c r="N328" s="11" t="str">
        <f>+'National DB'!O353</f>
        <v>ADEME</v>
      </c>
      <c r="O328" s="13" t="str">
        <f>+'National DB'!P353</f>
        <v>Base IMPACT® ADEME / 2013</v>
      </c>
      <c r="P328" s="13" t="str">
        <f>'National DB'!S353</f>
        <v>kg</v>
      </c>
      <c r="Q328" s="116">
        <f>+'National DB'!T353</f>
        <v>0</v>
      </c>
      <c r="R328" s="116" t="str">
        <f>+'National DB'!U353</f>
        <v>LCA methodology used, based on ILCD Handbook. Within the scope of glass production, several significant sources of emissions are taken into account:_x000D_- the energy used in the furnaces, and for the rectification at the outlet of the furnace_x000D_- production of inputs (including carbonate of soda)_x000D_- the decarbonation of part of the inputs_x000D_- production of packaging,_x000D_- intermediate freight, and tertiary emissions: travel, offices, etc.</v>
      </c>
      <c r="S328" s="11" t="str">
        <f>+'National DB'!V353</f>
        <v>Good</v>
      </c>
      <c r="T328" s="117">
        <f>+'National DB'!X353</f>
        <v>43446</v>
      </c>
      <c r="U328" s="11" t="str">
        <f>+'National DB'!Z353</f>
        <v xml:space="preserve">Europe </v>
      </c>
      <c r="V328" s="11" t="str">
        <f>+'National DB'!AA353</f>
        <v xml:space="preserve">Europe </v>
      </c>
      <c r="W328" s="118" t="str">
        <f>+'National DB'!AG353</f>
        <v>/</v>
      </c>
      <c r="X328" s="118" t="str">
        <f>+'National DB'!AH353</f>
        <v>/</v>
      </c>
      <c r="Y328" s="11"/>
      <c r="Z328" s="11"/>
      <c r="AA328" s="119">
        <f>+'National DB'!BR353</f>
        <v>0.14500000000000002</v>
      </c>
      <c r="AB328" s="119" t="str">
        <f>+'National DB'!BS353</f>
        <v>kgCO2e/kg</v>
      </c>
      <c r="AC328" s="119" t="str">
        <f>+'National DB'!BT353</f>
        <v>kgCO2e/kg</v>
      </c>
    </row>
    <row r="329" spans="11:29" ht="168">
      <c r="K329" s="11" t="str">
        <f>+'National DB'!L354</f>
        <v>Glass, flat glass</v>
      </c>
      <c r="L329" s="11" t="str">
        <f>+'National DB'!M354</f>
        <v>FR24264</v>
      </c>
      <c r="M329" s="11" t="str">
        <f>+'National DB'!N354</f>
        <v>Base Carbone®</v>
      </c>
      <c r="N329" s="11" t="str">
        <f>+'National DB'!O354</f>
        <v>ADEME</v>
      </c>
      <c r="O329" s="13" t="str">
        <f>+'National DB'!P354</f>
        <v>Base IMPACT® ADEME / 2013</v>
      </c>
      <c r="P329" s="13" t="str">
        <f>'National DB'!S354</f>
        <v>kg</v>
      </c>
      <c r="Q329" s="116">
        <f>+'National DB'!T354</f>
        <v>0</v>
      </c>
      <c r="R329" s="116" t="str">
        <f>+'National DB'!U354</f>
        <v>LCA methodology used, based on ILCD Handbook. Within the scope of glass production, several significant sources of emissions are taken into account:_x000D_- the energy used in the furnaces, and for the rectification at the outlet of the furnace_x000D_- production of inputs (including carbonate of soda)_x000D_- the decarbonation of part of the inputs_x000D_- production of packaging,_x000D_- intermediate freight, and tertiary emissions: travel, offices, etc.</v>
      </c>
      <c r="S329" s="11" t="str">
        <f>+'National DB'!V354</f>
        <v>Good</v>
      </c>
      <c r="T329" s="117">
        <f>+'National DB'!X354</f>
        <v>43446</v>
      </c>
      <c r="U329" s="11" t="str">
        <f>+'National DB'!Z354</f>
        <v xml:space="preserve">Europe </v>
      </c>
      <c r="V329" s="11" t="str">
        <f>+'National DB'!AA354</f>
        <v xml:space="preserve">Europe </v>
      </c>
      <c r="W329" s="118" t="str">
        <f>+'National DB'!AG354</f>
        <v>/</v>
      </c>
      <c r="X329" s="118" t="str">
        <f>+'National DB'!AH354</f>
        <v>/</v>
      </c>
      <c r="Y329" s="11"/>
      <c r="Z329" s="11"/>
      <c r="AA329" s="119">
        <f>+'National DB'!BR354</f>
        <v>0.12204000000000001</v>
      </c>
      <c r="AB329" s="119" t="str">
        <f>+'National DB'!BS354</f>
        <v>kgCO2e/kg</v>
      </c>
      <c r="AC329" s="119" t="str">
        <f>+'National DB'!BT354</f>
        <v>kgCO2e/kg</v>
      </c>
    </row>
    <row r="330" spans="11:29" ht="168">
      <c r="K330" s="11" t="str">
        <f>+'National DB'!L355</f>
        <v>Glass, flat glass</v>
      </c>
      <c r="L330" s="11" t="str">
        <f>+'National DB'!M355</f>
        <v>FR24265</v>
      </c>
      <c r="M330" s="11" t="str">
        <f>+'National DB'!N355</f>
        <v>Base Carbone®</v>
      </c>
      <c r="N330" s="11" t="str">
        <f>+'National DB'!O355</f>
        <v>ADEME</v>
      </c>
      <c r="O330" s="13" t="str">
        <f>+'National DB'!P355</f>
        <v>Base IMPACT® ADEME / 2013</v>
      </c>
      <c r="P330" s="13" t="str">
        <f>'National DB'!S355</f>
        <v>kg</v>
      </c>
      <c r="Q330" s="116">
        <f>+'National DB'!T355</f>
        <v>0</v>
      </c>
      <c r="R330" s="116" t="str">
        <f>+'National DB'!U355</f>
        <v>LCA methodology used, based on ILCD Handbook. Within the scope of glass production, several significant sources of emissions are taken into account:_x000D_- the energy used in the furnaces, and for the rectification at the outlet of the furnace_x000D_- production of inputs (including carbonate of soda)_x000D_- the decarbonation of part of the inputs_x000D_- production of packaging,_x000D_- intermediate freight, and tertiary emissions: travel, offices, etc.</v>
      </c>
      <c r="S330" s="11" t="str">
        <f>+'National DB'!V355</f>
        <v>Good</v>
      </c>
      <c r="T330" s="117">
        <f>+'National DB'!X355</f>
        <v>43446</v>
      </c>
      <c r="U330" s="11" t="str">
        <f>+'National DB'!Z355</f>
        <v xml:space="preserve">Europe </v>
      </c>
      <c r="V330" s="11" t="str">
        <f>+'National DB'!AA355</f>
        <v xml:space="preserve">Europe </v>
      </c>
      <c r="W330" s="118" t="str">
        <f>+'National DB'!AG355</f>
        <v>/</v>
      </c>
      <c r="X330" s="118" t="str">
        <f>+'National DB'!AH355</f>
        <v>/</v>
      </c>
      <c r="Y330" s="11"/>
      <c r="Z330" s="11"/>
      <c r="AA330" s="119">
        <f>+'National DB'!BR355</f>
        <v>7.3349999999999999E-2</v>
      </c>
      <c r="AB330" s="119" t="str">
        <f>+'National DB'!BS355</f>
        <v>kgCO2e/kg</v>
      </c>
      <c r="AC330" s="119" t="str">
        <f>+'National DB'!BT355</f>
        <v>kgCO2e/kg</v>
      </c>
    </row>
    <row r="331" spans="11:29" ht="168">
      <c r="K331" s="11" t="str">
        <f>+'National DB'!L356</f>
        <v>Glass, flat glass</v>
      </c>
      <c r="L331" s="11" t="str">
        <f>+'National DB'!M356</f>
        <v>FR24266</v>
      </c>
      <c r="M331" s="11" t="str">
        <f>+'National DB'!N356</f>
        <v>Base Carbone®</v>
      </c>
      <c r="N331" s="11" t="str">
        <f>+'National DB'!O356</f>
        <v>ADEME</v>
      </c>
      <c r="O331" s="13" t="str">
        <f>+'National DB'!P356</f>
        <v>Base IMPACT® ADEME / 2013</v>
      </c>
      <c r="P331" s="13" t="str">
        <f>'National DB'!S356</f>
        <v>kg</v>
      </c>
      <c r="Q331" s="116">
        <f>+'National DB'!T356</f>
        <v>0</v>
      </c>
      <c r="R331" s="116" t="str">
        <f>+'National DB'!U356</f>
        <v>LCA methodology used, based on ILCD Handbook. Within the scope of glass production, several significant sources of emissions are taken into account:_x000D_- the energy used in the furnaces, and for the rectification at the outlet of the furnace_x000D_- production of inputs (including carbonate of soda)_x000D_- the decarbonation of part of the inputs_x000D_- production of packaging,_x000D_- intermediate freight, and tertiary emissions: travel, offices, etc.</v>
      </c>
      <c r="S331" s="11" t="str">
        <f>+'National DB'!V356</f>
        <v>Good</v>
      </c>
      <c r="T331" s="117">
        <f>+'National DB'!X356</f>
        <v>43446</v>
      </c>
      <c r="U331" s="11" t="str">
        <f>+'National DB'!Z356</f>
        <v xml:space="preserve">Europe </v>
      </c>
      <c r="V331" s="11" t="str">
        <f>+'National DB'!AA356</f>
        <v xml:space="preserve">Europe </v>
      </c>
      <c r="W331" s="118" t="str">
        <f>+'National DB'!AG356</f>
        <v>/</v>
      </c>
      <c r="X331" s="118" t="str">
        <f>+'National DB'!AH356</f>
        <v>/</v>
      </c>
      <c r="Y331" s="11"/>
      <c r="Z331" s="11"/>
      <c r="AA331" s="119">
        <f>+'National DB'!BR356</f>
        <v>7.5459999999999999E-2</v>
      </c>
      <c r="AB331" s="119" t="str">
        <f>+'National DB'!BS356</f>
        <v>kgCO2e/kg</v>
      </c>
      <c r="AC331" s="119" t="str">
        <f>+'National DB'!BT356</f>
        <v>kgCO2e/kg</v>
      </c>
    </row>
    <row r="332" spans="11:29" ht="70">
      <c r="K332" s="11" t="str">
        <f>+'National DB'!L357</f>
        <v>potassium chloride, fertilizer</v>
      </c>
      <c r="L332" s="11" t="str">
        <f>+'National DB'!M357</f>
        <v>FR20860</v>
      </c>
      <c r="M332" s="11" t="str">
        <f>+'National DB'!N357</f>
        <v>Base Carbone®</v>
      </c>
      <c r="N332" s="11" t="str">
        <f>+'National DB'!O357</f>
        <v>ADEME</v>
      </c>
      <c r="O332" s="13" t="str">
        <f>+'National DB'!P357</f>
        <v>Institut de l’élevage, IFIP, ITAVI, ARVALIS Institut du Végétal, CETIOM, ITB / 2010 / Guide GES'TIM</v>
      </c>
      <c r="P332" s="13" t="str">
        <f>'National DB'!S357</f>
        <v>kg</v>
      </c>
      <c r="Q332" s="116">
        <f>+'National DB'!T357</f>
        <v>0</v>
      </c>
      <c r="R332" s="116" t="str">
        <f>+'National DB'!U357</f>
        <v xml:space="preserve">This emission factor relates to the manufacture of fertilizers and nitrogen. it was  obtained by multiplying the nutrient dose by the corresponding emission factor (kgCO2e / kg nutrient). </v>
      </c>
      <c r="S332" s="11" t="str">
        <f>+'National DB'!V357</f>
        <v>Good</v>
      </c>
      <c r="T332" s="117">
        <f>+'National DB'!X357</f>
        <v>43446</v>
      </c>
      <c r="U332" s="11" t="str">
        <f>+'National DB'!Z357</f>
        <v xml:space="preserve">Europe </v>
      </c>
      <c r="V332" s="11" t="str">
        <f>+'National DB'!AA357</f>
        <v xml:space="preserve">Europe </v>
      </c>
      <c r="W332" s="118" t="str">
        <f>+'National DB'!AG357</f>
        <v>/</v>
      </c>
      <c r="X332" s="118" t="str">
        <f>+'National DB'!AH357</f>
        <v>/</v>
      </c>
      <c r="Y332" s="11"/>
      <c r="Z332" s="11"/>
      <c r="AA332" s="119">
        <f>+'National DB'!BR357</f>
        <v>30</v>
      </c>
      <c r="AB332" s="119" t="str">
        <f>+'National DB'!BS357</f>
        <v>kgCO2e/tonne de K2O</v>
      </c>
      <c r="AC332" s="119" t="str">
        <f>+'National DB'!BT357</f>
        <v>kgCO2e/ton of K2O</v>
      </c>
    </row>
    <row r="333" spans="11:29" ht="70">
      <c r="K333" s="11" t="str">
        <f>+'National DB'!L358</f>
        <v>slag, fertilizer</v>
      </c>
      <c r="L333" s="11" t="str">
        <f>+'National DB'!M358</f>
        <v>FR20560</v>
      </c>
      <c r="M333" s="11" t="str">
        <f>+'National DB'!N358</f>
        <v>Base Carbone®</v>
      </c>
      <c r="N333" s="11" t="str">
        <f>+'National DB'!O358</f>
        <v>ADEME</v>
      </c>
      <c r="O333" s="13" t="str">
        <f>+'National DB'!P358</f>
        <v>FAT (Station Fédérale de Recherches en Economie et Technologie Agricoles ) / 1997 / Inventaire environnemental des intrants agricoles en production végétale</v>
      </c>
      <c r="P333" s="13" t="str">
        <f>'National DB'!S358</f>
        <v>kg</v>
      </c>
      <c r="Q333" s="116">
        <f>+'National DB'!T358</f>
        <v>0</v>
      </c>
      <c r="R333" s="116" t="str">
        <f>+'National DB'!U358</f>
        <v xml:space="preserve">This emission factor relates to the manufacture of fertilizers and nitrogen. it was  obtained by multiplying the nutrient dose by the corresponding emission factor (kgCO2e / kg nutrient). </v>
      </c>
      <c r="S333" s="11" t="str">
        <f>+'National DB'!V358</f>
        <v>Good</v>
      </c>
      <c r="T333" s="117">
        <f>+'National DB'!X358</f>
        <v>43446</v>
      </c>
      <c r="U333" s="11" t="str">
        <f>+'National DB'!Z358</f>
        <v xml:space="preserve">Europe </v>
      </c>
      <c r="V333" s="11" t="str">
        <f>+'National DB'!AA358</f>
        <v xml:space="preserve">Europe </v>
      </c>
      <c r="W333" s="118" t="str">
        <f>+'National DB'!AG358</f>
        <v>/</v>
      </c>
      <c r="X333" s="118" t="str">
        <f>+'National DB'!AH358</f>
        <v>/</v>
      </c>
      <c r="Y333" s="11"/>
      <c r="Z333" s="11"/>
      <c r="AA333" s="119">
        <f>+'National DB'!BR358</f>
        <v>1170</v>
      </c>
      <c r="AB333" s="119" t="str">
        <f>+'National DB'!BS358</f>
        <v>kgCO2e/tonne de P2O5</v>
      </c>
      <c r="AC333" s="119" t="str">
        <f>+'National DB'!BT358</f>
        <v>kgCO2e/ton of P2O5</v>
      </c>
    </row>
    <row r="334" spans="11:29" ht="70">
      <c r="K334" s="11" t="str">
        <f>+'National DB'!L359</f>
        <v>nitrogen solution, fertilizer</v>
      </c>
      <c r="L334" s="11" t="str">
        <f>+'National DB'!M359</f>
        <v>FR20857</v>
      </c>
      <c r="M334" s="11" t="str">
        <f>+'National DB'!N359</f>
        <v>Base Carbone®</v>
      </c>
      <c r="N334" s="11" t="str">
        <f>+'National DB'!O359</f>
        <v>ADEME</v>
      </c>
      <c r="O334" s="13" t="str">
        <f>+'National DB'!P359</f>
        <v>Institut de l’élevage, IFIP, ITAVI, ARVALIS Institut du Végétal, CETIOM, ITB / 2010 / Guide GES'TIM</v>
      </c>
      <c r="P334" s="13" t="str">
        <f>'National DB'!S359</f>
        <v>kg</v>
      </c>
      <c r="Q334" s="116">
        <f>+'National DB'!T359</f>
        <v>0</v>
      </c>
      <c r="R334" s="116" t="str">
        <f>+'National DB'!U359</f>
        <v xml:space="preserve">This emission factor relates to the manufacture of fertilizers and nitrogen. it was  obtained by multiplying the nutrient dose by the corresponding emission factor (kgCO2e / kg nutrient). </v>
      </c>
      <c r="S334" s="11" t="str">
        <f>+'National DB'!V359</f>
        <v>Good</v>
      </c>
      <c r="T334" s="117">
        <f>+'National DB'!X359</f>
        <v>43446</v>
      </c>
      <c r="U334" s="11" t="str">
        <f>+'National DB'!Z359</f>
        <v xml:space="preserve">Europe </v>
      </c>
      <c r="V334" s="11" t="str">
        <f>+'National DB'!AA359</f>
        <v xml:space="preserve">Europe </v>
      </c>
      <c r="W334" s="118" t="str">
        <f>+'National DB'!AG359</f>
        <v>/</v>
      </c>
      <c r="X334" s="118" t="str">
        <f>+'National DB'!AH359</f>
        <v>/</v>
      </c>
      <c r="Y334" s="11"/>
      <c r="Z334" s="11"/>
      <c r="AA334" s="119">
        <f>+'National DB'!BR359</f>
        <v>1820</v>
      </c>
      <c r="AB334" s="119" t="str">
        <f>+'National DB'!BS359</f>
        <v>kgCO2e/tonne de N</v>
      </c>
      <c r="AC334" s="119" t="str">
        <f>+'National DB'!BT359</f>
        <v>kgCO2e/ton of N</v>
      </c>
    </row>
    <row r="335" spans="11:29" ht="70">
      <c r="K335" s="11" t="str">
        <f>+'National DB'!L360</f>
        <v>trisuperphosphate,TSP, fertilizer</v>
      </c>
      <c r="L335" s="11" t="str">
        <f>+'National DB'!M360</f>
        <v>FR20859</v>
      </c>
      <c r="M335" s="11" t="str">
        <f>+'National DB'!N360</f>
        <v>Base Carbone®</v>
      </c>
      <c r="N335" s="11" t="str">
        <f>+'National DB'!O360</f>
        <v>ADEME</v>
      </c>
      <c r="O335" s="13" t="str">
        <f>+'National DB'!P360</f>
        <v>Institut de l’élevage, IFIP, ITAVI, ARVALIS Institut du Végétal, CETIOM, ITB / 2010 / Guide GES'TIM</v>
      </c>
      <c r="P335" s="13" t="str">
        <f>'National DB'!S360</f>
        <v>kg</v>
      </c>
      <c r="Q335" s="116">
        <f>+'National DB'!T360</f>
        <v>0</v>
      </c>
      <c r="R335" s="116" t="str">
        <f>+'National DB'!U360</f>
        <v xml:space="preserve">This emission factor relates to the manufacture of fertilizers and nitrogen. it was  obtained by multiplying the nutrient dose by the corresponding emission factor (kgCO2e / kg nutrient). </v>
      </c>
      <c r="S335" s="11" t="str">
        <f>+'National DB'!V360</f>
        <v>Good</v>
      </c>
      <c r="T335" s="117">
        <f>+'National DB'!X360</f>
        <v>43446</v>
      </c>
      <c r="U335" s="11" t="str">
        <f>+'National DB'!Z360</f>
        <v xml:space="preserve">Europe </v>
      </c>
      <c r="V335" s="11" t="str">
        <f>+'National DB'!AA360</f>
        <v xml:space="preserve">Europe </v>
      </c>
      <c r="W335" s="118" t="str">
        <f>+'National DB'!AG360</f>
        <v>/</v>
      </c>
      <c r="X335" s="118" t="str">
        <f>+'National DB'!AH360</f>
        <v>/</v>
      </c>
      <c r="Y335" s="11"/>
      <c r="Z335" s="11"/>
      <c r="AA335" s="119">
        <f>+'National DB'!BR360</f>
        <v>32.65</v>
      </c>
      <c r="AB335" s="119" t="str">
        <f>+'National DB'!BS360</f>
        <v>kgCO2e/tonne de P2O5</v>
      </c>
      <c r="AC335" s="119" t="str">
        <f>+'National DB'!BT360</f>
        <v>kgCO2e/ton of P2O5</v>
      </c>
    </row>
    <row r="336" spans="11:29" ht="70">
      <c r="K336" s="11" t="str">
        <f>+'National DB'!L361</f>
        <v>urea, fertilizer</v>
      </c>
      <c r="L336" s="11" t="str">
        <f>+'National DB'!M361</f>
        <v>FR20858</v>
      </c>
      <c r="M336" s="11" t="str">
        <f>+'National DB'!N361</f>
        <v>Base Carbone®</v>
      </c>
      <c r="N336" s="11" t="str">
        <f>+'National DB'!O361</f>
        <v>ADEME</v>
      </c>
      <c r="O336" s="13" t="str">
        <f>+'National DB'!P361</f>
        <v>Institut de l’élevage, IFIP, ITAVI, ARVALIS Institut du Végétal, CETIOM, ITB / 2010 / Guide GES'TIM</v>
      </c>
      <c r="P336" s="13" t="str">
        <f>'National DB'!S361</f>
        <v>kg</v>
      </c>
      <c r="Q336" s="116">
        <f>+'National DB'!T361</f>
        <v>0</v>
      </c>
      <c r="R336" s="116" t="str">
        <f>+'National DB'!U361</f>
        <v xml:space="preserve">This emission factor relates to the manufacture of fertilizers and nitrogen. it was  obtained by multiplying the nutrient dose by the corresponding emission factor (kgCO2e / kg nutrient). </v>
      </c>
      <c r="S336" s="11" t="str">
        <f>+'National DB'!V361</f>
        <v>Good</v>
      </c>
      <c r="T336" s="117">
        <f>+'National DB'!X361</f>
        <v>43446</v>
      </c>
      <c r="U336" s="11" t="str">
        <f>+'National DB'!Z361</f>
        <v xml:space="preserve">Europe </v>
      </c>
      <c r="V336" s="11" t="str">
        <f>+'National DB'!AA361</f>
        <v xml:space="preserve">Europe </v>
      </c>
      <c r="W336" s="118" t="str">
        <f>+'National DB'!AG361</f>
        <v>/</v>
      </c>
      <c r="X336" s="118" t="str">
        <f>+'National DB'!AH361</f>
        <v>/</v>
      </c>
      <c r="Y336" s="11"/>
      <c r="Z336" s="11"/>
      <c r="AA336" s="119">
        <f>+'National DB'!BR361</f>
        <v>242.65</v>
      </c>
      <c r="AB336" s="119" t="str">
        <f>+'National DB'!BS361</f>
        <v>kgCO2e/tonne de N</v>
      </c>
      <c r="AC336" s="119" t="str">
        <f>+'National DB'!BT361</f>
        <v>kgCO2e/ton of N</v>
      </c>
    </row>
    <row r="337" spans="11:29">
      <c r="K337" s="11">
        <f>+'National DB'!L362</f>
        <v>0</v>
      </c>
      <c r="L337" s="11">
        <f>+'National DB'!M362</f>
        <v>0</v>
      </c>
      <c r="M337" s="11">
        <f>+'National DB'!N362</f>
        <v>0</v>
      </c>
      <c r="N337" s="11">
        <f>+'National DB'!O362</f>
        <v>0</v>
      </c>
      <c r="O337" s="13">
        <f>+'National DB'!P362</f>
        <v>0</v>
      </c>
      <c r="P337" s="13">
        <f>'National DB'!S362</f>
        <v>0</v>
      </c>
      <c r="Q337" s="116">
        <f>+'National DB'!T362</f>
        <v>0</v>
      </c>
      <c r="R337" s="116">
        <f>+'National DB'!U362</f>
        <v>0</v>
      </c>
      <c r="S337" s="11">
        <f>+'National DB'!V362</f>
        <v>0</v>
      </c>
      <c r="T337" s="117">
        <f>+'National DB'!X362</f>
        <v>0</v>
      </c>
      <c r="U337" s="11">
        <f>+'National DB'!Z362</f>
        <v>0</v>
      </c>
      <c r="V337" s="11">
        <f>+'National DB'!AA362</f>
        <v>0</v>
      </c>
      <c r="W337" s="118">
        <f>+'National DB'!AG362</f>
        <v>0</v>
      </c>
      <c r="X337" s="118">
        <f>+'National DB'!AH362</f>
        <v>0</v>
      </c>
      <c r="Y337" s="11"/>
      <c r="Z337" s="11"/>
      <c r="AA337" s="119">
        <f>+'National DB'!BR362</f>
        <v>0</v>
      </c>
      <c r="AB337" s="119">
        <f>+'National DB'!BS362</f>
        <v>0</v>
      </c>
      <c r="AC337" s="119">
        <f>+'National DB'!BT362</f>
        <v>0</v>
      </c>
    </row>
    <row r="338" spans="11:29">
      <c r="K338" s="11">
        <f>+'National DB'!L363</f>
        <v>0</v>
      </c>
      <c r="L338" s="11">
        <f>+'National DB'!M363</f>
        <v>0</v>
      </c>
      <c r="M338" s="11">
        <f>+'National DB'!N363</f>
        <v>0</v>
      </c>
      <c r="N338" s="11">
        <f>+'National DB'!O363</f>
        <v>0</v>
      </c>
      <c r="O338" s="13">
        <f>+'National DB'!P363</f>
        <v>0</v>
      </c>
      <c r="P338" s="13">
        <f>'National DB'!S363</f>
        <v>0</v>
      </c>
      <c r="Q338" s="116">
        <f>+'National DB'!T363</f>
        <v>0</v>
      </c>
      <c r="R338" s="116">
        <f>+'National DB'!U363</f>
        <v>0</v>
      </c>
      <c r="S338" s="11">
        <f>+'National DB'!V363</f>
        <v>0</v>
      </c>
      <c r="T338" s="117">
        <f>+'National DB'!X363</f>
        <v>0</v>
      </c>
      <c r="U338" s="11">
        <f>+'National DB'!Z363</f>
        <v>0</v>
      </c>
      <c r="V338" s="11">
        <f>+'National DB'!AA363</f>
        <v>0</v>
      </c>
      <c r="W338" s="118">
        <f>+'National DB'!AG363</f>
        <v>0</v>
      </c>
      <c r="X338" s="118">
        <f>+'National DB'!AH363</f>
        <v>0</v>
      </c>
      <c r="Y338" s="11"/>
      <c r="Z338" s="11"/>
      <c r="AA338" s="119">
        <f>+'National DB'!BR363</f>
        <v>0</v>
      </c>
      <c r="AB338" s="119">
        <f>+'National DB'!BS363</f>
        <v>0</v>
      </c>
      <c r="AC338" s="119">
        <f>+'National DB'!BT363</f>
        <v>0</v>
      </c>
    </row>
  </sheetData>
  <mergeCells count="2">
    <mergeCell ref="B6:D6"/>
    <mergeCell ref="E6:G6"/>
  </mergeCell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sqref="A1:B1"/>
    </sheetView>
  </sheetViews>
  <sheetFormatPr baseColWidth="10" defaultColWidth="11.5" defaultRowHeight="14" x14ac:dyDescent="0"/>
  <cols>
    <col min="1" max="1" width="23.33203125" customWidth="1"/>
    <col min="2" max="2" width="25.33203125" customWidth="1"/>
    <col min="3" max="3" width="28.5" customWidth="1"/>
  </cols>
  <sheetData>
    <row r="1" spans="1:3" ht="16" thickBot="1">
      <c r="A1" s="18" t="s">
        <v>124</v>
      </c>
      <c r="B1" s="19" t="s">
        <v>125</v>
      </c>
      <c r="C1" s="19" t="s">
        <v>126</v>
      </c>
    </row>
    <row r="2" spans="1:3" ht="15">
      <c r="A2" s="17" t="s">
        <v>45</v>
      </c>
      <c r="B2" s="17" t="s">
        <v>46</v>
      </c>
      <c r="C2" s="17">
        <v>12400</v>
      </c>
    </row>
    <row r="3" spans="1:3" ht="15">
      <c r="A3" s="17" t="s">
        <v>47</v>
      </c>
      <c r="B3" s="17" t="s">
        <v>48</v>
      </c>
      <c r="C3" s="17">
        <v>677</v>
      </c>
    </row>
    <row r="4" spans="1:3" ht="15">
      <c r="A4" s="17" t="s">
        <v>49</v>
      </c>
      <c r="B4" s="17" t="s">
        <v>50</v>
      </c>
      <c r="C4" s="17">
        <v>116</v>
      </c>
    </row>
    <row r="5" spans="1:3" ht="15">
      <c r="A5" s="17" t="s">
        <v>51</v>
      </c>
      <c r="B5" s="17" t="s">
        <v>52</v>
      </c>
      <c r="C5" s="17">
        <v>3170</v>
      </c>
    </row>
    <row r="6" spans="1:3" ht="15">
      <c r="A6" s="17" t="s">
        <v>53</v>
      </c>
      <c r="B6" s="17" t="s">
        <v>54</v>
      </c>
      <c r="C6" s="17">
        <v>1120</v>
      </c>
    </row>
    <row r="7" spans="1:3" ht="15">
      <c r="A7" s="17" t="s">
        <v>55</v>
      </c>
      <c r="B7" s="17" t="s">
        <v>56</v>
      </c>
      <c r="C7" s="17">
        <v>1300</v>
      </c>
    </row>
    <row r="8" spans="1:3" ht="15">
      <c r="A8" s="17" t="s">
        <v>57</v>
      </c>
      <c r="B8" s="17" t="s">
        <v>58</v>
      </c>
      <c r="C8" s="17">
        <v>328</v>
      </c>
    </row>
    <row r="9" spans="1:3" ht="15">
      <c r="A9" s="17" t="s">
        <v>59</v>
      </c>
      <c r="B9" s="17" t="s">
        <v>60</v>
      </c>
      <c r="C9" s="17">
        <v>4800</v>
      </c>
    </row>
    <row r="10" spans="1:3" ht="15">
      <c r="A10" s="17" t="s">
        <v>61</v>
      </c>
      <c r="B10" s="17" t="s">
        <v>62</v>
      </c>
      <c r="C10" s="17">
        <v>16</v>
      </c>
    </row>
    <row r="11" spans="1:3" ht="15">
      <c r="A11" s="17" t="s">
        <v>63</v>
      </c>
      <c r="B11" s="17" t="s">
        <v>64</v>
      </c>
      <c r="C11" s="17">
        <v>138</v>
      </c>
    </row>
    <row r="12" spans="1:3" ht="15">
      <c r="A12" s="17" t="s">
        <v>65</v>
      </c>
      <c r="B12" s="17" t="s">
        <v>66</v>
      </c>
      <c r="C12" s="17">
        <v>4</v>
      </c>
    </row>
    <row r="13" spans="1:3" ht="15">
      <c r="A13" s="17" t="s">
        <v>67</v>
      </c>
      <c r="B13" s="17" t="s">
        <v>68</v>
      </c>
      <c r="C13" s="17">
        <v>2640</v>
      </c>
    </row>
    <row r="14" spans="1:3" ht="15">
      <c r="A14" s="17" t="s">
        <v>69</v>
      </c>
      <c r="B14" s="17" t="s">
        <v>70</v>
      </c>
      <c r="C14" s="17">
        <v>3350</v>
      </c>
    </row>
    <row r="15" spans="1:3" ht="15">
      <c r="A15" s="17" t="s">
        <v>71</v>
      </c>
      <c r="B15" s="17" t="s">
        <v>72</v>
      </c>
      <c r="C15" s="17">
        <v>1210</v>
      </c>
    </row>
    <row r="16" spans="1:3" ht="15">
      <c r="A16" s="17" t="s">
        <v>73</v>
      </c>
      <c r="B16" s="17" t="s">
        <v>74</v>
      </c>
      <c r="C16" s="17">
        <v>1330</v>
      </c>
    </row>
    <row r="17" spans="1:3" ht="15">
      <c r="A17" s="17" t="s">
        <v>75</v>
      </c>
      <c r="B17" s="17" t="s">
        <v>76</v>
      </c>
      <c r="C17" s="17">
        <v>8060</v>
      </c>
    </row>
    <row r="18" spans="1:3" ht="15">
      <c r="A18" s="17" t="s">
        <v>77</v>
      </c>
      <c r="B18" s="17" t="s">
        <v>78</v>
      </c>
      <c r="C18" s="17">
        <v>716</v>
      </c>
    </row>
    <row r="19" spans="1:3" ht="15">
      <c r="A19" s="17" t="s">
        <v>79</v>
      </c>
      <c r="B19" s="17" t="s">
        <v>80</v>
      </c>
      <c r="C19" s="17">
        <v>4620</v>
      </c>
    </row>
    <row r="20" spans="1:3" ht="15">
      <c r="A20" s="17" t="s">
        <v>81</v>
      </c>
      <c r="B20" s="17" t="s">
        <v>82</v>
      </c>
      <c r="C20" s="17">
        <v>235</v>
      </c>
    </row>
    <row r="21" spans="1:3" ht="15">
      <c r="A21" s="17" t="s">
        <v>83</v>
      </c>
      <c r="B21" s="17" t="s">
        <v>84</v>
      </c>
      <c r="C21" s="17">
        <v>290</v>
      </c>
    </row>
    <row r="22" spans="1:3" ht="15">
      <c r="A22" s="17" t="s">
        <v>85</v>
      </c>
      <c r="B22" s="17" t="s">
        <v>86</v>
      </c>
      <c r="C22" s="17">
        <v>858</v>
      </c>
    </row>
    <row r="23" spans="1:3" ht="15">
      <c r="A23" s="17" t="s">
        <v>87</v>
      </c>
      <c r="B23" s="17" t="s">
        <v>88</v>
      </c>
      <c r="C23" s="17">
        <v>76</v>
      </c>
    </row>
    <row r="24" spans="1:3" ht="15">
      <c r="A24" s="17" t="s">
        <v>89</v>
      </c>
      <c r="B24" s="17" t="s">
        <v>90</v>
      </c>
      <c r="C24" s="17">
        <v>144</v>
      </c>
    </row>
    <row r="25" spans="1:3" ht="15">
      <c r="A25" s="17" t="s">
        <v>91</v>
      </c>
      <c r="B25" s="17" t="s">
        <v>92</v>
      </c>
      <c r="C25" s="17">
        <v>2360</v>
      </c>
    </row>
    <row r="26" spans="1:3" ht="15">
      <c r="A26" s="17" t="s">
        <v>93</v>
      </c>
      <c r="B26" s="17" t="s">
        <v>94</v>
      </c>
      <c r="C26" s="17">
        <v>804</v>
      </c>
    </row>
    <row r="27" spans="1:3" ht="15">
      <c r="A27" s="17" t="s">
        <v>95</v>
      </c>
      <c r="B27" s="17" t="s">
        <v>96</v>
      </c>
      <c r="C27" s="17">
        <v>1650</v>
      </c>
    </row>
    <row r="28" spans="1:3">
      <c r="A28" t="s">
        <v>97</v>
      </c>
      <c r="B28" t="s">
        <v>98</v>
      </c>
      <c r="C28" t="s">
        <v>99</v>
      </c>
    </row>
    <row r="29" spans="1:3">
      <c r="A29" t="s">
        <v>100</v>
      </c>
      <c r="B29" t="s">
        <v>101</v>
      </c>
      <c r="C29" t="s">
        <v>99</v>
      </c>
    </row>
    <row r="30" spans="1:3">
      <c r="A30" t="s">
        <v>102</v>
      </c>
      <c r="B30" t="s">
        <v>103</v>
      </c>
      <c r="C30" t="s">
        <v>99</v>
      </c>
    </row>
    <row r="31" spans="1:3">
      <c r="A31" t="s">
        <v>104</v>
      </c>
      <c r="B31" t="s">
        <v>105</v>
      </c>
      <c r="C31" t="s">
        <v>99</v>
      </c>
    </row>
    <row r="32" spans="1:3">
      <c r="A32" t="s">
        <v>106</v>
      </c>
      <c r="B32" t="s">
        <v>107</v>
      </c>
      <c r="C32" t="s">
        <v>99</v>
      </c>
    </row>
    <row r="33" spans="1:3">
      <c r="A33" t="s">
        <v>108</v>
      </c>
      <c r="B33" t="s">
        <v>109</v>
      </c>
      <c r="C33" t="s">
        <v>99</v>
      </c>
    </row>
    <row r="34" spans="1:3">
      <c r="A34" t="s">
        <v>110</v>
      </c>
      <c r="B34" t="s">
        <v>111</v>
      </c>
      <c r="C34" t="s">
        <v>99</v>
      </c>
    </row>
    <row r="35" spans="1:3">
      <c r="A35" t="s">
        <v>112</v>
      </c>
      <c r="B35" t="s">
        <v>113</v>
      </c>
      <c r="C35" t="s">
        <v>99</v>
      </c>
    </row>
    <row r="36" spans="1:3">
      <c r="A36" t="s">
        <v>114</v>
      </c>
      <c r="B36" t="s">
        <v>115</v>
      </c>
      <c r="C36" t="s">
        <v>99</v>
      </c>
    </row>
    <row r="37" spans="1:3">
      <c r="A37" t="s">
        <v>116</v>
      </c>
      <c r="B37" t="s">
        <v>117</v>
      </c>
      <c r="C37" t="s">
        <v>99</v>
      </c>
    </row>
    <row r="38" spans="1:3">
      <c r="A38" t="s">
        <v>118</v>
      </c>
      <c r="B38" t="s">
        <v>119</v>
      </c>
      <c r="C38" t="s">
        <v>99</v>
      </c>
    </row>
    <row r="39" spans="1:3">
      <c r="A39" t="s">
        <v>120</v>
      </c>
      <c r="B39" t="s">
        <v>121</v>
      </c>
      <c r="C39" t="s">
        <v>99</v>
      </c>
    </row>
    <row r="40" spans="1:3">
      <c r="A40" t="s">
        <v>122</v>
      </c>
      <c r="B40" t="s">
        <v>123</v>
      </c>
      <c r="C40" t="s">
        <v>99</v>
      </c>
    </row>
    <row r="43" spans="1:3">
      <c r="A43" t="s">
        <v>127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Q25" sqref="Q25"/>
    </sheetView>
  </sheetViews>
  <sheetFormatPr baseColWidth="10" defaultColWidth="11.5" defaultRowHeight="14" x14ac:dyDescent="0"/>
  <cols>
    <col min="1" max="1" width="20" customWidth="1"/>
    <col min="2" max="2" width="18.6640625" customWidth="1"/>
    <col min="3" max="3" width="29.33203125" customWidth="1"/>
  </cols>
  <sheetData>
    <row r="1" spans="1:3" ht="31" thickBot="1">
      <c r="A1" s="18" t="s">
        <v>124</v>
      </c>
      <c r="B1" s="19" t="s">
        <v>125</v>
      </c>
      <c r="C1" s="19" t="s">
        <v>126</v>
      </c>
    </row>
    <row r="2" spans="1:3">
      <c r="A2" t="s">
        <v>128</v>
      </c>
      <c r="B2" t="s">
        <v>129</v>
      </c>
      <c r="C2">
        <v>6630</v>
      </c>
    </row>
    <row r="3" spans="1:3">
      <c r="A3" t="s">
        <v>130</v>
      </c>
      <c r="B3" t="s">
        <v>131</v>
      </c>
      <c r="C3">
        <v>11100</v>
      </c>
    </row>
    <row r="4" spans="1:3">
      <c r="A4" t="s">
        <v>132</v>
      </c>
      <c r="B4" t="s">
        <v>133</v>
      </c>
      <c r="C4">
        <v>9200</v>
      </c>
    </row>
    <row r="5" spans="1:3">
      <c r="A5" t="s">
        <v>134</v>
      </c>
      <c r="B5" t="s">
        <v>135</v>
      </c>
      <c r="C5">
        <v>8900</v>
      </c>
    </row>
    <row r="6" spans="1:3">
      <c r="A6" t="s">
        <v>136</v>
      </c>
      <c r="B6" t="s">
        <v>137</v>
      </c>
      <c r="C6">
        <v>9540</v>
      </c>
    </row>
    <row r="7" spans="1:3">
      <c r="A7" t="s">
        <v>138</v>
      </c>
      <c r="B7" t="s">
        <v>139</v>
      </c>
      <c r="C7">
        <v>9200</v>
      </c>
    </row>
    <row r="8" spans="1:3">
      <c r="A8" t="s">
        <v>140</v>
      </c>
      <c r="B8" t="s">
        <v>141</v>
      </c>
      <c r="C8">
        <v>2</v>
      </c>
    </row>
    <row r="9" spans="1:3">
      <c r="A9" t="s">
        <v>142</v>
      </c>
      <c r="B9" t="s">
        <v>143</v>
      </c>
      <c r="C9">
        <v>8550</v>
      </c>
    </row>
    <row r="10" spans="1:3">
      <c r="A10" t="s">
        <v>144</v>
      </c>
      <c r="B10" t="s">
        <v>145</v>
      </c>
      <c r="C10">
        <v>7910</v>
      </c>
    </row>
    <row r="11" spans="1:3">
      <c r="A11" t="s">
        <v>146</v>
      </c>
      <c r="B11" t="s">
        <v>147</v>
      </c>
      <c r="C11">
        <v>7820</v>
      </c>
    </row>
    <row r="12" spans="1:3">
      <c r="A12" t="s">
        <v>148</v>
      </c>
      <c r="B12" t="s">
        <v>149</v>
      </c>
      <c r="C12">
        <v>7620</v>
      </c>
    </row>
    <row r="13" spans="1:3">
      <c r="A13" t="s">
        <v>150</v>
      </c>
      <c r="B13" t="s">
        <v>151</v>
      </c>
      <c r="C13">
        <v>7190</v>
      </c>
    </row>
    <row r="14" spans="1:3">
      <c r="A14" t="s">
        <v>152</v>
      </c>
      <c r="B14" t="s">
        <v>153</v>
      </c>
      <c r="C14">
        <v>7240</v>
      </c>
    </row>
    <row r="15" spans="1:3">
      <c r="A15" t="s">
        <v>154</v>
      </c>
      <c r="B15" t="s">
        <v>155</v>
      </c>
      <c r="C15">
        <v>6290</v>
      </c>
    </row>
    <row r="16" spans="1:3">
      <c r="A16" t="s">
        <v>156</v>
      </c>
      <c r="B16" t="s">
        <v>157</v>
      </c>
      <c r="C16" t="s">
        <v>99</v>
      </c>
    </row>
    <row r="17" spans="1:3">
      <c r="A17" t="s">
        <v>158</v>
      </c>
      <c r="B17" t="s">
        <v>159</v>
      </c>
      <c r="C17" t="s">
        <v>99</v>
      </c>
    </row>
    <row r="18" spans="1:3">
      <c r="A18" t="s">
        <v>160</v>
      </c>
      <c r="B18" t="s">
        <v>161</v>
      </c>
      <c r="C18" t="s">
        <v>99</v>
      </c>
    </row>
    <row r="19" spans="1:3">
      <c r="A19" t="s">
        <v>162</v>
      </c>
      <c r="B19" t="s">
        <v>163</v>
      </c>
      <c r="C19" t="s">
        <v>99</v>
      </c>
    </row>
    <row r="20" spans="1:3">
      <c r="A20" t="s">
        <v>164</v>
      </c>
      <c r="B20" t="s">
        <v>165</v>
      </c>
      <c r="C20" t="s">
        <v>99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8"/>
    </sheetView>
  </sheetViews>
  <sheetFormatPr baseColWidth="10" defaultColWidth="11.5" defaultRowHeight="14" x14ac:dyDescent="0"/>
  <cols>
    <col min="1" max="1" width="26.83203125" customWidth="1"/>
    <col min="2" max="2" width="24.33203125" customWidth="1"/>
    <col min="3" max="3" width="30" customWidth="1"/>
  </cols>
  <sheetData>
    <row r="1" spans="1:3" ht="31" thickBot="1">
      <c r="A1" s="18" t="s">
        <v>124</v>
      </c>
      <c r="B1" s="19" t="s">
        <v>125</v>
      </c>
      <c r="C1" s="19" t="s">
        <v>166</v>
      </c>
    </row>
    <row r="2" spans="1:3" ht="18" thickBot="1">
      <c r="A2" s="20" t="s">
        <v>167</v>
      </c>
      <c r="B2" s="21" t="s">
        <v>168</v>
      </c>
      <c r="C2" s="21">
        <v>1</v>
      </c>
    </row>
    <row r="3" spans="1:3" ht="33" thickBot="1">
      <c r="A3" s="20" t="s">
        <v>169</v>
      </c>
      <c r="B3" s="21" t="s">
        <v>168</v>
      </c>
      <c r="C3" s="21">
        <v>0</v>
      </c>
    </row>
    <row r="4" spans="1:3" ht="18" thickBot="1">
      <c r="A4" s="20" t="s">
        <v>170</v>
      </c>
      <c r="B4" s="21" t="s">
        <v>171</v>
      </c>
      <c r="C4" s="21">
        <v>30</v>
      </c>
    </row>
    <row r="5" spans="1:3" ht="18" thickBot="1">
      <c r="A5" s="20" t="s">
        <v>172</v>
      </c>
      <c r="B5" s="21" t="s">
        <v>171</v>
      </c>
      <c r="C5" s="21">
        <v>28</v>
      </c>
    </row>
    <row r="6" spans="1:3" ht="18" thickBot="1">
      <c r="A6" s="20" t="s">
        <v>173</v>
      </c>
      <c r="B6" s="21" t="s">
        <v>174</v>
      </c>
      <c r="C6" s="21">
        <v>265</v>
      </c>
    </row>
    <row r="7" spans="1:3" ht="18" thickBot="1">
      <c r="A7" s="20" t="s">
        <v>175</v>
      </c>
      <c r="B7" s="21" t="s">
        <v>176</v>
      </c>
      <c r="C7" s="21">
        <v>23500</v>
      </c>
    </row>
    <row r="8" spans="1:3" ht="18" thickBot="1">
      <c r="A8" s="23" t="s">
        <v>177</v>
      </c>
      <c r="B8" s="24" t="s">
        <v>178</v>
      </c>
      <c r="C8" s="22">
        <v>16100</v>
      </c>
    </row>
    <row r="11" spans="1:3" ht="28">
      <c r="A11" s="25" t="s">
        <v>179</v>
      </c>
    </row>
    <row r="12" spans="1:3" ht="28">
      <c r="A12" s="25" t="s">
        <v>180</v>
      </c>
    </row>
  </sheetData>
  <hyperlinks>
    <hyperlink ref="A11" location="_ftnref1" display="[1] See Annex1for the complete list."/>
    <hyperlink ref="A12" location="_ftnref2" display="[2], See Annex 1 for the complete list"/>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
  <sheetViews>
    <sheetView topLeftCell="A53" workbookViewId="0">
      <selection activeCell="E64" sqref="E64"/>
    </sheetView>
  </sheetViews>
  <sheetFormatPr baseColWidth="10" defaultColWidth="11.5" defaultRowHeight="14" x14ac:dyDescent="0"/>
  <cols>
    <col min="1" max="1" width="23.1640625" customWidth="1"/>
    <col min="5" max="5" width="20.83203125" customWidth="1"/>
    <col min="11" max="11" width="7.1640625" hidden="1" customWidth="1"/>
    <col min="12" max="20" width="0" hidden="1" customWidth="1"/>
  </cols>
  <sheetData>
    <row r="1" spans="1:30">
      <c r="A1" s="77"/>
      <c r="B1" s="77"/>
      <c r="C1" s="77"/>
      <c r="D1" s="77" t="str">
        <f>+'National DB'!H3</f>
        <v>Unique code of category</v>
      </c>
      <c r="E1" s="77" t="str">
        <f>+'National DB'!I3</f>
        <v>Process Name (National Language)</v>
      </c>
      <c r="F1" s="77" t="str">
        <f>+'National DB'!AY3</f>
        <v>CO2f</v>
      </c>
      <c r="G1" s="77" t="str">
        <f>+'National DB'!AZ3</f>
        <v>CH4f</v>
      </c>
      <c r="H1" s="77" t="str">
        <f>+'National DB'!BA3</f>
        <v>CH4b</v>
      </c>
      <c r="I1" s="77" t="str">
        <f>+'National DB'!BB3</f>
        <v>N2O</v>
      </c>
      <c r="J1" s="77" t="str">
        <f>+'National DB'!BC3</f>
        <v>SF6</v>
      </c>
      <c r="K1" s="77" t="str">
        <f>+'National DB'!BD3</f>
        <v>HFC-125</v>
      </c>
      <c r="L1" s="77" t="str">
        <f>+'National DB'!BE3</f>
        <v>HFC-134a</v>
      </c>
      <c r="M1" s="77" t="str">
        <f>+'National DB'!BF3</f>
        <v>HFC-143</v>
      </c>
      <c r="N1" s="77" t="str">
        <f>+'National DB'!BG3</f>
        <v>HFC-23</v>
      </c>
      <c r="O1" s="77" t="str">
        <f>+'National DB'!BH3</f>
        <v>HFC-245fa</v>
      </c>
      <c r="P1" s="77" t="str">
        <f>+'National DB'!BI3</f>
        <v>HFC-32</v>
      </c>
      <c r="Q1" s="77" t="str">
        <f>+'National DB'!BJ3</f>
        <v>NF3</v>
      </c>
      <c r="R1" s="77" t="str">
        <f>+'National DB'!BK3</f>
        <v>HFC-152a</v>
      </c>
      <c r="S1" s="77" t="str">
        <f>+'National DB'!BL3</f>
        <v>PFC-14</v>
      </c>
      <c r="T1" s="77" t="str">
        <f>+'National DB'!BO3</f>
        <v>Other GHGs</v>
      </c>
      <c r="U1" s="77" t="str">
        <f>+'National DB'!BP3</f>
        <v>CO2b</v>
      </c>
      <c r="V1" s="77" t="str">
        <f>+'National DB'!BQ3</f>
        <v>Transparency</v>
      </c>
      <c r="W1" s="77" t="str">
        <f>+'National DB'!BR3</f>
        <v>Aggregated EF</v>
      </c>
      <c r="X1" s="77" t="str">
        <f>+'National DB'!BS3</f>
        <v>Unit of EF in National language</v>
      </c>
      <c r="Y1" s="77" t="str">
        <f>+'National DB'!BT3</f>
        <v>Unit of EF in English</v>
      </c>
      <c r="Z1" s="77"/>
      <c r="AA1" s="77"/>
      <c r="AB1" s="77"/>
      <c r="AC1" s="77"/>
      <c r="AD1" s="77">
        <f>+'National DB'!BY3</f>
        <v>0</v>
      </c>
    </row>
    <row r="2" spans="1:30" ht="18" customHeight="1">
      <c r="A2" s="77" t="str">
        <f>+'National DB'!B4</f>
        <v>Livello 1</v>
      </c>
      <c r="B2" s="77" t="str">
        <f>+'National DB'!C4</f>
        <v>Livello 2</v>
      </c>
      <c r="C2" s="77" t="str">
        <f>+'National DB'!D4</f>
        <v>Livello 3</v>
      </c>
      <c r="D2" s="77">
        <f>+'National DB'!H4</f>
        <v>0</v>
      </c>
      <c r="E2" s="77">
        <f>+'National DB'!I4</f>
        <v>0</v>
      </c>
      <c r="F2" s="77">
        <f>+'National DB'!AY4</f>
        <v>0</v>
      </c>
      <c r="G2" s="77">
        <f>+'National DB'!AZ4</f>
        <v>0</v>
      </c>
      <c r="H2" s="77">
        <f>+'National DB'!BA4</f>
        <v>0</v>
      </c>
      <c r="I2" s="77">
        <f>+'National DB'!BB4</f>
        <v>0</v>
      </c>
      <c r="J2" s="77">
        <f>+'National DB'!BC4</f>
        <v>0</v>
      </c>
      <c r="K2" s="77">
        <f>+'National DB'!BD4</f>
        <v>0</v>
      </c>
      <c r="L2" s="77">
        <f>+'National DB'!BE4</f>
        <v>0</v>
      </c>
      <c r="M2" s="77">
        <f>+'National DB'!BF4</f>
        <v>0</v>
      </c>
      <c r="N2" s="77">
        <f>+'National DB'!BG4</f>
        <v>0</v>
      </c>
      <c r="O2" s="77">
        <f>+'National DB'!BH4</f>
        <v>0</v>
      </c>
      <c r="P2" s="77">
        <f>+'National DB'!BI4</f>
        <v>0</v>
      </c>
      <c r="Q2" s="77">
        <f>+'National DB'!BJ4</f>
        <v>0</v>
      </c>
      <c r="R2" s="77">
        <f>+'National DB'!BK4</f>
        <v>0</v>
      </c>
      <c r="S2" s="77">
        <f>+'National DB'!BL4</f>
        <v>0</v>
      </c>
      <c r="T2" s="77">
        <f>+'National DB'!BO4</f>
        <v>0</v>
      </c>
      <c r="U2" s="77">
        <f>+'National DB'!BP4</f>
        <v>0</v>
      </c>
      <c r="V2" s="77">
        <f>+'National DB'!BQ4</f>
        <v>0</v>
      </c>
      <c r="W2" s="77">
        <f>+'National DB'!BR4</f>
        <v>0</v>
      </c>
      <c r="X2" s="77">
        <f>+'National DB'!BS4</f>
        <v>0</v>
      </c>
      <c r="Y2" s="77">
        <f>+'National DB'!BT4</f>
        <v>0</v>
      </c>
    </row>
    <row r="3" spans="1:30" ht="22" customHeight="1">
      <c r="A3" s="77" t="str">
        <f>+'National DB'!B5</f>
        <v>OK</v>
      </c>
      <c r="B3" s="77" t="str">
        <f>+'National DB'!C5</f>
        <v>OK</v>
      </c>
      <c r="C3" s="77" t="str">
        <f>+'National DB'!D5</f>
        <v>OK</v>
      </c>
      <c r="D3" s="77" t="str">
        <f>+'National DB'!H5</f>
        <v>OK</v>
      </c>
      <c r="E3" s="77" t="str">
        <f>+'National DB'!I5</f>
        <v>OK</v>
      </c>
      <c r="F3" s="77" t="str">
        <f>+'National DB'!AY5</f>
        <v>NO</v>
      </c>
      <c r="G3" s="77" t="str">
        <f>+'National DB'!AZ5</f>
        <v>NO</v>
      </c>
      <c r="H3" s="77" t="str">
        <f>+'National DB'!BA5</f>
        <v>NO</v>
      </c>
      <c r="I3" s="77" t="str">
        <f>+'National DB'!BB5</f>
        <v>NO</v>
      </c>
      <c r="J3" s="77" t="str">
        <f>+'National DB'!BC5</f>
        <v>NO</v>
      </c>
      <c r="K3" s="77" t="str">
        <f>+'National DB'!BD5</f>
        <v>NO</v>
      </c>
      <c r="L3" s="77" t="str">
        <f>+'National DB'!BE5</f>
        <v>NO</v>
      </c>
      <c r="M3" s="77" t="str">
        <f>+'National DB'!BF5</f>
        <v>NO</v>
      </c>
      <c r="N3" s="77" t="str">
        <f>+'National DB'!BG5</f>
        <v>NO</v>
      </c>
      <c r="O3" s="77" t="str">
        <f>+'National DB'!BH5</f>
        <v>NO</v>
      </c>
      <c r="P3" s="77" t="str">
        <f>+'National DB'!BI5</f>
        <v>NO</v>
      </c>
      <c r="Q3" s="77" t="str">
        <f>+'National DB'!BJ5</f>
        <v>NO</v>
      </c>
      <c r="R3" s="77" t="str">
        <f>+'National DB'!BK5</f>
        <v>NO</v>
      </c>
      <c r="S3" s="77" t="str">
        <f>+'National DB'!BL5</f>
        <v>NO</v>
      </c>
      <c r="T3" s="77" t="str">
        <f>+'National DB'!BO5</f>
        <v>NO</v>
      </c>
      <c r="U3" s="77" t="str">
        <f>+'National DB'!BP5</f>
        <v>NO</v>
      </c>
      <c r="V3" s="77" t="str">
        <f>+'National DB'!BQ5</f>
        <v>NO</v>
      </c>
      <c r="W3" s="77" t="str">
        <f>+'National DB'!BR5</f>
        <v>OK</v>
      </c>
      <c r="X3" s="77" t="str">
        <f>+'National DB'!BS5</f>
        <v>OK</v>
      </c>
      <c r="Y3" s="77" t="str">
        <f>+'National DB'!BT5</f>
        <v>OK</v>
      </c>
    </row>
    <row r="4" spans="1:30" ht="17" customHeight="1">
      <c r="A4" s="77" t="str">
        <f>+'National DB'!B6</f>
        <v>Trasporti</v>
      </c>
      <c r="B4" s="77" t="str">
        <f>+'National DB'!C6</f>
        <v>Merci</v>
      </c>
      <c r="C4" s="77" t="str">
        <f>+'National DB'!D6</f>
        <v>Strada</v>
      </c>
      <c r="D4" s="77" t="str">
        <f>+'National DB'!H6</f>
        <v>7A2</v>
      </c>
      <c r="E4" s="77" t="str">
        <f>+'National DB'!I6</f>
        <v xml:space="preserve">  Autoarticolato</v>
      </c>
      <c r="F4" s="77">
        <f>+'National DB'!AY6</f>
        <v>4.8452367436162699E-2</v>
      </c>
      <c r="G4" s="77">
        <f>+'National DB'!AZ6</f>
        <v>1.4177460000000001E-3</v>
      </c>
      <c r="H4" s="77">
        <f>+'National DB'!BA6</f>
        <v>0</v>
      </c>
      <c r="I4" s="77">
        <f>+'National DB'!BB6</f>
        <v>0.101848775</v>
      </c>
      <c r="J4" s="77">
        <f>+'National DB'!BC6</f>
        <v>5.6080164999999997E-10</v>
      </c>
      <c r="K4" s="77">
        <f>+'National DB'!BD6</f>
        <v>0</v>
      </c>
      <c r="L4" s="77">
        <f>+'National DB'!BE6</f>
        <v>0</v>
      </c>
      <c r="M4" s="77">
        <f>+'National DB'!BF6</f>
        <v>0</v>
      </c>
      <c r="N4" s="77">
        <f>+'National DB'!BG6</f>
        <v>0</v>
      </c>
      <c r="O4" s="77">
        <f>+'National DB'!BH6</f>
        <v>0</v>
      </c>
      <c r="P4" s="77">
        <f>+'National DB'!BI6</f>
        <v>0</v>
      </c>
      <c r="Q4" s="77">
        <f>+'National DB'!BJ6</f>
        <v>0</v>
      </c>
      <c r="R4" s="77">
        <f>+'National DB'!BK6</f>
        <v>0</v>
      </c>
      <c r="S4" s="77">
        <f>+'National DB'!BL6</f>
        <v>0</v>
      </c>
      <c r="T4" s="77">
        <f>+'National DB'!BO6</f>
        <v>0</v>
      </c>
      <c r="U4" s="77">
        <f>+'National DB'!BP6</f>
        <v>0</v>
      </c>
      <c r="V4" s="77">
        <f>+'National DB'!BQ6</f>
        <v>0</v>
      </c>
      <c r="W4" s="77">
        <f>+'National DB'!BR6</f>
        <v>0.15171888899696437</v>
      </c>
      <c r="X4" s="77" t="str">
        <f>+'National DB'!BS6</f>
        <v>kgCO2e/tkm</v>
      </c>
      <c r="Y4" s="77" t="str">
        <f>+'National DB'!BT6</f>
        <v>kgCO2e/tkm</v>
      </c>
    </row>
    <row r="5" spans="1:30" ht="18" customHeight="1">
      <c r="A5" s="77" t="str">
        <f>+'National DB'!B7</f>
        <v>Trasporti</v>
      </c>
      <c r="B5" s="77" t="str">
        <f>+'National DB'!C7</f>
        <v>Merci</v>
      </c>
      <c r="C5" s="77" t="str">
        <f>+'National DB'!D7</f>
        <v>Strada</v>
      </c>
      <c r="D5" s="77" t="str">
        <f>+'National DB'!H7</f>
        <v>7A2</v>
      </c>
      <c r="E5" s="77" t="str">
        <f>+'National DB'!I7</f>
        <v>Camion</v>
      </c>
      <c r="F5" s="77">
        <f>+'National DB'!AY7</f>
        <v>6.3958268625831205E-2</v>
      </c>
      <c r="G5" s="77">
        <f>+'National DB'!AZ7</f>
        <v>1.8748165890120601E-3</v>
      </c>
      <c r="H5" s="77">
        <f>+'National DB'!BA7</f>
        <v>0</v>
      </c>
      <c r="I5" s="77">
        <f>+'National DB'!BB7</f>
        <v>0.14274171999999999</v>
      </c>
      <c r="J5" s="77">
        <f>+'National DB'!BC7</f>
        <v>7.4027115000000002E-10</v>
      </c>
      <c r="K5" s="77">
        <f>+'National DB'!BD7</f>
        <v>0</v>
      </c>
      <c r="L5" s="77">
        <f>+'National DB'!BE7</f>
        <v>0</v>
      </c>
      <c r="M5" s="77">
        <f>+'National DB'!BF7</f>
        <v>0</v>
      </c>
      <c r="N5" s="77">
        <f>+'National DB'!BG7</f>
        <v>0</v>
      </c>
      <c r="O5" s="77">
        <f>+'National DB'!BH7</f>
        <v>0</v>
      </c>
      <c r="P5" s="77">
        <f>+'National DB'!BI7</f>
        <v>0</v>
      </c>
      <c r="Q5" s="77">
        <f>+'National DB'!BJ7</f>
        <v>0</v>
      </c>
      <c r="R5" s="77">
        <f>+'National DB'!BK7</f>
        <v>0</v>
      </c>
      <c r="S5" s="77">
        <f>+'National DB'!BL7</f>
        <v>0</v>
      </c>
      <c r="T5" s="77">
        <f>+'National DB'!BO7</f>
        <v>0</v>
      </c>
      <c r="U5" s="77">
        <f>+'National DB'!BP7</f>
        <v>0</v>
      </c>
      <c r="V5" s="77">
        <f>+'National DB'!BQ7</f>
        <v>0</v>
      </c>
      <c r="W5" s="77">
        <f>+'National DB'!BR7</f>
        <v>0.20857480595511441</v>
      </c>
      <c r="X5" s="77" t="str">
        <f>+'National DB'!BS7</f>
        <v>kgCO2e/tkm</v>
      </c>
      <c r="Y5" s="77" t="str">
        <f>+'National DB'!BT7</f>
        <v>kgCO2e/tkm</v>
      </c>
    </row>
    <row r="6" spans="1:30">
      <c r="A6" s="77" t="str">
        <f>+'National DB'!B8</f>
        <v>Trasporti</v>
      </c>
      <c r="B6" s="77" t="str">
        <f>+'National DB'!C8</f>
        <v>Merci</v>
      </c>
      <c r="C6" s="77" t="str">
        <f>+'National DB'!D8</f>
        <v>Strada</v>
      </c>
      <c r="D6" s="77" t="str">
        <f>+'National DB'!H8</f>
        <v>7A2</v>
      </c>
      <c r="E6" s="77" t="str">
        <f>+'National DB'!I8</f>
        <v>Furgone</v>
      </c>
      <c r="F6" s="77">
        <f>+'National DB'!AY8</f>
        <v>0.132048545450136</v>
      </c>
      <c r="G6" s="77">
        <f>+'National DB'!AZ8</f>
        <v>3.8834963935791603E-3</v>
      </c>
      <c r="H6" s="77">
        <f>+'National DB'!BA8</f>
        <v>0</v>
      </c>
      <c r="I6" s="77">
        <f>+'National DB'!BB8</f>
        <v>0.28437414999999999</v>
      </c>
      <c r="J6" s="77">
        <f>+'National DB'!BC8</f>
        <v>1.5283671499999999E-9</v>
      </c>
      <c r="K6" s="77">
        <f>+'National DB'!BD8</f>
        <v>0</v>
      </c>
      <c r="L6" s="77">
        <f>+'National DB'!BE8</f>
        <v>0</v>
      </c>
      <c r="M6" s="77">
        <f>+'National DB'!BF8</f>
        <v>0</v>
      </c>
      <c r="N6" s="77">
        <f>+'National DB'!BG8</f>
        <v>0</v>
      </c>
      <c r="O6" s="77">
        <f>+'National DB'!BH8</f>
        <v>0</v>
      </c>
      <c r="P6" s="77">
        <f>+'National DB'!BI8</f>
        <v>0</v>
      </c>
      <c r="Q6" s="77">
        <f>+'National DB'!BJ8</f>
        <v>0</v>
      </c>
      <c r="R6" s="77">
        <f>+'National DB'!BK8</f>
        <v>0</v>
      </c>
      <c r="S6" s="77">
        <f>+'National DB'!BL8</f>
        <v>0</v>
      </c>
      <c r="T6" s="77">
        <f>+'National DB'!BO8</f>
        <v>0</v>
      </c>
      <c r="U6" s="77">
        <f>+'National DB'!BP8</f>
        <v>0</v>
      </c>
      <c r="V6" s="77">
        <f>+'National DB'!BQ8</f>
        <v>0</v>
      </c>
      <c r="W6" s="77">
        <f>+'National DB'!BR8</f>
        <v>0.4203061933720823</v>
      </c>
      <c r="X6" s="77" t="str">
        <f>+'National DB'!BS8</f>
        <v>kgCO2e/tkm</v>
      </c>
      <c r="Y6" s="77" t="str">
        <f>+'National DB'!BT8</f>
        <v>kgCO2e/tkm</v>
      </c>
    </row>
    <row r="7" spans="1:30" ht="28">
      <c r="A7" s="77" t="str">
        <f>+'National DB'!B9</f>
        <v>Trasporti</v>
      </c>
      <c r="B7" s="77" t="str">
        <f>+'National DB'!C9</f>
        <v>Merci</v>
      </c>
      <c r="C7" s="77" t="str">
        <f>+'National DB'!D9</f>
        <v>Rotaia</v>
      </c>
      <c r="D7" s="77" t="str">
        <f>+'National DB'!H9</f>
        <v>7A3</v>
      </c>
      <c r="E7" s="77" t="str">
        <f>+'National DB'!I9</f>
        <v xml:space="preserve">Treno merci a motore diesel </v>
      </c>
      <c r="F7" s="77">
        <f>+'National DB'!AY9</f>
        <v>2.42227E-2</v>
      </c>
      <c r="G7" s="77">
        <f>+'National DB'!AZ9</f>
        <v>7.0640815996593899E-4</v>
      </c>
      <c r="H7" s="77">
        <f>+'National DB'!BA9</f>
        <v>0</v>
      </c>
      <c r="I7" s="77">
        <f>+'National DB'!BB9</f>
        <v>0.103161055</v>
      </c>
      <c r="J7" s="77">
        <f>+'National DB'!BC9</f>
        <v>2.8036205000000003E-10</v>
      </c>
      <c r="K7" s="77">
        <f>+'National DB'!BD9</f>
        <v>0</v>
      </c>
      <c r="L7" s="77">
        <f>+'National DB'!BE9</f>
        <v>0</v>
      </c>
      <c r="M7" s="77">
        <f>+'National DB'!BF9</f>
        <v>0</v>
      </c>
      <c r="N7" s="77">
        <f>+'National DB'!BG9</f>
        <v>0</v>
      </c>
      <c r="O7" s="77">
        <f>+'National DB'!BH9</f>
        <v>0</v>
      </c>
      <c r="P7" s="77">
        <f>+'National DB'!BI9</f>
        <v>0</v>
      </c>
      <c r="Q7" s="77">
        <f>+'National DB'!BJ9</f>
        <v>0</v>
      </c>
      <c r="R7" s="77">
        <f>+'National DB'!BK9</f>
        <v>0</v>
      </c>
      <c r="S7" s="77">
        <f>+'National DB'!BL9</f>
        <v>0</v>
      </c>
      <c r="T7" s="77">
        <f>+'National DB'!BO9</f>
        <v>0</v>
      </c>
      <c r="U7" s="77">
        <f>+'National DB'!BP9</f>
        <v>0</v>
      </c>
      <c r="V7" s="77">
        <f>+'National DB'!BQ9</f>
        <v>0</v>
      </c>
      <c r="W7" s="77">
        <f>+'National DB'!BR9</f>
        <v>0.12809016344032798</v>
      </c>
      <c r="X7" s="77" t="str">
        <f>+'National DB'!BS9</f>
        <v>kgCO2e/tkm</v>
      </c>
      <c r="Y7" s="77" t="str">
        <f>+'National DB'!BT9</f>
        <v>kgCO2e/tkm</v>
      </c>
    </row>
    <row r="8" spans="1:30" ht="28">
      <c r="A8" s="77" t="str">
        <f>+'National DB'!B10</f>
        <v>Trasporti</v>
      </c>
      <c r="B8" s="77" t="str">
        <f>+'National DB'!C10</f>
        <v>Merci</v>
      </c>
      <c r="C8" s="77" t="str">
        <f>+'National DB'!D10</f>
        <v>Rotaia</v>
      </c>
      <c r="D8" s="77" t="str">
        <f>+'National DB'!H10</f>
        <v>7A3</v>
      </c>
      <c r="E8" s="77" t="str">
        <f>+'National DB'!I10</f>
        <v>Treno merci a motore elettrico</v>
      </c>
      <c r="F8" s="77">
        <f>+'National DB'!AY10</f>
        <v>2.48698268938564E-2</v>
      </c>
      <c r="G8" s="77">
        <f>+'National DB'!AZ10</f>
        <v>1.4479824714990479E-3</v>
      </c>
      <c r="H8" s="77">
        <f>+'National DB'!BA10</f>
        <v>0</v>
      </c>
      <c r="I8" s="77">
        <f>+'National DB'!BB10</f>
        <v>1.2439364999999999E-2</v>
      </c>
      <c r="J8" s="77">
        <f>+'National DB'!BC10</f>
        <v>2.0128478499999999E-8</v>
      </c>
      <c r="K8" s="77">
        <f>+'National DB'!BD10</f>
        <v>0</v>
      </c>
      <c r="L8" s="77">
        <f>+'National DB'!BE10</f>
        <v>0</v>
      </c>
      <c r="M8" s="77">
        <f>+'National DB'!BF10</f>
        <v>0</v>
      </c>
      <c r="N8" s="77">
        <f>+'National DB'!BG10</f>
        <v>0</v>
      </c>
      <c r="O8" s="77">
        <f>+'National DB'!BH10</f>
        <v>0</v>
      </c>
      <c r="P8" s="77">
        <f>+'National DB'!BI10</f>
        <v>0</v>
      </c>
      <c r="Q8" s="77">
        <f>+'National DB'!BJ10</f>
        <v>0</v>
      </c>
      <c r="R8" s="77">
        <f>+'National DB'!BK10</f>
        <v>0</v>
      </c>
      <c r="S8" s="77">
        <f>+'National DB'!BL10</f>
        <v>0</v>
      </c>
      <c r="T8" s="77">
        <f>+'National DB'!BO10</f>
        <v>0</v>
      </c>
      <c r="U8" s="77">
        <f>+'National DB'!BP10</f>
        <v>0</v>
      </c>
      <c r="V8" s="77">
        <f>+'National DB'!BQ10</f>
        <v>0</v>
      </c>
      <c r="W8" s="77">
        <f>+'National DB'!BR10</f>
        <v>3.8757194493833948E-2</v>
      </c>
      <c r="X8" s="77" t="str">
        <f>+'National DB'!BS10</f>
        <v>kgCO2e/tkm</v>
      </c>
      <c r="Y8" s="77" t="str">
        <f>+'National DB'!BT10</f>
        <v>kgCO2e/tkm</v>
      </c>
    </row>
    <row r="9" spans="1:30">
      <c r="A9" s="77" t="str">
        <f>+'National DB'!B11</f>
        <v>Trasporti</v>
      </c>
      <c r="B9" s="77" t="str">
        <f>+'National DB'!C11</f>
        <v>Merci</v>
      </c>
      <c r="C9" s="77" t="str">
        <f>+'National DB'!D11</f>
        <v>Mare/fiumi</v>
      </c>
      <c r="D9" s="77" t="str">
        <f>+'National DB'!H11</f>
        <v>7A4</v>
      </c>
      <c r="E9" s="77" t="str">
        <f>+'National DB'!I11</f>
        <v xml:space="preserve">Chiatta </v>
      </c>
      <c r="F9" s="77">
        <f>+'National DB'!AY11</f>
        <v>2.42227E-2</v>
      </c>
      <c r="G9" s="77">
        <f>+'National DB'!AZ11</f>
        <v>8.0672999999999997E-4</v>
      </c>
      <c r="H9" s="77">
        <f>+'National DB'!BA11</f>
        <v>0</v>
      </c>
      <c r="I9" s="77">
        <f>+'National DB'!BB11</f>
        <v>0.112392065</v>
      </c>
      <c r="J9" s="77">
        <f>+'National DB'!BC11</f>
        <v>2.8036205000000003E-10</v>
      </c>
      <c r="K9" s="77">
        <f>+'National DB'!BD11</f>
        <v>0</v>
      </c>
      <c r="L9" s="77">
        <f>+'National DB'!BE11</f>
        <v>0</v>
      </c>
      <c r="M9" s="77">
        <f>+'National DB'!BF11</f>
        <v>0</v>
      </c>
      <c r="N9" s="77">
        <f>+'National DB'!BG11</f>
        <v>0</v>
      </c>
      <c r="O9" s="77">
        <f>+'National DB'!BH11</f>
        <v>0</v>
      </c>
      <c r="P9" s="77">
        <f>+'National DB'!BI11</f>
        <v>0</v>
      </c>
      <c r="Q9" s="77">
        <f>+'National DB'!BJ11</f>
        <v>0</v>
      </c>
      <c r="R9" s="77">
        <f>+'National DB'!BK11</f>
        <v>0</v>
      </c>
      <c r="S9" s="77">
        <f>+'National DB'!BL11</f>
        <v>0</v>
      </c>
      <c r="T9" s="77">
        <f>+'National DB'!BO11</f>
        <v>0</v>
      </c>
      <c r="U9" s="77">
        <f>+'National DB'!BP11</f>
        <v>0</v>
      </c>
      <c r="V9" s="77">
        <f>+'National DB'!BQ11</f>
        <v>0</v>
      </c>
      <c r="W9" s="77">
        <f>+'National DB'!BR11</f>
        <v>0.13742149528036204</v>
      </c>
      <c r="X9" s="77" t="str">
        <f>+'National DB'!BS11</f>
        <v>kgCO2e/tkm</v>
      </c>
      <c r="Y9" s="77" t="str">
        <f>+'National DB'!BT11</f>
        <v>kgCO2e/tkm</v>
      </c>
    </row>
    <row r="10" spans="1:30" ht="42">
      <c r="A10" s="77" t="str">
        <f>+'National DB'!B12</f>
        <v>Trasporti</v>
      </c>
      <c r="B10" s="77" t="str">
        <f>+'National DB'!C12</f>
        <v>Merci</v>
      </c>
      <c r="C10" s="77" t="str">
        <f>+'National DB'!D12</f>
        <v>Mare/fiumi</v>
      </c>
      <c r="D10" s="77" t="str">
        <f>+'National DB'!H12</f>
        <v>7A4</v>
      </c>
      <c r="E10" s="77" t="str">
        <f>+'National DB'!I12</f>
        <v>Portarinfuse - per trasporto merci da oceano</v>
      </c>
      <c r="F10" s="77">
        <f>+'National DB'!AY12</f>
        <v>2.3595700000000001E-3</v>
      </c>
      <c r="G10" s="77">
        <f>+'National DB'!AZ12</f>
        <v>6.2365200000000004E-5</v>
      </c>
      <c r="H10" s="77">
        <f>+'National DB'!BA12</f>
        <v>0</v>
      </c>
      <c r="I10" s="77">
        <f>+'National DB'!BB12</f>
        <v>1.5434872000000001E-2</v>
      </c>
      <c r="J10" s="77">
        <f>+'National DB'!BC12</f>
        <v>2.3143975000000001E-11</v>
      </c>
      <c r="K10" s="77">
        <f>+'National DB'!BD12</f>
        <v>0</v>
      </c>
      <c r="L10" s="77">
        <f>+'National DB'!BE12</f>
        <v>0</v>
      </c>
      <c r="M10" s="77">
        <f>+'National DB'!BF12</f>
        <v>0</v>
      </c>
      <c r="N10" s="77">
        <f>+'National DB'!BG12</f>
        <v>0</v>
      </c>
      <c r="O10" s="77">
        <f>+'National DB'!BH12</f>
        <v>0</v>
      </c>
      <c r="P10" s="77">
        <f>+'National DB'!BI12</f>
        <v>0</v>
      </c>
      <c r="Q10" s="77">
        <f>+'National DB'!BJ12</f>
        <v>0</v>
      </c>
      <c r="R10" s="77">
        <f>+'National DB'!BK12</f>
        <v>0</v>
      </c>
      <c r="S10" s="77">
        <f>+'National DB'!BL12</f>
        <v>0</v>
      </c>
      <c r="T10" s="77">
        <f>+'National DB'!BO12</f>
        <v>0</v>
      </c>
      <c r="U10" s="77">
        <f>+'National DB'!BP12</f>
        <v>0</v>
      </c>
      <c r="V10" s="77">
        <f>+'National DB'!BQ12</f>
        <v>0</v>
      </c>
      <c r="W10" s="77">
        <f>+'National DB'!BR12</f>
        <v>1.7856807223143978E-2</v>
      </c>
      <c r="X10" s="77" t="str">
        <f>+'National DB'!BS12</f>
        <v>kgCO2e/tkm</v>
      </c>
      <c r="Y10" s="77" t="str">
        <f>+'National DB'!BT12</f>
        <v>kgCO2e/tkm</v>
      </c>
    </row>
    <row r="11" spans="1:30" ht="42">
      <c r="A11" s="77" t="str">
        <f>+'National DB'!B13</f>
        <v>Trasporti</v>
      </c>
      <c r="B11" s="77" t="str">
        <f>+'National DB'!C13</f>
        <v>Merci</v>
      </c>
      <c r="C11" s="77" t="str">
        <f>+'National DB'!D13</f>
        <v>Mare/fiumi</v>
      </c>
      <c r="D11" s="77" t="str">
        <f>+'National DB'!H13</f>
        <v>7A4</v>
      </c>
      <c r="E11" s="77" t="str">
        <f>+'National DB'!I13</f>
        <v>Nave portacontainer - per trasporto merci da oceano</v>
      </c>
      <c r="F11" s="77">
        <f>+'National DB'!AY13</f>
        <v>1.27069E-2</v>
      </c>
      <c r="G11" s="77">
        <f>+'National DB'!AZ13</f>
        <v>3.35853E-4</v>
      </c>
      <c r="H11" s="77">
        <f>+'National DB'!BA13</f>
        <v>0</v>
      </c>
      <c r="I11" s="77">
        <f>+'National DB'!BB13</f>
        <v>8.3120694999999994E-2</v>
      </c>
      <c r="J11" s="77">
        <f>+'National DB'!BC13</f>
        <v>1.2463648000000001E-10</v>
      </c>
      <c r="K11" s="77">
        <f>+'National DB'!BD13</f>
        <v>0</v>
      </c>
      <c r="L11" s="77">
        <f>+'National DB'!BE13</f>
        <v>0</v>
      </c>
      <c r="M11" s="77">
        <f>+'National DB'!BF13</f>
        <v>0</v>
      </c>
      <c r="N11" s="77">
        <f>+'National DB'!BG13</f>
        <v>0</v>
      </c>
      <c r="O11" s="77">
        <f>+'National DB'!BH13</f>
        <v>0</v>
      </c>
      <c r="P11" s="77">
        <f>+'National DB'!BI13</f>
        <v>0</v>
      </c>
      <c r="Q11" s="77">
        <f>+'National DB'!BJ13</f>
        <v>0</v>
      </c>
      <c r="R11" s="77">
        <f>+'National DB'!BK13</f>
        <v>0</v>
      </c>
      <c r="S11" s="77">
        <f>+'National DB'!BL13</f>
        <v>0</v>
      </c>
      <c r="T11" s="77">
        <f>+'National DB'!BO13</f>
        <v>0</v>
      </c>
      <c r="U11" s="77">
        <f>+'National DB'!BP13</f>
        <v>0</v>
      </c>
      <c r="V11" s="77">
        <f>+'National DB'!BQ13</f>
        <v>0</v>
      </c>
      <c r="W11" s="77">
        <f>+'National DB'!BR13</f>
        <v>9.616344812463648E-2</v>
      </c>
      <c r="X11" s="77" t="str">
        <f>+'National DB'!BS13</f>
        <v>kgCO2e/tkm</v>
      </c>
      <c r="Y11" s="77" t="str">
        <f>+'National DB'!BT13</f>
        <v>kgCO2e/tkm</v>
      </c>
    </row>
    <row r="12" spans="1:30" ht="42">
      <c r="A12" s="77" t="str">
        <f>+'National DB'!B14</f>
        <v>Prodotti e processi</v>
      </c>
      <c r="B12" s="77" t="str">
        <f>+'National DB'!C14</f>
        <v>Prodotti plastici e chimici</v>
      </c>
      <c r="C12" s="77" t="str">
        <f>+'National DB'!D14</f>
        <v>Chimici</v>
      </c>
      <c r="D12" s="77" t="str">
        <f>+'National DB'!H14</f>
        <v>8C2</v>
      </c>
      <c r="E12" s="77" t="str">
        <f>+'National DB'!I14</f>
        <v>Benzene</v>
      </c>
      <c r="F12" s="77">
        <f>+'National DB'!AY14</f>
        <v>1.1929399999999999</v>
      </c>
      <c r="G12" s="77">
        <f>+'National DB'!AZ14</f>
        <v>0.19522590000000001</v>
      </c>
      <c r="H12" s="77">
        <f>+'National DB'!BA14</f>
        <v>0</v>
      </c>
      <c r="I12" s="77">
        <f>+'National DB'!BB14</f>
        <v>0.56178145000000002</v>
      </c>
      <c r="J12" s="77">
        <f>+'National DB'!BC14</f>
        <v>8.6422894999999995E-8</v>
      </c>
      <c r="K12" s="77">
        <f>+'National DB'!BD14</f>
        <v>0</v>
      </c>
      <c r="L12" s="77">
        <f>+'National DB'!BE14</f>
        <v>0</v>
      </c>
      <c r="M12" s="77">
        <f>+'National DB'!BF14</f>
        <v>0</v>
      </c>
      <c r="N12" s="77">
        <f>+'National DB'!BG14</f>
        <v>0</v>
      </c>
      <c r="O12" s="77">
        <f>+'National DB'!BH14</f>
        <v>0</v>
      </c>
      <c r="P12" s="77">
        <f>+'National DB'!BI14</f>
        <v>0</v>
      </c>
      <c r="Q12" s="77">
        <f>+'National DB'!BJ14</f>
        <v>0</v>
      </c>
      <c r="R12" s="77">
        <f>+'National DB'!BK14</f>
        <v>0</v>
      </c>
      <c r="S12" s="77">
        <f>+'National DB'!BL14</f>
        <v>0</v>
      </c>
      <c r="T12" s="77">
        <f>+'National DB'!BO14</f>
        <v>0</v>
      </c>
      <c r="U12" s="77">
        <f>+'National DB'!BP14</f>
        <v>0</v>
      </c>
      <c r="V12" s="77">
        <f>+'National DB'!BQ14</f>
        <v>0</v>
      </c>
      <c r="W12" s="77">
        <f>+'National DB'!BR14</f>
        <v>1.949947436422895</v>
      </c>
      <c r="X12" s="77" t="str">
        <f>+'National DB'!BS14</f>
        <v>kgCO2e/kg</v>
      </c>
      <c r="Y12" s="77" t="str">
        <f>+'National DB'!BT14</f>
        <v>kgCO2e/kg</v>
      </c>
    </row>
    <row r="13" spans="1:30" ht="42">
      <c r="A13" s="77" t="str">
        <f>+'National DB'!B15</f>
        <v>Prodotti e processi</v>
      </c>
      <c r="B13" s="77" t="str">
        <f>+'National DB'!C15</f>
        <v>Prodotti plastici e chimici</v>
      </c>
      <c r="C13" s="77" t="str">
        <f>+'National DB'!D15</f>
        <v>Chimici</v>
      </c>
      <c r="D13" s="77" t="str">
        <f>+'National DB'!H15</f>
        <v>8C2</v>
      </c>
      <c r="E13" s="77" t="str">
        <f>+'National DB'!I15</f>
        <v>Ossigeno</v>
      </c>
      <c r="F13" s="77">
        <f>+'National DB'!AY15</f>
        <v>0.13913400000000001</v>
      </c>
      <c r="G13" s="77">
        <f>+'National DB'!AZ15</f>
        <v>8.0718300000000003E-3</v>
      </c>
      <c r="H13" s="77">
        <f>+'National DB'!BA15</f>
        <v>0</v>
      </c>
      <c r="I13" s="77">
        <f>+'National DB'!BB15</f>
        <v>6.9550310000000004E-2</v>
      </c>
      <c r="J13" s="77">
        <f>+'National DB'!BC15</f>
        <v>1.12912565E-7</v>
      </c>
      <c r="K13" s="77">
        <f>+'National DB'!BD15</f>
        <v>0</v>
      </c>
      <c r="L13" s="77">
        <f>+'National DB'!BE15</f>
        <v>0</v>
      </c>
      <c r="M13" s="77">
        <f>+'National DB'!BF15</f>
        <v>0</v>
      </c>
      <c r="N13" s="77">
        <f>+'National DB'!BG15</f>
        <v>0</v>
      </c>
      <c r="O13" s="77">
        <f>+'National DB'!BH15</f>
        <v>0</v>
      </c>
      <c r="P13" s="77">
        <f>+'National DB'!BI15</f>
        <v>0</v>
      </c>
      <c r="Q13" s="77">
        <f>+'National DB'!BJ15</f>
        <v>0</v>
      </c>
      <c r="R13" s="77">
        <f>+'National DB'!BK15</f>
        <v>0</v>
      </c>
      <c r="S13" s="77">
        <f>+'National DB'!BL15</f>
        <v>0</v>
      </c>
      <c r="T13" s="77">
        <f>+'National DB'!BO15</f>
        <v>0</v>
      </c>
      <c r="U13" s="77">
        <f>+'National DB'!BP15</f>
        <v>0</v>
      </c>
      <c r="V13" s="77">
        <f>+'National DB'!BQ15</f>
        <v>0</v>
      </c>
      <c r="W13" s="77">
        <f>+'National DB'!BR15</f>
        <v>0.21675625291256501</v>
      </c>
      <c r="X13" s="77" t="str">
        <f>+'National DB'!BS15</f>
        <v>kgCO2e/kg</v>
      </c>
      <c r="Y13" s="77" t="str">
        <f>+'National DB'!BT15</f>
        <v>kgCO2e/kg</v>
      </c>
    </row>
    <row r="14" spans="1:30" ht="42">
      <c r="A14" s="77" t="str">
        <f>+'National DB'!B16</f>
        <v>Prodotti e processi</v>
      </c>
      <c r="B14" s="77" t="str">
        <f>+'National DB'!C16</f>
        <v>Prodotti plastici e chimici</v>
      </c>
      <c r="C14" s="77" t="str">
        <f>+'National DB'!D16</f>
        <v>Chimici</v>
      </c>
      <c r="D14" s="77" t="str">
        <f>+'National DB'!H16</f>
        <v>8C2</v>
      </c>
      <c r="E14" s="77" t="str">
        <f>+'National DB'!I16</f>
        <v>Azoto</v>
      </c>
      <c r="F14" s="77">
        <f>+'National DB'!AY16</f>
        <v>8.3480499999999999E-2</v>
      </c>
      <c r="G14" s="77">
        <f>+'National DB'!AZ16</f>
        <v>4.8430799999999996E-3</v>
      </c>
      <c r="H14" s="77">
        <f>+'National DB'!BA16</f>
        <v>0</v>
      </c>
      <c r="I14" s="77">
        <f>+'National DB'!BB16</f>
        <v>4.1730344999999995E-2</v>
      </c>
      <c r="J14" s="77">
        <f>+'National DB'!BC16</f>
        <v>6.7747679999999996E-8</v>
      </c>
      <c r="K14" s="77">
        <f>+'National DB'!BD16</f>
        <v>0</v>
      </c>
      <c r="L14" s="77">
        <f>+'National DB'!BE16</f>
        <v>0</v>
      </c>
      <c r="M14" s="77">
        <f>+'National DB'!BF16</f>
        <v>0</v>
      </c>
      <c r="N14" s="77">
        <f>+'National DB'!BG16</f>
        <v>0</v>
      </c>
      <c r="O14" s="77">
        <f>+'National DB'!BH16</f>
        <v>0</v>
      </c>
      <c r="P14" s="77">
        <f>+'National DB'!BI16</f>
        <v>0</v>
      </c>
      <c r="Q14" s="77">
        <f>+'National DB'!BJ16</f>
        <v>0</v>
      </c>
      <c r="R14" s="77">
        <f>+'National DB'!BK16</f>
        <v>0</v>
      </c>
      <c r="S14" s="77">
        <f>+'National DB'!BL16</f>
        <v>0</v>
      </c>
      <c r="T14" s="77">
        <f>+'National DB'!BO16</f>
        <v>0</v>
      </c>
      <c r="U14" s="77">
        <f>+'National DB'!BP16</f>
        <v>0</v>
      </c>
      <c r="V14" s="77">
        <f>+'National DB'!BQ16</f>
        <v>0</v>
      </c>
      <c r="W14" s="77">
        <f>+'National DB'!BR16</f>
        <v>0.13005399274767998</v>
      </c>
      <c r="X14" s="77" t="str">
        <f>+'National DB'!BS16</f>
        <v>kgCO2e/kg</v>
      </c>
      <c r="Y14" s="77" t="str">
        <f>+'National DB'!BT16</f>
        <v>kgCO2e/kg</v>
      </c>
    </row>
    <row r="15" spans="1:30" ht="56">
      <c r="A15" s="77" t="str">
        <f>+'National DB'!B17</f>
        <v>Prodotti e processi</v>
      </c>
      <c r="B15" s="77" t="str">
        <f>+'National DB'!C17</f>
        <v>Prodotti minearli e prodotti non metallici</v>
      </c>
      <c r="C15" s="77" t="str">
        <f>+'National DB'!D17</f>
        <v>Cava di pietra e inerti</v>
      </c>
      <c r="D15" s="77" t="str">
        <f>+'National DB'!H17</f>
        <v>8F3</v>
      </c>
      <c r="E15" s="77" t="str">
        <f>+'National DB'!I17</f>
        <v>Sabbia 0/2</v>
      </c>
      <c r="F15" s="77">
        <f>+'National DB'!AY17</f>
        <v>2.3398666291005502E-3</v>
      </c>
      <c r="G15" s="77">
        <f>+'National DB'!AZ17</f>
        <v>1.1158445445397859E-4</v>
      </c>
      <c r="H15" s="77">
        <f>+'National DB'!BA17</f>
        <v>0</v>
      </c>
      <c r="I15" s="77">
        <f>+'National DB'!BB17</f>
        <v>1.0104689524095548E-5</v>
      </c>
      <c r="J15" s="77">
        <f>+'National DB'!BC17</f>
        <v>1.2114108999999999E-9</v>
      </c>
      <c r="K15" s="77">
        <f>+'National DB'!BD17</f>
        <v>0</v>
      </c>
      <c r="L15" s="77">
        <f>+'National DB'!BE17</f>
        <v>0</v>
      </c>
      <c r="M15" s="77">
        <f>+'National DB'!BF17</f>
        <v>0</v>
      </c>
      <c r="N15" s="77">
        <f>+'National DB'!BG17</f>
        <v>0</v>
      </c>
      <c r="O15" s="77">
        <f>+'National DB'!BH17</f>
        <v>0</v>
      </c>
      <c r="P15" s="77">
        <f>+'National DB'!BI17</f>
        <v>0</v>
      </c>
      <c r="Q15" s="77">
        <f>+'National DB'!BJ17</f>
        <v>0</v>
      </c>
      <c r="R15" s="77">
        <f>+'National DB'!BK17</f>
        <v>0</v>
      </c>
      <c r="S15" s="77">
        <f>+'National DB'!BL17</f>
        <v>0</v>
      </c>
      <c r="T15" s="77">
        <f>+'National DB'!BO17</f>
        <v>0</v>
      </c>
      <c r="U15" s="77">
        <f>+'National DB'!BP17</f>
        <v>0</v>
      </c>
      <c r="V15" s="77">
        <f>+'National DB'!BQ17</f>
        <v>0</v>
      </c>
      <c r="W15" s="77">
        <f>+'National DB'!BR17</f>
        <v>2.4615569844895244E-3</v>
      </c>
      <c r="X15" s="77" t="str">
        <f>+'National DB'!BS17</f>
        <v>kgCO2e/kg</v>
      </c>
      <c r="Y15" s="77" t="str">
        <f>+'National DB'!BT17</f>
        <v>kgCO2e/kg</v>
      </c>
    </row>
    <row r="16" spans="1:30" ht="56">
      <c r="A16" s="77" t="str">
        <f>+'National DB'!B18</f>
        <v>Prodotti e processi</v>
      </c>
      <c r="B16" s="77" t="str">
        <f>+'National DB'!C18</f>
        <v>Prodotti minearli e prodotti non metallici</v>
      </c>
      <c r="C16" s="77" t="str">
        <f>+'National DB'!D18</f>
        <v>Cava di pietra e inerti</v>
      </c>
      <c r="D16" s="77" t="str">
        <f>+'National DB'!H18</f>
        <v>8F3</v>
      </c>
      <c r="E16" s="77" t="str">
        <f>+'National DB'!I18</f>
        <v>Ghiaia 2/32</v>
      </c>
      <c r="F16" s="77">
        <f>+'National DB'!AY18</f>
        <v>3.2336010987147699E-3</v>
      </c>
      <c r="G16" s="77">
        <f>+'National DB'!AZ18</f>
        <v>1.6462083899301661E-4</v>
      </c>
      <c r="H16" s="77">
        <f>+'National DB'!BA18</f>
        <v>0</v>
      </c>
      <c r="I16" s="77">
        <f>+'National DB'!BB18</f>
        <v>1.6073858730346732E-5</v>
      </c>
      <c r="J16" s="77">
        <f>+'National DB'!BC18</f>
        <v>1.9738637E-9</v>
      </c>
      <c r="K16" s="77">
        <f>+'National DB'!BD18</f>
        <v>0</v>
      </c>
      <c r="L16" s="77">
        <f>+'National DB'!BE18</f>
        <v>0</v>
      </c>
      <c r="M16" s="77">
        <f>+'National DB'!BF18</f>
        <v>0</v>
      </c>
      <c r="N16" s="77">
        <f>+'National DB'!BG18</f>
        <v>0</v>
      </c>
      <c r="O16" s="77">
        <f>+'National DB'!BH18</f>
        <v>0</v>
      </c>
      <c r="P16" s="77">
        <f>+'National DB'!BI18</f>
        <v>0</v>
      </c>
      <c r="Q16" s="77">
        <f>+'National DB'!BJ18</f>
        <v>0</v>
      </c>
      <c r="R16" s="77">
        <f>+'National DB'!BK18</f>
        <v>0</v>
      </c>
      <c r="S16" s="77">
        <f>+'National DB'!BL18</f>
        <v>0</v>
      </c>
      <c r="T16" s="77">
        <f>+'National DB'!BO18</f>
        <v>0</v>
      </c>
      <c r="U16" s="77">
        <f>+'National DB'!BP18</f>
        <v>0</v>
      </c>
      <c r="V16" s="77">
        <f>+'National DB'!BQ18</f>
        <v>0</v>
      </c>
      <c r="W16" s="77">
        <f>+'National DB'!BR18</f>
        <v>3.4142977703018333E-3</v>
      </c>
      <c r="X16" s="77" t="str">
        <f>+'National DB'!BS18</f>
        <v>kgCO2e/kg</v>
      </c>
      <c r="Y16" s="77" t="str">
        <f>+'National DB'!BT18</f>
        <v>kgCO2e/kg</v>
      </c>
    </row>
    <row r="17" spans="1:25" ht="28">
      <c r="A17" s="77" t="str">
        <f>+'National DB'!B19</f>
        <v>Prodotti e processi</v>
      </c>
      <c r="B17" s="77" t="str">
        <f>+'National DB'!C19</f>
        <v>Legno</v>
      </c>
      <c r="C17" s="77" t="str">
        <f>+'National DB'!D19</f>
        <v>Prodotti in legno</v>
      </c>
      <c r="D17" s="77" t="str">
        <f>+'National DB'!H19</f>
        <v>8G1</v>
      </c>
      <c r="E17" s="77" t="str">
        <f>+'National DB'!I19</f>
        <v>Tronco di abete con corteccia</v>
      </c>
      <c r="F17" s="77">
        <f>+'National DB'!AY19</f>
        <v>6.8155698820749101E-3</v>
      </c>
      <c r="G17" s="77">
        <f>+'National DB'!AZ19</f>
        <v>2.487744344005386E-4</v>
      </c>
      <c r="H17" s="77">
        <f>+'National DB'!BA19</f>
        <v>0</v>
      </c>
      <c r="I17" s="77">
        <f>+'National DB'!BB19</f>
        <v>2.7930790292582574E-6</v>
      </c>
      <c r="J17" s="77">
        <f>+'National DB'!BC19</f>
        <v>5.6540530000000002E-11</v>
      </c>
      <c r="K17" s="77">
        <f>+'National DB'!BD19</f>
        <v>0</v>
      </c>
      <c r="L17" s="77">
        <f>+'National DB'!BE19</f>
        <v>0</v>
      </c>
      <c r="M17" s="77">
        <f>+'National DB'!BF19</f>
        <v>0</v>
      </c>
      <c r="N17" s="77">
        <f>+'National DB'!BG19</f>
        <v>0</v>
      </c>
      <c r="O17" s="77">
        <f>+'National DB'!BH19</f>
        <v>0</v>
      </c>
      <c r="P17" s="77">
        <f>+'National DB'!BI19</f>
        <v>0</v>
      </c>
      <c r="Q17" s="77">
        <f>+'National DB'!BJ19</f>
        <v>0</v>
      </c>
      <c r="R17" s="77">
        <f>+'National DB'!BK19</f>
        <v>0</v>
      </c>
      <c r="S17" s="77">
        <f>+'National DB'!BL19</f>
        <v>0</v>
      </c>
      <c r="T17" s="77">
        <f>+'National DB'!BO19</f>
        <v>0</v>
      </c>
      <c r="U17" s="77">
        <f>+'National DB'!BP19</f>
        <v>0</v>
      </c>
      <c r="V17" s="77">
        <f>+'National DB'!BQ19</f>
        <v>0</v>
      </c>
      <c r="W17" s="77">
        <f>+'National DB'!BR19</f>
        <v>7.0671374520452366E-3</v>
      </c>
      <c r="X17" s="77" t="str">
        <f>+'National DB'!BS19</f>
        <v>kgCO2e/kg</v>
      </c>
      <c r="Y17" s="77" t="str">
        <f>+'National DB'!BT19</f>
        <v>kgCO2e/kg</v>
      </c>
    </row>
    <row r="18" spans="1:25" ht="28">
      <c r="A18" s="77" t="str">
        <f>+'National DB'!B20</f>
        <v>Prodotti e processi</v>
      </c>
      <c r="B18" s="77" t="str">
        <f>+'National DB'!C20</f>
        <v>Legno</v>
      </c>
      <c r="C18" s="77" t="str">
        <f>+'National DB'!D20</f>
        <v>Prodotti in legno</v>
      </c>
      <c r="D18" s="77" t="str">
        <f>+'National DB'!H20</f>
        <v>8G1</v>
      </c>
      <c r="E18" s="77" t="str">
        <f>+'National DB'!I20</f>
        <v>Legno di abete</v>
      </c>
      <c r="F18" s="77">
        <f>+'National DB'!AY20</f>
        <v>2.5551216249302899E-2</v>
      </c>
      <c r="G18" s="77">
        <f>+'National DB'!AZ20</f>
        <v>1.2128602079165308E-3</v>
      </c>
      <c r="H18" s="77">
        <f>+'National DB'!BA20</f>
        <v>0</v>
      </c>
      <c r="I18" s="77">
        <f>+'National DB'!BB20</f>
        <v>1.3446506823170878E-4</v>
      </c>
      <c r="J18" s="77">
        <f>+'National DB'!BC20</f>
        <v>3.5227675000000003E-9</v>
      </c>
      <c r="K18" s="77">
        <f>+'National DB'!BD20</f>
        <v>0</v>
      </c>
      <c r="L18" s="77">
        <f>+'National DB'!BE20</f>
        <v>0</v>
      </c>
      <c r="M18" s="77">
        <f>+'National DB'!BF20</f>
        <v>0</v>
      </c>
      <c r="N18" s="77">
        <f>+'National DB'!BG20</f>
        <v>0</v>
      </c>
      <c r="O18" s="77">
        <f>+'National DB'!BH20</f>
        <v>0</v>
      </c>
      <c r="P18" s="77">
        <f>+'National DB'!BI20</f>
        <v>0</v>
      </c>
      <c r="Q18" s="77">
        <f>+'National DB'!BJ20</f>
        <v>0</v>
      </c>
      <c r="R18" s="77">
        <f>+'National DB'!BK20</f>
        <v>0</v>
      </c>
      <c r="S18" s="77">
        <f>+'National DB'!BL20</f>
        <v>0</v>
      </c>
      <c r="T18" s="77">
        <f>+'National DB'!BO20</f>
        <v>0</v>
      </c>
      <c r="U18" s="77">
        <f>+'National DB'!BP20</f>
        <v>0</v>
      </c>
      <c r="V18" s="77">
        <f>+'National DB'!BQ20</f>
        <v>0</v>
      </c>
      <c r="W18" s="77">
        <f>+'National DB'!BR20</f>
        <v>2.689854504821864E-2</v>
      </c>
      <c r="X18" s="77" t="str">
        <f>+'National DB'!BS20</f>
        <v>kgCO2e/kg</v>
      </c>
      <c r="Y18" s="77" t="str">
        <f>+'National DB'!BT20</f>
        <v>kgCO2e/kg</v>
      </c>
    </row>
    <row r="19" spans="1:25" ht="28">
      <c r="A19" s="77" t="str">
        <f>+'National DB'!B21</f>
        <v>Prodotti e processi</v>
      </c>
      <c r="B19" s="77" t="str">
        <f>+'National DB'!C21</f>
        <v>Legno</v>
      </c>
      <c r="C19" s="77" t="str">
        <f>+'National DB'!D21</f>
        <v>Prodotti in legno</v>
      </c>
      <c r="D19" s="77" t="str">
        <f>+'National DB'!H21</f>
        <v>8G1</v>
      </c>
      <c r="E19" s="77" t="str">
        <f>+'National DB'!I21</f>
        <v>Tronco di pino con corteccia</v>
      </c>
      <c r="F19" s="77">
        <f>+'National DB'!AY21</f>
        <v>6.4765487605630999E-3</v>
      </c>
      <c r="G19" s="77">
        <f>+'National DB'!AZ21</f>
        <v>2.4835780960264945E-4</v>
      </c>
      <c r="H19" s="77">
        <f>+'National DB'!BA21</f>
        <v>0</v>
      </c>
      <c r="I19" s="77">
        <f>+'National DB'!BB21</f>
        <v>2.78840143451724E-6</v>
      </c>
      <c r="J19" s="77">
        <f>+'National DB'!BC21</f>
        <v>5.6445824999999997E-11</v>
      </c>
      <c r="K19" s="77">
        <f>+'National DB'!BD21</f>
        <v>0</v>
      </c>
      <c r="L19" s="77">
        <f>+'National DB'!BE21</f>
        <v>0</v>
      </c>
      <c r="M19" s="77">
        <f>+'National DB'!BF21</f>
        <v>0</v>
      </c>
      <c r="N19" s="77">
        <f>+'National DB'!BG21</f>
        <v>0</v>
      </c>
      <c r="O19" s="77">
        <f>+'National DB'!BH21</f>
        <v>0</v>
      </c>
      <c r="P19" s="77">
        <f>+'National DB'!BI21</f>
        <v>0</v>
      </c>
      <c r="Q19" s="77">
        <f>+'National DB'!BJ21</f>
        <v>0</v>
      </c>
      <c r="R19" s="77">
        <f>+'National DB'!BK21</f>
        <v>0</v>
      </c>
      <c r="S19" s="77">
        <f>+'National DB'!BL21</f>
        <v>0</v>
      </c>
      <c r="T19" s="77">
        <f>+'National DB'!BO21</f>
        <v>0</v>
      </c>
      <c r="U19" s="77">
        <f>+'National DB'!BP21</f>
        <v>0</v>
      </c>
      <c r="V19" s="77">
        <f>+'National DB'!BQ21</f>
        <v>0</v>
      </c>
      <c r="W19" s="77">
        <f>+'National DB'!BR21</f>
        <v>6.7276950280460912E-3</v>
      </c>
      <c r="X19" s="77" t="str">
        <f>+'National DB'!BS21</f>
        <v>kgCO2e/kg</v>
      </c>
      <c r="Y19" s="77" t="str">
        <f>+'National DB'!BT21</f>
        <v>kgCO2e/kg</v>
      </c>
    </row>
    <row r="20" spans="1:25" ht="28">
      <c r="A20" s="77" t="str">
        <f>+'National DB'!B22</f>
        <v>Prodotti e processi</v>
      </c>
      <c r="B20" s="77" t="str">
        <f>+'National DB'!C22</f>
        <v>Legno</v>
      </c>
      <c r="C20" s="77" t="str">
        <f>+'National DB'!D22</f>
        <v>Prodotti in legno</v>
      </c>
      <c r="D20" s="77" t="str">
        <f>+'National DB'!H22</f>
        <v>8G1</v>
      </c>
      <c r="E20" s="77" t="str">
        <f>+'National DB'!I22</f>
        <v>Legno di pino</v>
      </c>
      <c r="F20" s="77">
        <f>+'National DB'!AY22</f>
        <v>2.3939248116661802E-2</v>
      </c>
      <c r="G20" s="77">
        <f>+'National DB'!AZ22</f>
        <v>1.12032373037019E-3</v>
      </c>
      <c r="H20" s="77">
        <f>+'National DB'!BA22</f>
        <v>0</v>
      </c>
      <c r="I20" s="77">
        <f>+'National DB'!BB22</f>
        <v>1.1956804431163103E-4</v>
      </c>
      <c r="J20" s="77">
        <f>+'National DB'!BC22</f>
        <v>3.1022585000000003E-9</v>
      </c>
      <c r="K20" s="77">
        <f>+'National DB'!BD22</f>
        <v>0</v>
      </c>
      <c r="L20" s="77">
        <f>+'National DB'!BE22</f>
        <v>0</v>
      </c>
      <c r="M20" s="77">
        <f>+'National DB'!BF22</f>
        <v>0</v>
      </c>
      <c r="N20" s="77">
        <f>+'National DB'!BG22</f>
        <v>0</v>
      </c>
      <c r="O20" s="77">
        <f>+'National DB'!BH22</f>
        <v>0</v>
      </c>
      <c r="P20" s="77">
        <f>+'National DB'!BI22</f>
        <v>0</v>
      </c>
      <c r="Q20" s="77">
        <f>+'National DB'!BJ22</f>
        <v>0</v>
      </c>
      <c r="R20" s="77">
        <f>+'National DB'!BK22</f>
        <v>0</v>
      </c>
      <c r="S20" s="77">
        <f>+'National DB'!BL22</f>
        <v>0</v>
      </c>
      <c r="T20" s="77">
        <f>+'National DB'!BO22</f>
        <v>0</v>
      </c>
      <c r="U20" s="77">
        <f>+'National DB'!BP22</f>
        <v>0</v>
      </c>
      <c r="V20" s="77">
        <f>+'National DB'!BQ22</f>
        <v>0</v>
      </c>
      <c r="W20" s="77">
        <f>+'National DB'!BR22</f>
        <v>2.5179142993602122E-2</v>
      </c>
      <c r="X20" s="77" t="str">
        <f>+'National DB'!BS22</f>
        <v>kgCO2e/kg</v>
      </c>
      <c r="Y20" s="77" t="str">
        <f>+'National DB'!BT22</f>
        <v>kgCO2e/kg</v>
      </c>
    </row>
    <row r="21" spans="1:25" ht="28">
      <c r="A21" s="77" t="str">
        <f>+'National DB'!B23</f>
        <v>Prodotti e processi</v>
      </c>
      <c r="B21" s="77" t="str">
        <f>+'National DB'!C23</f>
        <v>Edifici e costruzioni</v>
      </c>
      <c r="C21" s="77" t="str">
        <f>+'National DB'!D23</f>
        <v>Edifici</v>
      </c>
      <c r="D21" s="77" t="str">
        <f>+'National DB'!H23</f>
        <v>8I1</v>
      </c>
      <c r="E21" s="77" t="str">
        <f>+'National DB'!I23</f>
        <v>Blocco in calcestruzzo leggero</v>
      </c>
      <c r="F21" s="77">
        <f>+'National DB'!AY23</f>
        <v>0.25127314075331098</v>
      </c>
      <c r="G21" s="77">
        <f>+'National DB'!AZ23</f>
        <v>8.5559712489800994E-3</v>
      </c>
      <c r="H21" s="77">
        <f>+'National DB'!BA23</f>
        <v>0</v>
      </c>
      <c r="I21" s="77">
        <f>+'National DB'!BB23</f>
        <v>8.1415662120551109E-4</v>
      </c>
      <c r="J21" s="77">
        <f>+'National DB'!BC23</f>
        <v>1.7434344500000001E-7</v>
      </c>
      <c r="K21" s="77">
        <f>+'National DB'!BD23</f>
        <v>0</v>
      </c>
      <c r="L21" s="77">
        <f>+'National DB'!BE23</f>
        <v>0</v>
      </c>
      <c r="M21" s="77">
        <f>+'National DB'!BF23</f>
        <v>0</v>
      </c>
      <c r="N21" s="77">
        <f>+'National DB'!BG23</f>
        <v>0</v>
      </c>
      <c r="O21" s="77">
        <f>+'National DB'!BH23</f>
        <v>0</v>
      </c>
      <c r="P21" s="77">
        <f>+'National DB'!BI23</f>
        <v>0</v>
      </c>
      <c r="Q21" s="77">
        <f>+'National DB'!BJ23</f>
        <v>0</v>
      </c>
      <c r="R21" s="77">
        <f>+'National DB'!BK23</f>
        <v>0</v>
      </c>
      <c r="S21" s="77">
        <f>+'National DB'!BL23</f>
        <v>0</v>
      </c>
      <c r="T21" s="77">
        <f>+'National DB'!BO23</f>
        <v>0</v>
      </c>
      <c r="U21" s="77">
        <f>+'National DB'!BP23</f>
        <v>0</v>
      </c>
      <c r="V21" s="77">
        <f>+'National DB'!BQ23</f>
        <v>0</v>
      </c>
      <c r="W21" s="77">
        <f>+'National DB'!BR23</f>
        <v>0.26064344296694159</v>
      </c>
      <c r="X21" s="77" t="str">
        <f>+'National DB'!BS23</f>
        <v>kgCO2e/kg</v>
      </c>
      <c r="Y21" s="77" t="str">
        <f>+'National DB'!BT23</f>
        <v>kgCO2e/kg</v>
      </c>
    </row>
    <row r="22" spans="1:25" ht="56">
      <c r="A22" s="77" t="str">
        <f>+'National DB'!B24</f>
        <v>Prodotti e processi</v>
      </c>
      <c r="B22" s="77" t="str">
        <f>+'National DB'!C24</f>
        <v>Acqua, trattamento e disrtibuzione</v>
      </c>
      <c r="C22" s="77">
        <f>+'National DB'!D24</f>
        <v>0</v>
      </c>
      <c r="D22" s="77" t="str">
        <f>+'National DB'!H24</f>
        <v>8K0</v>
      </c>
      <c r="E22" s="77" t="str">
        <f>+'National DB'!I24</f>
        <v>Acqua potabile da fada acquifera</v>
      </c>
      <c r="F22" s="77">
        <f>+'National DB'!AY24</f>
        <v>5.5490573420795795E-4</v>
      </c>
      <c r="G22" s="77">
        <f>+'National DB'!AZ24</f>
        <v>1.8268072389207569E-5</v>
      </c>
      <c r="H22" s="77">
        <f>+'National DB'!BA24</f>
        <v>0</v>
      </c>
      <c r="I22" s="77">
        <f>+'National DB'!BB24</f>
        <v>5.9811067336950015E-6</v>
      </c>
      <c r="J22" s="77">
        <f>+'National DB'!BC24</f>
        <v>1.64535955E-11</v>
      </c>
      <c r="K22" s="77">
        <f>+'National DB'!BD24</f>
        <v>0</v>
      </c>
      <c r="L22" s="77">
        <f>+'National DB'!BE24</f>
        <v>0</v>
      </c>
      <c r="M22" s="77">
        <f>+'National DB'!BF24</f>
        <v>0</v>
      </c>
      <c r="N22" s="77">
        <f>+'National DB'!BG24</f>
        <v>0</v>
      </c>
      <c r="O22" s="77">
        <f>+'National DB'!BH24</f>
        <v>0</v>
      </c>
      <c r="P22" s="77">
        <f>+'National DB'!BI24</f>
        <v>0</v>
      </c>
      <c r="Q22" s="77">
        <f>+'National DB'!BJ24</f>
        <v>0</v>
      </c>
      <c r="R22" s="77">
        <f>+'National DB'!BK24</f>
        <v>0</v>
      </c>
      <c r="S22" s="77">
        <f>+'National DB'!BL24</f>
        <v>0</v>
      </c>
      <c r="T22" s="77">
        <f>+'National DB'!BO24</f>
        <v>0</v>
      </c>
      <c r="U22" s="77">
        <f>+'National DB'!BP24</f>
        <v>0</v>
      </c>
      <c r="V22" s="77">
        <f>+'National DB'!BQ24</f>
        <v>0</v>
      </c>
      <c r="W22" s="77">
        <f>+'National DB'!BR24</f>
        <v>5.7915492978445604E-4</v>
      </c>
      <c r="X22" s="77" t="str">
        <f>+'National DB'!BS24</f>
        <v>kgCO2e/kg</v>
      </c>
      <c r="Y22" s="77" t="str">
        <f>+'National DB'!BT24</f>
        <v>kgCO2e/kg</v>
      </c>
    </row>
    <row r="23" spans="1:25">
      <c r="A23" s="77" t="e">
        <f>+'National DB'!#REF!</f>
        <v>#REF!</v>
      </c>
      <c r="B23" s="77" t="e">
        <f>+'National DB'!#REF!</f>
        <v>#REF!</v>
      </c>
      <c r="C23" s="77" t="e">
        <f>+'National DB'!#REF!</f>
        <v>#REF!</v>
      </c>
      <c r="D23" s="77" t="e">
        <f>+'National DB'!#REF!</f>
        <v>#REF!</v>
      </c>
      <c r="E23" s="77" t="e">
        <f>+'National DB'!#REF!</f>
        <v>#REF!</v>
      </c>
      <c r="F23" s="77" t="e">
        <f>+'National DB'!#REF!</f>
        <v>#REF!</v>
      </c>
      <c r="G23" s="77" t="e">
        <f>+'National DB'!#REF!</f>
        <v>#REF!</v>
      </c>
      <c r="H23" s="77" t="e">
        <f>+'National DB'!#REF!</f>
        <v>#REF!</v>
      </c>
      <c r="I23" s="77" t="e">
        <f>+'National DB'!#REF!</f>
        <v>#REF!</v>
      </c>
      <c r="J23" s="77" t="e">
        <f>+'National DB'!#REF!</f>
        <v>#REF!</v>
      </c>
      <c r="K23" s="77" t="e">
        <f>+'National DB'!#REF!</f>
        <v>#REF!</v>
      </c>
      <c r="L23" s="77" t="e">
        <f>+'National DB'!#REF!</f>
        <v>#REF!</v>
      </c>
      <c r="M23" s="77" t="e">
        <f>+'National DB'!#REF!</f>
        <v>#REF!</v>
      </c>
      <c r="N23" s="77" t="e">
        <f>+'National DB'!#REF!</f>
        <v>#REF!</v>
      </c>
      <c r="O23" s="77" t="e">
        <f>+'National DB'!#REF!</f>
        <v>#REF!</v>
      </c>
      <c r="P23" s="77" t="e">
        <f>+'National DB'!#REF!</f>
        <v>#REF!</v>
      </c>
      <c r="Q23" s="77" t="e">
        <f>+'National DB'!#REF!</f>
        <v>#REF!</v>
      </c>
      <c r="R23" s="77" t="e">
        <f>+'National DB'!#REF!</f>
        <v>#REF!</v>
      </c>
      <c r="S23" s="77" t="e">
        <f>+'National DB'!#REF!</f>
        <v>#REF!</v>
      </c>
      <c r="T23" s="77" t="e">
        <f>+'National DB'!#REF!</f>
        <v>#REF!</v>
      </c>
      <c r="U23" s="77" t="e">
        <f>+'National DB'!#REF!</f>
        <v>#REF!</v>
      </c>
      <c r="V23" s="77" t="e">
        <f>+'National DB'!#REF!</f>
        <v>#REF!</v>
      </c>
      <c r="W23" s="77" t="e">
        <f>+'National DB'!#REF!</f>
        <v>#REF!</v>
      </c>
      <c r="X23" s="77" t="e">
        <f>+'National DB'!#REF!</f>
        <v>#REF!</v>
      </c>
      <c r="Y23" s="77" t="e">
        <f>+'National DB'!#REF!</f>
        <v>#REF!</v>
      </c>
    </row>
    <row r="24" spans="1:25">
      <c r="A24" s="77" t="e">
        <f>+'National DB'!#REF!</f>
        <v>#REF!</v>
      </c>
      <c r="B24" s="77" t="e">
        <f>+'National DB'!#REF!</f>
        <v>#REF!</v>
      </c>
      <c r="C24" s="77" t="e">
        <f>+'National DB'!#REF!</f>
        <v>#REF!</v>
      </c>
      <c r="D24" s="77" t="e">
        <f>+'National DB'!#REF!</f>
        <v>#REF!</v>
      </c>
      <c r="E24" s="77" t="e">
        <f>+'National DB'!#REF!</f>
        <v>#REF!</v>
      </c>
      <c r="F24" s="77" t="e">
        <f>+'National DB'!#REF!</f>
        <v>#REF!</v>
      </c>
      <c r="G24" s="77" t="e">
        <f>+'National DB'!#REF!</f>
        <v>#REF!</v>
      </c>
      <c r="H24" s="77" t="e">
        <f>+'National DB'!#REF!</f>
        <v>#REF!</v>
      </c>
      <c r="I24" s="77" t="e">
        <f>+'National DB'!#REF!</f>
        <v>#REF!</v>
      </c>
      <c r="J24" s="77" t="e">
        <f>+'National DB'!#REF!</f>
        <v>#REF!</v>
      </c>
      <c r="K24" s="77" t="e">
        <f>+'National DB'!#REF!</f>
        <v>#REF!</v>
      </c>
      <c r="L24" s="77" t="e">
        <f>+'National DB'!#REF!</f>
        <v>#REF!</v>
      </c>
      <c r="M24" s="77" t="e">
        <f>+'National DB'!#REF!</f>
        <v>#REF!</v>
      </c>
      <c r="N24" s="77" t="e">
        <f>+'National DB'!#REF!</f>
        <v>#REF!</v>
      </c>
      <c r="O24" s="77" t="e">
        <f>+'National DB'!#REF!</f>
        <v>#REF!</v>
      </c>
      <c r="P24" s="77" t="e">
        <f>+'National DB'!#REF!</f>
        <v>#REF!</v>
      </c>
      <c r="Q24" s="77" t="e">
        <f>+'National DB'!#REF!</f>
        <v>#REF!</v>
      </c>
      <c r="R24" s="77" t="e">
        <f>+'National DB'!#REF!</f>
        <v>#REF!</v>
      </c>
      <c r="S24" s="77" t="e">
        <f>+'National DB'!#REF!</f>
        <v>#REF!</v>
      </c>
      <c r="T24" s="77" t="e">
        <f>+'National DB'!#REF!</f>
        <v>#REF!</v>
      </c>
      <c r="U24" s="77" t="e">
        <f>+'National DB'!#REF!</f>
        <v>#REF!</v>
      </c>
      <c r="V24" s="77" t="e">
        <f>+'National DB'!#REF!</f>
        <v>#REF!</v>
      </c>
      <c r="W24" s="77" t="e">
        <f>+'National DB'!#REF!</f>
        <v>#REF!</v>
      </c>
      <c r="X24" s="77" t="e">
        <f>+'National DB'!#REF!</f>
        <v>#REF!</v>
      </c>
      <c r="Y24" s="77" t="e">
        <f>+'National DB'!#REF!</f>
        <v>#REF!</v>
      </c>
    </row>
    <row r="25" spans="1:25">
      <c r="A25" s="77" t="e">
        <f>+'National DB'!#REF!</f>
        <v>#REF!</v>
      </c>
      <c r="B25" s="77" t="e">
        <f>+'National DB'!#REF!</f>
        <v>#REF!</v>
      </c>
      <c r="C25" s="77" t="e">
        <f>+'National DB'!#REF!</f>
        <v>#REF!</v>
      </c>
      <c r="D25" s="77" t="e">
        <f>+'National DB'!#REF!</f>
        <v>#REF!</v>
      </c>
      <c r="E25" s="77" t="e">
        <f>+'National DB'!#REF!</f>
        <v>#REF!</v>
      </c>
      <c r="F25" s="77" t="e">
        <f>+'National DB'!#REF!</f>
        <v>#REF!</v>
      </c>
      <c r="G25" s="77" t="e">
        <f>+'National DB'!#REF!</f>
        <v>#REF!</v>
      </c>
      <c r="H25" s="77" t="e">
        <f>+'National DB'!#REF!</f>
        <v>#REF!</v>
      </c>
      <c r="I25" s="77" t="e">
        <f>+'National DB'!#REF!</f>
        <v>#REF!</v>
      </c>
      <c r="J25" s="77" t="e">
        <f>+'National DB'!#REF!</f>
        <v>#REF!</v>
      </c>
      <c r="K25" s="77" t="e">
        <f>+'National DB'!#REF!</f>
        <v>#REF!</v>
      </c>
      <c r="L25" s="77" t="e">
        <f>+'National DB'!#REF!</f>
        <v>#REF!</v>
      </c>
      <c r="M25" s="77" t="e">
        <f>+'National DB'!#REF!</f>
        <v>#REF!</v>
      </c>
      <c r="N25" s="77" t="e">
        <f>+'National DB'!#REF!</f>
        <v>#REF!</v>
      </c>
      <c r="O25" s="77" t="e">
        <f>+'National DB'!#REF!</f>
        <v>#REF!</v>
      </c>
      <c r="P25" s="77" t="e">
        <f>+'National DB'!#REF!</f>
        <v>#REF!</v>
      </c>
      <c r="Q25" s="77" t="e">
        <f>+'National DB'!#REF!</f>
        <v>#REF!</v>
      </c>
      <c r="R25" s="77" t="e">
        <f>+'National DB'!#REF!</f>
        <v>#REF!</v>
      </c>
      <c r="S25" s="77" t="e">
        <f>+'National DB'!#REF!</f>
        <v>#REF!</v>
      </c>
      <c r="T25" s="77" t="e">
        <f>+'National DB'!#REF!</f>
        <v>#REF!</v>
      </c>
      <c r="U25" s="77" t="e">
        <f>+'National DB'!#REF!</f>
        <v>#REF!</v>
      </c>
      <c r="V25" s="77" t="e">
        <f>+'National DB'!#REF!</f>
        <v>#REF!</v>
      </c>
      <c r="W25" s="77" t="e">
        <f>+'National DB'!#REF!</f>
        <v>#REF!</v>
      </c>
      <c r="X25" s="77" t="e">
        <f>+'National DB'!#REF!</f>
        <v>#REF!</v>
      </c>
      <c r="Y25" s="77" t="e">
        <f>+'National DB'!#REF!</f>
        <v>#REF!</v>
      </c>
    </row>
    <row r="26" spans="1:25">
      <c r="A26" s="77" t="e">
        <f>+'National DB'!#REF!</f>
        <v>#REF!</v>
      </c>
      <c r="B26" s="77" t="e">
        <f>+'National DB'!#REF!</f>
        <v>#REF!</v>
      </c>
      <c r="C26" s="77" t="e">
        <f>+'National DB'!#REF!</f>
        <v>#REF!</v>
      </c>
      <c r="D26" s="77" t="e">
        <f>+'National DB'!#REF!</f>
        <v>#REF!</v>
      </c>
      <c r="E26" s="77" t="e">
        <f>+'National DB'!#REF!</f>
        <v>#REF!</v>
      </c>
      <c r="F26" s="77" t="e">
        <f>+'National DB'!#REF!</f>
        <v>#REF!</v>
      </c>
      <c r="G26" s="77" t="e">
        <f>+'National DB'!#REF!</f>
        <v>#REF!</v>
      </c>
      <c r="H26" s="77" t="e">
        <f>+'National DB'!#REF!</f>
        <v>#REF!</v>
      </c>
      <c r="I26" s="77" t="e">
        <f>+'National DB'!#REF!</f>
        <v>#REF!</v>
      </c>
      <c r="J26" s="77" t="e">
        <f>+'National DB'!#REF!</f>
        <v>#REF!</v>
      </c>
      <c r="K26" s="77" t="e">
        <f>+'National DB'!#REF!</f>
        <v>#REF!</v>
      </c>
      <c r="L26" s="77" t="e">
        <f>+'National DB'!#REF!</f>
        <v>#REF!</v>
      </c>
      <c r="M26" s="77" t="e">
        <f>+'National DB'!#REF!</f>
        <v>#REF!</v>
      </c>
      <c r="N26" s="77" t="e">
        <f>+'National DB'!#REF!</f>
        <v>#REF!</v>
      </c>
      <c r="O26" s="77" t="e">
        <f>+'National DB'!#REF!</f>
        <v>#REF!</v>
      </c>
      <c r="P26" s="77" t="e">
        <f>+'National DB'!#REF!</f>
        <v>#REF!</v>
      </c>
      <c r="Q26" s="77" t="e">
        <f>+'National DB'!#REF!</f>
        <v>#REF!</v>
      </c>
      <c r="R26" s="77" t="e">
        <f>+'National DB'!#REF!</f>
        <v>#REF!</v>
      </c>
      <c r="S26" s="77" t="e">
        <f>+'National DB'!#REF!</f>
        <v>#REF!</v>
      </c>
      <c r="T26" s="77" t="e">
        <f>+'National DB'!#REF!</f>
        <v>#REF!</v>
      </c>
      <c r="U26" s="77" t="e">
        <f>+'National DB'!#REF!</f>
        <v>#REF!</v>
      </c>
      <c r="V26" s="77" t="e">
        <f>+'National DB'!#REF!</f>
        <v>#REF!</v>
      </c>
      <c r="W26" s="77" t="e">
        <f>+'National DB'!#REF!</f>
        <v>#REF!</v>
      </c>
      <c r="X26" s="77" t="e">
        <f>+'National DB'!#REF!</f>
        <v>#REF!</v>
      </c>
      <c r="Y26" s="77" t="e">
        <f>+'National DB'!#REF!</f>
        <v>#REF!</v>
      </c>
    </row>
    <row r="27" spans="1:25">
      <c r="A27" s="77" t="e">
        <f>+'National DB'!#REF!</f>
        <v>#REF!</v>
      </c>
      <c r="B27" s="77" t="e">
        <f>+'National DB'!#REF!</f>
        <v>#REF!</v>
      </c>
      <c r="C27" s="77" t="e">
        <f>+'National DB'!#REF!</f>
        <v>#REF!</v>
      </c>
      <c r="D27" s="77" t="e">
        <f>+'National DB'!#REF!</f>
        <v>#REF!</v>
      </c>
      <c r="E27" s="77" t="e">
        <f>+'National DB'!#REF!</f>
        <v>#REF!</v>
      </c>
      <c r="F27" s="77" t="e">
        <f>+'National DB'!#REF!</f>
        <v>#REF!</v>
      </c>
      <c r="G27" s="77" t="e">
        <f>+'National DB'!#REF!</f>
        <v>#REF!</v>
      </c>
      <c r="H27" s="77" t="e">
        <f>+'National DB'!#REF!</f>
        <v>#REF!</v>
      </c>
      <c r="I27" s="77" t="e">
        <f>+'National DB'!#REF!</f>
        <v>#REF!</v>
      </c>
      <c r="J27" s="77" t="e">
        <f>+'National DB'!#REF!</f>
        <v>#REF!</v>
      </c>
      <c r="K27" s="77" t="e">
        <f>+'National DB'!#REF!</f>
        <v>#REF!</v>
      </c>
      <c r="L27" s="77" t="e">
        <f>+'National DB'!#REF!</f>
        <v>#REF!</v>
      </c>
      <c r="M27" s="77" t="e">
        <f>+'National DB'!#REF!</f>
        <v>#REF!</v>
      </c>
      <c r="N27" s="77" t="e">
        <f>+'National DB'!#REF!</f>
        <v>#REF!</v>
      </c>
      <c r="O27" s="77" t="e">
        <f>+'National DB'!#REF!</f>
        <v>#REF!</v>
      </c>
      <c r="P27" s="77" t="e">
        <f>+'National DB'!#REF!</f>
        <v>#REF!</v>
      </c>
      <c r="Q27" s="77" t="e">
        <f>+'National DB'!#REF!</f>
        <v>#REF!</v>
      </c>
      <c r="R27" s="77" t="e">
        <f>+'National DB'!#REF!</f>
        <v>#REF!</v>
      </c>
      <c r="S27" s="77" t="e">
        <f>+'National DB'!#REF!</f>
        <v>#REF!</v>
      </c>
      <c r="T27" s="77" t="e">
        <f>+'National DB'!#REF!</f>
        <v>#REF!</v>
      </c>
      <c r="U27" s="77" t="e">
        <f>+'National DB'!#REF!</f>
        <v>#REF!</v>
      </c>
      <c r="V27" s="77" t="e">
        <f>+'National DB'!#REF!</f>
        <v>#REF!</v>
      </c>
      <c r="W27" s="77" t="e">
        <f>+'National DB'!#REF!</f>
        <v>#REF!</v>
      </c>
      <c r="X27" s="77" t="e">
        <f>+'National DB'!#REF!</f>
        <v>#REF!</v>
      </c>
      <c r="Y27" s="77" t="e">
        <f>+'National DB'!#REF!</f>
        <v>#REF!</v>
      </c>
    </row>
    <row r="28" spans="1:25">
      <c r="A28" s="77" t="e">
        <f>+'National DB'!#REF!</f>
        <v>#REF!</v>
      </c>
      <c r="B28" s="77" t="e">
        <f>+'National DB'!#REF!</f>
        <v>#REF!</v>
      </c>
      <c r="C28" s="77" t="e">
        <f>+'National DB'!#REF!</f>
        <v>#REF!</v>
      </c>
      <c r="D28" s="77" t="e">
        <f>+'National DB'!#REF!</f>
        <v>#REF!</v>
      </c>
      <c r="E28" s="77" t="e">
        <f>+'National DB'!#REF!</f>
        <v>#REF!</v>
      </c>
      <c r="F28" s="77" t="e">
        <f>+'National DB'!#REF!</f>
        <v>#REF!</v>
      </c>
      <c r="G28" s="77" t="e">
        <f>+'National DB'!#REF!</f>
        <v>#REF!</v>
      </c>
      <c r="H28" s="77" t="e">
        <f>+'National DB'!#REF!</f>
        <v>#REF!</v>
      </c>
      <c r="I28" s="77" t="e">
        <f>+'National DB'!#REF!</f>
        <v>#REF!</v>
      </c>
      <c r="J28" s="77" t="e">
        <f>+'National DB'!#REF!</f>
        <v>#REF!</v>
      </c>
      <c r="K28" s="77" t="e">
        <f>+'National DB'!#REF!</f>
        <v>#REF!</v>
      </c>
      <c r="L28" s="77" t="e">
        <f>+'National DB'!#REF!</f>
        <v>#REF!</v>
      </c>
      <c r="M28" s="77" t="e">
        <f>+'National DB'!#REF!</f>
        <v>#REF!</v>
      </c>
      <c r="N28" s="77" t="e">
        <f>+'National DB'!#REF!</f>
        <v>#REF!</v>
      </c>
      <c r="O28" s="77" t="e">
        <f>+'National DB'!#REF!</f>
        <v>#REF!</v>
      </c>
      <c r="P28" s="77" t="e">
        <f>+'National DB'!#REF!</f>
        <v>#REF!</v>
      </c>
      <c r="Q28" s="77" t="e">
        <f>+'National DB'!#REF!</f>
        <v>#REF!</v>
      </c>
      <c r="R28" s="77" t="e">
        <f>+'National DB'!#REF!</f>
        <v>#REF!</v>
      </c>
      <c r="S28" s="77" t="e">
        <f>+'National DB'!#REF!</f>
        <v>#REF!</v>
      </c>
      <c r="T28" s="77" t="e">
        <f>+'National DB'!#REF!</f>
        <v>#REF!</v>
      </c>
      <c r="U28" s="77" t="e">
        <f>+'National DB'!#REF!</f>
        <v>#REF!</v>
      </c>
      <c r="V28" s="77" t="e">
        <f>+'National DB'!#REF!</f>
        <v>#REF!</v>
      </c>
      <c r="W28" s="77" t="e">
        <f>+'National DB'!#REF!</f>
        <v>#REF!</v>
      </c>
      <c r="X28" s="77" t="e">
        <f>+'National DB'!#REF!</f>
        <v>#REF!</v>
      </c>
      <c r="Y28" s="77" t="e">
        <f>+'National DB'!#REF!</f>
        <v>#REF!</v>
      </c>
    </row>
    <row r="29" spans="1:25">
      <c r="A29" s="77" t="e">
        <f>+'National DB'!#REF!</f>
        <v>#REF!</v>
      </c>
      <c r="B29" s="77" t="e">
        <f>+'National DB'!#REF!</f>
        <v>#REF!</v>
      </c>
      <c r="C29" s="77" t="e">
        <f>+'National DB'!#REF!</f>
        <v>#REF!</v>
      </c>
      <c r="D29" s="77" t="e">
        <f>+'National DB'!#REF!</f>
        <v>#REF!</v>
      </c>
      <c r="E29" s="77" t="e">
        <f>+'National DB'!#REF!</f>
        <v>#REF!</v>
      </c>
      <c r="F29" s="77" t="e">
        <f>+'National DB'!#REF!</f>
        <v>#REF!</v>
      </c>
      <c r="G29" s="77" t="e">
        <f>+'National DB'!#REF!</f>
        <v>#REF!</v>
      </c>
      <c r="H29" s="77" t="e">
        <f>+'National DB'!#REF!</f>
        <v>#REF!</v>
      </c>
      <c r="I29" s="77" t="e">
        <f>+'National DB'!#REF!</f>
        <v>#REF!</v>
      </c>
      <c r="J29" s="77" t="e">
        <f>+'National DB'!#REF!</f>
        <v>#REF!</v>
      </c>
      <c r="K29" s="77" t="e">
        <f>+'National DB'!#REF!</f>
        <v>#REF!</v>
      </c>
      <c r="L29" s="77" t="e">
        <f>+'National DB'!#REF!</f>
        <v>#REF!</v>
      </c>
      <c r="M29" s="77" t="e">
        <f>+'National DB'!#REF!</f>
        <v>#REF!</v>
      </c>
      <c r="N29" s="77" t="e">
        <f>+'National DB'!#REF!</f>
        <v>#REF!</v>
      </c>
      <c r="O29" s="77" t="e">
        <f>+'National DB'!#REF!</f>
        <v>#REF!</v>
      </c>
      <c r="P29" s="77" t="e">
        <f>+'National DB'!#REF!</f>
        <v>#REF!</v>
      </c>
      <c r="Q29" s="77" t="e">
        <f>+'National DB'!#REF!</f>
        <v>#REF!</v>
      </c>
      <c r="R29" s="77" t="e">
        <f>+'National DB'!#REF!</f>
        <v>#REF!</v>
      </c>
      <c r="S29" s="77" t="e">
        <f>+'National DB'!#REF!</f>
        <v>#REF!</v>
      </c>
      <c r="T29" s="77" t="e">
        <f>+'National DB'!#REF!</f>
        <v>#REF!</v>
      </c>
      <c r="U29" s="77" t="e">
        <f>+'National DB'!#REF!</f>
        <v>#REF!</v>
      </c>
      <c r="V29" s="77" t="e">
        <f>+'National DB'!#REF!</f>
        <v>#REF!</v>
      </c>
      <c r="W29" s="77" t="e">
        <f>+'National DB'!#REF!</f>
        <v>#REF!</v>
      </c>
      <c r="X29" s="77" t="e">
        <f>+'National DB'!#REF!</f>
        <v>#REF!</v>
      </c>
      <c r="Y29" s="77" t="e">
        <f>+'National DB'!#REF!</f>
        <v>#REF!</v>
      </c>
    </row>
    <row r="30" spans="1:25">
      <c r="A30" s="77" t="e">
        <f>+'National DB'!#REF!</f>
        <v>#REF!</v>
      </c>
      <c r="B30" s="77" t="e">
        <f>+'National DB'!#REF!</f>
        <v>#REF!</v>
      </c>
      <c r="C30" s="77" t="e">
        <f>+'National DB'!#REF!</f>
        <v>#REF!</v>
      </c>
      <c r="D30" s="77" t="e">
        <f>+'National DB'!#REF!</f>
        <v>#REF!</v>
      </c>
      <c r="E30" s="77" t="e">
        <f>+'National DB'!#REF!</f>
        <v>#REF!</v>
      </c>
      <c r="F30" s="77" t="e">
        <f>+'National DB'!#REF!</f>
        <v>#REF!</v>
      </c>
      <c r="G30" s="77" t="e">
        <f>+'National DB'!#REF!</f>
        <v>#REF!</v>
      </c>
      <c r="H30" s="77" t="e">
        <f>+'National DB'!#REF!</f>
        <v>#REF!</v>
      </c>
      <c r="I30" s="77" t="e">
        <f>+'National DB'!#REF!</f>
        <v>#REF!</v>
      </c>
      <c r="J30" s="77" t="e">
        <f>+'National DB'!#REF!</f>
        <v>#REF!</v>
      </c>
      <c r="K30" s="77" t="e">
        <f>+'National DB'!#REF!</f>
        <v>#REF!</v>
      </c>
      <c r="L30" s="77" t="e">
        <f>+'National DB'!#REF!</f>
        <v>#REF!</v>
      </c>
      <c r="M30" s="77" t="e">
        <f>+'National DB'!#REF!</f>
        <v>#REF!</v>
      </c>
      <c r="N30" s="77" t="e">
        <f>+'National DB'!#REF!</f>
        <v>#REF!</v>
      </c>
      <c r="O30" s="77" t="e">
        <f>+'National DB'!#REF!</f>
        <v>#REF!</v>
      </c>
      <c r="P30" s="77" t="e">
        <f>+'National DB'!#REF!</f>
        <v>#REF!</v>
      </c>
      <c r="Q30" s="77" t="e">
        <f>+'National DB'!#REF!</f>
        <v>#REF!</v>
      </c>
      <c r="R30" s="77" t="e">
        <f>+'National DB'!#REF!</f>
        <v>#REF!</v>
      </c>
      <c r="S30" s="77" t="e">
        <f>+'National DB'!#REF!</f>
        <v>#REF!</v>
      </c>
      <c r="T30" s="77" t="e">
        <f>+'National DB'!#REF!</f>
        <v>#REF!</v>
      </c>
      <c r="U30" s="77" t="e">
        <f>+'National DB'!#REF!</f>
        <v>#REF!</v>
      </c>
      <c r="V30" s="77" t="e">
        <f>+'National DB'!#REF!</f>
        <v>#REF!</v>
      </c>
      <c r="W30" s="77" t="e">
        <f>+'National DB'!#REF!</f>
        <v>#REF!</v>
      </c>
      <c r="X30" s="77" t="e">
        <f>+'National DB'!#REF!</f>
        <v>#REF!</v>
      </c>
      <c r="Y30" s="77" t="e">
        <f>+'National DB'!#REF!</f>
        <v>#REF!</v>
      </c>
    </row>
    <row r="31" spans="1:25">
      <c r="A31" s="77" t="e">
        <f>+'National DB'!#REF!</f>
        <v>#REF!</v>
      </c>
      <c r="B31" s="77" t="e">
        <f>+'National DB'!#REF!</f>
        <v>#REF!</v>
      </c>
      <c r="C31" s="77" t="e">
        <f>+'National DB'!#REF!</f>
        <v>#REF!</v>
      </c>
      <c r="D31" s="77" t="e">
        <f>+'National DB'!#REF!</f>
        <v>#REF!</v>
      </c>
      <c r="E31" s="77" t="e">
        <f>+'National DB'!#REF!</f>
        <v>#REF!</v>
      </c>
      <c r="F31" s="77" t="e">
        <f>+'National DB'!#REF!</f>
        <v>#REF!</v>
      </c>
      <c r="G31" s="77" t="e">
        <f>+'National DB'!#REF!</f>
        <v>#REF!</v>
      </c>
      <c r="H31" s="77" t="e">
        <f>+'National DB'!#REF!</f>
        <v>#REF!</v>
      </c>
      <c r="I31" s="77" t="e">
        <f>+'National DB'!#REF!</f>
        <v>#REF!</v>
      </c>
      <c r="J31" s="77" t="e">
        <f>+'National DB'!#REF!</f>
        <v>#REF!</v>
      </c>
      <c r="K31" s="77" t="e">
        <f>+'National DB'!#REF!</f>
        <v>#REF!</v>
      </c>
      <c r="L31" s="77" t="e">
        <f>+'National DB'!#REF!</f>
        <v>#REF!</v>
      </c>
      <c r="M31" s="77" t="e">
        <f>+'National DB'!#REF!</f>
        <v>#REF!</v>
      </c>
      <c r="N31" s="77" t="e">
        <f>+'National DB'!#REF!</f>
        <v>#REF!</v>
      </c>
      <c r="O31" s="77" t="e">
        <f>+'National DB'!#REF!</f>
        <v>#REF!</v>
      </c>
      <c r="P31" s="77" t="e">
        <f>+'National DB'!#REF!</f>
        <v>#REF!</v>
      </c>
      <c r="Q31" s="77" t="e">
        <f>+'National DB'!#REF!</f>
        <v>#REF!</v>
      </c>
      <c r="R31" s="77" t="e">
        <f>+'National DB'!#REF!</f>
        <v>#REF!</v>
      </c>
      <c r="S31" s="77" t="e">
        <f>+'National DB'!#REF!</f>
        <v>#REF!</v>
      </c>
      <c r="T31" s="77" t="e">
        <f>+'National DB'!#REF!</f>
        <v>#REF!</v>
      </c>
      <c r="U31" s="77" t="e">
        <f>+'National DB'!#REF!</f>
        <v>#REF!</v>
      </c>
      <c r="V31" s="77" t="e">
        <f>+'National DB'!#REF!</f>
        <v>#REF!</v>
      </c>
      <c r="W31" s="77" t="e">
        <f>+'National DB'!#REF!</f>
        <v>#REF!</v>
      </c>
      <c r="X31" s="77" t="e">
        <f>+'National DB'!#REF!</f>
        <v>#REF!</v>
      </c>
      <c r="Y31" s="77" t="e">
        <f>+'National DB'!#REF!</f>
        <v>#REF!</v>
      </c>
    </row>
    <row r="32" spans="1:25">
      <c r="A32" s="77" t="e">
        <f>+'National DB'!#REF!</f>
        <v>#REF!</v>
      </c>
      <c r="B32" s="77" t="e">
        <f>+'National DB'!#REF!</f>
        <v>#REF!</v>
      </c>
      <c r="C32" s="77" t="e">
        <f>+'National DB'!#REF!</f>
        <v>#REF!</v>
      </c>
      <c r="D32" s="77" t="e">
        <f>+'National DB'!#REF!</f>
        <v>#REF!</v>
      </c>
      <c r="E32" s="77" t="e">
        <f>+'National DB'!#REF!</f>
        <v>#REF!</v>
      </c>
      <c r="F32" s="77" t="e">
        <f>+'National DB'!#REF!</f>
        <v>#REF!</v>
      </c>
      <c r="G32" s="77" t="e">
        <f>+'National DB'!#REF!</f>
        <v>#REF!</v>
      </c>
      <c r="H32" s="77" t="e">
        <f>+'National DB'!#REF!</f>
        <v>#REF!</v>
      </c>
      <c r="I32" s="77" t="e">
        <f>+'National DB'!#REF!</f>
        <v>#REF!</v>
      </c>
      <c r="J32" s="77" t="e">
        <f>+'National DB'!#REF!</f>
        <v>#REF!</v>
      </c>
      <c r="K32" s="77" t="e">
        <f>+'National DB'!#REF!</f>
        <v>#REF!</v>
      </c>
      <c r="L32" s="77" t="e">
        <f>+'National DB'!#REF!</f>
        <v>#REF!</v>
      </c>
      <c r="M32" s="77" t="e">
        <f>+'National DB'!#REF!</f>
        <v>#REF!</v>
      </c>
      <c r="N32" s="77" t="e">
        <f>+'National DB'!#REF!</f>
        <v>#REF!</v>
      </c>
      <c r="O32" s="77" t="e">
        <f>+'National DB'!#REF!</f>
        <v>#REF!</v>
      </c>
      <c r="P32" s="77" t="e">
        <f>+'National DB'!#REF!</f>
        <v>#REF!</v>
      </c>
      <c r="Q32" s="77" t="e">
        <f>+'National DB'!#REF!</f>
        <v>#REF!</v>
      </c>
      <c r="R32" s="77" t="e">
        <f>+'National DB'!#REF!</f>
        <v>#REF!</v>
      </c>
      <c r="S32" s="77" t="e">
        <f>+'National DB'!#REF!</f>
        <v>#REF!</v>
      </c>
      <c r="T32" s="77" t="e">
        <f>+'National DB'!#REF!</f>
        <v>#REF!</v>
      </c>
      <c r="U32" s="77" t="e">
        <f>+'National DB'!#REF!</f>
        <v>#REF!</v>
      </c>
      <c r="V32" s="77" t="e">
        <f>+'National DB'!#REF!</f>
        <v>#REF!</v>
      </c>
      <c r="W32" s="77" t="e">
        <f>+'National DB'!#REF!</f>
        <v>#REF!</v>
      </c>
      <c r="X32" s="77" t="e">
        <f>+'National DB'!#REF!</f>
        <v>#REF!</v>
      </c>
      <c r="Y32" s="77" t="e">
        <f>+'National DB'!#REF!</f>
        <v>#REF!</v>
      </c>
    </row>
    <row r="33" spans="1:25">
      <c r="A33" s="77" t="e">
        <f>+'National DB'!#REF!</f>
        <v>#REF!</v>
      </c>
      <c r="B33" s="77" t="e">
        <f>+'National DB'!#REF!</f>
        <v>#REF!</v>
      </c>
      <c r="C33" s="77" t="e">
        <f>+'National DB'!#REF!</f>
        <v>#REF!</v>
      </c>
      <c r="D33" s="77" t="e">
        <f>+'National DB'!#REF!</f>
        <v>#REF!</v>
      </c>
      <c r="E33" s="77" t="e">
        <f>+'National DB'!#REF!</f>
        <v>#REF!</v>
      </c>
      <c r="F33" s="77" t="e">
        <f>+'National DB'!#REF!</f>
        <v>#REF!</v>
      </c>
      <c r="G33" s="77" t="e">
        <f>+'National DB'!#REF!</f>
        <v>#REF!</v>
      </c>
      <c r="H33" s="77" t="e">
        <f>+'National DB'!#REF!</f>
        <v>#REF!</v>
      </c>
      <c r="I33" s="77" t="e">
        <f>+'National DB'!#REF!</f>
        <v>#REF!</v>
      </c>
      <c r="J33" s="77" t="e">
        <f>+'National DB'!#REF!</f>
        <v>#REF!</v>
      </c>
      <c r="K33" s="77" t="e">
        <f>+'National DB'!#REF!</f>
        <v>#REF!</v>
      </c>
      <c r="L33" s="77" t="e">
        <f>+'National DB'!#REF!</f>
        <v>#REF!</v>
      </c>
      <c r="M33" s="77" t="e">
        <f>+'National DB'!#REF!</f>
        <v>#REF!</v>
      </c>
      <c r="N33" s="77" t="e">
        <f>+'National DB'!#REF!</f>
        <v>#REF!</v>
      </c>
      <c r="O33" s="77" t="e">
        <f>+'National DB'!#REF!</f>
        <v>#REF!</v>
      </c>
      <c r="P33" s="77" t="e">
        <f>+'National DB'!#REF!</f>
        <v>#REF!</v>
      </c>
      <c r="Q33" s="77" t="e">
        <f>+'National DB'!#REF!</f>
        <v>#REF!</v>
      </c>
      <c r="R33" s="77" t="e">
        <f>+'National DB'!#REF!</f>
        <v>#REF!</v>
      </c>
      <c r="S33" s="77" t="e">
        <f>+'National DB'!#REF!</f>
        <v>#REF!</v>
      </c>
      <c r="T33" s="77" t="e">
        <f>+'National DB'!#REF!</f>
        <v>#REF!</v>
      </c>
      <c r="U33" s="77" t="e">
        <f>+'National DB'!#REF!</f>
        <v>#REF!</v>
      </c>
      <c r="V33" s="77" t="e">
        <f>+'National DB'!#REF!</f>
        <v>#REF!</v>
      </c>
      <c r="W33" s="77" t="e">
        <f>+'National DB'!#REF!</f>
        <v>#REF!</v>
      </c>
      <c r="X33" s="77" t="e">
        <f>+'National DB'!#REF!</f>
        <v>#REF!</v>
      </c>
      <c r="Y33" s="77" t="e">
        <f>+'National DB'!#REF!</f>
        <v>#REF!</v>
      </c>
    </row>
    <row r="34" spans="1:25">
      <c r="A34" s="77" t="e">
        <f>+'National DB'!#REF!</f>
        <v>#REF!</v>
      </c>
      <c r="B34" s="77" t="e">
        <f>+'National DB'!#REF!</f>
        <v>#REF!</v>
      </c>
      <c r="C34" s="77" t="e">
        <f>+'National DB'!#REF!</f>
        <v>#REF!</v>
      </c>
      <c r="D34" s="77" t="e">
        <f>+'National DB'!#REF!</f>
        <v>#REF!</v>
      </c>
      <c r="E34" s="77" t="e">
        <f>+'National DB'!#REF!</f>
        <v>#REF!</v>
      </c>
      <c r="F34" s="77" t="e">
        <f>+'National DB'!#REF!</f>
        <v>#REF!</v>
      </c>
      <c r="G34" s="77" t="e">
        <f>+'National DB'!#REF!</f>
        <v>#REF!</v>
      </c>
      <c r="H34" s="77" t="e">
        <f>+'National DB'!#REF!</f>
        <v>#REF!</v>
      </c>
      <c r="I34" s="77" t="e">
        <f>+'National DB'!#REF!</f>
        <v>#REF!</v>
      </c>
      <c r="J34" s="77" t="e">
        <f>+'National DB'!#REF!</f>
        <v>#REF!</v>
      </c>
      <c r="K34" s="77" t="e">
        <f>+'National DB'!#REF!</f>
        <v>#REF!</v>
      </c>
      <c r="L34" s="77" t="e">
        <f>+'National DB'!#REF!</f>
        <v>#REF!</v>
      </c>
      <c r="M34" s="77" t="e">
        <f>+'National DB'!#REF!</f>
        <v>#REF!</v>
      </c>
      <c r="N34" s="77" t="e">
        <f>+'National DB'!#REF!</f>
        <v>#REF!</v>
      </c>
      <c r="O34" s="77" t="e">
        <f>+'National DB'!#REF!</f>
        <v>#REF!</v>
      </c>
      <c r="P34" s="77" t="e">
        <f>+'National DB'!#REF!</f>
        <v>#REF!</v>
      </c>
      <c r="Q34" s="77" t="e">
        <f>+'National DB'!#REF!</f>
        <v>#REF!</v>
      </c>
      <c r="R34" s="77" t="e">
        <f>+'National DB'!#REF!</f>
        <v>#REF!</v>
      </c>
      <c r="S34" s="77" t="e">
        <f>+'National DB'!#REF!</f>
        <v>#REF!</v>
      </c>
      <c r="T34" s="77" t="e">
        <f>+'National DB'!#REF!</f>
        <v>#REF!</v>
      </c>
      <c r="U34" s="77" t="e">
        <f>+'National DB'!#REF!</f>
        <v>#REF!</v>
      </c>
      <c r="V34" s="77" t="e">
        <f>+'National DB'!#REF!</f>
        <v>#REF!</v>
      </c>
      <c r="W34" s="77" t="e">
        <f>+'National DB'!#REF!</f>
        <v>#REF!</v>
      </c>
      <c r="X34" s="77" t="e">
        <f>+'National DB'!#REF!</f>
        <v>#REF!</v>
      </c>
      <c r="Y34" s="77" t="e">
        <f>+'National DB'!#REF!</f>
        <v>#REF!</v>
      </c>
    </row>
    <row r="35" spans="1:25">
      <c r="A35" s="77" t="e">
        <f>+'National DB'!#REF!</f>
        <v>#REF!</v>
      </c>
      <c r="B35" s="77" t="e">
        <f>+'National DB'!#REF!</f>
        <v>#REF!</v>
      </c>
      <c r="C35" s="77" t="e">
        <f>+'National DB'!#REF!</f>
        <v>#REF!</v>
      </c>
      <c r="D35" s="77" t="e">
        <f>+'National DB'!#REF!</f>
        <v>#REF!</v>
      </c>
      <c r="E35" s="77" t="e">
        <f>+'National DB'!#REF!</f>
        <v>#REF!</v>
      </c>
      <c r="F35" s="77" t="e">
        <f>+'National DB'!#REF!</f>
        <v>#REF!</v>
      </c>
      <c r="G35" s="77" t="e">
        <f>+'National DB'!#REF!</f>
        <v>#REF!</v>
      </c>
      <c r="H35" s="77" t="e">
        <f>+'National DB'!#REF!</f>
        <v>#REF!</v>
      </c>
      <c r="I35" s="77" t="e">
        <f>+'National DB'!#REF!</f>
        <v>#REF!</v>
      </c>
      <c r="J35" s="77" t="e">
        <f>+'National DB'!#REF!</f>
        <v>#REF!</v>
      </c>
      <c r="K35" s="77" t="e">
        <f>+'National DB'!#REF!</f>
        <v>#REF!</v>
      </c>
      <c r="L35" s="77" t="e">
        <f>+'National DB'!#REF!</f>
        <v>#REF!</v>
      </c>
      <c r="M35" s="77" t="e">
        <f>+'National DB'!#REF!</f>
        <v>#REF!</v>
      </c>
      <c r="N35" s="77" t="e">
        <f>+'National DB'!#REF!</f>
        <v>#REF!</v>
      </c>
      <c r="O35" s="77" t="e">
        <f>+'National DB'!#REF!</f>
        <v>#REF!</v>
      </c>
      <c r="P35" s="77" t="e">
        <f>+'National DB'!#REF!</f>
        <v>#REF!</v>
      </c>
      <c r="Q35" s="77" t="e">
        <f>+'National DB'!#REF!</f>
        <v>#REF!</v>
      </c>
      <c r="R35" s="77" t="e">
        <f>+'National DB'!#REF!</f>
        <v>#REF!</v>
      </c>
      <c r="S35" s="77" t="e">
        <f>+'National DB'!#REF!</f>
        <v>#REF!</v>
      </c>
      <c r="T35" s="77" t="e">
        <f>+'National DB'!#REF!</f>
        <v>#REF!</v>
      </c>
      <c r="U35" s="77" t="e">
        <f>+'National DB'!#REF!</f>
        <v>#REF!</v>
      </c>
      <c r="V35" s="77" t="e">
        <f>+'National DB'!#REF!</f>
        <v>#REF!</v>
      </c>
      <c r="W35" s="77" t="e">
        <f>+'National DB'!#REF!</f>
        <v>#REF!</v>
      </c>
      <c r="X35" s="77" t="e">
        <f>+'National DB'!#REF!</f>
        <v>#REF!</v>
      </c>
      <c r="Y35" s="77" t="e">
        <f>+'National DB'!#REF!</f>
        <v>#REF!</v>
      </c>
    </row>
    <row r="36" spans="1:25">
      <c r="A36" s="77" t="e">
        <f>+'National DB'!#REF!</f>
        <v>#REF!</v>
      </c>
      <c r="B36" s="77" t="e">
        <f>+'National DB'!#REF!</f>
        <v>#REF!</v>
      </c>
      <c r="C36" s="77" t="e">
        <f>+'National DB'!#REF!</f>
        <v>#REF!</v>
      </c>
      <c r="D36" s="77" t="e">
        <f>+'National DB'!#REF!</f>
        <v>#REF!</v>
      </c>
      <c r="E36" s="77" t="e">
        <f>+'National DB'!#REF!</f>
        <v>#REF!</v>
      </c>
      <c r="F36" s="77" t="e">
        <f>+'National DB'!#REF!</f>
        <v>#REF!</v>
      </c>
      <c r="G36" s="77" t="e">
        <f>+'National DB'!#REF!</f>
        <v>#REF!</v>
      </c>
      <c r="H36" s="77" t="e">
        <f>+'National DB'!#REF!</f>
        <v>#REF!</v>
      </c>
      <c r="I36" s="77" t="e">
        <f>+'National DB'!#REF!</f>
        <v>#REF!</v>
      </c>
      <c r="J36" s="77" t="e">
        <f>+'National DB'!#REF!</f>
        <v>#REF!</v>
      </c>
      <c r="K36" s="77" t="e">
        <f>+'National DB'!#REF!</f>
        <v>#REF!</v>
      </c>
      <c r="L36" s="77" t="e">
        <f>+'National DB'!#REF!</f>
        <v>#REF!</v>
      </c>
      <c r="M36" s="77" t="e">
        <f>+'National DB'!#REF!</f>
        <v>#REF!</v>
      </c>
      <c r="N36" s="77" t="e">
        <f>+'National DB'!#REF!</f>
        <v>#REF!</v>
      </c>
      <c r="O36" s="77" t="e">
        <f>+'National DB'!#REF!</f>
        <v>#REF!</v>
      </c>
      <c r="P36" s="77" t="e">
        <f>+'National DB'!#REF!</f>
        <v>#REF!</v>
      </c>
      <c r="Q36" s="77" t="e">
        <f>+'National DB'!#REF!</f>
        <v>#REF!</v>
      </c>
      <c r="R36" s="77" t="e">
        <f>+'National DB'!#REF!</f>
        <v>#REF!</v>
      </c>
      <c r="S36" s="77" t="e">
        <f>+'National DB'!#REF!</f>
        <v>#REF!</v>
      </c>
      <c r="T36" s="77" t="e">
        <f>+'National DB'!#REF!</f>
        <v>#REF!</v>
      </c>
      <c r="U36" s="77" t="e">
        <f>+'National DB'!#REF!</f>
        <v>#REF!</v>
      </c>
      <c r="V36" s="77" t="e">
        <f>+'National DB'!#REF!</f>
        <v>#REF!</v>
      </c>
      <c r="W36" s="77" t="e">
        <f>+'National DB'!#REF!</f>
        <v>#REF!</v>
      </c>
      <c r="X36" s="77" t="e">
        <f>+'National DB'!#REF!</f>
        <v>#REF!</v>
      </c>
      <c r="Y36" s="77" t="e">
        <f>+'National DB'!#REF!</f>
        <v>#REF!</v>
      </c>
    </row>
    <row r="37" spans="1:25">
      <c r="A37" s="77" t="e">
        <f>+'National DB'!#REF!</f>
        <v>#REF!</v>
      </c>
      <c r="B37" s="77" t="e">
        <f>+'National DB'!#REF!</f>
        <v>#REF!</v>
      </c>
      <c r="C37" s="77" t="e">
        <f>+'National DB'!#REF!</f>
        <v>#REF!</v>
      </c>
      <c r="D37" s="77" t="e">
        <f>+'National DB'!#REF!</f>
        <v>#REF!</v>
      </c>
      <c r="E37" s="77" t="e">
        <f>+'National DB'!#REF!</f>
        <v>#REF!</v>
      </c>
      <c r="F37" s="77" t="e">
        <f>+'National DB'!#REF!</f>
        <v>#REF!</v>
      </c>
      <c r="G37" s="77" t="e">
        <f>+'National DB'!#REF!</f>
        <v>#REF!</v>
      </c>
      <c r="H37" s="77" t="e">
        <f>+'National DB'!#REF!</f>
        <v>#REF!</v>
      </c>
      <c r="I37" s="77" t="e">
        <f>+'National DB'!#REF!</f>
        <v>#REF!</v>
      </c>
      <c r="J37" s="77" t="e">
        <f>+'National DB'!#REF!</f>
        <v>#REF!</v>
      </c>
      <c r="K37" s="77" t="e">
        <f>+'National DB'!#REF!</f>
        <v>#REF!</v>
      </c>
      <c r="L37" s="77" t="e">
        <f>+'National DB'!#REF!</f>
        <v>#REF!</v>
      </c>
      <c r="M37" s="77" t="e">
        <f>+'National DB'!#REF!</f>
        <v>#REF!</v>
      </c>
      <c r="N37" s="77" t="e">
        <f>+'National DB'!#REF!</f>
        <v>#REF!</v>
      </c>
      <c r="O37" s="77" t="e">
        <f>+'National DB'!#REF!</f>
        <v>#REF!</v>
      </c>
      <c r="P37" s="77" t="e">
        <f>+'National DB'!#REF!</f>
        <v>#REF!</v>
      </c>
      <c r="Q37" s="77" t="e">
        <f>+'National DB'!#REF!</f>
        <v>#REF!</v>
      </c>
      <c r="R37" s="77" t="e">
        <f>+'National DB'!#REF!</f>
        <v>#REF!</v>
      </c>
      <c r="S37" s="77" t="e">
        <f>+'National DB'!#REF!</f>
        <v>#REF!</v>
      </c>
      <c r="T37" s="77" t="e">
        <f>+'National DB'!#REF!</f>
        <v>#REF!</v>
      </c>
      <c r="U37" s="77" t="e">
        <f>+'National DB'!#REF!</f>
        <v>#REF!</v>
      </c>
      <c r="V37" s="77" t="e">
        <f>+'National DB'!#REF!</f>
        <v>#REF!</v>
      </c>
      <c r="W37" s="77" t="e">
        <f>+'National DB'!#REF!</f>
        <v>#REF!</v>
      </c>
      <c r="X37" s="77" t="e">
        <f>+'National DB'!#REF!</f>
        <v>#REF!</v>
      </c>
      <c r="Y37" s="77" t="e">
        <f>+'National DB'!#REF!</f>
        <v>#REF!</v>
      </c>
    </row>
    <row r="38" spans="1:25">
      <c r="A38" s="77" t="e">
        <f>+'National DB'!#REF!</f>
        <v>#REF!</v>
      </c>
      <c r="B38" s="77" t="e">
        <f>+'National DB'!#REF!</f>
        <v>#REF!</v>
      </c>
      <c r="C38" s="77" t="e">
        <f>+'National DB'!#REF!</f>
        <v>#REF!</v>
      </c>
      <c r="D38" s="77" t="e">
        <f>+'National DB'!#REF!</f>
        <v>#REF!</v>
      </c>
      <c r="E38" s="77" t="e">
        <f>+'National DB'!#REF!</f>
        <v>#REF!</v>
      </c>
      <c r="F38" s="77" t="e">
        <f>+'National DB'!#REF!</f>
        <v>#REF!</v>
      </c>
      <c r="G38" s="77" t="e">
        <f>+'National DB'!#REF!</f>
        <v>#REF!</v>
      </c>
      <c r="H38" s="77" t="e">
        <f>+'National DB'!#REF!</f>
        <v>#REF!</v>
      </c>
      <c r="I38" s="77" t="e">
        <f>+'National DB'!#REF!</f>
        <v>#REF!</v>
      </c>
      <c r="J38" s="77" t="e">
        <f>+'National DB'!#REF!</f>
        <v>#REF!</v>
      </c>
      <c r="K38" s="77" t="e">
        <f>+'National DB'!#REF!</f>
        <v>#REF!</v>
      </c>
      <c r="L38" s="77" t="e">
        <f>+'National DB'!#REF!</f>
        <v>#REF!</v>
      </c>
      <c r="M38" s="77" t="e">
        <f>+'National DB'!#REF!</f>
        <v>#REF!</v>
      </c>
      <c r="N38" s="77" t="e">
        <f>+'National DB'!#REF!</f>
        <v>#REF!</v>
      </c>
      <c r="O38" s="77" t="e">
        <f>+'National DB'!#REF!</f>
        <v>#REF!</v>
      </c>
      <c r="P38" s="77" t="e">
        <f>+'National DB'!#REF!</f>
        <v>#REF!</v>
      </c>
      <c r="Q38" s="77" t="e">
        <f>+'National DB'!#REF!</f>
        <v>#REF!</v>
      </c>
      <c r="R38" s="77" t="e">
        <f>+'National DB'!#REF!</f>
        <v>#REF!</v>
      </c>
      <c r="S38" s="77" t="e">
        <f>+'National DB'!#REF!</f>
        <v>#REF!</v>
      </c>
      <c r="T38" s="77" t="e">
        <f>+'National DB'!#REF!</f>
        <v>#REF!</v>
      </c>
      <c r="U38" s="77" t="e">
        <f>+'National DB'!#REF!</f>
        <v>#REF!</v>
      </c>
      <c r="V38" s="77" t="e">
        <f>+'National DB'!#REF!</f>
        <v>#REF!</v>
      </c>
      <c r="W38" s="77" t="e">
        <f>+'National DB'!#REF!</f>
        <v>#REF!</v>
      </c>
      <c r="X38" s="77" t="e">
        <f>+'National DB'!#REF!</f>
        <v>#REF!</v>
      </c>
      <c r="Y38" s="77" t="e">
        <f>+'National DB'!#REF!</f>
        <v>#REF!</v>
      </c>
    </row>
    <row r="39" spans="1:25">
      <c r="A39" s="77" t="e">
        <f>+'National DB'!#REF!</f>
        <v>#REF!</v>
      </c>
      <c r="B39" s="77" t="e">
        <f>+'National DB'!#REF!</f>
        <v>#REF!</v>
      </c>
      <c r="C39" s="77" t="e">
        <f>+'National DB'!#REF!</f>
        <v>#REF!</v>
      </c>
      <c r="D39" s="77" t="e">
        <f>+'National DB'!#REF!</f>
        <v>#REF!</v>
      </c>
      <c r="E39" s="77" t="e">
        <f>+'National DB'!#REF!</f>
        <v>#REF!</v>
      </c>
      <c r="F39" s="77" t="e">
        <f>+'National DB'!#REF!</f>
        <v>#REF!</v>
      </c>
      <c r="G39" s="77" t="e">
        <f>+'National DB'!#REF!</f>
        <v>#REF!</v>
      </c>
      <c r="H39" s="77" t="e">
        <f>+'National DB'!#REF!</f>
        <v>#REF!</v>
      </c>
      <c r="I39" s="77" t="e">
        <f>+'National DB'!#REF!</f>
        <v>#REF!</v>
      </c>
      <c r="J39" s="77" t="e">
        <f>+'National DB'!#REF!</f>
        <v>#REF!</v>
      </c>
      <c r="K39" s="77" t="e">
        <f>+'National DB'!#REF!</f>
        <v>#REF!</v>
      </c>
      <c r="L39" s="77" t="e">
        <f>+'National DB'!#REF!</f>
        <v>#REF!</v>
      </c>
      <c r="M39" s="77" t="e">
        <f>+'National DB'!#REF!</f>
        <v>#REF!</v>
      </c>
      <c r="N39" s="77" t="e">
        <f>+'National DB'!#REF!</f>
        <v>#REF!</v>
      </c>
      <c r="O39" s="77" t="e">
        <f>+'National DB'!#REF!</f>
        <v>#REF!</v>
      </c>
      <c r="P39" s="77" t="e">
        <f>+'National DB'!#REF!</f>
        <v>#REF!</v>
      </c>
      <c r="Q39" s="77" t="e">
        <f>+'National DB'!#REF!</f>
        <v>#REF!</v>
      </c>
      <c r="R39" s="77" t="e">
        <f>+'National DB'!#REF!</f>
        <v>#REF!</v>
      </c>
      <c r="S39" s="77" t="e">
        <f>+'National DB'!#REF!</f>
        <v>#REF!</v>
      </c>
      <c r="T39" s="77" t="e">
        <f>+'National DB'!#REF!</f>
        <v>#REF!</v>
      </c>
      <c r="U39" s="77" t="e">
        <f>+'National DB'!#REF!</f>
        <v>#REF!</v>
      </c>
      <c r="V39" s="77" t="e">
        <f>+'National DB'!#REF!</f>
        <v>#REF!</v>
      </c>
      <c r="W39" s="77" t="e">
        <f>+'National DB'!#REF!</f>
        <v>#REF!</v>
      </c>
      <c r="X39" s="77" t="e">
        <f>+'National DB'!#REF!</f>
        <v>#REF!</v>
      </c>
      <c r="Y39" s="77" t="e">
        <f>+'National DB'!#REF!</f>
        <v>#REF!</v>
      </c>
    </row>
    <row r="40" spans="1:25">
      <c r="A40" s="77" t="e">
        <f>+'National DB'!#REF!</f>
        <v>#REF!</v>
      </c>
      <c r="B40" s="77" t="e">
        <f>+'National DB'!#REF!</f>
        <v>#REF!</v>
      </c>
      <c r="C40" s="77" t="e">
        <f>+'National DB'!#REF!</f>
        <v>#REF!</v>
      </c>
      <c r="D40" s="77" t="e">
        <f>+'National DB'!#REF!</f>
        <v>#REF!</v>
      </c>
      <c r="E40" s="77" t="e">
        <f>+'National DB'!#REF!</f>
        <v>#REF!</v>
      </c>
      <c r="F40" s="77" t="e">
        <f>+'National DB'!#REF!</f>
        <v>#REF!</v>
      </c>
      <c r="G40" s="77" t="e">
        <f>+'National DB'!#REF!</f>
        <v>#REF!</v>
      </c>
      <c r="H40" s="77" t="e">
        <f>+'National DB'!#REF!</f>
        <v>#REF!</v>
      </c>
      <c r="I40" s="77" t="e">
        <f>+'National DB'!#REF!</f>
        <v>#REF!</v>
      </c>
      <c r="J40" s="77" t="e">
        <f>+'National DB'!#REF!</f>
        <v>#REF!</v>
      </c>
      <c r="K40" s="77" t="e">
        <f>+'National DB'!#REF!</f>
        <v>#REF!</v>
      </c>
      <c r="L40" s="77" t="e">
        <f>+'National DB'!#REF!</f>
        <v>#REF!</v>
      </c>
      <c r="M40" s="77" t="e">
        <f>+'National DB'!#REF!</f>
        <v>#REF!</v>
      </c>
      <c r="N40" s="77" t="e">
        <f>+'National DB'!#REF!</f>
        <v>#REF!</v>
      </c>
      <c r="O40" s="77" t="e">
        <f>+'National DB'!#REF!</f>
        <v>#REF!</v>
      </c>
      <c r="P40" s="77" t="e">
        <f>+'National DB'!#REF!</f>
        <v>#REF!</v>
      </c>
      <c r="Q40" s="77" t="e">
        <f>+'National DB'!#REF!</f>
        <v>#REF!</v>
      </c>
      <c r="R40" s="77" t="e">
        <f>+'National DB'!#REF!</f>
        <v>#REF!</v>
      </c>
      <c r="S40" s="77" t="e">
        <f>+'National DB'!#REF!</f>
        <v>#REF!</v>
      </c>
      <c r="T40" s="77" t="e">
        <f>+'National DB'!#REF!</f>
        <v>#REF!</v>
      </c>
      <c r="U40" s="77" t="e">
        <f>+'National DB'!#REF!</f>
        <v>#REF!</v>
      </c>
      <c r="V40" s="77" t="e">
        <f>+'National DB'!#REF!</f>
        <v>#REF!</v>
      </c>
      <c r="W40" s="77" t="e">
        <f>+'National DB'!#REF!</f>
        <v>#REF!</v>
      </c>
      <c r="X40" s="77" t="e">
        <f>+'National DB'!#REF!</f>
        <v>#REF!</v>
      </c>
      <c r="Y40" s="77" t="e">
        <f>+'National DB'!#REF!</f>
        <v>#REF!</v>
      </c>
    </row>
    <row r="41" spans="1:25">
      <c r="A41" s="77" t="e">
        <f>+'National DB'!#REF!</f>
        <v>#REF!</v>
      </c>
      <c r="B41" s="77" t="e">
        <f>+'National DB'!#REF!</f>
        <v>#REF!</v>
      </c>
      <c r="C41" s="77" t="e">
        <f>+'National DB'!#REF!</f>
        <v>#REF!</v>
      </c>
      <c r="D41" s="77" t="e">
        <f>+'National DB'!#REF!</f>
        <v>#REF!</v>
      </c>
      <c r="E41" s="77" t="e">
        <f>+'National DB'!#REF!</f>
        <v>#REF!</v>
      </c>
      <c r="F41" s="77" t="e">
        <f>+'National DB'!#REF!</f>
        <v>#REF!</v>
      </c>
      <c r="G41" s="77" t="e">
        <f>+'National DB'!#REF!</f>
        <v>#REF!</v>
      </c>
      <c r="H41" s="77" t="e">
        <f>+'National DB'!#REF!</f>
        <v>#REF!</v>
      </c>
      <c r="I41" s="77" t="e">
        <f>+'National DB'!#REF!</f>
        <v>#REF!</v>
      </c>
      <c r="J41" s="77" t="e">
        <f>+'National DB'!#REF!</f>
        <v>#REF!</v>
      </c>
      <c r="K41" s="77" t="e">
        <f>+'National DB'!#REF!</f>
        <v>#REF!</v>
      </c>
      <c r="L41" s="77" t="e">
        <f>+'National DB'!#REF!</f>
        <v>#REF!</v>
      </c>
      <c r="M41" s="77" t="e">
        <f>+'National DB'!#REF!</f>
        <v>#REF!</v>
      </c>
      <c r="N41" s="77" t="e">
        <f>+'National DB'!#REF!</f>
        <v>#REF!</v>
      </c>
      <c r="O41" s="77" t="e">
        <f>+'National DB'!#REF!</f>
        <v>#REF!</v>
      </c>
      <c r="P41" s="77" t="e">
        <f>+'National DB'!#REF!</f>
        <v>#REF!</v>
      </c>
      <c r="Q41" s="77" t="e">
        <f>+'National DB'!#REF!</f>
        <v>#REF!</v>
      </c>
      <c r="R41" s="77" t="e">
        <f>+'National DB'!#REF!</f>
        <v>#REF!</v>
      </c>
      <c r="S41" s="77" t="e">
        <f>+'National DB'!#REF!</f>
        <v>#REF!</v>
      </c>
      <c r="T41" s="77" t="e">
        <f>+'National DB'!#REF!</f>
        <v>#REF!</v>
      </c>
      <c r="U41" s="77" t="e">
        <f>+'National DB'!#REF!</f>
        <v>#REF!</v>
      </c>
      <c r="V41" s="77" t="e">
        <f>+'National DB'!#REF!</f>
        <v>#REF!</v>
      </c>
      <c r="W41" s="77" t="e">
        <f>+'National DB'!#REF!</f>
        <v>#REF!</v>
      </c>
      <c r="X41" s="77" t="e">
        <f>+'National DB'!#REF!</f>
        <v>#REF!</v>
      </c>
      <c r="Y41" s="77" t="e">
        <f>+'National DB'!#REF!</f>
        <v>#REF!</v>
      </c>
    </row>
    <row r="42" spans="1:25">
      <c r="A42" s="77" t="e">
        <f>+'National DB'!#REF!</f>
        <v>#REF!</v>
      </c>
      <c r="B42" s="77" t="e">
        <f>+'National DB'!#REF!</f>
        <v>#REF!</v>
      </c>
      <c r="C42" s="77" t="e">
        <f>+'National DB'!#REF!</f>
        <v>#REF!</v>
      </c>
      <c r="D42" s="77" t="e">
        <f>+'National DB'!#REF!</f>
        <v>#REF!</v>
      </c>
      <c r="E42" s="77" t="e">
        <f>+'National DB'!#REF!</f>
        <v>#REF!</v>
      </c>
      <c r="F42" s="77" t="e">
        <f>+'National DB'!#REF!</f>
        <v>#REF!</v>
      </c>
      <c r="G42" s="77" t="e">
        <f>+'National DB'!#REF!</f>
        <v>#REF!</v>
      </c>
      <c r="H42" s="77" t="e">
        <f>+'National DB'!#REF!</f>
        <v>#REF!</v>
      </c>
      <c r="I42" s="77" t="e">
        <f>+'National DB'!#REF!</f>
        <v>#REF!</v>
      </c>
      <c r="J42" s="77" t="e">
        <f>+'National DB'!#REF!</f>
        <v>#REF!</v>
      </c>
      <c r="K42" s="77" t="e">
        <f>+'National DB'!#REF!</f>
        <v>#REF!</v>
      </c>
      <c r="L42" s="77" t="e">
        <f>+'National DB'!#REF!</f>
        <v>#REF!</v>
      </c>
      <c r="M42" s="77" t="e">
        <f>+'National DB'!#REF!</f>
        <v>#REF!</v>
      </c>
      <c r="N42" s="77" t="e">
        <f>+'National DB'!#REF!</f>
        <v>#REF!</v>
      </c>
      <c r="O42" s="77" t="e">
        <f>+'National DB'!#REF!</f>
        <v>#REF!</v>
      </c>
      <c r="P42" s="77" t="e">
        <f>+'National DB'!#REF!</f>
        <v>#REF!</v>
      </c>
      <c r="Q42" s="77" t="e">
        <f>+'National DB'!#REF!</f>
        <v>#REF!</v>
      </c>
      <c r="R42" s="77" t="e">
        <f>+'National DB'!#REF!</f>
        <v>#REF!</v>
      </c>
      <c r="S42" s="77" t="e">
        <f>+'National DB'!#REF!</f>
        <v>#REF!</v>
      </c>
      <c r="T42" s="77" t="e">
        <f>+'National DB'!#REF!</f>
        <v>#REF!</v>
      </c>
      <c r="U42" s="77" t="e">
        <f>+'National DB'!#REF!</f>
        <v>#REF!</v>
      </c>
      <c r="V42" s="77" t="e">
        <f>+'National DB'!#REF!</f>
        <v>#REF!</v>
      </c>
      <c r="W42" s="77" t="e">
        <f>+'National DB'!#REF!</f>
        <v>#REF!</v>
      </c>
      <c r="X42" s="77" t="e">
        <f>+'National DB'!#REF!</f>
        <v>#REF!</v>
      </c>
      <c r="Y42" s="77" t="e">
        <f>+'National DB'!#REF!</f>
        <v>#REF!</v>
      </c>
    </row>
    <row r="43" spans="1:25">
      <c r="A43" s="77" t="e">
        <f>+'National DB'!#REF!</f>
        <v>#REF!</v>
      </c>
      <c r="B43" s="77" t="e">
        <f>+'National DB'!#REF!</f>
        <v>#REF!</v>
      </c>
      <c r="C43" s="77" t="e">
        <f>+'National DB'!#REF!</f>
        <v>#REF!</v>
      </c>
      <c r="D43" s="77" t="e">
        <f>+'National DB'!#REF!</f>
        <v>#REF!</v>
      </c>
      <c r="E43" s="77" t="e">
        <f>+'National DB'!#REF!</f>
        <v>#REF!</v>
      </c>
      <c r="F43" s="77" t="e">
        <f>+'National DB'!#REF!</f>
        <v>#REF!</v>
      </c>
      <c r="G43" s="77" t="e">
        <f>+'National DB'!#REF!</f>
        <v>#REF!</v>
      </c>
      <c r="H43" s="77" t="e">
        <f>+'National DB'!#REF!</f>
        <v>#REF!</v>
      </c>
      <c r="I43" s="77" t="e">
        <f>+'National DB'!#REF!</f>
        <v>#REF!</v>
      </c>
      <c r="J43" s="77" t="e">
        <f>+'National DB'!#REF!</f>
        <v>#REF!</v>
      </c>
      <c r="K43" s="77" t="e">
        <f>+'National DB'!#REF!</f>
        <v>#REF!</v>
      </c>
      <c r="L43" s="77" t="e">
        <f>+'National DB'!#REF!</f>
        <v>#REF!</v>
      </c>
      <c r="M43" s="77" t="e">
        <f>+'National DB'!#REF!</f>
        <v>#REF!</v>
      </c>
      <c r="N43" s="77" t="e">
        <f>+'National DB'!#REF!</f>
        <v>#REF!</v>
      </c>
      <c r="O43" s="77" t="e">
        <f>+'National DB'!#REF!</f>
        <v>#REF!</v>
      </c>
      <c r="P43" s="77" t="e">
        <f>+'National DB'!#REF!</f>
        <v>#REF!</v>
      </c>
      <c r="Q43" s="77" t="e">
        <f>+'National DB'!#REF!</f>
        <v>#REF!</v>
      </c>
      <c r="R43" s="77" t="e">
        <f>+'National DB'!#REF!</f>
        <v>#REF!</v>
      </c>
      <c r="S43" s="77" t="e">
        <f>+'National DB'!#REF!</f>
        <v>#REF!</v>
      </c>
      <c r="T43" s="77" t="e">
        <f>+'National DB'!#REF!</f>
        <v>#REF!</v>
      </c>
      <c r="U43" s="77" t="e">
        <f>+'National DB'!#REF!</f>
        <v>#REF!</v>
      </c>
      <c r="V43" s="77" t="e">
        <f>+'National DB'!#REF!</f>
        <v>#REF!</v>
      </c>
      <c r="W43" s="77" t="e">
        <f>+'National DB'!#REF!</f>
        <v>#REF!</v>
      </c>
      <c r="X43" s="77" t="e">
        <f>+'National DB'!#REF!</f>
        <v>#REF!</v>
      </c>
      <c r="Y43" s="77" t="e">
        <f>+'National DB'!#REF!</f>
        <v>#REF!</v>
      </c>
    </row>
    <row r="44" spans="1:25">
      <c r="A44" s="77" t="e">
        <f>+'National DB'!#REF!</f>
        <v>#REF!</v>
      </c>
      <c r="B44" s="77" t="e">
        <f>+'National DB'!#REF!</f>
        <v>#REF!</v>
      </c>
      <c r="C44" s="77" t="e">
        <f>+'National DB'!#REF!</f>
        <v>#REF!</v>
      </c>
      <c r="D44" s="77" t="e">
        <f>+'National DB'!#REF!</f>
        <v>#REF!</v>
      </c>
      <c r="E44" s="77" t="e">
        <f>+'National DB'!#REF!</f>
        <v>#REF!</v>
      </c>
      <c r="F44" s="77" t="e">
        <f>+'National DB'!#REF!</f>
        <v>#REF!</v>
      </c>
      <c r="G44" s="77" t="e">
        <f>+'National DB'!#REF!</f>
        <v>#REF!</v>
      </c>
      <c r="H44" s="77" t="e">
        <f>+'National DB'!#REF!</f>
        <v>#REF!</v>
      </c>
      <c r="I44" s="77" t="e">
        <f>+'National DB'!#REF!</f>
        <v>#REF!</v>
      </c>
      <c r="J44" s="77" t="e">
        <f>+'National DB'!#REF!</f>
        <v>#REF!</v>
      </c>
      <c r="K44" s="77" t="e">
        <f>+'National DB'!#REF!</f>
        <v>#REF!</v>
      </c>
      <c r="L44" s="77" t="e">
        <f>+'National DB'!#REF!</f>
        <v>#REF!</v>
      </c>
      <c r="M44" s="77" t="e">
        <f>+'National DB'!#REF!</f>
        <v>#REF!</v>
      </c>
      <c r="N44" s="77" t="e">
        <f>+'National DB'!#REF!</f>
        <v>#REF!</v>
      </c>
      <c r="O44" s="77" t="e">
        <f>+'National DB'!#REF!</f>
        <v>#REF!</v>
      </c>
      <c r="P44" s="77" t="e">
        <f>+'National DB'!#REF!</f>
        <v>#REF!</v>
      </c>
      <c r="Q44" s="77" t="e">
        <f>+'National DB'!#REF!</f>
        <v>#REF!</v>
      </c>
      <c r="R44" s="77" t="e">
        <f>+'National DB'!#REF!</f>
        <v>#REF!</v>
      </c>
      <c r="S44" s="77" t="e">
        <f>+'National DB'!#REF!</f>
        <v>#REF!</v>
      </c>
      <c r="T44" s="77" t="e">
        <f>+'National DB'!#REF!</f>
        <v>#REF!</v>
      </c>
      <c r="U44" s="77" t="e">
        <f>+'National DB'!#REF!</f>
        <v>#REF!</v>
      </c>
      <c r="V44" s="77" t="e">
        <f>+'National DB'!#REF!</f>
        <v>#REF!</v>
      </c>
      <c r="W44" s="77" t="e">
        <f>+'National DB'!#REF!</f>
        <v>#REF!</v>
      </c>
      <c r="X44" s="77" t="e">
        <f>+'National DB'!#REF!</f>
        <v>#REF!</v>
      </c>
      <c r="Y44" s="77" t="e">
        <f>+'National DB'!#REF!</f>
        <v>#REF!</v>
      </c>
    </row>
    <row r="45" spans="1:25">
      <c r="A45" s="77" t="e">
        <f>+'National DB'!#REF!</f>
        <v>#REF!</v>
      </c>
      <c r="B45" s="77" t="e">
        <f>+'National DB'!#REF!</f>
        <v>#REF!</v>
      </c>
      <c r="C45" s="77" t="e">
        <f>+'National DB'!#REF!</f>
        <v>#REF!</v>
      </c>
      <c r="D45" s="77" t="e">
        <f>+'National DB'!#REF!</f>
        <v>#REF!</v>
      </c>
      <c r="E45" s="77" t="e">
        <f>+'National DB'!#REF!</f>
        <v>#REF!</v>
      </c>
      <c r="F45" s="77" t="e">
        <f>+'National DB'!#REF!</f>
        <v>#REF!</v>
      </c>
      <c r="G45" s="77" t="e">
        <f>+'National DB'!#REF!</f>
        <v>#REF!</v>
      </c>
      <c r="H45" s="77" t="e">
        <f>+'National DB'!#REF!</f>
        <v>#REF!</v>
      </c>
      <c r="I45" s="77" t="e">
        <f>+'National DB'!#REF!</f>
        <v>#REF!</v>
      </c>
      <c r="J45" s="77" t="e">
        <f>+'National DB'!#REF!</f>
        <v>#REF!</v>
      </c>
      <c r="K45" s="77" t="e">
        <f>+'National DB'!#REF!</f>
        <v>#REF!</v>
      </c>
      <c r="L45" s="77" t="e">
        <f>+'National DB'!#REF!</f>
        <v>#REF!</v>
      </c>
      <c r="M45" s="77" t="e">
        <f>+'National DB'!#REF!</f>
        <v>#REF!</v>
      </c>
      <c r="N45" s="77" t="e">
        <f>+'National DB'!#REF!</f>
        <v>#REF!</v>
      </c>
      <c r="O45" s="77" t="e">
        <f>+'National DB'!#REF!</f>
        <v>#REF!</v>
      </c>
      <c r="P45" s="77" t="e">
        <f>+'National DB'!#REF!</f>
        <v>#REF!</v>
      </c>
      <c r="Q45" s="77" t="e">
        <f>+'National DB'!#REF!</f>
        <v>#REF!</v>
      </c>
      <c r="R45" s="77" t="e">
        <f>+'National DB'!#REF!</f>
        <v>#REF!</v>
      </c>
      <c r="S45" s="77" t="e">
        <f>+'National DB'!#REF!</f>
        <v>#REF!</v>
      </c>
      <c r="T45" s="77" t="e">
        <f>+'National DB'!#REF!</f>
        <v>#REF!</v>
      </c>
      <c r="U45" s="77" t="e">
        <f>+'National DB'!#REF!</f>
        <v>#REF!</v>
      </c>
      <c r="V45" s="77" t="e">
        <f>+'National DB'!#REF!</f>
        <v>#REF!</v>
      </c>
      <c r="W45" s="77" t="e">
        <f>+'National DB'!#REF!</f>
        <v>#REF!</v>
      </c>
      <c r="X45" s="77" t="e">
        <f>+'National DB'!#REF!</f>
        <v>#REF!</v>
      </c>
      <c r="Y45" s="77" t="e">
        <f>+'National DB'!#REF!</f>
        <v>#REF!</v>
      </c>
    </row>
    <row r="46" spans="1:25">
      <c r="A46" s="77" t="e">
        <f>+'National DB'!#REF!</f>
        <v>#REF!</v>
      </c>
      <c r="B46" s="77" t="e">
        <f>+'National DB'!#REF!</f>
        <v>#REF!</v>
      </c>
      <c r="C46" s="77" t="e">
        <f>+'National DB'!#REF!</f>
        <v>#REF!</v>
      </c>
      <c r="D46" s="77" t="e">
        <f>+'National DB'!#REF!</f>
        <v>#REF!</v>
      </c>
      <c r="E46" s="77" t="e">
        <f>+'National DB'!#REF!</f>
        <v>#REF!</v>
      </c>
      <c r="F46" s="77" t="e">
        <f>+'National DB'!#REF!</f>
        <v>#REF!</v>
      </c>
      <c r="G46" s="77" t="e">
        <f>+'National DB'!#REF!</f>
        <v>#REF!</v>
      </c>
      <c r="H46" s="77" t="e">
        <f>+'National DB'!#REF!</f>
        <v>#REF!</v>
      </c>
      <c r="I46" s="77" t="e">
        <f>+'National DB'!#REF!</f>
        <v>#REF!</v>
      </c>
      <c r="J46" s="77" t="e">
        <f>+'National DB'!#REF!</f>
        <v>#REF!</v>
      </c>
      <c r="K46" s="77" t="e">
        <f>+'National DB'!#REF!</f>
        <v>#REF!</v>
      </c>
      <c r="L46" s="77" t="e">
        <f>+'National DB'!#REF!</f>
        <v>#REF!</v>
      </c>
      <c r="M46" s="77" t="e">
        <f>+'National DB'!#REF!</f>
        <v>#REF!</v>
      </c>
      <c r="N46" s="77" t="e">
        <f>+'National DB'!#REF!</f>
        <v>#REF!</v>
      </c>
      <c r="O46" s="77" t="e">
        <f>+'National DB'!#REF!</f>
        <v>#REF!</v>
      </c>
      <c r="P46" s="77" t="e">
        <f>+'National DB'!#REF!</f>
        <v>#REF!</v>
      </c>
      <c r="Q46" s="77" t="e">
        <f>+'National DB'!#REF!</f>
        <v>#REF!</v>
      </c>
      <c r="R46" s="77" t="e">
        <f>+'National DB'!#REF!</f>
        <v>#REF!</v>
      </c>
      <c r="S46" s="77" t="e">
        <f>+'National DB'!#REF!</f>
        <v>#REF!</v>
      </c>
      <c r="T46" s="77" t="e">
        <f>+'National DB'!#REF!</f>
        <v>#REF!</v>
      </c>
      <c r="U46" s="77" t="e">
        <f>+'National DB'!#REF!</f>
        <v>#REF!</v>
      </c>
      <c r="V46" s="77" t="e">
        <f>+'National DB'!#REF!</f>
        <v>#REF!</v>
      </c>
      <c r="W46" s="77" t="e">
        <f>+'National DB'!#REF!</f>
        <v>#REF!</v>
      </c>
      <c r="X46" s="77" t="e">
        <f>+'National DB'!#REF!</f>
        <v>#REF!</v>
      </c>
      <c r="Y46" s="77" t="e">
        <f>+'National DB'!#REF!</f>
        <v>#REF!</v>
      </c>
    </row>
    <row r="47" spans="1:25">
      <c r="A47" s="77" t="e">
        <f>+'National DB'!#REF!</f>
        <v>#REF!</v>
      </c>
      <c r="B47" s="77" t="e">
        <f>+'National DB'!#REF!</f>
        <v>#REF!</v>
      </c>
      <c r="C47" s="77" t="e">
        <f>+'National DB'!#REF!</f>
        <v>#REF!</v>
      </c>
      <c r="D47" s="77" t="e">
        <f>+'National DB'!#REF!</f>
        <v>#REF!</v>
      </c>
      <c r="E47" s="77" t="e">
        <f>+'National DB'!#REF!</f>
        <v>#REF!</v>
      </c>
      <c r="F47" s="77" t="e">
        <f>+'National DB'!#REF!</f>
        <v>#REF!</v>
      </c>
      <c r="G47" s="77" t="e">
        <f>+'National DB'!#REF!</f>
        <v>#REF!</v>
      </c>
      <c r="H47" s="77" t="e">
        <f>+'National DB'!#REF!</f>
        <v>#REF!</v>
      </c>
      <c r="I47" s="77" t="e">
        <f>+'National DB'!#REF!</f>
        <v>#REF!</v>
      </c>
      <c r="J47" s="77" t="e">
        <f>+'National DB'!#REF!</f>
        <v>#REF!</v>
      </c>
      <c r="K47" s="77" t="e">
        <f>+'National DB'!#REF!</f>
        <v>#REF!</v>
      </c>
      <c r="L47" s="77" t="e">
        <f>+'National DB'!#REF!</f>
        <v>#REF!</v>
      </c>
      <c r="M47" s="77" t="e">
        <f>+'National DB'!#REF!</f>
        <v>#REF!</v>
      </c>
      <c r="N47" s="77" t="e">
        <f>+'National DB'!#REF!</f>
        <v>#REF!</v>
      </c>
      <c r="O47" s="77" t="e">
        <f>+'National DB'!#REF!</f>
        <v>#REF!</v>
      </c>
      <c r="P47" s="77" t="e">
        <f>+'National DB'!#REF!</f>
        <v>#REF!</v>
      </c>
      <c r="Q47" s="77" t="e">
        <f>+'National DB'!#REF!</f>
        <v>#REF!</v>
      </c>
      <c r="R47" s="77" t="e">
        <f>+'National DB'!#REF!</f>
        <v>#REF!</v>
      </c>
      <c r="S47" s="77" t="e">
        <f>+'National DB'!#REF!</f>
        <v>#REF!</v>
      </c>
      <c r="T47" s="77" t="e">
        <f>+'National DB'!#REF!</f>
        <v>#REF!</v>
      </c>
      <c r="U47" s="77" t="e">
        <f>+'National DB'!#REF!</f>
        <v>#REF!</v>
      </c>
      <c r="V47" s="77" t="e">
        <f>+'National DB'!#REF!</f>
        <v>#REF!</v>
      </c>
      <c r="W47" s="77" t="e">
        <f>+'National DB'!#REF!</f>
        <v>#REF!</v>
      </c>
      <c r="X47" s="77" t="e">
        <f>+'National DB'!#REF!</f>
        <v>#REF!</v>
      </c>
      <c r="Y47" s="77" t="e">
        <f>+'National DB'!#REF!</f>
        <v>#REF!</v>
      </c>
    </row>
    <row r="48" spans="1:25">
      <c r="A48" s="77" t="e">
        <f>+'National DB'!#REF!</f>
        <v>#REF!</v>
      </c>
      <c r="B48" s="77" t="e">
        <f>+'National DB'!#REF!</f>
        <v>#REF!</v>
      </c>
      <c r="C48" s="77" t="e">
        <f>+'National DB'!#REF!</f>
        <v>#REF!</v>
      </c>
      <c r="D48" s="77" t="e">
        <f>+'National DB'!#REF!</f>
        <v>#REF!</v>
      </c>
      <c r="E48" s="77" t="e">
        <f>+'National DB'!#REF!</f>
        <v>#REF!</v>
      </c>
      <c r="F48" s="77" t="e">
        <f>+'National DB'!#REF!</f>
        <v>#REF!</v>
      </c>
      <c r="G48" s="77" t="e">
        <f>+'National DB'!#REF!</f>
        <v>#REF!</v>
      </c>
      <c r="H48" s="77" t="e">
        <f>+'National DB'!#REF!</f>
        <v>#REF!</v>
      </c>
      <c r="I48" s="77" t="e">
        <f>+'National DB'!#REF!</f>
        <v>#REF!</v>
      </c>
      <c r="J48" s="77" t="e">
        <f>+'National DB'!#REF!</f>
        <v>#REF!</v>
      </c>
      <c r="K48" s="77" t="e">
        <f>+'National DB'!#REF!</f>
        <v>#REF!</v>
      </c>
      <c r="L48" s="77" t="e">
        <f>+'National DB'!#REF!</f>
        <v>#REF!</v>
      </c>
      <c r="M48" s="77" t="e">
        <f>+'National DB'!#REF!</f>
        <v>#REF!</v>
      </c>
      <c r="N48" s="77" t="e">
        <f>+'National DB'!#REF!</f>
        <v>#REF!</v>
      </c>
      <c r="O48" s="77" t="e">
        <f>+'National DB'!#REF!</f>
        <v>#REF!</v>
      </c>
      <c r="P48" s="77" t="e">
        <f>+'National DB'!#REF!</f>
        <v>#REF!</v>
      </c>
      <c r="Q48" s="77" t="e">
        <f>+'National DB'!#REF!</f>
        <v>#REF!</v>
      </c>
      <c r="R48" s="77" t="e">
        <f>+'National DB'!#REF!</f>
        <v>#REF!</v>
      </c>
      <c r="S48" s="77" t="e">
        <f>+'National DB'!#REF!</f>
        <v>#REF!</v>
      </c>
      <c r="T48" s="77" t="e">
        <f>+'National DB'!#REF!</f>
        <v>#REF!</v>
      </c>
      <c r="U48" s="77" t="e">
        <f>+'National DB'!#REF!</f>
        <v>#REF!</v>
      </c>
      <c r="V48" s="77" t="e">
        <f>+'National DB'!#REF!</f>
        <v>#REF!</v>
      </c>
      <c r="W48" s="77" t="e">
        <f>+'National DB'!#REF!</f>
        <v>#REF!</v>
      </c>
      <c r="X48" s="77" t="e">
        <f>+'National DB'!#REF!</f>
        <v>#REF!</v>
      </c>
      <c r="Y48" s="77" t="e">
        <f>+'National DB'!#REF!</f>
        <v>#REF!</v>
      </c>
    </row>
    <row r="49" spans="1:25">
      <c r="A49" s="77" t="e">
        <f>+'National DB'!#REF!</f>
        <v>#REF!</v>
      </c>
      <c r="B49" s="77" t="e">
        <f>+'National DB'!#REF!</f>
        <v>#REF!</v>
      </c>
      <c r="C49" s="77" t="e">
        <f>+'National DB'!#REF!</f>
        <v>#REF!</v>
      </c>
      <c r="D49" s="77" t="e">
        <f>+'National DB'!#REF!</f>
        <v>#REF!</v>
      </c>
      <c r="E49" s="77" t="e">
        <f>+'National DB'!#REF!</f>
        <v>#REF!</v>
      </c>
      <c r="F49" s="77" t="e">
        <f>+'National DB'!#REF!</f>
        <v>#REF!</v>
      </c>
      <c r="G49" s="77" t="e">
        <f>+'National DB'!#REF!</f>
        <v>#REF!</v>
      </c>
      <c r="H49" s="77" t="e">
        <f>+'National DB'!#REF!</f>
        <v>#REF!</v>
      </c>
      <c r="I49" s="77" t="e">
        <f>+'National DB'!#REF!</f>
        <v>#REF!</v>
      </c>
      <c r="J49" s="77" t="e">
        <f>+'National DB'!#REF!</f>
        <v>#REF!</v>
      </c>
      <c r="K49" s="77" t="e">
        <f>+'National DB'!#REF!</f>
        <v>#REF!</v>
      </c>
      <c r="L49" s="77" t="e">
        <f>+'National DB'!#REF!</f>
        <v>#REF!</v>
      </c>
      <c r="M49" s="77" t="e">
        <f>+'National DB'!#REF!</f>
        <v>#REF!</v>
      </c>
      <c r="N49" s="77" t="e">
        <f>+'National DB'!#REF!</f>
        <v>#REF!</v>
      </c>
      <c r="O49" s="77" t="e">
        <f>+'National DB'!#REF!</f>
        <v>#REF!</v>
      </c>
      <c r="P49" s="77" t="e">
        <f>+'National DB'!#REF!</f>
        <v>#REF!</v>
      </c>
      <c r="Q49" s="77" t="e">
        <f>+'National DB'!#REF!</f>
        <v>#REF!</v>
      </c>
      <c r="R49" s="77" t="e">
        <f>+'National DB'!#REF!</f>
        <v>#REF!</v>
      </c>
      <c r="S49" s="77" t="e">
        <f>+'National DB'!#REF!</f>
        <v>#REF!</v>
      </c>
      <c r="T49" s="77" t="e">
        <f>+'National DB'!#REF!</f>
        <v>#REF!</v>
      </c>
      <c r="U49" s="77" t="e">
        <f>+'National DB'!#REF!</f>
        <v>#REF!</v>
      </c>
      <c r="V49" s="77" t="e">
        <f>+'National DB'!#REF!</f>
        <v>#REF!</v>
      </c>
      <c r="W49" s="77" t="e">
        <f>+'National DB'!#REF!</f>
        <v>#REF!</v>
      </c>
      <c r="X49" s="77" t="e">
        <f>+'National DB'!#REF!</f>
        <v>#REF!</v>
      </c>
      <c r="Y49" s="77" t="e">
        <f>+'National DB'!#REF!</f>
        <v>#REF!</v>
      </c>
    </row>
    <row r="50" spans="1:25">
      <c r="A50" s="77" t="e">
        <f>+'National DB'!#REF!</f>
        <v>#REF!</v>
      </c>
      <c r="B50" s="77" t="e">
        <f>+'National DB'!#REF!</f>
        <v>#REF!</v>
      </c>
      <c r="C50" s="77" t="e">
        <f>+'National DB'!#REF!</f>
        <v>#REF!</v>
      </c>
      <c r="D50" s="77" t="e">
        <f>+'National DB'!#REF!</f>
        <v>#REF!</v>
      </c>
      <c r="E50" s="77" t="e">
        <f>+'National DB'!#REF!</f>
        <v>#REF!</v>
      </c>
      <c r="F50" s="77" t="e">
        <f>+'National DB'!#REF!</f>
        <v>#REF!</v>
      </c>
      <c r="G50" s="77" t="e">
        <f>+'National DB'!#REF!</f>
        <v>#REF!</v>
      </c>
      <c r="H50" s="77" t="e">
        <f>+'National DB'!#REF!</f>
        <v>#REF!</v>
      </c>
      <c r="I50" s="77" t="e">
        <f>+'National DB'!#REF!</f>
        <v>#REF!</v>
      </c>
      <c r="J50" s="77" t="e">
        <f>+'National DB'!#REF!</f>
        <v>#REF!</v>
      </c>
      <c r="K50" s="77" t="e">
        <f>+'National DB'!#REF!</f>
        <v>#REF!</v>
      </c>
      <c r="L50" s="77" t="e">
        <f>+'National DB'!#REF!</f>
        <v>#REF!</v>
      </c>
      <c r="M50" s="77" t="e">
        <f>+'National DB'!#REF!</f>
        <v>#REF!</v>
      </c>
      <c r="N50" s="77" t="e">
        <f>+'National DB'!#REF!</f>
        <v>#REF!</v>
      </c>
      <c r="O50" s="77" t="e">
        <f>+'National DB'!#REF!</f>
        <v>#REF!</v>
      </c>
      <c r="P50" s="77" t="e">
        <f>+'National DB'!#REF!</f>
        <v>#REF!</v>
      </c>
      <c r="Q50" s="77" t="e">
        <f>+'National DB'!#REF!</f>
        <v>#REF!</v>
      </c>
      <c r="R50" s="77" t="e">
        <f>+'National DB'!#REF!</f>
        <v>#REF!</v>
      </c>
      <c r="S50" s="77" t="e">
        <f>+'National DB'!#REF!</f>
        <v>#REF!</v>
      </c>
      <c r="T50" s="77" t="e">
        <f>+'National DB'!#REF!</f>
        <v>#REF!</v>
      </c>
      <c r="U50" s="77" t="e">
        <f>+'National DB'!#REF!</f>
        <v>#REF!</v>
      </c>
      <c r="V50" s="77" t="e">
        <f>+'National DB'!#REF!</f>
        <v>#REF!</v>
      </c>
      <c r="W50" s="77" t="e">
        <f>+'National DB'!#REF!</f>
        <v>#REF!</v>
      </c>
      <c r="X50" s="77" t="e">
        <f>+'National DB'!#REF!</f>
        <v>#REF!</v>
      </c>
      <c r="Y50" s="77" t="e">
        <f>+'National DB'!#REF!</f>
        <v>#REF!</v>
      </c>
    </row>
    <row r="51" spans="1:25">
      <c r="A51" s="77" t="e">
        <f>+'National DB'!#REF!</f>
        <v>#REF!</v>
      </c>
      <c r="B51" s="77" t="e">
        <f>+'National DB'!#REF!</f>
        <v>#REF!</v>
      </c>
      <c r="C51" s="77" t="e">
        <f>+'National DB'!#REF!</f>
        <v>#REF!</v>
      </c>
      <c r="D51" s="77" t="e">
        <f>+'National DB'!#REF!</f>
        <v>#REF!</v>
      </c>
      <c r="E51" s="77" t="e">
        <f>+'National DB'!#REF!</f>
        <v>#REF!</v>
      </c>
      <c r="F51" s="77" t="e">
        <f>+'National DB'!#REF!</f>
        <v>#REF!</v>
      </c>
      <c r="G51" s="77" t="e">
        <f>+'National DB'!#REF!</f>
        <v>#REF!</v>
      </c>
      <c r="H51" s="77" t="e">
        <f>+'National DB'!#REF!</f>
        <v>#REF!</v>
      </c>
      <c r="I51" s="77" t="e">
        <f>+'National DB'!#REF!</f>
        <v>#REF!</v>
      </c>
      <c r="J51" s="77" t="e">
        <f>+'National DB'!#REF!</f>
        <v>#REF!</v>
      </c>
      <c r="K51" s="77" t="e">
        <f>+'National DB'!#REF!</f>
        <v>#REF!</v>
      </c>
      <c r="L51" s="77" t="e">
        <f>+'National DB'!#REF!</f>
        <v>#REF!</v>
      </c>
      <c r="M51" s="77" t="e">
        <f>+'National DB'!#REF!</f>
        <v>#REF!</v>
      </c>
      <c r="N51" s="77" t="e">
        <f>+'National DB'!#REF!</f>
        <v>#REF!</v>
      </c>
      <c r="O51" s="77" t="e">
        <f>+'National DB'!#REF!</f>
        <v>#REF!</v>
      </c>
      <c r="P51" s="77" t="e">
        <f>+'National DB'!#REF!</f>
        <v>#REF!</v>
      </c>
      <c r="Q51" s="77" t="e">
        <f>+'National DB'!#REF!</f>
        <v>#REF!</v>
      </c>
      <c r="R51" s="77" t="e">
        <f>+'National DB'!#REF!</f>
        <v>#REF!</v>
      </c>
      <c r="S51" s="77" t="e">
        <f>+'National DB'!#REF!</f>
        <v>#REF!</v>
      </c>
      <c r="T51" s="77" t="e">
        <f>+'National DB'!#REF!</f>
        <v>#REF!</v>
      </c>
      <c r="U51" s="77" t="e">
        <f>+'National DB'!#REF!</f>
        <v>#REF!</v>
      </c>
      <c r="V51" s="77" t="e">
        <f>+'National DB'!#REF!</f>
        <v>#REF!</v>
      </c>
      <c r="W51" s="77" t="e">
        <f>+'National DB'!#REF!</f>
        <v>#REF!</v>
      </c>
      <c r="X51" s="77" t="e">
        <f>+'National DB'!#REF!</f>
        <v>#REF!</v>
      </c>
      <c r="Y51" s="77" t="e">
        <f>+'National DB'!#REF!</f>
        <v>#REF!</v>
      </c>
    </row>
    <row r="52" spans="1:25">
      <c r="A52" s="77" t="e">
        <f>+'National DB'!#REF!</f>
        <v>#REF!</v>
      </c>
      <c r="B52" s="77" t="e">
        <f>+'National DB'!#REF!</f>
        <v>#REF!</v>
      </c>
      <c r="C52" s="77" t="e">
        <f>+'National DB'!#REF!</f>
        <v>#REF!</v>
      </c>
      <c r="D52" s="77" t="e">
        <f>+'National DB'!#REF!</f>
        <v>#REF!</v>
      </c>
      <c r="E52" s="77" t="e">
        <f>+'National DB'!#REF!</f>
        <v>#REF!</v>
      </c>
      <c r="F52" s="77" t="e">
        <f>+'National DB'!#REF!</f>
        <v>#REF!</v>
      </c>
      <c r="G52" s="77" t="e">
        <f>+'National DB'!#REF!</f>
        <v>#REF!</v>
      </c>
      <c r="H52" s="77" t="e">
        <f>+'National DB'!#REF!</f>
        <v>#REF!</v>
      </c>
      <c r="I52" s="77" t="e">
        <f>+'National DB'!#REF!</f>
        <v>#REF!</v>
      </c>
      <c r="J52" s="77" t="e">
        <f>+'National DB'!#REF!</f>
        <v>#REF!</v>
      </c>
      <c r="K52" s="77" t="e">
        <f>+'National DB'!#REF!</f>
        <v>#REF!</v>
      </c>
      <c r="L52" s="77" t="e">
        <f>+'National DB'!#REF!</f>
        <v>#REF!</v>
      </c>
      <c r="M52" s="77" t="e">
        <f>+'National DB'!#REF!</f>
        <v>#REF!</v>
      </c>
      <c r="N52" s="77" t="e">
        <f>+'National DB'!#REF!</f>
        <v>#REF!</v>
      </c>
      <c r="O52" s="77" t="e">
        <f>+'National DB'!#REF!</f>
        <v>#REF!</v>
      </c>
      <c r="P52" s="77" t="e">
        <f>+'National DB'!#REF!</f>
        <v>#REF!</v>
      </c>
      <c r="Q52" s="77" t="e">
        <f>+'National DB'!#REF!</f>
        <v>#REF!</v>
      </c>
      <c r="R52" s="77" t="e">
        <f>+'National DB'!#REF!</f>
        <v>#REF!</v>
      </c>
      <c r="S52" s="77" t="e">
        <f>+'National DB'!#REF!</f>
        <v>#REF!</v>
      </c>
      <c r="T52" s="77" t="e">
        <f>+'National DB'!#REF!</f>
        <v>#REF!</v>
      </c>
      <c r="U52" s="77" t="e">
        <f>+'National DB'!#REF!</f>
        <v>#REF!</v>
      </c>
      <c r="V52" s="77" t="e">
        <f>+'National DB'!#REF!</f>
        <v>#REF!</v>
      </c>
      <c r="W52" s="77" t="e">
        <f>+'National DB'!#REF!</f>
        <v>#REF!</v>
      </c>
      <c r="X52" s="77" t="e">
        <f>+'National DB'!#REF!</f>
        <v>#REF!</v>
      </c>
      <c r="Y52" s="77" t="e">
        <f>+'National DB'!#REF!</f>
        <v>#REF!</v>
      </c>
    </row>
    <row r="53" spans="1:25" ht="28">
      <c r="A53" s="77" t="str">
        <f>+'National DB'!B25</f>
        <v>Rifiuti</v>
      </c>
      <c r="B53" s="77" t="str">
        <f>+'National DB'!C25</f>
        <v>Rifiuti organici</v>
      </c>
      <c r="C53" s="77" t="str">
        <f>+'National DB'!D25</f>
        <v>Solido</v>
      </c>
      <c r="D53" s="77" t="str">
        <f>+'National DB'!H25</f>
        <v>3A1</v>
      </c>
      <c r="E53" s="77" t="str">
        <f>+'National DB'!I25</f>
        <v>Compostaggio (IT)</v>
      </c>
      <c r="F53" s="77">
        <f>+'National DB'!AY25</f>
        <v>0</v>
      </c>
      <c r="G53" s="77">
        <f>+'National DB'!AZ25</f>
        <v>0</v>
      </c>
      <c r="H53" s="77">
        <f>+'National DB'!BA25</f>
        <v>8.2039999999999999E-4</v>
      </c>
      <c r="I53" s="77">
        <f>+'National DB'!BB25</f>
        <v>1.3462E-2</v>
      </c>
      <c r="J53" s="77">
        <f>+'National DB'!BC25</f>
        <v>0</v>
      </c>
      <c r="K53" s="77">
        <f>+'National DB'!BD25</f>
        <v>0</v>
      </c>
      <c r="L53" s="77">
        <f>+'National DB'!BE25</f>
        <v>0</v>
      </c>
      <c r="M53" s="77">
        <f>+'National DB'!BF25</f>
        <v>0</v>
      </c>
      <c r="N53" s="77">
        <f>+'National DB'!BG25</f>
        <v>0</v>
      </c>
      <c r="O53" s="77">
        <f>+'National DB'!BH25</f>
        <v>0</v>
      </c>
      <c r="P53" s="77">
        <f>+'National DB'!BI25</f>
        <v>0</v>
      </c>
      <c r="Q53" s="77">
        <f>+'National DB'!BJ25</f>
        <v>0</v>
      </c>
      <c r="R53" s="77">
        <f>+'National DB'!BK25</f>
        <v>0</v>
      </c>
      <c r="S53" s="77">
        <f>+'National DB'!BL25</f>
        <v>0</v>
      </c>
      <c r="T53" s="77">
        <f>+'National DB'!BO25</f>
        <v>0</v>
      </c>
      <c r="U53" s="77">
        <f>+'National DB'!BP25</f>
        <v>0</v>
      </c>
      <c r="V53" s="77">
        <f>+'National DB'!BQ25</f>
        <v>0</v>
      </c>
      <c r="W53" s="77">
        <f>+'National DB'!BR25</f>
        <v>1.4282400000000001E-2</v>
      </c>
      <c r="X53" s="77" t="str">
        <f>+'National DB'!BS25</f>
        <v>kgCO2e/kg</v>
      </c>
      <c r="Y53" s="77" t="str">
        <f>+'National DB'!BT25</f>
        <v>kgCO2e/kg</v>
      </c>
    </row>
    <row r="54" spans="1:25" ht="28">
      <c r="A54" s="77" t="str">
        <f>+'National DB'!B26</f>
        <v>Rifiuti</v>
      </c>
      <c r="B54" s="77" t="str">
        <f>+'National DB'!C26</f>
        <v>Rifiuti organici</v>
      </c>
      <c r="C54" s="77" t="str">
        <f>+'National DB'!D26</f>
        <v>Solido</v>
      </c>
      <c r="D54" s="77" t="str">
        <f>+'National DB'!H26</f>
        <v>3A1</v>
      </c>
      <c r="E54" s="77" t="str">
        <f>+'National DB'!I26</f>
        <v>Digestione anaerobica (IT)</v>
      </c>
      <c r="F54" s="77">
        <f>+'National DB'!AY26</f>
        <v>0</v>
      </c>
      <c r="G54" s="77">
        <f>+'National DB'!AZ26</f>
        <v>0</v>
      </c>
      <c r="H54" s="77">
        <f>+'National DB'!BA26</f>
        <v>2.8000000000000001E-2</v>
      </c>
      <c r="I54" s="77">
        <f>+'National DB'!BB26</f>
        <v>0</v>
      </c>
      <c r="J54" s="77">
        <f>+'National DB'!BC26</f>
        <v>0</v>
      </c>
      <c r="K54" s="77">
        <f>+'National DB'!BD26</f>
        <v>0</v>
      </c>
      <c r="L54" s="77">
        <f>+'National DB'!BE26</f>
        <v>0</v>
      </c>
      <c r="M54" s="77">
        <f>+'National DB'!BF26</f>
        <v>0</v>
      </c>
      <c r="N54" s="77">
        <f>+'National DB'!BG26</f>
        <v>0</v>
      </c>
      <c r="O54" s="77">
        <f>+'National DB'!BH26</f>
        <v>0</v>
      </c>
      <c r="P54" s="77">
        <f>+'National DB'!BI26</f>
        <v>0</v>
      </c>
      <c r="Q54" s="77">
        <f>+'National DB'!BJ26</f>
        <v>0</v>
      </c>
      <c r="R54" s="77">
        <f>+'National DB'!BK26</f>
        <v>0</v>
      </c>
      <c r="S54" s="77">
        <f>+'National DB'!BL26</f>
        <v>0</v>
      </c>
      <c r="T54" s="77">
        <f>+'National DB'!BO26</f>
        <v>0</v>
      </c>
      <c r="U54" s="77">
        <f>+'National DB'!BP26</f>
        <v>0</v>
      </c>
      <c r="V54" s="77">
        <f>+'National DB'!BQ26</f>
        <v>0</v>
      </c>
      <c r="W54" s="77">
        <f>+'National DB'!BR26</f>
        <v>2.8000000000000001E-2</v>
      </c>
      <c r="X54" s="77" t="str">
        <f>+'National DB'!BS26</f>
        <v>kgCO2e/kg</v>
      </c>
      <c r="Y54" s="77" t="str">
        <f>+'National DB'!BT26</f>
        <v>kgCO2e/kg</v>
      </c>
    </row>
    <row r="55" spans="1:25" ht="28">
      <c r="A55" s="77" t="str">
        <f>+'National DB'!B27</f>
        <v>Rifiuti</v>
      </c>
      <c r="B55" s="77" t="str">
        <f>+'National DB'!C27</f>
        <v>Rifiuti domestici</v>
      </c>
      <c r="C55" s="77">
        <f>+'National DB'!D27</f>
        <v>0</v>
      </c>
      <c r="D55" s="77" t="str">
        <f>+'National DB'!H27</f>
        <v>3E0</v>
      </c>
      <c r="E55" s="77" t="str">
        <f>+'National DB'!I27</f>
        <v>Discarica per rifuti solidi urbani (IT)</v>
      </c>
      <c r="F55" s="77">
        <f>+'National DB'!AY27</f>
        <v>0</v>
      </c>
      <c r="G55" s="77">
        <f>+'National DB'!AZ27</f>
        <v>0</v>
      </c>
      <c r="H55" s="77">
        <f>+'National DB'!BA27</f>
        <v>1.0780000000000001</v>
      </c>
      <c r="I55" s="77">
        <f>+'National DB'!BB27</f>
        <v>0</v>
      </c>
      <c r="J55" s="77">
        <f>+'National DB'!BC27</f>
        <v>0</v>
      </c>
      <c r="K55" s="77">
        <f>+'National DB'!BD27</f>
        <v>0</v>
      </c>
      <c r="L55" s="77">
        <f>+'National DB'!BE27</f>
        <v>0</v>
      </c>
      <c r="M55" s="77">
        <f>+'National DB'!BF27</f>
        <v>0</v>
      </c>
      <c r="N55" s="77">
        <f>+'National DB'!BG27</f>
        <v>0</v>
      </c>
      <c r="O55" s="77">
        <f>+'National DB'!BH27</f>
        <v>0</v>
      </c>
      <c r="P55" s="77">
        <f>+'National DB'!BI27</f>
        <v>0</v>
      </c>
      <c r="Q55" s="77">
        <f>+'National DB'!BJ27</f>
        <v>0</v>
      </c>
      <c r="R55" s="77">
        <f>+'National DB'!BK27</f>
        <v>0</v>
      </c>
      <c r="S55" s="77">
        <f>+'National DB'!BL27</f>
        <v>0</v>
      </c>
      <c r="T55" s="77">
        <f>+'National DB'!BO27</f>
        <v>0</v>
      </c>
      <c r="U55" s="77">
        <f>+'National DB'!BP27</f>
        <v>0</v>
      </c>
      <c r="V55" s="77">
        <f>+'National DB'!BQ27</f>
        <v>0</v>
      </c>
      <c r="W55" s="77">
        <f>+'National DB'!BR27</f>
        <v>1.0780000000000001</v>
      </c>
      <c r="X55" s="77" t="str">
        <f>+'National DB'!BS27</f>
        <v>kgCO2e/kg</v>
      </c>
      <c r="Y55" s="77" t="str">
        <f>+'National DB'!BT27</f>
        <v>kgCO2e/kg</v>
      </c>
    </row>
    <row r="56" spans="1:25" ht="28">
      <c r="A56" s="77" t="str">
        <f>+'National DB'!B28</f>
        <v>Rifiuti</v>
      </c>
      <c r="B56" s="77" t="str">
        <f>+'National DB'!C28</f>
        <v>Rifiuti domestici</v>
      </c>
      <c r="C56" s="77">
        <f>+'National DB'!D28</f>
        <v>0</v>
      </c>
      <c r="D56" s="77" t="str">
        <f>+'National DB'!H28</f>
        <v>3E0</v>
      </c>
      <c r="E56" s="77" t="str">
        <f>+'National DB'!I28</f>
        <v>Inceneritore per rifiuti solidi urbani (IT)</v>
      </c>
      <c r="F56" s="77">
        <f>+'National DB'!AY28</f>
        <v>0.28899999999999998</v>
      </c>
      <c r="G56" s="77">
        <f>+'National DB'!AZ28</f>
        <v>1.8E-3</v>
      </c>
      <c r="H56" s="77">
        <f>+'National DB'!BA28</f>
        <v>0</v>
      </c>
      <c r="I56" s="77">
        <f>+'National DB'!BB28</f>
        <v>2.6500000000000003E-2</v>
      </c>
      <c r="J56" s="77">
        <f>+'National DB'!BC28</f>
        <v>0</v>
      </c>
      <c r="K56" s="77">
        <f>+'National DB'!BD28</f>
        <v>0</v>
      </c>
      <c r="L56" s="77">
        <f>+'National DB'!BE28</f>
        <v>0</v>
      </c>
      <c r="M56" s="77">
        <f>+'National DB'!BF28</f>
        <v>0</v>
      </c>
      <c r="N56" s="77">
        <f>+'National DB'!BG28</f>
        <v>0</v>
      </c>
      <c r="O56" s="77">
        <f>+'National DB'!BH28</f>
        <v>0</v>
      </c>
      <c r="P56" s="77">
        <f>+'National DB'!BI28</f>
        <v>0</v>
      </c>
      <c r="Q56" s="77">
        <f>+'National DB'!BJ28</f>
        <v>0</v>
      </c>
      <c r="R56" s="77">
        <f>+'National DB'!BK28</f>
        <v>0</v>
      </c>
      <c r="S56" s="77">
        <f>+'National DB'!BL28</f>
        <v>0</v>
      </c>
      <c r="T56" s="77">
        <f>+'National DB'!BO28</f>
        <v>0</v>
      </c>
      <c r="U56" s="77">
        <f>+'National DB'!BP28</f>
        <v>0</v>
      </c>
      <c r="V56" s="77">
        <f>+'National DB'!BQ28</f>
        <v>0</v>
      </c>
      <c r="W56" s="77">
        <f>+'National DB'!BR28</f>
        <v>0.31730000000000003</v>
      </c>
      <c r="X56" s="77" t="str">
        <f>+'National DB'!BS28</f>
        <v>kgCO2e/kg</v>
      </c>
      <c r="Y56" s="77" t="str">
        <f>+'National DB'!BT28</f>
        <v>kgCO2e/kg</v>
      </c>
    </row>
    <row r="57" spans="1:25" ht="42">
      <c r="A57" s="77" t="str">
        <f>+'National DB'!B29</f>
        <v>Rifiuti</v>
      </c>
      <c r="B57" s="77" t="str">
        <f>+'National DB'!C29</f>
        <v>Rifiuti industriali</v>
      </c>
      <c r="C57" s="77">
        <f>+'National DB'!D29</f>
        <v>0</v>
      </c>
      <c r="D57" s="77" t="str">
        <f>+'National DB'!H29</f>
        <v>3G0</v>
      </c>
      <c r="E57" s="77" t="str">
        <f>+'National DB'!I29</f>
        <v>Inceneritore per rifiuti industriali senza recupero di energia (IT)</v>
      </c>
      <c r="F57" s="77">
        <f>+'National DB'!AY29</f>
        <v>1.2</v>
      </c>
      <c r="G57" s="77">
        <f>+'National DB'!AZ29</f>
        <v>1.8E-3</v>
      </c>
      <c r="H57" s="77">
        <f>+'National DB'!BA29</f>
        <v>0</v>
      </c>
      <c r="I57" s="77">
        <f>+'National DB'!BB29</f>
        <v>2.6500000000000003E-2</v>
      </c>
      <c r="J57" s="77">
        <f>+'National DB'!BC29</f>
        <v>0</v>
      </c>
      <c r="K57" s="77">
        <f>+'National DB'!BD29</f>
        <v>0</v>
      </c>
      <c r="L57" s="77">
        <f>+'National DB'!BE29</f>
        <v>0</v>
      </c>
      <c r="M57" s="77">
        <f>+'National DB'!BF29</f>
        <v>0</v>
      </c>
      <c r="N57" s="77">
        <f>+'National DB'!BG29</f>
        <v>0</v>
      </c>
      <c r="O57" s="77">
        <f>+'National DB'!BH29</f>
        <v>0</v>
      </c>
      <c r="P57" s="77">
        <f>+'National DB'!BI29</f>
        <v>0</v>
      </c>
      <c r="Q57" s="77">
        <f>+'National DB'!BJ29</f>
        <v>0</v>
      </c>
      <c r="R57" s="77">
        <f>+'National DB'!BK29</f>
        <v>0</v>
      </c>
      <c r="S57" s="77">
        <f>+'National DB'!BL29</f>
        <v>0</v>
      </c>
      <c r="T57" s="77">
        <f>+'National DB'!BO29</f>
        <v>0</v>
      </c>
      <c r="U57" s="77">
        <f>+'National DB'!BP29</f>
        <v>0</v>
      </c>
      <c r="V57" s="77">
        <f>+'National DB'!BQ29</f>
        <v>0</v>
      </c>
      <c r="W57" s="77">
        <f>+'National DB'!BR29</f>
        <v>1.2282999999999999</v>
      </c>
      <c r="X57" s="77" t="str">
        <f>+'National DB'!BS29</f>
        <v>kgCO2e/kg</v>
      </c>
      <c r="Y57" s="77" t="str">
        <f>+'National DB'!BT29</f>
        <v>kgCO2e/kg</v>
      </c>
    </row>
    <row r="58" spans="1:25" ht="42">
      <c r="A58" s="77" t="str">
        <f>+'National DB'!B30</f>
        <v>Rifiuti</v>
      </c>
      <c r="B58" s="77" t="str">
        <f>+'National DB'!C30</f>
        <v>Rifiuti pericolosi</v>
      </c>
      <c r="C58" s="77">
        <f>+'National DB'!D30</f>
        <v>0</v>
      </c>
      <c r="D58" s="77" t="str">
        <f>+'National DB'!H30</f>
        <v>3B0</v>
      </c>
      <c r="E58" s="77" t="str">
        <f>+'National DB'!I30</f>
        <v>Inceneritore per rifiuti ospedalieri senza recupero di energia (IT)</v>
      </c>
      <c r="F58" s="77">
        <f>+'National DB'!AY30</f>
        <v>1.2</v>
      </c>
      <c r="G58" s="77">
        <f>+'National DB'!AZ30</f>
        <v>1.8E-3</v>
      </c>
      <c r="H58" s="77">
        <f>+'National DB'!BA30</f>
        <v>0</v>
      </c>
      <c r="I58" s="77">
        <f>+'National DB'!BB30</f>
        <v>2.6500000000000003E-2</v>
      </c>
      <c r="J58" s="77">
        <f>+'National DB'!BC30</f>
        <v>0</v>
      </c>
      <c r="K58" s="77">
        <f>+'National DB'!BD30</f>
        <v>0</v>
      </c>
      <c r="L58" s="77">
        <f>+'National DB'!BE30</f>
        <v>0</v>
      </c>
      <c r="M58" s="77">
        <f>+'National DB'!BF30</f>
        <v>0</v>
      </c>
      <c r="N58" s="77">
        <f>+'National DB'!BG30</f>
        <v>0</v>
      </c>
      <c r="O58" s="77">
        <f>+'National DB'!BH30</f>
        <v>0</v>
      </c>
      <c r="P58" s="77">
        <f>+'National DB'!BI30</f>
        <v>0</v>
      </c>
      <c r="Q58" s="77">
        <f>+'National DB'!BJ30</f>
        <v>0</v>
      </c>
      <c r="R58" s="77">
        <f>+'National DB'!BK30</f>
        <v>0</v>
      </c>
      <c r="S58" s="77">
        <f>+'National DB'!BL30</f>
        <v>0</v>
      </c>
      <c r="T58" s="77">
        <f>+'National DB'!BO30</f>
        <v>0</v>
      </c>
      <c r="U58" s="77">
        <f>+'National DB'!BP30</f>
        <v>0</v>
      </c>
      <c r="V58" s="77">
        <f>+'National DB'!BQ30</f>
        <v>0</v>
      </c>
      <c r="W58" s="77">
        <f>+'National DB'!BR30</f>
        <v>1.2282999999999999</v>
      </c>
      <c r="X58" s="77" t="str">
        <f>+'National DB'!BS30</f>
        <v>kgCO2e/kg</v>
      </c>
      <c r="Y58" s="77" t="str">
        <f>+'National DB'!BT30</f>
        <v>kgCO2e/kg</v>
      </c>
    </row>
    <row r="59" spans="1:25" ht="42">
      <c r="A59" s="77" t="str">
        <f>+'National DB'!B31</f>
        <v>Rifiuti</v>
      </c>
      <c r="B59" s="77" t="str">
        <f>+'National DB'!C31</f>
        <v>Rifiuti industriali</v>
      </c>
      <c r="C59" s="77">
        <f>+'National DB'!D31</f>
        <v>0</v>
      </c>
      <c r="D59" s="77" t="str">
        <f>+'National DB'!H31</f>
        <v>3G0</v>
      </c>
      <c r="E59" s="77" t="str">
        <f>+'National DB'!I31</f>
        <v>Inceneritore per fanghi di depurazione senza recupero di energia (IT)</v>
      </c>
      <c r="F59" s="77">
        <f>+'National DB'!AY31</f>
        <v>0</v>
      </c>
      <c r="G59" s="77">
        <f>+'National DB'!AZ31</f>
        <v>1.8E-3</v>
      </c>
      <c r="H59" s="77">
        <f>+'National DB'!BA31</f>
        <v>0</v>
      </c>
      <c r="I59" s="77">
        <f>+'National DB'!BB31</f>
        <v>6.0155E-2</v>
      </c>
      <c r="J59" s="77">
        <f>+'National DB'!BC31</f>
        <v>0</v>
      </c>
      <c r="K59" s="77">
        <f>+'National DB'!BD31</f>
        <v>0</v>
      </c>
      <c r="L59" s="77">
        <f>+'National DB'!BE31</f>
        <v>0</v>
      </c>
      <c r="M59" s="77">
        <f>+'National DB'!BF31</f>
        <v>0</v>
      </c>
      <c r="N59" s="77">
        <f>+'National DB'!BG31</f>
        <v>0</v>
      </c>
      <c r="O59" s="77">
        <f>+'National DB'!BH31</f>
        <v>0</v>
      </c>
      <c r="P59" s="77">
        <f>+'National DB'!BI31</f>
        <v>0</v>
      </c>
      <c r="Q59" s="77">
        <f>+'National DB'!BJ31</f>
        <v>0</v>
      </c>
      <c r="R59" s="77">
        <f>+'National DB'!BK31</f>
        <v>0</v>
      </c>
      <c r="S59" s="77">
        <f>+'National DB'!BL31</f>
        <v>0</v>
      </c>
      <c r="T59" s="77">
        <f>+'National DB'!BO31</f>
        <v>0</v>
      </c>
      <c r="U59" s="77">
        <f>+'National DB'!BP31</f>
        <v>0</v>
      </c>
      <c r="V59" s="77">
        <f>+'National DB'!BQ31</f>
        <v>0</v>
      </c>
      <c r="W59" s="77">
        <f>+'National DB'!BR31</f>
        <v>6.1955000000000003E-2</v>
      </c>
      <c r="X59" s="77" t="str">
        <f>+'National DB'!BS31</f>
        <v>kgCO2e/kg</v>
      </c>
      <c r="Y59" s="77" t="str">
        <f>+'National DB'!BT31</f>
        <v>kgCO2e/kg</v>
      </c>
    </row>
    <row r="60" spans="1:25" ht="42">
      <c r="A60" s="77" t="str">
        <f>+'National DB'!B32</f>
        <v>Rifiuti</v>
      </c>
      <c r="B60" s="77" t="str">
        <f>+'National DB'!C32</f>
        <v>Rifiuti industriali</v>
      </c>
      <c r="C60" s="77">
        <f>+'National DB'!D32</f>
        <v>0</v>
      </c>
      <c r="D60" s="77" t="str">
        <f>+'National DB'!H32</f>
        <v>3G0</v>
      </c>
      <c r="E60" s="77" t="str">
        <f>+'National DB'!I32</f>
        <v>Inceneritore di oli esausti senza recupero di energia (IT)</v>
      </c>
      <c r="F60" s="77">
        <f>+'National DB'!AY32</f>
        <v>3</v>
      </c>
      <c r="G60" s="77">
        <f>+'National DB'!AZ32</f>
        <v>1.8E-3</v>
      </c>
      <c r="H60" s="77">
        <f>+'National DB'!BA32</f>
        <v>0</v>
      </c>
      <c r="I60" s="77">
        <f>+'National DB'!BB32</f>
        <v>2.6500000000000003E-2</v>
      </c>
      <c r="J60" s="77">
        <f>+'National DB'!BC32</f>
        <v>0</v>
      </c>
      <c r="K60" s="77">
        <f>+'National DB'!BD32</f>
        <v>0</v>
      </c>
      <c r="L60" s="77">
        <f>+'National DB'!BE32</f>
        <v>0</v>
      </c>
      <c r="M60" s="77">
        <f>+'National DB'!BF32</f>
        <v>0</v>
      </c>
      <c r="N60" s="77">
        <f>+'National DB'!BG32</f>
        <v>0</v>
      </c>
      <c r="O60" s="77">
        <f>+'National DB'!BH32</f>
        <v>0</v>
      </c>
      <c r="P60" s="77">
        <f>+'National DB'!BI32</f>
        <v>0</v>
      </c>
      <c r="Q60" s="77">
        <f>+'National DB'!BJ32</f>
        <v>0</v>
      </c>
      <c r="R60" s="77">
        <f>+'National DB'!BK32</f>
        <v>0</v>
      </c>
      <c r="S60" s="77">
        <f>+'National DB'!BL32</f>
        <v>0</v>
      </c>
      <c r="T60" s="77">
        <f>+'National DB'!BO32</f>
        <v>0</v>
      </c>
      <c r="U60" s="77">
        <f>+'National DB'!BP32</f>
        <v>0</v>
      </c>
      <c r="V60" s="77">
        <f>+'National DB'!BQ32</f>
        <v>0</v>
      </c>
      <c r="W60" s="77">
        <f>+'National DB'!BR32</f>
        <v>3.0282999999999998</v>
      </c>
      <c r="X60" s="77" t="str">
        <f>+'National DB'!BS32</f>
        <v>kgCO2e/kg</v>
      </c>
      <c r="Y60" s="77" t="str">
        <f>+'National DB'!BT32</f>
        <v>kgCO2e/kg</v>
      </c>
    </row>
    <row r="61" spans="1:25" ht="28">
      <c r="A61" s="77" t="str">
        <f>+'National DB'!B33</f>
        <v>Rifiuti</v>
      </c>
      <c r="B61" s="77" t="str">
        <f>+'National DB'!C33</f>
        <v>Trattamento reflui</v>
      </c>
      <c r="C61" s="77" t="str">
        <f>+'National DB'!D33</f>
        <v>Liquido</v>
      </c>
      <c r="D61" s="77" t="str">
        <f>+'National DB'!H33</f>
        <v>3F0</v>
      </c>
      <c r="E61" s="77" t="str">
        <f>+'National DB'!I33</f>
        <v>Depurazione delle acque reflue domestiche (IT)</v>
      </c>
      <c r="F61" s="77">
        <f>+'National DB'!AY33</f>
        <v>0</v>
      </c>
      <c r="G61" s="77">
        <f>+'National DB'!AZ33</f>
        <v>0</v>
      </c>
      <c r="H61" s="77">
        <f>+'National DB'!BA33</f>
        <v>2.0524000000000001E-2</v>
      </c>
      <c r="I61" s="77">
        <f>+'National DB'!BB33</f>
        <v>1.90005E-2</v>
      </c>
      <c r="J61" s="77">
        <f>+'National DB'!BC33</f>
        <v>0</v>
      </c>
      <c r="K61" s="77">
        <f>+'National DB'!BD33</f>
        <v>0</v>
      </c>
      <c r="L61" s="77">
        <f>+'National DB'!BE33</f>
        <v>0</v>
      </c>
      <c r="M61" s="77">
        <f>+'National DB'!BF33</f>
        <v>0</v>
      </c>
      <c r="N61" s="77">
        <f>+'National DB'!BG33</f>
        <v>0</v>
      </c>
      <c r="O61" s="77">
        <f>+'National DB'!BH33</f>
        <v>0</v>
      </c>
      <c r="P61" s="77">
        <f>+'National DB'!BI33</f>
        <v>0</v>
      </c>
      <c r="Q61" s="77">
        <f>+'National DB'!BJ33</f>
        <v>0</v>
      </c>
      <c r="R61" s="77">
        <f>+'National DB'!BK33</f>
        <v>0</v>
      </c>
      <c r="S61" s="77">
        <f>+'National DB'!BL33</f>
        <v>0</v>
      </c>
      <c r="T61" s="77">
        <f>+'National DB'!BO33</f>
        <v>0</v>
      </c>
      <c r="U61" s="77">
        <f>+'National DB'!BP33</f>
        <v>0</v>
      </c>
      <c r="V61" s="77">
        <f>+'National DB'!BQ33</f>
        <v>0</v>
      </c>
      <c r="W61" s="77">
        <f>+'National DB'!BR33</f>
        <v>3.9524500000000004E-2</v>
      </c>
      <c r="X61" s="77" t="str">
        <f>+'National DB'!BS33</f>
        <v>kgCO2e/PE</v>
      </c>
      <c r="Y61" s="77" t="str">
        <f>+'National DB'!BT33</f>
        <v>kgCO2e/PE</v>
      </c>
    </row>
    <row r="62" spans="1:25" ht="28">
      <c r="A62" s="77" t="str">
        <f>+'National DB'!B34</f>
        <v>Rifiuti</v>
      </c>
      <c r="B62" s="77" t="str">
        <f>+'National DB'!C34</f>
        <v>Rifiuti industriali</v>
      </c>
      <c r="C62" s="77" t="str">
        <f>+'National DB'!D34</f>
        <v>Liquido</v>
      </c>
      <c r="D62" s="77" t="str">
        <f>+'National DB'!H34</f>
        <v>3G0</v>
      </c>
      <c r="E62" s="77" t="str">
        <f>+'National DB'!I34</f>
        <v>Depurazione delle acque reflue industriali (IT)</v>
      </c>
      <c r="F62" s="77">
        <f>+'National DB'!AY34</f>
        <v>0</v>
      </c>
      <c r="G62" s="77">
        <f>+'National DB'!AZ34</f>
        <v>2.5500000000000003</v>
      </c>
      <c r="H62" s="77">
        <f>+'National DB'!BA34</f>
        <v>0</v>
      </c>
      <c r="I62" s="77">
        <f>+'National DB'!BB34</f>
        <v>6.6250000000000003E-2</v>
      </c>
      <c r="J62" s="77">
        <f>+'National DB'!BC34</f>
        <v>0</v>
      </c>
      <c r="K62" s="77">
        <f>+'National DB'!BD34</f>
        <v>0</v>
      </c>
      <c r="L62" s="77">
        <f>+'National DB'!BE34</f>
        <v>0</v>
      </c>
      <c r="M62" s="77">
        <f>+'National DB'!BF34</f>
        <v>0</v>
      </c>
      <c r="N62" s="77">
        <f>+'National DB'!BG34</f>
        <v>0</v>
      </c>
      <c r="O62" s="77">
        <f>+'National DB'!BH34</f>
        <v>0</v>
      </c>
      <c r="P62" s="77">
        <f>+'National DB'!BI34</f>
        <v>0</v>
      </c>
      <c r="Q62" s="77">
        <f>+'National DB'!BJ34</f>
        <v>0</v>
      </c>
      <c r="R62" s="77">
        <f>+'National DB'!BK34</f>
        <v>0</v>
      </c>
      <c r="S62" s="77">
        <f>+'National DB'!BL34</f>
        <v>0</v>
      </c>
      <c r="T62" s="77">
        <f>+'National DB'!BO34</f>
        <v>0</v>
      </c>
      <c r="U62" s="77">
        <f>+'National DB'!BP34</f>
        <v>0</v>
      </c>
      <c r="V62" s="77">
        <f>+'National DB'!BQ34</f>
        <v>0</v>
      </c>
      <c r="W62" s="77">
        <f>+'National DB'!BR34</f>
        <v>2.6162500000000004</v>
      </c>
      <c r="X62" s="77" t="str">
        <f>+'National DB'!BS34</f>
        <v>kgCO2e/m3</v>
      </c>
      <c r="Y62" s="77" t="str">
        <f>+'National DB'!BT34</f>
        <v>kgCO2e/m3</v>
      </c>
    </row>
    <row r="63" spans="1:25" ht="28">
      <c r="A63" s="163" t="str">
        <f>+'National DB'!B35</f>
        <v>Combustibile</v>
      </c>
      <c r="B63" s="163" t="str">
        <f>+'National DB'!C35</f>
        <v>Fossile</v>
      </c>
      <c r="C63" s="163" t="str">
        <f>+'National DB'!D35</f>
        <v>Gassoso</v>
      </c>
      <c r="D63" s="163" t="str">
        <f>+'National DB'!H35</f>
        <v>1A3</v>
      </c>
      <c r="E63" s="163" t="str">
        <f>+'National DB'!I35</f>
        <v>Gas metano combustione - mix italiano -m^3 (IT)</v>
      </c>
      <c r="F63" s="163">
        <f>+'National DB'!AY35</f>
        <v>1.96</v>
      </c>
      <c r="G63" s="163">
        <f>+'National DB'!AZ35</f>
        <v>0</v>
      </c>
      <c r="H63" s="163">
        <f>+'National DB'!BA35</f>
        <v>0</v>
      </c>
      <c r="I63" s="163">
        <f>+'National DB'!BB35</f>
        <v>0</v>
      </c>
      <c r="J63" s="163">
        <f>+'National DB'!BC35</f>
        <v>0</v>
      </c>
      <c r="K63" s="163">
        <f>+'National DB'!BD35</f>
        <v>0</v>
      </c>
      <c r="L63" s="163">
        <f>+'National DB'!BE35</f>
        <v>0</v>
      </c>
      <c r="M63" s="163">
        <f>+'National DB'!BF35</f>
        <v>0</v>
      </c>
      <c r="N63" s="163">
        <f>+'National DB'!BG35</f>
        <v>0</v>
      </c>
      <c r="O63" s="163">
        <f>+'National DB'!BH35</f>
        <v>0</v>
      </c>
      <c r="P63" s="163">
        <f>+'National DB'!BI35</f>
        <v>0</v>
      </c>
      <c r="Q63" s="163">
        <f>+'National DB'!BJ35</f>
        <v>0</v>
      </c>
      <c r="R63" s="163">
        <f>+'National DB'!BK35</f>
        <v>0</v>
      </c>
      <c r="S63" s="163">
        <f>+'National DB'!BL35</f>
        <v>0</v>
      </c>
      <c r="T63" s="163">
        <f>+'National DB'!BO35</f>
        <v>0</v>
      </c>
      <c r="U63" s="163">
        <f>+'National DB'!BP35</f>
        <v>0</v>
      </c>
      <c r="V63" s="163">
        <f>+'National DB'!BQ35</f>
        <v>0</v>
      </c>
      <c r="W63" s="163">
        <f>+'National DB'!BR35</f>
        <v>1.96</v>
      </c>
      <c r="X63" s="163" t="str">
        <f>+'National DB'!BS35</f>
        <v>kgCO2e/m3</v>
      </c>
      <c r="Y63" s="163" t="str">
        <f>+'National DB'!BT35</f>
        <v>kgCO2e/m3</v>
      </c>
    </row>
    <row r="64" spans="1:25" ht="28">
      <c r="A64" s="163" t="str">
        <f>+'National DB'!B36</f>
        <v>Combustibile</v>
      </c>
      <c r="B64" s="163" t="str">
        <f>+'National DB'!C36</f>
        <v>Fossile</v>
      </c>
      <c r="C64" s="163" t="str">
        <f>+'National DB'!D36</f>
        <v>Gassoso</v>
      </c>
      <c r="D64" s="163" t="str">
        <f>+'National DB'!H36</f>
        <v>1A3</v>
      </c>
      <c r="E64" s="163" t="str">
        <f>+'National DB'!I36</f>
        <v>Gas metano combustione- mix italiano - kg (IT)</v>
      </c>
      <c r="F64" s="163">
        <f>+'National DB'!AY36</f>
        <v>2.52</v>
      </c>
      <c r="G64" s="163">
        <f>+'National DB'!AZ36</f>
        <v>0</v>
      </c>
      <c r="H64" s="163">
        <f>+'National DB'!BA36</f>
        <v>0</v>
      </c>
      <c r="I64" s="163">
        <f>+'National DB'!BB36</f>
        <v>0</v>
      </c>
      <c r="J64" s="163">
        <f>+'National DB'!BC36</f>
        <v>0</v>
      </c>
      <c r="K64" s="163">
        <f>+'National DB'!BD36</f>
        <v>0</v>
      </c>
      <c r="L64" s="163">
        <f>+'National DB'!BE36</f>
        <v>0</v>
      </c>
      <c r="M64" s="163">
        <f>+'National DB'!BF36</f>
        <v>0</v>
      </c>
      <c r="N64" s="163">
        <f>+'National DB'!BG36</f>
        <v>0</v>
      </c>
      <c r="O64" s="163">
        <f>+'National DB'!BH36</f>
        <v>0</v>
      </c>
      <c r="P64" s="163">
        <f>+'National DB'!BI36</f>
        <v>0</v>
      </c>
      <c r="Q64" s="163">
        <f>+'National DB'!BJ36</f>
        <v>0</v>
      </c>
      <c r="R64" s="163">
        <f>+'National DB'!BK36</f>
        <v>0</v>
      </c>
      <c r="S64" s="163">
        <f>+'National DB'!BL36</f>
        <v>0</v>
      </c>
      <c r="T64" s="163">
        <f>+'National DB'!BO36</f>
        <v>0</v>
      </c>
      <c r="U64" s="163">
        <f>+'National DB'!BP36</f>
        <v>0</v>
      </c>
      <c r="V64" s="163">
        <f>+'National DB'!BQ36</f>
        <v>0</v>
      </c>
      <c r="W64" s="163">
        <f>+'National DB'!BR36</f>
        <v>2.52</v>
      </c>
      <c r="X64" s="163" t="str">
        <f>+'National DB'!BS36</f>
        <v>kgCO2e/kg</v>
      </c>
      <c r="Y64" s="163" t="str">
        <f>+'National DB'!BT36</f>
        <v>kgCO2e/kg</v>
      </c>
    </row>
    <row r="65" spans="1:25">
      <c r="A65" s="163" t="str">
        <f>+'National DB'!B37</f>
        <v>Combustibile</v>
      </c>
      <c r="B65" s="163" t="str">
        <f>+'National DB'!C37</f>
        <v>Fossile</v>
      </c>
      <c r="C65" s="163" t="str">
        <f>+'National DB'!D37</f>
        <v>Liquido</v>
      </c>
      <c r="D65" s="163" t="str">
        <f>+'National DB'!H37</f>
        <v>1A2</v>
      </c>
      <c r="E65" s="163" t="str">
        <f>+'National DB'!I37</f>
        <v>Benzina -kg (IT)</v>
      </c>
      <c r="F65" s="163">
        <f>+'National DB'!AY37</f>
        <v>3.14</v>
      </c>
      <c r="G65" s="163">
        <f>+'National DB'!AZ37</f>
        <v>0</v>
      </c>
      <c r="H65" s="163">
        <f>+'National DB'!BA37</f>
        <v>0</v>
      </c>
      <c r="I65" s="163">
        <f>+'National DB'!BB37</f>
        <v>0</v>
      </c>
      <c r="J65" s="163">
        <f>+'National DB'!BC37</f>
        <v>0</v>
      </c>
      <c r="K65" s="163">
        <f>+'National DB'!BD37</f>
        <v>0</v>
      </c>
      <c r="L65" s="163">
        <f>+'National DB'!BE37</f>
        <v>0</v>
      </c>
      <c r="M65" s="163">
        <f>+'National DB'!BF37</f>
        <v>0</v>
      </c>
      <c r="N65" s="163">
        <f>+'National DB'!BG37</f>
        <v>0</v>
      </c>
      <c r="O65" s="163">
        <f>+'National DB'!BH37</f>
        <v>0</v>
      </c>
      <c r="P65" s="163">
        <f>+'National DB'!BI37</f>
        <v>0</v>
      </c>
      <c r="Q65" s="163">
        <f>+'National DB'!BJ37</f>
        <v>0</v>
      </c>
      <c r="R65" s="163">
        <f>+'National DB'!BK37</f>
        <v>0</v>
      </c>
      <c r="S65" s="163">
        <f>+'National DB'!BL37</f>
        <v>0</v>
      </c>
      <c r="T65" s="163">
        <f>+'National DB'!BO37</f>
        <v>0</v>
      </c>
      <c r="U65" s="163">
        <f>+'National DB'!BP37</f>
        <v>0</v>
      </c>
      <c r="V65" s="163">
        <f>+'National DB'!BQ37</f>
        <v>0</v>
      </c>
      <c r="W65" s="163">
        <f>+'National DB'!BR37</f>
        <v>3.14</v>
      </c>
      <c r="X65" s="163" t="str">
        <f>+'National DB'!BS37</f>
        <v>kgCO2e/kg</v>
      </c>
      <c r="Y65" s="163" t="str">
        <f>+'National DB'!BT37</f>
        <v>kgCO2e/kg</v>
      </c>
    </row>
    <row r="66" spans="1:25" ht="28">
      <c r="A66" s="163" t="str">
        <f>+'National DB'!B38</f>
        <v>Combustibile</v>
      </c>
      <c r="B66" s="163" t="str">
        <f>+'National DB'!C38</f>
        <v>Fossile</v>
      </c>
      <c r="C66" s="163" t="str">
        <f>+'National DB'!D38</f>
        <v>Gassoso</v>
      </c>
      <c r="D66" s="163" t="str">
        <f>+'National DB'!H38</f>
        <v>1A3</v>
      </c>
      <c r="E66" s="163" t="str">
        <f>+'National DB'!I38</f>
        <v>Gasolio per autotrazione -kg (IT)</v>
      </c>
      <c r="F66" s="163">
        <f>+'National DB'!AY38</f>
        <v>3.1509999999999998</v>
      </c>
      <c r="G66" s="163">
        <f>+'National DB'!AZ38</f>
        <v>0</v>
      </c>
      <c r="H66" s="163">
        <f>+'National DB'!BA38</f>
        <v>0</v>
      </c>
      <c r="I66" s="163">
        <f>+'National DB'!BB38</f>
        <v>0</v>
      </c>
      <c r="J66" s="163">
        <f>+'National DB'!BC38</f>
        <v>0</v>
      </c>
      <c r="K66" s="163">
        <f>+'National DB'!BD38</f>
        <v>0</v>
      </c>
      <c r="L66" s="163">
        <f>+'National DB'!BE38</f>
        <v>0</v>
      </c>
      <c r="M66" s="163">
        <f>+'National DB'!BF38</f>
        <v>0</v>
      </c>
      <c r="N66" s="163">
        <f>+'National DB'!BG38</f>
        <v>0</v>
      </c>
      <c r="O66" s="163">
        <f>+'National DB'!BH38</f>
        <v>0</v>
      </c>
      <c r="P66" s="163">
        <f>+'National DB'!BI38</f>
        <v>0</v>
      </c>
      <c r="Q66" s="163">
        <f>+'National DB'!BJ38</f>
        <v>0</v>
      </c>
      <c r="R66" s="163">
        <f>+'National DB'!BK38</f>
        <v>0</v>
      </c>
      <c r="S66" s="163">
        <f>+'National DB'!BL38</f>
        <v>0</v>
      </c>
      <c r="T66" s="163">
        <f>+'National DB'!BO38</f>
        <v>0</v>
      </c>
      <c r="U66" s="163">
        <f>+'National DB'!BP38</f>
        <v>0</v>
      </c>
      <c r="V66" s="163">
        <f>+'National DB'!BQ38</f>
        <v>0</v>
      </c>
      <c r="W66" s="163">
        <f>+'National DB'!BR38</f>
        <v>3.1509999999999998</v>
      </c>
      <c r="X66" s="163" t="str">
        <f>+'National DB'!BS38</f>
        <v>kgCO2e/kg</v>
      </c>
      <c r="Y66" s="163" t="str">
        <f>+'National DB'!BT38</f>
        <v>kgCO2e/kg</v>
      </c>
    </row>
    <row r="67" spans="1:25" ht="28">
      <c r="A67" s="163" t="str">
        <f>+'National DB'!B39</f>
        <v>Combustibile</v>
      </c>
      <c r="B67" s="163" t="str">
        <f>+'National DB'!C39</f>
        <v>Fossile</v>
      </c>
      <c r="C67" s="163" t="str">
        <f>+'National DB'!D39</f>
        <v>Gassoso</v>
      </c>
      <c r="D67" s="163" t="str">
        <f>+'National DB'!H39</f>
        <v>1A3</v>
      </c>
      <c r="E67" s="163" t="str">
        <f>+'National DB'!I39</f>
        <v>Gasolio per riscaldamento di edifici -kg (IT)</v>
      </c>
      <c r="F67" s="163">
        <f>+'National DB'!AY39</f>
        <v>3.1549999999999998</v>
      </c>
      <c r="G67" s="163">
        <f>+'National DB'!AZ39</f>
        <v>0</v>
      </c>
      <c r="H67" s="163">
        <f>+'National DB'!BA39</f>
        <v>0</v>
      </c>
      <c r="I67" s="163">
        <f>+'National DB'!BB39</f>
        <v>0</v>
      </c>
      <c r="J67" s="163">
        <f>+'National DB'!BC39</f>
        <v>0</v>
      </c>
      <c r="K67" s="163">
        <f>+'National DB'!BD39</f>
        <v>0</v>
      </c>
      <c r="L67" s="163">
        <f>+'National DB'!BE39</f>
        <v>0</v>
      </c>
      <c r="M67" s="163">
        <f>+'National DB'!BF39</f>
        <v>0</v>
      </c>
      <c r="N67" s="163">
        <f>+'National DB'!BG39</f>
        <v>0</v>
      </c>
      <c r="O67" s="163">
        <f>+'National DB'!BH39</f>
        <v>0</v>
      </c>
      <c r="P67" s="163">
        <f>+'National DB'!BI39</f>
        <v>0</v>
      </c>
      <c r="Q67" s="163">
        <f>+'National DB'!BJ39</f>
        <v>0</v>
      </c>
      <c r="R67" s="163">
        <f>+'National DB'!BK39</f>
        <v>0</v>
      </c>
      <c r="S67" s="163">
        <f>+'National DB'!BL39</f>
        <v>0</v>
      </c>
      <c r="T67" s="163">
        <f>+'National DB'!BO39</f>
        <v>0</v>
      </c>
      <c r="U67" s="163">
        <f>+'National DB'!BP39</f>
        <v>0</v>
      </c>
      <c r="V67" s="163">
        <f>+'National DB'!BQ39</f>
        <v>0</v>
      </c>
      <c r="W67" s="163">
        <f>+'National DB'!BR39</f>
        <v>3.1549999999999998</v>
      </c>
      <c r="X67" s="163" t="str">
        <f>+'National DB'!BS39</f>
        <v>kgCO2e/kg</v>
      </c>
      <c r="Y67" s="163" t="str">
        <f>+'National DB'!BT39</f>
        <v>kgCO2e/kg</v>
      </c>
    </row>
    <row r="68" spans="1:25">
      <c r="A68" s="163" t="str">
        <f>+'National DB'!B40</f>
        <v>Combustibile</v>
      </c>
      <c r="B68" s="163" t="str">
        <f>+'National DB'!C40</f>
        <v>Fossile</v>
      </c>
      <c r="C68" s="163" t="str">
        <f>+'National DB'!D40</f>
        <v>Liquido</v>
      </c>
      <c r="D68" s="163" t="str">
        <f>+'National DB'!H40</f>
        <v>1A2</v>
      </c>
      <c r="E68" s="163" t="str">
        <f>+'National DB'!I40</f>
        <v>GPL -kg (IT)</v>
      </c>
      <c r="F68" s="163">
        <f>+'National DB'!AY40</f>
        <v>3.024</v>
      </c>
      <c r="G68" s="163">
        <f>+'National DB'!AZ40</f>
        <v>0</v>
      </c>
      <c r="H68" s="163">
        <f>+'National DB'!BA40</f>
        <v>0</v>
      </c>
      <c r="I68" s="163">
        <f>+'National DB'!BB40</f>
        <v>0</v>
      </c>
      <c r="J68" s="163">
        <f>+'National DB'!BC40</f>
        <v>0</v>
      </c>
      <c r="K68" s="163">
        <f>+'National DB'!BD40</f>
        <v>0</v>
      </c>
      <c r="L68" s="163">
        <f>+'National DB'!BE40</f>
        <v>0</v>
      </c>
      <c r="M68" s="163">
        <f>+'National DB'!BF40</f>
        <v>0</v>
      </c>
      <c r="N68" s="163">
        <f>+'National DB'!BG40</f>
        <v>0</v>
      </c>
      <c r="O68" s="163">
        <f>+'National DB'!BH40</f>
        <v>0</v>
      </c>
      <c r="P68" s="163">
        <f>+'National DB'!BI40</f>
        <v>0</v>
      </c>
      <c r="Q68" s="163">
        <f>+'National DB'!BJ40</f>
        <v>0</v>
      </c>
      <c r="R68" s="163">
        <f>+'National DB'!BK40</f>
        <v>0</v>
      </c>
      <c r="S68" s="163">
        <f>+'National DB'!BL40</f>
        <v>0</v>
      </c>
      <c r="T68" s="163">
        <f>+'National DB'!BO40</f>
        <v>0</v>
      </c>
      <c r="U68" s="163">
        <f>+'National DB'!BP40</f>
        <v>0</v>
      </c>
      <c r="V68" s="163">
        <f>+'National DB'!BQ40</f>
        <v>0</v>
      </c>
      <c r="W68" s="163">
        <f>+'National DB'!BR40</f>
        <v>3.024</v>
      </c>
      <c r="X68" s="163" t="str">
        <f>+'National DB'!BS40</f>
        <v>kgCO2e/kg</v>
      </c>
      <c r="Y68" s="163" t="str">
        <f>+'National DB'!BT40</f>
        <v>kgCO2e/kg</v>
      </c>
    </row>
    <row r="69" spans="1:25">
      <c r="A69" s="163" t="str">
        <f>+'National DB'!B41</f>
        <v>Combustibile</v>
      </c>
      <c r="B69" s="163" t="str">
        <f>+'National DB'!C41</f>
        <v>Fossile</v>
      </c>
      <c r="C69" s="163" t="str">
        <f>+'National DB'!D41</f>
        <v>Liquido</v>
      </c>
      <c r="D69" s="163" t="str">
        <f>+'National DB'!H41</f>
        <v>1A2</v>
      </c>
      <c r="E69" s="163" t="str">
        <f>+'National DB'!I41</f>
        <v>Olio combustibile -kg (IT)</v>
      </c>
      <c r="F69" s="163">
        <f>+'National DB'!AY41</f>
        <v>3.1419999999999999</v>
      </c>
      <c r="G69" s="163">
        <f>+'National DB'!AZ41</f>
        <v>0</v>
      </c>
      <c r="H69" s="163">
        <f>+'National DB'!BA41</f>
        <v>0</v>
      </c>
      <c r="I69" s="163">
        <f>+'National DB'!BB41</f>
        <v>0</v>
      </c>
      <c r="J69" s="163">
        <f>+'National DB'!BC41</f>
        <v>0</v>
      </c>
      <c r="K69" s="163">
        <f>+'National DB'!BD41</f>
        <v>0</v>
      </c>
      <c r="L69" s="163">
        <f>+'National DB'!BE41</f>
        <v>0</v>
      </c>
      <c r="M69" s="163">
        <f>+'National DB'!BF41</f>
        <v>0</v>
      </c>
      <c r="N69" s="163">
        <f>+'National DB'!BG41</f>
        <v>0</v>
      </c>
      <c r="O69" s="163">
        <f>+'National DB'!BH41</f>
        <v>0</v>
      </c>
      <c r="P69" s="163">
        <f>+'National DB'!BI41</f>
        <v>0</v>
      </c>
      <c r="Q69" s="163">
        <f>+'National DB'!BJ41</f>
        <v>0</v>
      </c>
      <c r="R69" s="163">
        <f>+'National DB'!BK41</f>
        <v>0</v>
      </c>
      <c r="S69" s="163">
        <f>+'National DB'!BL41</f>
        <v>0</v>
      </c>
      <c r="T69" s="163">
        <f>+'National DB'!BO41</f>
        <v>0</v>
      </c>
      <c r="U69" s="163">
        <f>+'National DB'!BP41</f>
        <v>0</v>
      </c>
      <c r="V69" s="163">
        <f>+'National DB'!BQ41</f>
        <v>0</v>
      </c>
      <c r="W69" s="163">
        <f>+'National DB'!BR41</f>
        <v>3.1419999999999999</v>
      </c>
      <c r="X69" s="163" t="str">
        <f>+'National DB'!BS41</f>
        <v>kgCO2e/kg</v>
      </c>
      <c r="Y69" s="163" t="str">
        <f>+'National DB'!BT41</f>
        <v>kgCO2e/kg</v>
      </c>
    </row>
    <row r="70" spans="1:25">
      <c r="A70" s="163" t="str">
        <f>+'National DB'!B42</f>
        <v>Combustibile</v>
      </c>
      <c r="B70" s="163" t="str">
        <f>+'National DB'!C42</f>
        <v>Fossile</v>
      </c>
      <c r="C70" s="163" t="str">
        <f>+'National DB'!D42</f>
        <v>Solido</v>
      </c>
      <c r="D70" s="163" t="str">
        <f>+'National DB'!H42</f>
        <v>1A1</v>
      </c>
      <c r="E70" s="163" t="str">
        <f>+'National DB'!I42</f>
        <v>Carbone -kg (IT)</v>
      </c>
      <c r="F70" s="163">
        <f>+'National DB'!AY42</f>
        <v>2.36</v>
      </c>
      <c r="G70" s="163">
        <f>+'National DB'!AZ42</f>
        <v>0</v>
      </c>
      <c r="H70" s="163">
        <f>+'National DB'!BA42</f>
        <v>0</v>
      </c>
      <c r="I70" s="163">
        <f>+'National DB'!BB42</f>
        <v>0</v>
      </c>
      <c r="J70" s="163">
        <f>+'National DB'!BC42</f>
        <v>0</v>
      </c>
      <c r="K70" s="163">
        <f>+'National DB'!BD42</f>
        <v>0</v>
      </c>
      <c r="L70" s="163">
        <f>+'National DB'!BE42</f>
        <v>0</v>
      </c>
      <c r="M70" s="163">
        <f>+'National DB'!BF42</f>
        <v>0</v>
      </c>
      <c r="N70" s="163">
        <f>+'National DB'!BG42</f>
        <v>0</v>
      </c>
      <c r="O70" s="163">
        <f>+'National DB'!BH42</f>
        <v>0</v>
      </c>
      <c r="P70" s="163">
        <f>+'National DB'!BI42</f>
        <v>0</v>
      </c>
      <c r="Q70" s="163">
        <f>+'National DB'!BJ42</f>
        <v>0</v>
      </c>
      <c r="R70" s="163">
        <f>+'National DB'!BK42</f>
        <v>0</v>
      </c>
      <c r="S70" s="163">
        <f>+'National DB'!BL42</f>
        <v>0</v>
      </c>
      <c r="T70" s="163">
        <f>+'National DB'!BO42</f>
        <v>0</v>
      </c>
      <c r="U70" s="163">
        <f>+'National DB'!BP42</f>
        <v>0</v>
      </c>
      <c r="V70" s="163">
        <f>+'National DB'!BQ42</f>
        <v>0</v>
      </c>
      <c r="W70" s="163">
        <f>+'National DB'!BR42</f>
        <v>2.36</v>
      </c>
      <c r="X70" s="163" t="str">
        <f>+'National DB'!BS42</f>
        <v>kgCO2e/kg</v>
      </c>
      <c r="Y70" s="163" t="str">
        <f>+'National DB'!BT42</f>
        <v>kgCO2e/kg</v>
      </c>
    </row>
    <row r="71" spans="1:25">
      <c r="A71" s="163" t="str">
        <f>+'National DB'!B43</f>
        <v>Combustibile</v>
      </c>
      <c r="B71" s="163" t="str">
        <f>+'National DB'!C43</f>
        <v>Fossile</v>
      </c>
      <c r="C71" s="163" t="str">
        <f>+'National DB'!D43</f>
        <v>Gassoso</v>
      </c>
      <c r="D71" s="163" t="str">
        <f>+'National DB'!H43</f>
        <v>1A3</v>
      </c>
      <c r="E71" s="163" t="str">
        <f>+'National DB'!I43</f>
        <v>Gas di raffineria -kg (IT)</v>
      </c>
      <c r="F71" s="163">
        <f>+'National DB'!AY43</f>
        <v>2.69</v>
      </c>
      <c r="G71" s="163">
        <f>+'National DB'!AZ43</f>
        <v>0</v>
      </c>
      <c r="H71" s="163">
        <f>+'National DB'!BA43</f>
        <v>0</v>
      </c>
      <c r="I71" s="163">
        <f>+'National DB'!BB43</f>
        <v>0</v>
      </c>
      <c r="J71" s="163">
        <f>+'National DB'!BC43</f>
        <v>0</v>
      </c>
      <c r="K71" s="163">
        <f>+'National DB'!BD43</f>
        <v>0</v>
      </c>
      <c r="L71" s="163">
        <f>+'National DB'!BE43</f>
        <v>0</v>
      </c>
      <c r="M71" s="163">
        <f>+'National DB'!BF43</f>
        <v>0</v>
      </c>
      <c r="N71" s="163">
        <f>+'National DB'!BG43</f>
        <v>0</v>
      </c>
      <c r="O71" s="163">
        <f>+'National DB'!BH43</f>
        <v>0</v>
      </c>
      <c r="P71" s="163">
        <f>+'National DB'!BI43</f>
        <v>0</v>
      </c>
      <c r="Q71" s="163">
        <f>+'National DB'!BJ43</f>
        <v>0</v>
      </c>
      <c r="R71" s="163">
        <f>+'National DB'!BK43</f>
        <v>0</v>
      </c>
      <c r="S71" s="163">
        <f>+'National DB'!BL43</f>
        <v>0</v>
      </c>
      <c r="T71" s="163">
        <f>+'National DB'!BO43</f>
        <v>0</v>
      </c>
      <c r="U71" s="163">
        <f>+'National DB'!BP43</f>
        <v>0</v>
      </c>
      <c r="V71" s="163">
        <f>+'National DB'!BQ43</f>
        <v>0</v>
      </c>
      <c r="W71" s="163">
        <f>+'National DB'!BR43</f>
        <v>2.69</v>
      </c>
      <c r="X71" s="163" t="str">
        <f>+'National DB'!BS43</f>
        <v>kgCO2e/kg</v>
      </c>
      <c r="Y71" s="163" t="str">
        <f>+'National DB'!BT43</f>
        <v>kgCO2e/kg</v>
      </c>
    </row>
    <row r="72" spans="1:25">
      <c r="A72" s="163" t="str">
        <f>+'National DB'!B44</f>
        <v>Combustibile</v>
      </c>
      <c r="B72" s="163" t="str">
        <f>+'National DB'!C44</f>
        <v>Fossile</v>
      </c>
      <c r="C72" s="163" t="str">
        <f>+'National DB'!D44</f>
        <v>Gassoso</v>
      </c>
      <c r="D72" s="163" t="str">
        <f>+'National DB'!H44</f>
        <v>1A3</v>
      </c>
      <c r="E72" s="163" t="str">
        <f>+'National DB'!I44</f>
        <v>Gas di cokeria -kg (IT)</v>
      </c>
      <c r="F72" s="163">
        <f>+'National DB'!AY44</f>
        <v>1.52</v>
      </c>
      <c r="G72" s="163">
        <f>+'National DB'!AZ44</f>
        <v>0</v>
      </c>
      <c r="H72" s="163">
        <f>+'National DB'!BA44</f>
        <v>0</v>
      </c>
      <c r="I72" s="163">
        <f>+'National DB'!BB44</f>
        <v>0</v>
      </c>
      <c r="J72" s="163">
        <f>+'National DB'!BC44</f>
        <v>0</v>
      </c>
      <c r="K72" s="163">
        <f>+'National DB'!BD44</f>
        <v>0</v>
      </c>
      <c r="L72" s="163">
        <f>+'National DB'!BE44</f>
        <v>0</v>
      </c>
      <c r="M72" s="163">
        <f>+'National DB'!BF44</f>
        <v>0</v>
      </c>
      <c r="N72" s="163">
        <f>+'National DB'!BG44</f>
        <v>0</v>
      </c>
      <c r="O72" s="163">
        <f>+'National DB'!BH44</f>
        <v>0</v>
      </c>
      <c r="P72" s="163">
        <f>+'National DB'!BI44</f>
        <v>0</v>
      </c>
      <c r="Q72" s="163">
        <f>+'National DB'!BJ44</f>
        <v>0</v>
      </c>
      <c r="R72" s="163">
        <f>+'National DB'!BK44</f>
        <v>0</v>
      </c>
      <c r="S72" s="163">
        <f>+'National DB'!BL44</f>
        <v>0</v>
      </c>
      <c r="T72" s="163">
        <f>+'National DB'!BO44</f>
        <v>0</v>
      </c>
      <c r="U72" s="163">
        <f>+'National DB'!BP44</f>
        <v>0</v>
      </c>
      <c r="V72" s="163">
        <f>+'National DB'!BQ44</f>
        <v>0</v>
      </c>
      <c r="W72" s="163">
        <f>+'National DB'!BR44</f>
        <v>1.52</v>
      </c>
      <c r="X72" s="163" t="str">
        <f>+'National DB'!BS44</f>
        <v>kgCO2e/kg</v>
      </c>
      <c r="Y72" s="163" t="str">
        <f>+'National DB'!BT44</f>
        <v>kgCO2e/kg</v>
      </c>
    </row>
    <row r="73" spans="1:25" ht="28">
      <c r="A73" s="163" t="str">
        <f>+'National DB'!B45</f>
        <v>Combustibile</v>
      </c>
      <c r="B73" s="163" t="str">
        <f>+'National DB'!C45</f>
        <v>Fossile</v>
      </c>
      <c r="C73" s="163" t="str">
        <f>+'National DB'!D45</f>
        <v>Liquido</v>
      </c>
      <c r="D73" s="163" t="str">
        <f>+'National DB'!H45</f>
        <v>1A2</v>
      </c>
      <c r="E73" s="163" t="str">
        <f>+'National DB'!I45</f>
        <v>Combustibili residui  -kg (IT)</v>
      </c>
      <c r="F73" s="163">
        <f>+'National DB'!AY45</f>
        <v>3.13</v>
      </c>
      <c r="G73" s="163">
        <f>+'National DB'!AZ45</f>
        <v>0</v>
      </c>
      <c r="H73" s="163">
        <f>+'National DB'!BA45</f>
        <v>0</v>
      </c>
      <c r="I73" s="163">
        <f>+'National DB'!BB45</f>
        <v>0</v>
      </c>
      <c r="J73" s="163">
        <f>+'National DB'!BC45</f>
        <v>0</v>
      </c>
      <c r="K73" s="163">
        <f>+'National DB'!BD45</f>
        <v>0</v>
      </c>
      <c r="L73" s="163">
        <f>+'National DB'!BE45</f>
        <v>0</v>
      </c>
      <c r="M73" s="163">
        <f>+'National DB'!BF45</f>
        <v>0</v>
      </c>
      <c r="N73" s="163">
        <f>+'National DB'!BG45</f>
        <v>0</v>
      </c>
      <c r="O73" s="163">
        <f>+'National DB'!BH45</f>
        <v>0</v>
      </c>
      <c r="P73" s="163">
        <f>+'National DB'!BI45</f>
        <v>0</v>
      </c>
      <c r="Q73" s="163">
        <f>+'National DB'!BJ45</f>
        <v>0</v>
      </c>
      <c r="R73" s="163">
        <f>+'National DB'!BK45</f>
        <v>0</v>
      </c>
      <c r="S73" s="163">
        <f>+'National DB'!BL45</f>
        <v>0</v>
      </c>
      <c r="T73" s="163">
        <f>+'National DB'!BO45</f>
        <v>0</v>
      </c>
      <c r="U73" s="163">
        <f>+'National DB'!BP45</f>
        <v>0</v>
      </c>
      <c r="V73" s="163">
        <f>+'National DB'!BQ45</f>
        <v>0</v>
      </c>
      <c r="W73" s="163">
        <f>+'National DB'!BR45</f>
        <v>3.13</v>
      </c>
      <c r="X73" s="163" t="str">
        <f>+'National DB'!BS45</f>
        <v>kgCO2e/kg</v>
      </c>
      <c r="Y73" s="163" t="str">
        <f>+'National DB'!BT45</f>
        <v>kgCO2e/kg</v>
      </c>
    </row>
    <row r="74" spans="1:25">
      <c r="A74" s="163" t="str">
        <f>+'National DB'!B46</f>
        <v>Combustibile</v>
      </c>
      <c r="B74" s="163" t="str">
        <f>+'National DB'!C46</f>
        <v>Fossile</v>
      </c>
      <c r="C74" s="163" t="str">
        <f>+'National DB'!D46</f>
        <v>Gassoso</v>
      </c>
      <c r="D74" s="163" t="str">
        <f>+'National DB'!H46</f>
        <v>1A3</v>
      </c>
      <c r="E74" s="163" t="str">
        <f>+'National DB'!I46</f>
        <v>Syngas -kg (IT)</v>
      </c>
      <c r="F74" s="163">
        <f>+'National DB'!AY46</f>
        <v>0.91900000000000004</v>
      </c>
      <c r="G74" s="163">
        <f>+'National DB'!AZ46</f>
        <v>0</v>
      </c>
      <c r="H74" s="163">
        <f>+'National DB'!BA46</f>
        <v>0</v>
      </c>
      <c r="I74" s="163">
        <f>+'National DB'!BB46</f>
        <v>0</v>
      </c>
      <c r="J74" s="163">
        <f>+'National DB'!BC46</f>
        <v>0</v>
      </c>
      <c r="K74" s="163">
        <f>+'National DB'!BD46</f>
        <v>0</v>
      </c>
      <c r="L74" s="163">
        <f>+'National DB'!BE46</f>
        <v>0</v>
      </c>
      <c r="M74" s="163">
        <f>+'National DB'!BF46</f>
        <v>0</v>
      </c>
      <c r="N74" s="163">
        <f>+'National DB'!BG46</f>
        <v>0</v>
      </c>
      <c r="O74" s="163">
        <f>+'National DB'!BH46</f>
        <v>0</v>
      </c>
      <c r="P74" s="163">
        <f>+'National DB'!BI46</f>
        <v>0</v>
      </c>
      <c r="Q74" s="163">
        <f>+'National DB'!BJ46</f>
        <v>0</v>
      </c>
      <c r="R74" s="163">
        <f>+'National DB'!BK46</f>
        <v>0</v>
      </c>
      <c r="S74" s="163">
        <f>+'National DB'!BL46</f>
        <v>0</v>
      </c>
      <c r="T74" s="163">
        <f>+'National DB'!BO46</f>
        <v>0</v>
      </c>
      <c r="U74" s="163">
        <f>+'National DB'!BP46</f>
        <v>0</v>
      </c>
      <c r="V74" s="163">
        <f>+'National DB'!BQ46</f>
        <v>0</v>
      </c>
      <c r="W74" s="163">
        <f>+'National DB'!BR46</f>
        <v>0.91900000000000004</v>
      </c>
      <c r="X74" s="163" t="str">
        <f>+'National DB'!BS46</f>
        <v>kgCO2e/kg</v>
      </c>
      <c r="Y74" s="163" t="str">
        <f>+'National DB'!BT46</f>
        <v>kgCO2e/kg</v>
      </c>
    </row>
    <row r="75" spans="1:25">
      <c r="A75" s="163" t="str">
        <f>+'National DB'!B47</f>
        <v>Combustibile</v>
      </c>
      <c r="B75" s="163" t="str">
        <f>+'National DB'!C47</f>
        <v>Fossile</v>
      </c>
      <c r="C75" s="163" t="str">
        <f>+'National DB'!D47</f>
        <v>Gassoso</v>
      </c>
      <c r="D75" s="163" t="str">
        <f>+'National DB'!H47</f>
        <v>1A3</v>
      </c>
      <c r="E75" s="163" t="str">
        <f>+'National DB'!I47</f>
        <v>Gas di altoforno -kg (IT)</v>
      </c>
      <c r="F75" s="163">
        <f>+'National DB'!AY47</f>
        <v>0.72799999999999998</v>
      </c>
      <c r="G75" s="163">
        <f>+'National DB'!AZ47</f>
        <v>0</v>
      </c>
      <c r="H75" s="163">
        <f>+'National DB'!BA47</f>
        <v>0</v>
      </c>
      <c r="I75" s="163">
        <f>+'National DB'!BB47</f>
        <v>0</v>
      </c>
      <c r="J75" s="163">
        <f>+'National DB'!BC47</f>
        <v>0</v>
      </c>
      <c r="K75" s="163">
        <f>+'National DB'!BD47</f>
        <v>0</v>
      </c>
      <c r="L75" s="163">
        <f>+'National DB'!BE47</f>
        <v>0</v>
      </c>
      <c r="M75" s="163">
        <f>+'National DB'!BF47</f>
        <v>0</v>
      </c>
      <c r="N75" s="163">
        <f>+'National DB'!BG47</f>
        <v>0</v>
      </c>
      <c r="O75" s="163">
        <f>+'National DB'!BH47</f>
        <v>0</v>
      </c>
      <c r="P75" s="163">
        <f>+'National DB'!BI47</f>
        <v>0</v>
      </c>
      <c r="Q75" s="163">
        <f>+'National DB'!BJ47</f>
        <v>0</v>
      </c>
      <c r="R75" s="163">
        <f>+'National DB'!BK47</f>
        <v>0</v>
      </c>
      <c r="S75" s="163">
        <f>+'National DB'!BL47</f>
        <v>0</v>
      </c>
      <c r="T75" s="163">
        <f>+'National DB'!BO47</f>
        <v>0</v>
      </c>
      <c r="U75" s="163">
        <f>+'National DB'!BP47</f>
        <v>0</v>
      </c>
      <c r="V75" s="163">
        <f>+'National DB'!BQ47</f>
        <v>0</v>
      </c>
      <c r="W75" s="163">
        <f>+'National DB'!BR47</f>
        <v>0.72799999999999998</v>
      </c>
      <c r="X75" s="163" t="str">
        <f>+'National DB'!BS47</f>
        <v>kgCO2e/kg</v>
      </c>
      <c r="Y75" s="163" t="str">
        <f>+'National DB'!BT47</f>
        <v>kgCO2e/kg</v>
      </c>
    </row>
    <row r="76" spans="1:25" ht="42">
      <c r="A76" s="77" t="str">
        <f>+'National DB'!B48</f>
        <v>Prodotti e processi</v>
      </c>
      <c r="B76" s="77" t="str">
        <f>+'National DB'!C48</f>
        <v>Prodotti plastici e chimici</v>
      </c>
      <c r="C76" s="77" t="str">
        <f>+'National DB'!D48</f>
        <v>Chimici</v>
      </c>
      <c r="D76" s="77" t="str">
        <f>+'National DB'!H48</f>
        <v>8C2</v>
      </c>
      <c r="E76" s="77" t="str">
        <f>+'National DB'!I48</f>
        <v>Ammoniaca (IT)</v>
      </c>
      <c r="F76" s="77">
        <f>+'National DB'!AY48</f>
        <v>1.17</v>
      </c>
      <c r="G76" s="77">
        <f>+'National DB'!AZ48</f>
        <v>0</v>
      </c>
      <c r="H76" s="77">
        <f>+'National DB'!BA48</f>
        <v>0</v>
      </c>
      <c r="I76" s="77">
        <f>+'National DB'!BB48</f>
        <v>0</v>
      </c>
      <c r="J76" s="77">
        <f>+'National DB'!BC48</f>
        <v>0</v>
      </c>
      <c r="K76" s="77">
        <f>+'National DB'!BD48</f>
        <v>0</v>
      </c>
      <c r="L76" s="77">
        <f>+'National DB'!BE48</f>
        <v>0</v>
      </c>
      <c r="M76" s="77">
        <f>+'National DB'!BF48</f>
        <v>0</v>
      </c>
      <c r="N76" s="77">
        <f>+'National DB'!BG48</f>
        <v>0</v>
      </c>
      <c r="O76" s="77">
        <f>+'National DB'!BH48</f>
        <v>0</v>
      </c>
      <c r="P76" s="77">
        <f>+'National DB'!BI48</f>
        <v>0</v>
      </c>
      <c r="Q76" s="77">
        <f>+'National DB'!BJ48</f>
        <v>0</v>
      </c>
      <c r="R76" s="77">
        <f>+'National DB'!BK48</f>
        <v>0</v>
      </c>
      <c r="S76" s="77">
        <f>+'National DB'!BL48</f>
        <v>0</v>
      </c>
      <c r="T76" s="77">
        <f>+'National DB'!BO48</f>
        <v>0</v>
      </c>
      <c r="U76" s="77">
        <f>+'National DB'!BP48</f>
        <v>0</v>
      </c>
      <c r="V76" s="77">
        <f>+'National DB'!BQ48</f>
        <v>0</v>
      </c>
      <c r="W76" s="77">
        <f>+'National DB'!BR48</f>
        <v>1.17</v>
      </c>
      <c r="X76" s="77" t="str">
        <f>+'National DB'!BS48</f>
        <v>kgCO2e/kg</v>
      </c>
      <c r="Y76" s="77" t="str">
        <f>+'National DB'!BT48</f>
        <v>kgCO2e/kg</v>
      </c>
    </row>
    <row r="77" spans="1:25" ht="42">
      <c r="A77" s="77" t="str">
        <f>+'National DB'!B49</f>
        <v>Prodotti e processi</v>
      </c>
      <c r="B77" s="77" t="str">
        <f>+'National DB'!C49</f>
        <v>Prodotti plastici e chimici</v>
      </c>
      <c r="C77" s="77" t="str">
        <f>+'National DB'!D49</f>
        <v>Chimici</v>
      </c>
      <c r="D77" s="77" t="str">
        <f>+'National DB'!H49</f>
        <v>8C2</v>
      </c>
      <c r="E77" s="77" t="str">
        <f>+'National DB'!I49</f>
        <v>Acido nitrico (IT)</v>
      </c>
      <c r="F77" s="77">
        <f>+'National DB'!AY49</f>
        <v>0</v>
      </c>
      <c r="G77" s="77">
        <f>+'National DB'!AZ49</f>
        <v>0</v>
      </c>
      <c r="H77" s="77">
        <f>+'National DB'!BA49</f>
        <v>0</v>
      </c>
      <c r="I77" s="77">
        <f>+'National DB'!BB49</f>
        <v>0.26102500000000001</v>
      </c>
      <c r="J77" s="77">
        <f>+'National DB'!BC49</f>
        <v>0</v>
      </c>
      <c r="K77" s="77">
        <f>+'National DB'!BD49</f>
        <v>0</v>
      </c>
      <c r="L77" s="77">
        <f>+'National DB'!BE49</f>
        <v>0</v>
      </c>
      <c r="M77" s="77">
        <f>+'National DB'!BF49</f>
        <v>0</v>
      </c>
      <c r="N77" s="77">
        <f>+'National DB'!BG49</f>
        <v>0</v>
      </c>
      <c r="O77" s="77">
        <f>+'National DB'!BH49</f>
        <v>0</v>
      </c>
      <c r="P77" s="77">
        <f>+'National DB'!BI49</f>
        <v>0</v>
      </c>
      <c r="Q77" s="77">
        <f>+'National DB'!BJ49</f>
        <v>0</v>
      </c>
      <c r="R77" s="77">
        <f>+'National DB'!BK49</f>
        <v>0</v>
      </c>
      <c r="S77" s="77">
        <f>+'National DB'!BL49</f>
        <v>0</v>
      </c>
      <c r="T77" s="77">
        <f>+'National DB'!BO49</f>
        <v>0</v>
      </c>
      <c r="U77" s="77">
        <f>+'National DB'!BP49</f>
        <v>0</v>
      </c>
      <c r="V77" s="77">
        <f>+'National DB'!BQ49</f>
        <v>0</v>
      </c>
      <c r="W77" s="77">
        <f>+'National DB'!BR49</f>
        <v>0.26102500000000001</v>
      </c>
      <c r="X77" s="77" t="str">
        <f>+'National DB'!BS49</f>
        <v>kgCO2e/kg</v>
      </c>
      <c r="Y77" s="77" t="str">
        <f>+'National DB'!BT49</f>
        <v>kgCO2e/kg</v>
      </c>
    </row>
    <row r="78" spans="1:25" ht="42">
      <c r="A78" s="77" t="str">
        <f>+'National DB'!B50</f>
        <v>Prodotti e processi</v>
      </c>
      <c r="B78" s="77" t="str">
        <f>+'National DB'!C50</f>
        <v>Prodotti plastici e chimici</v>
      </c>
      <c r="C78" s="77" t="str">
        <f>+'National DB'!D50</f>
        <v>Chimici</v>
      </c>
      <c r="D78" s="77" t="str">
        <f>+'National DB'!H50</f>
        <v>8C2</v>
      </c>
      <c r="E78" s="77" t="str">
        <f>+'National DB'!I50</f>
        <v>Acido adipico (IT)</v>
      </c>
      <c r="F78" s="77">
        <f>+'National DB'!AY50</f>
        <v>2.12E-2</v>
      </c>
      <c r="G78" s="77">
        <f>+'National DB'!AZ50</f>
        <v>0</v>
      </c>
      <c r="H78" s="77">
        <f>+'National DB'!BA50</f>
        <v>0</v>
      </c>
      <c r="I78" s="77">
        <f>+'National DB'!BB50</f>
        <v>1.7940499999999999</v>
      </c>
      <c r="J78" s="77">
        <f>+'National DB'!BC50</f>
        <v>0</v>
      </c>
      <c r="K78" s="77">
        <f>+'National DB'!BD50</f>
        <v>0</v>
      </c>
      <c r="L78" s="77">
        <f>+'National DB'!BE50</f>
        <v>0</v>
      </c>
      <c r="M78" s="77">
        <f>+'National DB'!BF50</f>
        <v>0</v>
      </c>
      <c r="N78" s="77">
        <f>+'National DB'!BG50</f>
        <v>0</v>
      </c>
      <c r="O78" s="77">
        <f>+'National DB'!BH50</f>
        <v>0</v>
      </c>
      <c r="P78" s="77">
        <f>+'National DB'!BI50</f>
        <v>0</v>
      </c>
      <c r="Q78" s="77">
        <f>+'National DB'!BJ50</f>
        <v>0</v>
      </c>
      <c r="R78" s="77">
        <f>+'National DB'!BK50</f>
        <v>0</v>
      </c>
      <c r="S78" s="77">
        <f>+'National DB'!BL50</f>
        <v>0</v>
      </c>
      <c r="T78" s="77">
        <f>+'National DB'!BO50</f>
        <v>0</v>
      </c>
      <c r="U78" s="77">
        <f>+'National DB'!BP50</f>
        <v>0</v>
      </c>
      <c r="V78" s="77">
        <f>+'National DB'!BQ50</f>
        <v>0</v>
      </c>
      <c r="W78" s="77">
        <f>+'National DB'!BR50</f>
        <v>1.81525</v>
      </c>
      <c r="X78" s="77" t="str">
        <f>+'National DB'!BS50</f>
        <v>kgCO2e/kg</v>
      </c>
      <c r="Y78" s="77" t="str">
        <f>+'National DB'!BT50</f>
        <v>kgCO2e/kg</v>
      </c>
    </row>
    <row r="79" spans="1:25" ht="42">
      <c r="A79" s="77" t="str">
        <f>+'National DB'!B51</f>
        <v>Prodotti e processi</v>
      </c>
      <c r="B79" s="77" t="str">
        <f>+'National DB'!C51</f>
        <v>Prodotti plastici e chimici</v>
      </c>
      <c r="C79" s="77" t="str">
        <f>+'National DB'!D51</f>
        <v>Chimici</v>
      </c>
      <c r="D79" s="77" t="str">
        <f>+'National DB'!H51</f>
        <v>8C2</v>
      </c>
      <c r="E79" s="77" t="str">
        <f>+'National DB'!I51</f>
        <v>Carburo di calcio (IT)</v>
      </c>
      <c r="F79" s="77">
        <f>+'National DB'!AY51</f>
        <v>1.05</v>
      </c>
      <c r="G79" s="77">
        <f>+'National DB'!AZ51</f>
        <v>0</v>
      </c>
      <c r="H79" s="77">
        <f>+'National DB'!BA51</f>
        <v>0</v>
      </c>
      <c r="I79" s="77">
        <f>+'National DB'!BB51</f>
        <v>0</v>
      </c>
      <c r="J79" s="77">
        <f>+'National DB'!BC51</f>
        <v>0</v>
      </c>
      <c r="K79" s="77">
        <f>+'National DB'!BD51</f>
        <v>0</v>
      </c>
      <c r="L79" s="77">
        <f>+'National DB'!BE51</f>
        <v>0</v>
      </c>
      <c r="M79" s="77">
        <f>+'National DB'!BF51</f>
        <v>0</v>
      </c>
      <c r="N79" s="77">
        <f>+'National DB'!BG51</f>
        <v>0</v>
      </c>
      <c r="O79" s="77">
        <f>+'National DB'!BH51</f>
        <v>0</v>
      </c>
      <c r="P79" s="77">
        <f>+'National DB'!BI51</f>
        <v>0</v>
      </c>
      <c r="Q79" s="77">
        <f>+'National DB'!BJ51</f>
        <v>0</v>
      </c>
      <c r="R79" s="77">
        <f>+'National DB'!BK51</f>
        <v>0</v>
      </c>
      <c r="S79" s="77">
        <f>+'National DB'!BL51</f>
        <v>0</v>
      </c>
      <c r="T79" s="77">
        <f>+'National DB'!BO51</f>
        <v>0</v>
      </c>
      <c r="U79" s="77">
        <f>+'National DB'!BP51</f>
        <v>0</v>
      </c>
      <c r="V79" s="77">
        <f>+'National DB'!BQ51</f>
        <v>0</v>
      </c>
      <c r="W79" s="77">
        <f>+'National DB'!BR51</f>
        <v>1.05</v>
      </c>
      <c r="X79" s="77" t="str">
        <f>+'National DB'!BS51</f>
        <v>kgCO2e/kg</v>
      </c>
      <c r="Y79" s="77" t="str">
        <f>+'National DB'!BT51</f>
        <v>kgCO2e/kg</v>
      </c>
    </row>
    <row r="80" spans="1:25" ht="42">
      <c r="A80" s="77" t="str">
        <f>+'National DB'!B52</f>
        <v>Prodotti e processi</v>
      </c>
      <c r="B80" s="77" t="str">
        <f>+'National DB'!C52</f>
        <v>Prodotti plastici e chimici</v>
      </c>
      <c r="C80" s="77" t="str">
        <f>+'National DB'!D52</f>
        <v>Chimici</v>
      </c>
      <c r="D80" s="77" t="str">
        <f>+'National DB'!H52</f>
        <v>8C2</v>
      </c>
      <c r="E80" s="77" t="str">
        <f>+'National DB'!I52</f>
        <v>Biossido di titanio (IT)</v>
      </c>
      <c r="F80" s="77">
        <f>+'National DB'!AY52</f>
        <v>0.70099999999999996</v>
      </c>
      <c r="G80" s="77">
        <f>+'National DB'!AZ52</f>
        <v>0</v>
      </c>
      <c r="H80" s="77">
        <f>+'National DB'!BA52</f>
        <v>0</v>
      </c>
      <c r="I80" s="77">
        <f>+'National DB'!BB52</f>
        <v>0</v>
      </c>
      <c r="J80" s="77">
        <f>+'National DB'!BC52</f>
        <v>0</v>
      </c>
      <c r="K80" s="77">
        <f>+'National DB'!BD52</f>
        <v>0</v>
      </c>
      <c r="L80" s="77">
        <f>+'National DB'!BE52</f>
        <v>0</v>
      </c>
      <c r="M80" s="77">
        <f>+'National DB'!BF52</f>
        <v>0</v>
      </c>
      <c r="N80" s="77">
        <f>+'National DB'!BG52</f>
        <v>0</v>
      </c>
      <c r="O80" s="77">
        <f>+'National DB'!BH52</f>
        <v>0</v>
      </c>
      <c r="P80" s="77">
        <f>+'National DB'!BI52</f>
        <v>0</v>
      </c>
      <c r="Q80" s="77">
        <f>+'National DB'!BJ52</f>
        <v>0</v>
      </c>
      <c r="R80" s="77">
        <f>+'National DB'!BK52</f>
        <v>0</v>
      </c>
      <c r="S80" s="77">
        <f>+'National DB'!BL52</f>
        <v>0</v>
      </c>
      <c r="T80" s="77">
        <f>+'National DB'!BO52</f>
        <v>0</v>
      </c>
      <c r="U80" s="77">
        <f>+'National DB'!BP52</f>
        <v>0</v>
      </c>
      <c r="V80" s="77">
        <f>+'National DB'!BQ52</f>
        <v>0</v>
      </c>
      <c r="W80" s="77">
        <f>+'National DB'!BR52</f>
        <v>0.70099999999999996</v>
      </c>
      <c r="X80" s="77" t="str">
        <f>+'National DB'!BS52</f>
        <v>kgCO2e/kg</v>
      </c>
      <c r="Y80" s="77" t="str">
        <f>+'National DB'!BT52</f>
        <v>kgCO2e/kg</v>
      </c>
    </row>
    <row r="81" spans="1:25" ht="42">
      <c r="A81" s="77" t="str">
        <f>+'National DB'!B53</f>
        <v>Prodotti e processi</v>
      </c>
      <c r="B81" s="77" t="str">
        <f>+'National DB'!C53</f>
        <v>Prodotti plastici e chimici</v>
      </c>
      <c r="C81" s="77" t="str">
        <f>+'National DB'!D53</f>
        <v>Chimici</v>
      </c>
      <c r="D81" s="77" t="str">
        <f>+'National DB'!H53</f>
        <v>8C2</v>
      </c>
      <c r="E81" s="77" t="str">
        <f>+'National DB'!I53</f>
        <v>Produzione e uso di carbonato di sodio (IT)</v>
      </c>
      <c r="F81" s="77">
        <f>+'National DB'!AY53</f>
        <v>0.30299999999999999</v>
      </c>
      <c r="G81" s="77">
        <f>+'National DB'!AZ53</f>
        <v>0</v>
      </c>
      <c r="H81" s="77">
        <f>+'National DB'!BA53</f>
        <v>0</v>
      </c>
      <c r="I81" s="77">
        <f>+'National DB'!BB53</f>
        <v>0</v>
      </c>
      <c r="J81" s="77">
        <f>+'National DB'!BC53</f>
        <v>0</v>
      </c>
      <c r="K81" s="77">
        <f>+'National DB'!BD53</f>
        <v>0</v>
      </c>
      <c r="L81" s="77">
        <f>+'National DB'!BE53</f>
        <v>0</v>
      </c>
      <c r="M81" s="77">
        <f>+'National DB'!BF53</f>
        <v>0</v>
      </c>
      <c r="N81" s="77">
        <f>+'National DB'!BG53</f>
        <v>0</v>
      </c>
      <c r="O81" s="77">
        <f>+'National DB'!BH53</f>
        <v>0</v>
      </c>
      <c r="P81" s="77">
        <f>+'National DB'!BI53</f>
        <v>0</v>
      </c>
      <c r="Q81" s="77">
        <f>+'National DB'!BJ53</f>
        <v>0</v>
      </c>
      <c r="R81" s="77">
        <f>+'National DB'!BK53</f>
        <v>0</v>
      </c>
      <c r="S81" s="77">
        <f>+'National DB'!BL53</f>
        <v>0</v>
      </c>
      <c r="T81" s="77">
        <f>+'National DB'!BO53</f>
        <v>0</v>
      </c>
      <c r="U81" s="77">
        <f>+'National DB'!BP53</f>
        <v>0</v>
      </c>
      <c r="V81" s="77">
        <f>+'National DB'!BQ53</f>
        <v>0</v>
      </c>
      <c r="W81" s="77">
        <f>+'National DB'!BR53</f>
        <v>0.30299999999999999</v>
      </c>
      <c r="X81" s="77" t="str">
        <f>+'National DB'!BS53</f>
        <v>kgCO2e/kg</v>
      </c>
      <c r="Y81" s="77" t="str">
        <f>+'National DB'!BT53</f>
        <v>kgCO2e/kg</v>
      </c>
    </row>
    <row r="82" spans="1:25" ht="42">
      <c r="A82" s="77" t="str">
        <f>+'National DB'!B54</f>
        <v>Prodotti e processi</v>
      </c>
      <c r="B82" s="77" t="str">
        <f>+'National DB'!C54</f>
        <v>Prodotti plastici e chimici</v>
      </c>
      <c r="C82" s="77" t="str">
        <f>+'National DB'!D54</f>
        <v>Chimici</v>
      </c>
      <c r="D82" s="77" t="str">
        <f>+'National DB'!H54</f>
        <v>8C2</v>
      </c>
      <c r="E82" s="77" t="str">
        <f>+'National DB'!I54</f>
        <v>Etilene (IT)</v>
      </c>
      <c r="F82" s="77">
        <f>+'National DB'!AY54</f>
        <v>0</v>
      </c>
      <c r="G82" s="77">
        <f>+'National DB'!AZ54</f>
        <v>6.9300000000000004E-3</v>
      </c>
      <c r="H82" s="77">
        <f>+'National DB'!BA54</f>
        <v>0</v>
      </c>
      <c r="I82" s="77">
        <f>+'National DB'!BB54</f>
        <v>0</v>
      </c>
      <c r="J82" s="77">
        <f>+'National DB'!BC54</f>
        <v>0</v>
      </c>
      <c r="K82" s="77">
        <f>+'National DB'!BD54</f>
        <v>0</v>
      </c>
      <c r="L82" s="77">
        <f>+'National DB'!BE54</f>
        <v>0</v>
      </c>
      <c r="M82" s="77">
        <f>+'National DB'!BF54</f>
        <v>0</v>
      </c>
      <c r="N82" s="77">
        <f>+'National DB'!BG54</f>
        <v>0</v>
      </c>
      <c r="O82" s="77">
        <f>+'National DB'!BH54</f>
        <v>0</v>
      </c>
      <c r="P82" s="77">
        <f>+'National DB'!BI54</f>
        <v>0</v>
      </c>
      <c r="Q82" s="77">
        <f>+'National DB'!BJ54</f>
        <v>0</v>
      </c>
      <c r="R82" s="77">
        <f>+'National DB'!BK54</f>
        <v>0</v>
      </c>
      <c r="S82" s="77">
        <f>+'National DB'!BL54</f>
        <v>0</v>
      </c>
      <c r="T82" s="77">
        <f>+'National DB'!BO54</f>
        <v>0</v>
      </c>
      <c r="U82" s="77">
        <f>+'National DB'!BP54</f>
        <v>0</v>
      </c>
      <c r="V82" s="77">
        <f>+'National DB'!BQ54</f>
        <v>0</v>
      </c>
      <c r="W82" s="77">
        <f>+'National DB'!BR54</f>
        <v>6.9300000000000004E-3</v>
      </c>
      <c r="X82" s="77" t="str">
        <f>+'National DB'!BS54</f>
        <v>kgCO2e/kg</v>
      </c>
      <c r="Y82" s="77" t="str">
        <f>+'National DB'!BT54</f>
        <v>kgCO2e/kg</v>
      </c>
    </row>
    <row r="83" spans="1:25" ht="42">
      <c r="A83" s="77" t="str">
        <f>+'National DB'!B55</f>
        <v>Prodotti e processi</v>
      </c>
      <c r="B83" s="77" t="str">
        <f>+'National DB'!C55</f>
        <v>Prodotti plastici e chimici</v>
      </c>
      <c r="C83" s="77" t="str">
        <f>+'National DB'!D55</f>
        <v>Chimici</v>
      </c>
      <c r="D83" s="77" t="str">
        <f>+'National DB'!H55</f>
        <v>8C2</v>
      </c>
      <c r="E83" s="77" t="str">
        <f>+'National DB'!I55</f>
        <v>Carbon black (IT)</v>
      </c>
      <c r="F83" s="77">
        <f>+'National DB'!AY55</f>
        <v>2.39</v>
      </c>
      <c r="G83" s="77">
        <f>+'National DB'!AZ55</f>
        <v>1.5270000000000001E-2</v>
      </c>
      <c r="H83" s="77">
        <f>+'National DB'!BA55</f>
        <v>0</v>
      </c>
      <c r="I83" s="77">
        <f>+'National DB'!BB55</f>
        <v>0</v>
      </c>
      <c r="J83" s="77">
        <f>+'National DB'!BC55</f>
        <v>0</v>
      </c>
      <c r="K83" s="77">
        <f>+'National DB'!BD55</f>
        <v>0</v>
      </c>
      <c r="L83" s="77">
        <f>+'National DB'!BE55</f>
        <v>0</v>
      </c>
      <c r="M83" s="77">
        <f>+'National DB'!BF55</f>
        <v>0</v>
      </c>
      <c r="N83" s="77">
        <f>+'National DB'!BG55</f>
        <v>0</v>
      </c>
      <c r="O83" s="77">
        <f>+'National DB'!BH55</f>
        <v>0</v>
      </c>
      <c r="P83" s="77">
        <f>+'National DB'!BI55</f>
        <v>0</v>
      </c>
      <c r="Q83" s="77">
        <f>+'National DB'!BJ55</f>
        <v>0</v>
      </c>
      <c r="R83" s="77">
        <f>+'National DB'!BK55</f>
        <v>0</v>
      </c>
      <c r="S83" s="77">
        <f>+'National DB'!BL55</f>
        <v>0</v>
      </c>
      <c r="T83" s="77">
        <f>+'National DB'!BO55</f>
        <v>0</v>
      </c>
      <c r="U83" s="77">
        <f>+'National DB'!BP55</f>
        <v>0</v>
      </c>
      <c r="V83" s="77">
        <f>+'National DB'!BQ55</f>
        <v>0</v>
      </c>
      <c r="W83" s="77">
        <f>+'National DB'!BR55</f>
        <v>2.4052700000000002</v>
      </c>
      <c r="X83" s="77" t="str">
        <f>+'National DB'!BS55</f>
        <v>kgCO2e/kg</v>
      </c>
      <c r="Y83" s="77" t="str">
        <f>+'National DB'!BT55</f>
        <v>kgCO2e/kg</v>
      </c>
    </row>
    <row r="84" spans="1:25" ht="42">
      <c r="A84" s="77" t="str">
        <f>+'National DB'!B56</f>
        <v>Prodotti e processi</v>
      </c>
      <c r="B84" s="77" t="str">
        <f>+'National DB'!C56</f>
        <v>Prodotti plastici e chimici</v>
      </c>
      <c r="C84" s="77" t="str">
        <f>+'National DB'!D56</f>
        <v>Chimici</v>
      </c>
      <c r="D84" s="77" t="str">
        <f>+'National DB'!H56</f>
        <v>8C2</v>
      </c>
      <c r="E84" s="77" t="str">
        <f>+'National DB'!I56</f>
        <v>Propilene (IT)</v>
      </c>
      <c r="F84" s="77">
        <f>+'National DB'!AY56</f>
        <v>0</v>
      </c>
      <c r="G84" s="77">
        <f>+'National DB'!AZ56</f>
        <v>2.5800000000000003E-3</v>
      </c>
      <c r="H84" s="77">
        <f>+'National DB'!BA56</f>
        <v>0</v>
      </c>
      <c r="I84" s="77">
        <f>+'National DB'!BB56</f>
        <v>0</v>
      </c>
      <c r="J84" s="77">
        <f>+'National DB'!BC56</f>
        <v>0</v>
      </c>
      <c r="K84" s="77">
        <f>+'National DB'!BD56</f>
        <v>0</v>
      </c>
      <c r="L84" s="77">
        <f>+'National DB'!BE56</f>
        <v>0</v>
      </c>
      <c r="M84" s="77">
        <f>+'National DB'!BF56</f>
        <v>0</v>
      </c>
      <c r="N84" s="77">
        <f>+'National DB'!BG56</f>
        <v>0</v>
      </c>
      <c r="O84" s="77">
        <f>+'National DB'!BH56</f>
        <v>0</v>
      </c>
      <c r="P84" s="77">
        <f>+'National DB'!BI56</f>
        <v>0</v>
      </c>
      <c r="Q84" s="77">
        <f>+'National DB'!BJ56</f>
        <v>0</v>
      </c>
      <c r="R84" s="77">
        <f>+'National DB'!BK56</f>
        <v>0</v>
      </c>
      <c r="S84" s="77">
        <f>+'National DB'!BL56</f>
        <v>0</v>
      </c>
      <c r="T84" s="77">
        <f>+'National DB'!BO56</f>
        <v>0</v>
      </c>
      <c r="U84" s="77">
        <f>+'National DB'!BP56</f>
        <v>0</v>
      </c>
      <c r="V84" s="77">
        <f>+'National DB'!BQ56</f>
        <v>0</v>
      </c>
      <c r="W84" s="77">
        <f>+'National DB'!BR56</f>
        <v>2.5800000000000003E-3</v>
      </c>
      <c r="X84" s="77" t="str">
        <f>+'National DB'!BS56</f>
        <v>kgCO2e/kg</v>
      </c>
      <c r="Y84" s="77" t="str">
        <f>+'National DB'!BT56</f>
        <v>kgCO2e/kg</v>
      </c>
    </row>
    <row r="85" spans="1:25" ht="42">
      <c r="A85" s="77" t="str">
        <f>+'National DB'!B57</f>
        <v>Trasporti</v>
      </c>
      <c r="B85" s="77">
        <f>+'National DB'!C57</f>
        <v>0</v>
      </c>
      <c r="C85" s="77" t="str">
        <f>+'National DB'!D57</f>
        <v>Strada</v>
      </c>
      <c r="D85" s="77" t="str">
        <f>+'National DB'!H57</f>
        <v>7B2</v>
      </c>
      <c r="E85" s="77" t="str">
        <f>+'National DB'!I57</f>
        <v>Automobili, mix di combustibile, qualsiasi percorso (IT)</v>
      </c>
      <c r="F85" s="77">
        <f>+'National DB'!AY57</f>
        <v>0.163084646</v>
      </c>
      <c r="G85" s="77">
        <f>+'National DB'!AZ57</f>
        <v>3.3838499999999997E-4</v>
      </c>
      <c r="H85" s="77">
        <f>+'National DB'!BA57</f>
        <v>0</v>
      </c>
      <c r="I85" s="77">
        <f>+'National DB'!BB57</f>
        <v>1.3245760000000001E-3</v>
      </c>
      <c r="J85" s="77">
        <f>+'National DB'!BC57</f>
        <v>0</v>
      </c>
      <c r="K85" s="77">
        <f>+'National DB'!BD57</f>
        <v>0</v>
      </c>
      <c r="L85" s="77">
        <f>+'National DB'!BE57</f>
        <v>0</v>
      </c>
      <c r="M85" s="77">
        <f>+'National DB'!BF57</f>
        <v>0</v>
      </c>
      <c r="N85" s="77">
        <f>+'National DB'!BG57</f>
        <v>0</v>
      </c>
      <c r="O85" s="77">
        <f>+'National DB'!BH57</f>
        <v>0</v>
      </c>
      <c r="P85" s="77">
        <f>+'National DB'!BI57</f>
        <v>0</v>
      </c>
      <c r="Q85" s="77">
        <f>+'National DB'!BJ57</f>
        <v>0</v>
      </c>
      <c r="R85" s="77">
        <f>+'National DB'!BK57</f>
        <v>0</v>
      </c>
      <c r="S85" s="77">
        <f>+'National DB'!BL57</f>
        <v>0</v>
      </c>
      <c r="T85" s="77">
        <f>+'National DB'!BO57</f>
        <v>0</v>
      </c>
      <c r="U85" s="77">
        <f>+'National DB'!BP57</f>
        <v>0</v>
      </c>
      <c r="V85" s="77">
        <f>+'National DB'!BQ57</f>
        <v>0</v>
      </c>
      <c r="W85" s="77">
        <f>+'National DB'!BR57</f>
        <v>0.16474760699999999</v>
      </c>
      <c r="X85" s="77" t="str">
        <f>+'National DB'!BS57</f>
        <v>kgCO2e/km</v>
      </c>
      <c r="Y85" s="77" t="str">
        <f>+'National DB'!BT57</f>
        <v>kgCO2e/km</v>
      </c>
    </row>
    <row r="86" spans="1:25" ht="42">
      <c r="A86" s="77" t="str">
        <f>+'National DB'!B58</f>
        <v>Trasporti</v>
      </c>
      <c r="B86" s="77" t="str">
        <f>+'National DB'!C58</f>
        <v>Persone</v>
      </c>
      <c r="C86" s="77" t="str">
        <f>+'National DB'!D58</f>
        <v>Strada</v>
      </c>
      <c r="D86" s="77" t="str">
        <f>+'National DB'!H58</f>
        <v>7B2</v>
      </c>
      <c r="E86" s="77" t="str">
        <f>+'National DB'!I58</f>
        <v>Autobus, mix di combustibile, qualsiasi percorso (IT)</v>
      </c>
      <c r="F86" s="77">
        <f>+'National DB'!AY58</f>
        <v>0.70289550199999995</v>
      </c>
      <c r="G86" s="77">
        <f>+'National DB'!AZ58</f>
        <v>2.5371899999999999E-3</v>
      </c>
      <c r="H86" s="77">
        <f>+'National DB'!BA58</f>
        <v>0</v>
      </c>
      <c r="I86" s="77">
        <f>+'National DB'!BB58</f>
        <v>4.2976904999999996E-3</v>
      </c>
      <c r="J86" s="77">
        <f>+'National DB'!BC58</f>
        <v>0</v>
      </c>
      <c r="K86" s="77">
        <f>+'National DB'!BD58</f>
        <v>0</v>
      </c>
      <c r="L86" s="77">
        <f>+'National DB'!BE58</f>
        <v>0</v>
      </c>
      <c r="M86" s="77">
        <f>+'National DB'!BF58</f>
        <v>0</v>
      </c>
      <c r="N86" s="77">
        <f>+'National DB'!BG58</f>
        <v>0</v>
      </c>
      <c r="O86" s="77">
        <f>+'National DB'!BH58</f>
        <v>0</v>
      </c>
      <c r="P86" s="77">
        <f>+'National DB'!BI58</f>
        <v>0</v>
      </c>
      <c r="Q86" s="77">
        <f>+'National DB'!BJ58</f>
        <v>0</v>
      </c>
      <c r="R86" s="77">
        <f>+'National DB'!BK58</f>
        <v>0</v>
      </c>
      <c r="S86" s="77">
        <f>+'National DB'!BL58</f>
        <v>0</v>
      </c>
      <c r="T86" s="77">
        <f>+'National DB'!BO58</f>
        <v>0</v>
      </c>
      <c r="U86" s="77">
        <f>+'National DB'!BP58</f>
        <v>0</v>
      </c>
      <c r="V86" s="77">
        <f>+'National DB'!BQ58</f>
        <v>0</v>
      </c>
      <c r="W86" s="77">
        <f>+'National DB'!BR58</f>
        <v>0.70973038249999987</v>
      </c>
      <c r="X86" s="77" t="str">
        <f>+'National DB'!BS58</f>
        <v>kgCO2e/km</v>
      </c>
      <c r="Y86" s="77" t="str">
        <f>+'National DB'!BT58</f>
        <v>kgCO2e/km</v>
      </c>
    </row>
    <row r="87" spans="1:25" ht="28">
      <c r="A87" s="77" t="str">
        <f>+'National DB'!B59</f>
        <v>Trasporti</v>
      </c>
      <c r="B87" s="77" t="str">
        <f>+'National DB'!C59</f>
        <v>Persone</v>
      </c>
      <c r="C87" s="77" t="str">
        <f>+'National DB'!D59</f>
        <v>Strada</v>
      </c>
      <c r="D87" s="77" t="str">
        <f>+'National DB'!H59</f>
        <v>7B2</v>
      </c>
      <c r="E87" s="77" t="str">
        <f>+'National DB'!I59</f>
        <v>Ciclomotori i a benzina,  qualsiasi percorso (IT)</v>
      </c>
      <c r="F87" s="77">
        <f>+'National DB'!AY59</f>
        <v>5.8648842E-2</v>
      </c>
      <c r="G87" s="77">
        <f>+'National DB'!AZ59</f>
        <v>2.6581080000000002E-3</v>
      </c>
      <c r="H87" s="77">
        <f>+'National DB'!BA59</f>
        <v>0</v>
      </c>
      <c r="I87" s="77">
        <f>+'National DB'!BB59</f>
        <v>2.6499999999999999E-4</v>
      </c>
      <c r="J87" s="77">
        <f>+'National DB'!BC59</f>
        <v>0</v>
      </c>
      <c r="K87" s="77">
        <f>+'National DB'!BD59</f>
        <v>0</v>
      </c>
      <c r="L87" s="77">
        <f>+'National DB'!BE59</f>
        <v>0</v>
      </c>
      <c r="M87" s="77">
        <f>+'National DB'!BF59</f>
        <v>0</v>
      </c>
      <c r="N87" s="77">
        <f>+'National DB'!BG59</f>
        <v>0</v>
      </c>
      <c r="O87" s="77">
        <f>+'National DB'!BH59</f>
        <v>0</v>
      </c>
      <c r="P87" s="77">
        <f>+'National DB'!BI59</f>
        <v>0</v>
      </c>
      <c r="Q87" s="77">
        <f>+'National DB'!BJ59</f>
        <v>0</v>
      </c>
      <c r="R87" s="77">
        <f>+'National DB'!BK59</f>
        <v>0</v>
      </c>
      <c r="S87" s="77">
        <f>+'National DB'!BL59</f>
        <v>0</v>
      </c>
      <c r="T87" s="77">
        <f>+'National DB'!BO59</f>
        <v>0</v>
      </c>
      <c r="U87" s="77">
        <f>+'National DB'!BP59</f>
        <v>0</v>
      </c>
      <c r="V87" s="77">
        <f>+'National DB'!BQ59</f>
        <v>0</v>
      </c>
      <c r="W87" s="77">
        <f>+'National DB'!BR59</f>
        <v>6.157195E-2</v>
      </c>
      <c r="X87" s="77" t="str">
        <f>+'National DB'!BS59</f>
        <v>kgCO2e/km</v>
      </c>
      <c r="Y87" s="77" t="str">
        <f>+'National DB'!BT59</f>
        <v>kgCO2e/km</v>
      </c>
    </row>
    <row r="88" spans="1:25" ht="28">
      <c r="A88" s="77" t="str">
        <f>+'National DB'!B60</f>
        <v>Trasporti</v>
      </c>
      <c r="B88" s="77" t="str">
        <f>+'National DB'!C60</f>
        <v>Persone</v>
      </c>
      <c r="C88" s="77" t="str">
        <f>+'National DB'!D60</f>
        <v>Strada</v>
      </c>
      <c r="D88" s="77" t="str">
        <f>+'National DB'!H60</f>
        <v>7B2</v>
      </c>
      <c r="E88" s="77" t="str">
        <f>+'National DB'!I60</f>
        <v>Moto a benzina,  qualsiasi percorso (IT)</v>
      </c>
      <c r="F88" s="77">
        <f>+'National DB'!AY60</f>
        <v>9.1151184999999996E-2</v>
      </c>
      <c r="G88" s="77">
        <f>+'National DB'!AZ60</f>
        <v>2.9432820000000002E-3</v>
      </c>
      <c r="H88" s="77">
        <f>+'National DB'!BA60</f>
        <v>0</v>
      </c>
      <c r="I88" s="77">
        <f>+'National DB'!BB60</f>
        <v>5.2999999999999998E-4</v>
      </c>
      <c r="J88" s="77">
        <f>+'National DB'!BC60</f>
        <v>0</v>
      </c>
      <c r="K88" s="77">
        <f>+'National DB'!BD60</f>
        <v>0</v>
      </c>
      <c r="L88" s="77">
        <f>+'National DB'!BE60</f>
        <v>0</v>
      </c>
      <c r="M88" s="77">
        <f>+'National DB'!BF60</f>
        <v>0</v>
      </c>
      <c r="N88" s="77">
        <f>+'National DB'!BG60</f>
        <v>0</v>
      </c>
      <c r="O88" s="77">
        <f>+'National DB'!BH60</f>
        <v>0</v>
      </c>
      <c r="P88" s="77">
        <f>+'National DB'!BI60</f>
        <v>0</v>
      </c>
      <c r="Q88" s="77">
        <f>+'National DB'!BJ60</f>
        <v>0</v>
      </c>
      <c r="R88" s="77">
        <f>+'National DB'!BK60</f>
        <v>0</v>
      </c>
      <c r="S88" s="77">
        <f>+'National DB'!BL60</f>
        <v>0</v>
      </c>
      <c r="T88" s="77">
        <f>+'National DB'!BO60</f>
        <v>0</v>
      </c>
      <c r="U88" s="77">
        <f>+'National DB'!BP60</f>
        <v>0</v>
      </c>
      <c r="V88" s="77">
        <f>+'National DB'!BQ60</f>
        <v>0</v>
      </c>
      <c r="W88" s="77">
        <f>+'National DB'!BR60</f>
        <v>9.4624467000000004E-2</v>
      </c>
      <c r="X88" s="77" t="str">
        <f>+'National DB'!BS60</f>
        <v>kgCO2e/km</v>
      </c>
      <c r="Y88" s="77" t="str">
        <f>+'National DB'!BT60</f>
        <v>kgCO2e/km</v>
      </c>
    </row>
    <row r="89" spans="1:25" ht="42">
      <c r="A89" s="77" t="str">
        <f>+'National DB'!B61</f>
        <v>Trasporti</v>
      </c>
      <c r="B89" s="77" t="str">
        <f>+'National DB'!C61</f>
        <v>Merci</v>
      </c>
      <c r="C89" s="77" t="str">
        <f>+'National DB'!D61</f>
        <v>Strada</v>
      </c>
      <c r="D89" s="77" t="str">
        <f>+'National DB'!H61</f>
        <v>7B2</v>
      </c>
      <c r="E89" s="77" t="str">
        <f>+'National DB'!I61</f>
        <v>Autoveicoli leggeri, mix di combustibile,  qualsiasi percorso (IT)</v>
      </c>
      <c r="F89" s="77">
        <f>+'National DB'!AY61</f>
        <v>0.240667256</v>
      </c>
      <c r="G89" s="77">
        <f>+'National DB'!AZ61</f>
        <v>7.6392599999999998E-5</v>
      </c>
      <c r="H89" s="77">
        <f>+'National DB'!BA61</f>
        <v>0</v>
      </c>
      <c r="I89" s="77">
        <f>+'National DB'!BB61</f>
        <v>1.7441929E-3</v>
      </c>
      <c r="J89" s="77">
        <f>+'National DB'!BC61</f>
        <v>0</v>
      </c>
      <c r="K89" s="77">
        <f>+'National DB'!BD61</f>
        <v>0</v>
      </c>
      <c r="L89" s="77">
        <f>+'National DB'!BE61</f>
        <v>0</v>
      </c>
      <c r="M89" s="77">
        <f>+'National DB'!BF61</f>
        <v>0</v>
      </c>
      <c r="N89" s="77">
        <f>+'National DB'!BG61</f>
        <v>0</v>
      </c>
      <c r="O89" s="77">
        <f>+'National DB'!BH61</f>
        <v>0</v>
      </c>
      <c r="P89" s="77">
        <f>+'National DB'!BI61</f>
        <v>0</v>
      </c>
      <c r="Q89" s="77">
        <f>+'National DB'!BJ61</f>
        <v>0</v>
      </c>
      <c r="R89" s="77">
        <f>+'National DB'!BK61</f>
        <v>0</v>
      </c>
      <c r="S89" s="77">
        <f>+'National DB'!BL61</f>
        <v>0</v>
      </c>
      <c r="T89" s="77">
        <f>+'National DB'!BO61</f>
        <v>0</v>
      </c>
      <c r="U89" s="77">
        <f>+'National DB'!BP61</f>
        <v>0</v>
      </c>
      <c r="V89" s="77">
        <f>+'National DB'!BQ61</f>
        <v>0</v>
      </c>
      <c r="W89" s="77">
        <f>+'National DB'!BR61</f>
        <v>0.2424878415</v>
      </c>
      <c r="X89" s="77" t="str">
        <f>+'National DB'!BS61</f>
        <v>kgCO2e/km</v>
      </c>
      <c r="Y89" s="77" t="str">
        <f>+'National DB'!BT61</f>
        <v>kgCO2e/km</v>
      </c>
    </row>
    <row r="90" spans="1:25" ht="42">
      <c r="A90" s="77" t="str">
        <f>+'National DB'!B62</f>
        <v>Trasporti</v>
      </c>
      <c r="B90" s="77" t="str">
        <f>+'National DB'!C62</f>
        <v>Merci</v>
      </c>
      <c r="C90" s="77" t="str">
        <f>+'National DB'!D62</f>
        <v>Strada</v>
      </c>
      <c r="D90" s="77" t="str">
        <f>+'National DB'!H62</f>
        <v>7B2</v>
      </c>
      <c r="E90" s="77" t="str">
        <f>+'National DB'!I62</f>
        <v>Autoveicoli pesanti, mix di combustibile, qualsiasi percorso (IT)</v>
      </c>
      <c r="F90" s="77">
        <f>+'National DB'!AY62</f>
        <v>0.60696139599999999</v>
      </c>
      <c r="G90" s="77">
        <f>+'National DB'!AZ62</f>
        <v>6.71472E-4</v>
      </c>
      <c r="H90" s="77">
        <f>+'National DB'!BA62</f>
        <v>0</v>
      </c>
      <c r="I90" s="77">
        <f>+'National DB'!BB62</f>
        <v>5.0720734999999996E-3</v>
      </c>
      <c r="J90" s="77">
        <f>+'National DB'!BC62</f>
        <v>0</v>
      </c>
      <c r="K90" s="77">
        <f>+'National DB'!BD62</f>
        <v>0</v>
      </c>
      <c r="L90" s="77">
        <f>+'National DB'!BE62</f>
        <v>0</v>
      </c>
      <c r="M90" s="77">
        <f>+'National DB'!BF62</f>
        <v>0</v>
      </c>
      <c r="N90" s="77">
        <f>+'National DB'!BG62</f>
        <v>0</v>
      </c>
      <c r="O90" s="77">
        <f>+'National DB'!BH62</f>
        <v>0</v>
      </c>
      <c r="P90" s="77">
        <f>+'National DB'!BI62</f>
        <v>0</v>
      </c>
      <c r="Q90" s="77">
        <f>+'National DB'!BJ62</f>
        <v>0</v>
      </c>
      <c r="R90" s="77">
        <f>+'National DB'!BK62</f>
        <v>0</v>
      </c>
      <c r="S90" s="77">
        <f>+'National DB'!BL62</f>
        <v>0</v>
      </c>
      <c r="T90" s="77">
        <f>+'National DB'!BO62</f>
        <v>0</v>
      </c>
      <c r="U90" s="77">
        <f>+'National DB'!BP62</f>
        <v>0</v>
      </c>
      <c r="V90" s="77">
        <f>+'National DB'!BQ62</f>
        <v>0</v>
      </c>
      <c r="W90" s="77">
        <f>+'National DB'!BR62</f>
        <v>0.61270494149999999</v>
      </c>
      <c r="X90" s="77" t="str">
        <f>+'National DB'!BS62</f>
        <v>kgCO2e/km</v>
      </c>
      <c r="Y90" s="77" t="str">
        <f>+'National DB'!BT62</f>
        <v>kgCO2e/km</v>
      </c>
    </row>
    <row r="91" spans="1:25" ht="42">
      <c r="A91" s="77" t="str">
        <f>+'National DB'!B63</f>
        <v>Trasporti</v>
      </c>
      <c r="B91" s="77" t="str">
        <f>+'National DB'!C63</f>
        <v>Persone</v>
      </c>
      <c r="C91" s="77" t="str">
        <f>+'National DB'!D63</f>
        <v>Strada</v>
      </c>
      <c r="D91" s="77" t="str">
        <f>+'National DB'!H63</f>
        <v>7B2</v>
      </c>
      <c r="E91" s="77" t="str">
        <f>+'National DB'!I63</f>
        <v>Automobili, mix di combustibile, percorso URBANO (IT)</v>
      </c>
      <c r="F91" s="77">
        <f>+'National DB'!AY63</f>
        <v>0.230838922</v>
      </c>
      <c r="G91" s="77">
        <f>+'National DB'!AZ63</f>
        <v>1.2488130000000001E-3</v>
      </c>
      <c r="H91" s="77">
        <f>+'National DB'!BA63</f>
        <v>0</v>
      </c>
      <c r="I91" s="77">
        <f>+'National DB'!BB63</f>
        <v>3.7621784999999999E-3</v>
      </c>
      <c r="J91" s="77">
        <f>+'National DB'!BC63</f>
        <v>0</v>
      </c>
      <c r="K91" s="77">
        <f>+'National DB'!BD63</f>
        <v>0</v>
      </c>
      <c r="L91" s="77">
        <f>+'National DB'!BE63</f>
        <v>0</v>
      </c>
      <c r="M91" s="77">
        <f>+'National DB'!BF63</f>
        <v>0</v>
      </c>
      <c r="N91" s="77">
        <f>+'National DB'!BG63</f>
        <v>0</v>
      </c>
      <c r="O91" s="77">
        <f>+'National DB'!BH63</f>
        <v>0</v>
      </c>
      <c r="P91" s="77">
        <f>+'National DB'!BI63</f>
        <v>0</v>
      </c>
      <c r="Q91" s="77">
        <f>+'National DB'!BJ63</f>
        <v>0</v>
      </c>
      <c r="R91" s="77">
        <f>+'National DB'!BK63</f>
        <v>0</v>
      </c>
      <c r="S91" s="77">
        <f>+'National DB'!BL63</f>
        <v>0</v>
      </c>
      <c r="T91" s="77">
        <f>+'National DB'!BO63</f>
        <v>0</v>
      </c>
      <c r="U91" s="77">
        <f>+'National DB'!BP63</f>
        <v>0</v>
      </c>
      <c r="V91" s="77">
        <f>+'National DB'!BQ63</f>
        <v>0</v>
      </c>
      <c r="W91" s="77">
        <f>+'National DB'!BR63</f>
        <v>0.23584991349999998</v>
      </c>
      <c r="X91" s="77" t="str">
        <f>+'National DB'!BS63</f>
        <v>kgCO2e/km</v>
      </c>
      <c r="Y91" s="77" t="str">
        <f>+'National DB'!BT63</f>
        <v>kgCO2e/km</v>
      </c>
    </row>
    <row r="92" spans="1:25" ht="42">
      <c r="A92" s="77" t="str">
        <f>+'National DB'!B64</f>
        <v>Trasporti</v>
      </c>
      <c r="B92" s="77" t="str">
        <f>+'National DB'!C64</f>
        <v>Persone</v>
      </c>
      <c r="C92" s="77" t="str">
        <f>+'National DB'!D64</f>
        <v>Strada</v>
      </c>
      <c r="D92" s="77" t="str">
        <f>+'National DB'!H64</f>
        <v>7B2</v>
      </c>
      <c r="E92" s="77" t="str">
        <f>+'National DB'!I64</f>
        <v>Autobus, mix di combustibile, percorso URBANO (IT)</v>
      </c>
      <c r="F92" s="77">
        <f>+'National DB'!AY64</f>
        <v>1.0493689770000001</v>
      </c>
      <c r="G92" s="77">
        <f>+'National DB'!AZ64</f>
        <v>7.4255400000000004E-3</v>
      </c>
      <c r="H92" s="77">
        <f>+'National DB'!BA64</f>
        <v>0</v>
      </c>
      <c r="I92" s="77">
        <f>+'National DB'!BB64</f>
        <v>4.1239300000000005E-3</v>
      </c>
      <c r="J92" s="77">
        <f>+'National DB'!BC64</f>
        <v>0</v>
      </c>
      <c r="K92" s="77">
        <f>+'National DB'!BD64</f>
        <v>0</v>
      </c>
      <c r="L92" s="77">
        <f>+'National DB'!BE64</f>
        <v>0</v>
      </c>
      <c r="M92" s="77">
        <f>+'National DB'!BF64</f>
        <v>0</v>
      </c>
      <c r="N92" s="77">
        <f>+'National DB'!BG64</f>
        <v>0</v>
      </c>
      <c r="O92" s="77">
        <f>+'National DB'!BH64</f>
        <v>0</v>
      </c>
      <c r="P92" s="77">
        <f>+'National DB'!BI64</f>
        <v>0</v>
      </c>
      <c r="Q92" s="77">
        <f>+'National DB'!BJ64</f>
        <v>0</v>
      </c>
      <c r="R92" s="77">
        <f>+'National DB'!BK64</f>
        <v>0</v>
      </c>
      <c r="S92" s="77">
        <f>+'National DB'!BL64</f>
        <v>0</v>
      </c>
      <c r="T92" s="77">
        <f>+'National DB'!BO64</f>
        <v>0</v>
      </c>
      <c r="U92" s="77">
        <f>+'National DB'!BP64</f>
        <v>0</v>
      </c>
      <c r="V92" s="77">
        <f>+'National DB'!BQ64</f>
        <v>0</v>
      </c>
      <c r="W92" s="77">
        <f>+'National DB'!BR64</f>
        <v>1.0609184470000002</v>
      </c>
      <c r="X92" s="77" t="str">
        <f>+'National DB'!BS64</f>
        <v>kgCO2e/km</v>
      </c>
      <c r="Y92" s="77" t="str">
        <f>+'National DB'!BT64</f>
        <v>kgCO2e/km</v>
      </c>
    </row>
    <row r="93" spans="1:25" ht="28">
      <c r="A93" s="77" t="str">
        <f>+'National DB'!B65</f>
        <v>Trasporti</v>
      </c>
      <c r="B93" s="77" t="str">
        <f>+'National DB'!C65</f>
        <v>Persone</v>
      </c>
      <c r="C93" s="77" t="str">
        <f>+'National DB'!D65</f>
        <v>Strada</v>
      </c>
      <c r="D93" s="77" t="str">
        <f>+'National DB'!H65</f>
        <v>7B2</v>
      </c>
      <c r="E93" s="77" t="str">
        <f>+'National DB'!I65</f>
        <v>Ciclomotori , benzina, percorso URBANO (IT)</v>
      </c>
      <c r="F93" s="77">
        <f>+'National DB'!AY65</f>
        <v>5.8648842E-2</v>
      </c>
      <c r="G93" s="77">
        <f>+'National DB'!AZ65</f>
        <v>2.6581080000000002E-3</v>
      </c>
      <c r="H93" s="77">
        <f>+'National DB'!BA65</f>
        <v>0</v>
      </c>
      <c r="I93" s="77">
        <f>+'National DB'!BB65</f>
        <v>2.6499999999999999E-4</v>
      </c>
      <c r="J93" s="77">
        <f>+'National DB'!BC65</f>
        <v>0</v>
      </c>
      <c r="K93" s="77">
        <f>+'National DB'!BD65</f>
        <v>0</v>
      </c>
      <c r="L93" s="77">
        <f>+'National DB'!BE65</f>
        <v>0</v>
      </c>
      <c r="M93" s="77">
        <f>+'National DB'!BF65</f>
        <v>0</v>
      </c>
      <c r="N93" s="77">
        <f>+'National DB'!BG65</f>
        <v>0</v>
      </c>
      <c r="O93" s="77">
        <f>+'National DB'!BH65</f>
        <v>0</v>
      </c>
      <c r="P93" s="77">
        <f>+'National DB'!BI65</f>
        <v>0</v>
      </c>
      <c r="Q93" s="77">
        <f>+'National DB'!BJ65</f>
        <v>0</v>
      </c>
      <c r="R93" s="77">
        <f>+'National DB'!BK65</f>
        <v>0</v>
      </c>
      <c r="S93" s="77">
        <f>+'National DB'!BL65</f>
        <v>0</v>
      </c>
      <c r="T93" s="77">
        <f>+'National DB'!BO65</f>
        <v>0</v>
      </c>
      <c r="U93" s="77">
        <f>+'National DB'!BP65</f>
        <v>0</v>
      </c>
      <c r="V93" s="77">
        <f>+'National DB'!BQ65</f>
        <v>0</v>
      </c>
      <c r="W93" s="77">
        <f>+'National DB'!BR65</f>
        <v>6.157195E-2</v>
      </c>
      <c r="X93" s="77" t="str">
        <f>+'National DB'!BS65</f>
        <v>kgCO2e/km</v>
      </c>
      <c r="Y93" s="77" t="str">
        <f>+'National DB'!BT65</f>
        <v>kgCO2e/km</v>
      </c>
    </row>
    <row r="94" spans="1:25" ht="28">
      <c r="A94" s="77" t="str">
        <f>+'National DB'!B66</f>
        <v>Trasporti</v>
      </c>
      <c r="B94" s="77" t="str">
        <f>+'National DB'!C66</f>
        <v>Persone</v>
      </c>
      <c r="C94" s="77" t="str">
        <f>+'National DB'!D66</f>
        <v>Strada</v>
      </c>
      <c r="D94" s="77" t="str">
        <f>+'National DB'!H66</f>
        <v>7B2</v>
      </c>
      <c r="E94" s="77" t="str">
        <f>+'National DB'!I66</f>
        <v>Moto, benzina, percorso URBANO (IT)</v>
      </c>
      <c r="F94" s="77">
        <f>+'National DB'!AY66</f>
        <v>9.1956257E-2</v>
      </c>
      <c r="G94" s="77">
        <f>+'National DB'!AZ66</f>
        <v>3.3213600000000002E-3</v>
      </c>
      <c r="H94" s="77">
        <f>+'National DB'!BA66</f>
        <v>0</v>
      </c>
      <c r="I94" s="77">
        <f>+'National DB'!BB66</f>
        <v>5.2999999999999998E-4</v>
      </c>
      <c r="J94" s="77">
        <f>+'National DB'!BC66</f>
        <v>0</v>
      </c>
      <c r="K94" s="77">
        <f>+'National DB'!BD66</f>
        <v>0</v>
      </c>
      <c r="L94" s="77">
        <f>+'National DB'!BE66</f>
        <v>0</v>
      </c>
      <c r="M94" s="77">
        <f>+'National DB'!BF66</f>
        <v>0</v>
      </c>
      <c r="N94" s="77">
        <f>+'National DB'!BG66</f>
        <v>0</v>
      </c>
      <c r="O94" s="77">
        <f>+'National DB'!BH66</f>
        <v>0</v>
      </c>
      <c r="P94" s="77">
        <f>+'National DB'!BI66</f>
        <v>0</v>
      </c>
      <c r="Q94" s="77">
        <f>+'National DB'!BJ66</f>
        <v>0</v>
      </c>
      <c r="R94" s="77">
        <f>+'National DB'!BK66</f>
        <v>0</v>
      </c>
      <c r="S94" s="77">
        <f>+'National DB'!BL66</f>
        <v>0</v>
      </c>
      <c r="T94" s="77">
        <f>+'National DB'!BO66</f>
        <v>0</v>
      </c>
      <c r="U94" s="77">
        <f>+'National DB'!BP66</f>
        <v>0</v>
      </c>
      <c r="V94" s="77">
        <f>+'National DB'!BQ66</f>
        <v>0</v>
      </c>
      <c r="W94" s="77">
        <f>+'National DB'!BR66</f>
        <v>9.5807616999999998E-2</v>
      </c>
      <c r="X94" s="77" t="str">
        <f>+'National DB'!BS66</f>
        <v>kgCO2e/km</v>
      </c>
      <c r="Y94" s="77" t="str">
        <f>+'National DB'!BT66</f>
        <v>kgCO2e/km</v>
      </c>
    </row>
    <row r="95" spans="1:25" ht="42">
      <c r="A95" s="77" t="str">
        <f>+'National DB'!B67</f>
        <v>Trasporti</v>
      </c>
      <c r="B95" s="77" t="str">
        <f>+'National DB'!C67</f>
        <v>Merci</v>
      </c>
      <c r="C95" s="77" t="str">
        <f>+'National DB'!D67</f>
        <v>Strada</v>
      </c>
      <c r="D95" s="77" t="str">
        <f>+'National DB'!H67</f>
        <v>7B2</v>
      </c>
      <c r="E95" s="77" t="str">
        <f>+'National DB'!I67</f>
        <v>Autoveicoli leggeri, mix di combustibile, percorso URBANO (IT)</v>
      </c>
      <c r="F95" s="77">
        <f>+'National DB'!AY67</f>
        <v>0.32698044900000001</v>
      </c>
      <c r="G95" s="77">
        <f>+'National DB'!AZ67</f>
        <v>1.9843199999999999E-4</v>
      </c>
      <c r="H95" s="77">
        <f>+'National DB'!BA67</f>
        <v>0</v>
      </c>
      <c r="I95" s="77">
        <f>+'National DB'!BB67</f>
        <v>3.6803199999999999E-3</v>
      </c>
      <c r="J95" s="77">
        <f>+'National DB'!BC67</f>
        <v>0</v>
      </c>
      <c r="K95" s="77">
        <f>+'National DB'!BD67</f>
        <v>0</v>
      </c>
      <c r="L95" s="77">
        <f>+'National DB'!BE67</f>
        <v>0</v>
      </c>
      <c r="M95" s="77">
        <f>+'National DB'!BF67</f>
        <v>0</v>
      </c>
      <c r="N95" s="77">
        <f>+'National DB'!BG67</f>
        <v>0</v>
      </c>
      <c r="O95" s="77">
        <f>+'National DB'!BH67</f>
        <v>0</v>
      </c>
      <c r="P95" s="77">
        <f>+'National DB'!BI67</f>
        <v>0</v>
      </c>
      <c r="Q95" s="77">
        <f>+'National DB'!BJ67</f>
        <v>0</v>
      </c>
      <c r="R95" s="77">
        <f>+'National DB'!BK67</f>
        <v>0</v>
      </c>
      <c r="S95" s="77">
        <f>+'National DB'!BL67</f>
        <v>0</v>
      </c>
      <c r="T95" s="77">
        <f>+'National DB'!BO67</f>
        <v>0</v>
      </c>
      <c r="U95" s="77">
        <f>+'National DB'!BP67</f>
        <v>0</v>
      </c>
      <c r="V95" s="77">
        <f>+'National DB'!BQ67</f>
        <v>0</v>
      </c>
      <c r="W95" s="77">
        <f>+'National DB'!BR67</f>
        <v>0</v>
      </c>
      <c r="X95" s="77" t="str">
        <f>+'National DB'!BS67</f>
        <v>kgCO2e/km</v>
      </c>
      <c r="Y95" s="77" t="str">
        <f>+'National DB'!BT67</f>
        <v>kgCO2e/km</v>
      </c>
    </row>
    <row r="96" spans="1:25" ht="42">
      <c r="A96" s="77" t="str">
        <f>+'National DB'!B68</f>
        <v>Trasporti</v>
      </c>
      <c r="B96" s="77" t="str">
        <f>+'National DB'!C68</f>
        <v>Merci</v>
      </c>
      <c r="C96" s="77" t="str">
        <f>+'National DB'!D68</f>
        <v>Strada</v>
      </c>
      <c r="D96" s="77" t="str">
        <f>+'National DB'!H68</f>
        <v>7B2</v>
      </c>
      <c r="E96" s="77" t="str">
        <f>+'National DB'!I68</f>
        <v>Autoveicoli pesanti, mix di combustibile, percorso URBANO (IT)</v>
      </c>
      <c r="F96" s="77">
        <f>+'National DB'!AY68</f>
        <v>0.88215055099999995</v>
      </c>
      <c r="G96" s="77">
        <f>+'National DB'!AZ68</f>
        <v>1.9242539999999998E-3</v>
      </c>
      <c r="H96" s="77">
        <f>+'National DB'!BA68</f>
        <v>0</v>
      </c>
      <c r="I96" s="77">
        <f>+'National DB'!BB68</f>
        <v>4.7236249999999995E-3</v>
      </c>
      <c r="J96" s="77">
        <f>+'National DB'!BC68</f>
        <v>0</v>
      </c>
      <c r="K96" s="77">
        <f>+'National DB'!BD68</f>
        <v>0</v>
      </c>
      <c r="L96" s="77">
        <f>+'National DB'!BE68</f>
        <v>0</v>
      </c>
      <c r="M96" s="77">
        <f>+'National DB'!BF68</f>
        <v>0</v>
      </c>
      <c r="N96" s="77">
        <f>+'National DB'!BG68</f>
        <v>0</v>
      </c>
      <c r="O96" s="77">
        <f>+'National DB'!BH68</f>
        <v>0</v>
      </c>
      <c r="P96" s="77">
        <f>+'National DB'!BI68</f>
        <v>0</v>
      </c>
      <c r="Q96" s="77">
        <f>+'National DB'!BJ68</f>
        <v>0</v>
      </c>
      <c r="R96" s="77">
        <f>+'National DB'!BK68</f>
        <v>0</v>
      </c>
      <c r="S96" s="77">
        <f>+'National DB'!BL68</f>
        <v>0</v>
      </c>
      <c r="T96" s="77">
        <f>+'National DB'!BO68</f>
        <v>0</v>
      </c>
      <c r="U96" s="77">
        <f>+'National DB'!BP68</f>
        <v>0</v>
      </c>
      <c r="V96" s="77">
        <f>+'National DB'!BQ68</f>
        <v>0</v>
      </c>
      <c r="W96" s="77">
        <f>+'National DB'!BR68</f>
        <v>0.88879842999999992</v>
      </c>
      <c r="X96" s="77" t="str">
        <f>+'National DB'!BS68</f>
        <v>kgCO2e/km</v>
      </c>
      <c r="Y96" s="77" t="str">
        <f>+'National DB'!BT68</f>
        <v>kgCO2e/km</v>
      </c>
    </row>
    <row r="97" spans="1:25" ht="42">
      <c r="A97" s="77" t="str">
        <f>+'National DB'!B69</f>
        <v>Trasporti</v>
      </c>
      <c r="B97" s="77" t="str">
        <f>+'National DB'!C69</f>
        <v>Persone</v>
      </c>
      <c r="C97" s="77" t="str">
        <f>+'National DB'!D69</f>
        <v>Strada</v>
      </c>
      <c r="D97" s="77" t="str">
        <f>+'National DB'!H69</f>
        <v>7B2</v>
      </c>
      <c r="E97" s="77" t="str">
        <f>+'National DB'!I69</f>
        <v>Automobili, mix di combustibile, percorso extra-urbano (IT)</v>
      </c>
      <c r="F97" s="77">
        <f>+'National DB'!AY69</f>
        <v>0.13667078799999999</v>
      </c>
      <c r="G97" s="77">
        <f>+'National DB'!AZ69</f>
        <v>9.5482800000000007E-5</v>
      </c>
      <c r="H97" s="77">
        <f>+'National DB'!BA69</f>
        <v>0</v>
      </c>
      <c r="I97" s="77">
        <f>+'National DB'!BB69</f>
        <v>6.4557710000000008E-4</v>
      </c>
      <c r="J97" s="77">
        <f>+'National DB'!BC69</f>
        <v>0</v>
      </c>
      <c r="K97" s="77">
        <f>+'National DB'!BD69</f>
        <v>0</v>
      </c>
      <c r="L97" s="77">
        <f>+'National DB'!BE69</f>
        <v>0</v>
      </c>
      <c r="M97" s="77">
        <f>+'National DB'!BF69</f>
        <v>0</v>
      </c>
      <c r="N97" s="77">
        <f>+'National DB'!BG69</f>
        <v>0</v>
      </c>
      <c r="O97" s="77">
        <f>+'National DB'!BH69</f>
        <v>0</v>
      </c>
      <c r="P97" s="77">
        <f>+'National DB'!BI69</f>
        <v>0</v>
      </c>
      <c r="Q97" s="77">
        <f>+'National DB'!BJ69</f>
        <v>0</v>
      </c>
      <c r="R97" s="77">
        <f>+'National DB'!BK69</f>
        <v>0</v>
      </c>
      <c r="S97" s="77">
        <f>+'National DB'!BL69</f>
        <v>0</v>
      </c>
      <c r="T97" s="77">
        <f>+'National DB'!BO69</f>
        <v>0</v>
      </c>
      <c r="U97" s="77">
        <f>+'National DB'!BP69</f>
        <v>0</v>
      </c>
      <c r="V97" s="77">
        <f>+'National DB'!BQ69</f>
        <v>0</v>
      </c>
      <c r="W97" s="77">
        <f>+'National DB'!BR69</f>
        <v>0.13741184789999997</v>
      </c>
      <c r="X97" s="77" t="str">
        <f>+'National DB'!BS69</f>
        <v>kgCO2e/km</v>
      </c>
      <c r="Y97" s="77" t="str">
        <f>+'National DB'!BT69</f>
        <v>kgCO2e/km</v>
      </c>
    </row>
    <row r="98" spans="1:25" ht="42">
      <c r="A98" s="77" t="str">
        <f>+'National DB'!B70</f>
        <v>Trasporti</v>
      </c>
      <c r="B98" s="77" t="str">
        <f>+'National DB'!C70</f>
        <v>Persone</v>
      </c>
      <c r="C98" s="77" t="str">
        <f>+'National DB'!D70</f>
        <v>Strada</v>
      </c>
      <c r="D98" s="77" t="str">
        <f>+'National DB'!H70</f>
        <v>7B2</v>
      </c>
      <c r="E98" s="77" t="str">
        <f>+'National DB'!I70</f>
        <v>Autobus, mix di combustibile, percorso extra-urbano (IT)</v>
      </c>
      <c r="F98" s="77">
        <f>+'National DB'!AY70</f>
        <v>0.666443495</v>
      </c>
      <c r="G98" s="77">
        <f>+'National DB'!AZ70</f>
        <v>1.4259780000000001E-3</v>
      </c>
      <c r="H98" s="77">
        <f>+'National DB'!BA70</f>
        <v>0</v>
      </c>
      <c r="I98" s="77">
        <f>+'National DB'!BB70</f>
        <v>4.8378399999999995E-3</v>
      </c>
      <c r="J98" s="77">
        <f>+'National DB'!BC70</f>
        <v>0</v>
      </c>
      <c r="K98" s="77">
        <f>+'National DB'!BD70</f>
        <v>0</v>
      </c>
      <c r="L98" s="77">
        <f>+'National DB'!BE70</f>
        <v>0</v>
      </c>
      <c r="M98" s="77">
        <f>+'National DB'!BF70</f>
        <v>0</v>
      </c>
      <c r="N98" s="77">
        <f>+'National DB'!BG70</f>
        <v>0</v>
      </c>
      <c r="O98" s="77">
        <f>+'National DB'!BH70</f>
        <v>0</v>
      </c>
      <c r="P98" s="77">
        <f>+'National DB'!BI70</f>
        <v>0</v>
      </c>
      <c r="Q98" s="77">
        <f>+'National DB'!BJ70</f>
        <v>0</v>
      </c>
      <c r="R98" s="77">
        <f>+'National DB'!BK70</f>
        <v>0</v>
      </c>
      <c r="S98" s="77">
        <f>+'National DB'!BL70</f>
        <v>0</v>
      </c>
      <c r="T98" s="77">
        <f>+'National DB'!BO70</f>
        <v>0</v>
      </c>
      <c r="U98" s="77">
        <f>+'National DB'!BP70</f>
        <v>0</v>
      </c>
      <c r="V98" s="77">
        <f>+'National DB'!BQ70</f>
        <v>0</v>
      </c>
      <c r="W98" s="77">
        <f>+'National DB'!BR70</f>
        <v>0.67270731299999997</v>
      </c>
      <c r="X98" s="77" t="str">
        <f>+'National DB'!BS70</f>
        <v>kgCO2e/km</v>
      </c>
      <c r="Y98" s="77" t="str">
        <f>+'National DB'!BT70</f>
        <v>kgCO2e/km</v>
      </c>
    </row>
    <row r="99" spans="1:25" ht="42">
      <c r="A99" s="77" t="str">
        <f>+'National DB'!B71</f>
        <v>Trasporti</v>
      </c>
      <c r="B99" s="77" t="str">
        <f>+'National DB'!C71</f>
        <v>Persone</v>
      </c>
      <c r="C99" s="77" t="str">
        <f>+'National DB'!D71</f>
        <v>Strada</v>
      </c>
      <c r="D99" s="77" t="str">
        <f>+'National DB'!H71</f>
        <v>7B2</v>
      </c>
      <c r="E99" s="77" t="str">
        <f>+'National DB'!I71</f>
        <v>Ciclomotori, benzina, percorso extra-urbano (IT)</v>
      </c>
      <c r="F99" s="77">
        <f>+'National DB'!AY71</f>
        <v>5.8648842E-2</v>
      </c>
      <c r="G99" s="77">
        <f>+'National DB'!AZ71</f>
        <v>2.6581080000000002E-3</v>
      </c>
      <c r="H99" s="77">
        <f>+'National DB'!BA71</f>
        <v>0</v>
      </c>
      <c r="I99" s="77">
        <f>+'National DB'!BB71</f>
        <v>2.6499999999999999E-4</v>
      </c>
      <c r="J99" s="77">
        <f>+'National DB'!BC71</f>
        <v>0</v>
      </c>
      <c r="K99" s="77">
        <f>+'National DB'!BD71</f>
        <v>0</v>
      </c>
      <c r="L99" s="77">
        <f>+'National DB'!BE71</f>
        <v>0</v>
      </c>
      <c r="M99" s="77">
        <f>+'National DB'!BF71</f>
        <v>0</v>
      </c>
      <c r="N99" s="77">
        <f>+'National DB'!BG71</f>
        <v>0</v>
      </c>
      <c r="O99" s="77">
        <f>+'National DB'!BH71</f>
        <v>0</v>
      </c>
      <c r="P99" s="77">
        <f>+'National DB'!BI71</f>
        <v>0</v>
      </c>
      <c r="Q99" s="77">
        <f>+'National DB'!BJ71</f>
        <v>0</v>
      </c>
      <c r="R99" s="77">
        <f>+'National DB'!BK71</f>
        <v>0</v>
      </c>
      <c r="S99" s="77">
        <f>+'National DB'!BL71</f>
        <v>0</v>
      </c>
      <c r="T99" s="77">
        <f>+'National DB'!BO71</f>
        <v>0</v>
      </c>
      <c r="U99" s="77">
        <f>+'National DB'!BP71</f>
        <v>0</v>
      </c>
      <c r="V99" s="77">
        <f>+'National DB'!BQ71</f>
        <v>0</v>
      </c>
      <c r="W99" s="77">
        <f>+'National DB'!BR71</f>
        <v>6.157195E-2</v>
      </c>
      <c r="X99" s="77" t="str">
        <f>+'National DB'!BS71</f>
        <v>kgCO2e/km</v>
      </c>
      <c r="Y99" s="77" t="str">
        <f>+'National DB'!BT71</f>
        <v>kgCO2e/km</v>
      </c>
    </row>
    <row r="100" spans="1:25" ht="28">
      <c r="A100" s="77" t="str">
        <f>+'National DB'!B72</f>
        <v>Trasporti</v>
      </c>
      <c r="B100" s="77" t="str">
        <f>+'National DB'!C72</f>
        <v>Persone</v>
      </c>
      <c r="C100" s="77" t="str">
        <f>+'National DB'!D72</f>
        <v>Strada</v>
      </c>
      <c r="D100" s="77" t="str">
        <f>+'National DB'!H72</f>
        <v>7B2</v>
      </c>
      <c r="E100" s="77" t="str">
        <f>+'National DB'!I72</f>
        <v>Moto, benzina, percorso extra-urbano (IT)</v>
      </c>
      <c r="F100" s="77">
        <f>+'National DB'!AY72</f>
        <v>8.6350794999999994E-2</v>
      </c>
      <c r="G100" s="77">
        <f>+'National DB'!AZ72</f>
        <v>2.3796030000000001E-3</v>
      </c>
      <c r="H100" s="77">
        <f>+'National DB'!BA72</f>
        <v>0</v>
      </c>
      <c r="I100" s="77">
        <f>+'National DB'!BB72</f>
        <v>5.2999999999999998E-4</v>
      </c>
      <c r="J100" s="77">
        <f>+'National DB'!BC72</f>
        <v>0</v>
      </c>
      <c r="K100" s="77">
        <f>+'National DB'!BD72</f>
        <v>0</v>
      </c>
      <c r="L100" s="77">
        <f>+'National DB'!BE72</f>
        <v>0</v>
      </c>
      <c r="M100" s="77">
        <f>+'National DB'!BF72</f>
        <v>0</v>
      </c>
      <c r="N100" s="77">
        <f>+'National DB'!BG72</f>
        <v>0</v>
      </c>
      <c r="O100" s="77">
        <f>+'National DB'!BH72</f>
        <v>0</v>
      </c>
      <c r="P100" s="77">
        <f>+'National DB'!BI72</f>
        <v>0</v>
      </c>
      <c r="Q100" s="77">
        <f>+'National DB'!BJ72</f>
        <v>0</v>
      </c>
      <c r="R100" s="77">
        <f>+'National DB'!BK72</f>
        <v>0</v>
      </c>
      <c r="S100" s="77">
        <f>+'National DB'!BL72</f>
        <v>0</v>
      </c>
      <c r="T100" s="77">
        <f>+'National DB'!BO72</f>
        <v>0</v>
      </c>
      <c r="U100" s="77">
        <f>+'National DB'!BP72</f>
        <v>0</v>
      </c>
      <c r="V100" s="77">
        <f>+'National DB'!BQ72</f>
        <v>0</v>
      </c>
      <c r="W100" s="77">
        <f>+'National DB'!BR72</f>
        <v>8.9260397999999991E-2</v>
      </c>
      <c r="X100" s="77" t="str">
        <f>+'National DB'!BS72</f>
        <v>kgCO2e/km</v>
      </c>
      <c r="Y100" s="77" t="str">
        <f>+'National DB'!BT72</f>
        <v>kgCO2e/km</v>
      </c>
    </row>
    <row r="101" spans="1:25" ht="42">
      <c r="A101" s="77" t="str">
        <f>+'National DB'!B73</f>
        <v>Trasporti</v>
      </c>
      <c r="B101" s="77" t="str">
        <f>+'National DB'!C73</f>
        <v>Merci</v>
      </c>
      <c r="C101" s="77" t="str">
        <f>+'National DB'!D73</f>
        <v>Strada</v>
      </c>
      <c r="D101" s="77" t="str">
        <f>+'National DB'!H73</f>
        <v>7B2</v>
      </c>
      <c r="E101" s="77" t="str">
        <f>+'National DB'!I73</f>
        <v>Autoveicoli leggeri, mix di combustibile, percorso extra-urbano (IT)</v>
      </c>
      <c r="F101" s="77">
        <f>+'National DB'!AY73</f>
        <v>0.182785528</v>
      </c>
      <c r="G101" s="77">
        <f>+'National DB'!AZ73</f>
        <v>4.0201799999999999E-5</v>
      </c>
      <c r="H101" s="77">
        <f>+'National DB'!BA73</f>
        <v>0</v>
      </c>
      <c r="I101" s="77">
        <f>+'National DB'!BB73</f>
        <v>1.09329195E-3</v>
      </c>
      <c r="J101" s="77">
        <f>+'National DB'!BC73</f>
        <v>0</v>
      </c>
      <c r="K101" s="77">
        <f>+'National DB'!BD73</f>
        <v>0</v>
      </c>
      <c r="L101" s="77">
        <f>+'National DB'!BE73</f>
        <v>0</v>
      </c>
      <c r="M101" s="77">
        <f>+'National DB'!BF73</f>
        <v>0</v>
      </c>
      <c r="N101" s="77">
        <f>+'National DB'!BG73</f>
        <v>0</v>
      </c>
      <c r="O101" s="77">
        <f>+'National DB'!BH73</f>
        <v>0</v>
      </c>
      <c r="P101" s="77">
        <f>+'National DB'!BI73</f>
        <v>0</v>
      </c>
      <c r="Q101" s="77">
        <f>+'National DB'!BJ73</f>
        <v>0</v>
      </c>
      <c r="R101" s="77">
        <f>+'National DB'!BK73</f>
        <v>0</v>
      </c>
      <c r="S101" s="77">
        <f>+'National DB'!BL73</f>
        <v>0</v>
      </c>
      <c r="T101" s="77">
        <f>+'National DB'!BO73</f>
        <v>0</v>
      </c>
      <c r="U101" s="77">
        <f>+'National DB'!BP73</f>
        <v>0</v>
      </c>
      <c r="V101" s="77">
        <f>+'National DB'!BQ73</f>
        <v>0</v>
      </c>
      <c r="W101" s="77">
        <f>+'National DB'!BR73</f>
        <v>0.18391902174999999</v>
      </c>
      <c r="X101" s="77" t="str">
        <f>+'National DB'!BS73</f>
        <v>kgCO2e/km</v>
      </c>
      <c r="Y101" s="77" t="str">
        <f>+'National DB'!BT73</f>
        <v>kgCO2e/km</v>
      </c>
    </row>
    <row r="102" spans="1:25" ht="42">
      <c r="A102" s="77" t="str">
        <f>+'National DB'!B74</f>
        <v>Trasporti</v>
      </c>
      <c r="B102" s="77" t="str">
        <f>+'National DB'!C74</f>
        <v>Merci</v>
      </c>
      <c r="C102" s="77" t="str">
        <f>+'National DB'!D74</f>
        <v>Strada</v>
      </c>
      <c r="D102" s="77" t="str">
        <f>+'National DB'!H74</f>
        <v>7B2</v>
      </c>
      <c r="E102" s="77" t="str">
        <f>+'National DB'!I74</f>
        <v>Autoveicoli pesanti, mix di combustibile, percorso extra-urbano (IT)</v>
      </c>
      <c r="F102" s="77">
        <f>+'National DB'!AY74</f>
        <v>0.56630653399999997</v>
      </c>
      <c r="G102" s="77">
        <f>+'National DB'!AZ74</f>
        <v>7.2572399999999997E-4</v>
      </c>
      <c r="H102" s="77">
        <f>+'National DB'!BA74</f>
        <v>0</v>
      </c>
      <c r="I102" s="77">
        <f>+'National DB'!BB74</f>
        <v>5.3594659999999994E-3</v>
      </c>
      <c r="J102" s="77">
        <f>+'National DB'!BC74</f>
        <v>0</v>
      </c>
      <c r="K102" s="77">
        <f>+'National DB'!BD74</f>
        <v>0</v>
      </c>
      <c r="L102" s="77">
        <f>+'National DB'!BE74</f>
        <v>0</v>
      </c>
      <c r="M102" s="77">
        <f>+'National DB'!BF74</f>
        <v>0</v>
      </c>
      <c r="N102" s="77">
        <f>+'National DB'!BG74</f>
        <v>0</v>
      </c>
      <c r="O102" s="77">
        <f>+'National DB'!BH74</f>
        <v>0</v>
      </c>
      <c r="P102" s="77">
        <f>+'National DB'!BI74</f>
        <v>0</v>
      </c>
      <c r="Q102" s="77">
        <f>+'National DB'!BJ74</f>
        <v>0</v>
      </c>
      <c r="R102" s="77">
        <f>+'National DB'!BK74</f>
        <v>0</v>
      </c>
      <c r="S102" s="77">
        <f>+'National DB'!BL74</f>
        <v>0</v>
      </c>
      <c r="T102" s="77">
        <f>+'National DB'!BO74</f>
        <v>0</v>
      </c>
      <c r="U102" s="77">
        <f>+'National DB'!BP74</f>
        <v>0</v>
      </c>
      <c r="V102" s="77">
        <f>+'National DB'!BQ74</f>
        <v>0</v>
      </c>
      <c r="W102" s="77">
        <f>+'National DB'!BR74</f>
        <v>0.57239172400000005</v>
      </c>
      <c r="X102" s="77" t="str">
        <f>+'National DB'!BS74</f>
        <v>kgCO2e/km</v>
      </c>
      <c r="Y102" s="77" t="str">
        <f>+'National DB'!BT74</f>
        <v>kgCO2e/km</v>
      </c>
    </row>
    <row r="103" spans="1:25" ht="42">
      <c r="A103" s="77" t="str">
        <f>+'National DB'!B75</f>
        <v>Trasporti</v>
      </c>
      <c r="B103" s="77" t="str">
        <f>+'National DB'!C75</f>
        <v>Persone</v>
      </c>
      <c r="C103" s="77" t="str">
        <f>+'National DB'!D75</f>
        <v>Strada</v>
      </c>
      <c r="D103" s="77" t="str">
        <f>+'National DB'!H75</f>
        <v>7B2</v>
      </c>
      <c r="E103" s="77" t="str">
        <f>+'National DB'!I75</f>
        <v>Automobili, mix di combustibile, percorso AUTOSTRADALE (IT)</v>
      </c>
      <c r="F103" s="77">
        <f>+'National DB'!AY75</f>
        <v>0.160174445</v>
      </c>
      <c r="G103" s="77">
        <f>+'National DB'!AZ75</f>
        <v>1.0395059999999999E-4</v>
      </c>
      <c r="H103" s="77">
        <f>+'National DB'!BA75</f>
        <v>0</v>
      </c>
      <c r="I103" s="77">
        <f>+'National DB'!BB75</f>
        <v>7.4537874999999992E-4</v>
      </c>
      <c r="J103" s="77">
        <f>+'National DB'!BC75</f>
        <v>0</v>
      </c>
      <c r="K103" s="77">
        <f>+'National DB'!BD75</f>
        <v>0</v>
      </c>
      <c r="L103" s="77">
        <f>+'National DB'!BE75</f>
        <v>0</v>
      </c>
      <c r="M103" s="77">
        <f>+'National DB'!BF75</f>
        <v>0</v>
      </c>
      <c r="N103" s="77">
        <f>+'National DB'!BG75</f>
        <v>0</v>
      </c>
      <c r="O103" s="77">
        <f>+'National DB'!BH75</f>
        <v>0</v>
      </c>
      <c r="P103" s="77">
        <f>+'National DB'!BI75</f>
        <v>0</v>
      </c>
      <c r="Q103" s="77">
        <f>+'National DB'!BJ75</f>
        <v>0</v>
      </c>
      <c r="R103" s="77">
        <f>+'National DB'!BK75</f>
        <v>0</v>
      </c>
      <c r="S103" s="77">
        <f>+'National DB'!BL75</f>
        <v>0</v>
      </c>
      <c r="T103" s="77">
        <f>+'National DB'!BO75</f>
        <v>0</v>
      </c>
      <c r="U103" s="77">
        <f>+'National DB'!BP75</f>
        <v>0</v>
      </c>
      <c r="V103" s="77">
        <f>+'National DB'!BQ75</f>
        <v>0</v>
      </c>
      <c r="W103" s="77">
        <f>+'National DB'!BR75</f>
        <v>0.16102377435000001</v>
      </c>
      <c r="X103" s="77" t="str">
        <f>+'National DB'!BS75</f>
        <v>kgCO2e/km</v>
      </c>
      <c r="Y103" s="77" t="str">
        <f>+'National DB'!BT75</f>
        <v>kgCO2e/km</v>
      </c>
    </row>
    <row r="104" spans="1:25" ht="42">
      <c r="A104" s="77" t="str">
        <f>+'National DB'!B76</f>
        <v>Trasporti</v>
      </c>
      <c r="B104" s="77" t="str">
        <f>+'National DB'!C76</f>
        <v>Persone</v>
      </c>
      <c r="C104" s="77" t="str">
        <f>+'National DB'!D76</f>
        <v>Strada</v>
      </c>
      <c r="D104" s="77" t="str">
        <f>+'National DB'!H76</f>
        <v>7B2</v>
      </c>
      <c r="E104" s="77" t="str">
        <f>+'National DB'!I76</f>
        <v>Autobus, mix di combustibile, percorso AUTOSTRADALE (IT)</v>
      </c>
      <c r="F104" s="77">
        <f>+'National DB'!AY76</f>
        <v>0.55894871300000004</v>
      </c>
      <c r="G104" s="77">
        <f>+'National DB'!AZ76</f>
        <v>8.0473800000000005E-4</v>
      </c>
      <c r="H104" s="77">
        <f>+'National DB'!BA76</f>
        <v>0</v>
      </c>
      <c r="I104" s="77">
        <f>+'National DB'!BB76</f>
        <v>4.0917589999999995E-3</v>
      </c>
      <c r="J104" s="77">
        <f>+'National DB'!BC76</f>
        <v>0</v>
      </c>
      <c r="K104" s="77">
        <f>+'National DB'!BD76</f>
        <v>0</v>
      </c>
      <c r="L104" s="77">
        <f>+'National DB'!BE76</f>
        <v>0</v>
      </c>
      <c r="M104" s="77">
        <f>+'National DB'!BF76</f>
        <v>0</v>
      </c>
      <c r="N104" s="77">
        <f>+'National DB'!BG76</f>
        <v>0</v>
      </c>
      <c r="O104" s="77">
        <f>+'National DB'!BH76</f>
        <v>0</v>
      </c>
      <c r="P104" s="77">
        <f>+'National DB'!BI76</f>
        <v>0</v>
      </c>
      <c r="Q104" s="77">
        <f>+'National DB'!BJ76</f>
        <v>0</v>
      </c>
      <c r="R104" s="77">
        <f>+'National DB'!BK76</f>
        <v>0</v>
      </c>
      <c r="S104" s="77">
        <f>+'National DB'!BL76</f>
        <v>0</v>
      </c>
      <c r="T104" s="77">
        <f>+'National DB'!BO76</f>
        <v>0</v>
      </c>
      <c r="U104" s="77">
        <f>+'National DB'!BP76</f>
        <v>0</v>
      </c>
      <c r="V104" s="77">
        <f>+'National DB'!BQ76</f>
        <v>0</v>
      </c>
      <c r="W104" s="77">
        <f>+'National DB'!BR76</f>
        <v>0.5638452100000001</v>
      </c>
      <c r="X104" s="77" t="str">
        <f>+'National DB'!BS76</f>
        <v>kgCO2e/km</v>
      </c>
      <c r="Y104" s="77" t="str">
        <f>+'National DB'!BT76</f>
        <v>kgCO2e/km</v>
      </c>
    </row>
    <row r="105" spans="1:25" ht="42">
      <c r="A105" s="77" t="str">
        <f>+'National DB'!B77</f>
        <v>Trasporti</v>
      </c>
      <c r="B105" s="77" t="str">
        <f>+'National DB'!C77</f>
        <v>Persone</v>
      </c>
      <c r="C105" s="77" t="str">
        <f>+'National DB'!D77</f>
        <v>Strada</v>
      </c>
      <c r="D105" s="77" t="str">
        <f>+'National DB'!H77</f>
        <v>7B2</v>
      </c>
      <c r="E105" s="77" t="str">
        <f>+'National DB'!I77</f>
        <v>Ciclomotori, benzina, percorso AUTOSTRADALE (IT)</v>
      </c>
      <c r="F105" s="77">
        <f>+'National DB'!AY77</f>
        <v>0.115654279</v>
      </c>
      <c r="G105" s="77">
        <f>+'National DB'!AZ77</f>
        <v>2.3522250000000003E-3</v>
      </c>
      <c r="H105" s="77">
        <f>+'National DB'!BA77</f>
        <v>0</v>
      </c>
      <c r="I105" s="77">
        <f>+'National DB'!BB77</f>
        <v>5.2999999999999998E-4</v>
      </c>
      <c r="J105" s="77">
        <f>+'National DB'!BC77</f>
        <v>0</v>
      </c>
      <c r="K105" s="77">
        <f>+'National DB'!BD77</f>
        <v>0</v>
      </c>
      <c r="L105" s="77">
        <f>+'National DB'!BE77</f>
        <v>0</v>
      </c>
      <c r="M105" s="77">
        <f>+'National DB'!BF77</f>
        <v>0</v>
      </c>
      <c r="N105" s="77">
        <f>+'National DB'!BG77</f>
        <v>0</v>
      </c>
      <c r="O105" s="77">
        <f>+'National DB'!BH77</f>
        <v>0</v>
      </c>
      <c r="P105" s="77">
        <f>+'National DB'!BI77</f>
        <v>0</v>
      </c>
      <c r="Q105" s="77">
        <f>+'National DB'!BJ77</f>
        <v>0</v>
      </c>
      <c r="R105" s="77">
        <f>+'National DB'!BK77</f>
        <v>0</v>
      </c>
      <c r="S105" s="77">
        <f>+'National DB'!BL77</f>
        <v>0</v>
      </c>
      <c r="T105" s="77">
        <f>+'National DB'!BO77</f>
        <v>0</v>
      </c>
      <c r="U105" s="77">
        <f>+'National DB'!BP77</f>
        <v>0</v>
      </c>
      <c r="V105" s="77">
        <f>+'National DB'!BQ77</f>
        <v>0</v>
      </c>
      <c r="W105" s="77">
        <f>+'National DB'!BR77</f>
        <v>0.118536504</v>
      </c>
      <c r="X105" s="77" t="str">
        <f>+'National DB'!BS77</f>
        <v>kgCO2e/km</v>
      </c>
      <c r="Y105" s="77" t="str">
        <f>+'National DB'!BT77</f>
        <v>kgCO2e/km</v>
      </c>
    </row>
    <row r="106" spans="1:25" ht="42">
      <c r="A106" s="77" t="str">
        <f>+'National DB'!B78</f>
        <v>Trasporti</v>
      </c>
      <c r="B106" s="77" t="str">
        <f>+'National DB'!C78</f>
        <v>Merci</v>
      </c>
      <c r="C106" s="77" t="str">
        <f>+'National DB'!D78</f>
        <v>Strada</v>
      </c>
      <c r="D106" s="77" t="str">
        <f>+'National DB'!H78</f>
        <v>7B2</v>
      </c>
      <c r="E106" s="77" t="str">
        <f>+'National DB'!I78</f>
        <v>Autoveicoli leggeri, mix di combustibile, percorso AUTOSTRADALE (IT)</v>
      </c>
      <c r="F106" s="77">
        <f>+'National DB'!AY78</f>
        <v>0.29240328199999999</v>
      </c>
      <c r="G106" s="77">
        <f>+'National DB'!AZ78</f>
        <v>2.3368079999999999E-5</v>
      </c>
      <c r="H106" s="77">
        <f>+'National DB'!BA78</f>
        <v>0</v>
      </c>
      <c r="I106" s="77">
        <f>+'National DB'!BB78</f>
        <v>1.1140229E-3</v>
      </c>
      <c r="J106" s="77">
        <f>+'National DB'!BC78</f>
        <v>0</v>
      </c>
      <c r="K106" s="77">
        <f>+'National DB'!BD78</f>
        <v>0</v>
      </c>
      <c r="L106" s="77">
        <f>+'National DB'!BE78</f>
        <v>0</v>
      </c>
      <c r="M106" s="77">
        <f>+'National DB'!BF78</f>
        <v>0</v>
      </c>
      <c r="N106" s="77">
        <f>+'National DB'!BG78</f>
        <v>0</v>
      </c>
      <c r="O106" s="77">
        <f>+'National DB'!BH78</f>
        <v>0</v>
      </c>
      <c r="P106" s="77">
        <f>+'National DB'!BI78</f>
        <v>0</v>
      </c>
      <c r="Q106" s="77">
        <f>+'National DB'!BJ78</f>
        <v>0</v>
      </c>
      <c r="R106" s="77">
        <f>+'National DB'!BK78</f>
        <v>0</v>
      </c>
      <c r="S106" s="77">
        <f>+'National DB'!BL78</f>
        <v>0</v>
      </c>
      <c r="T106" s="77">
        <f>+'National DB'!BO78</f>
        <v>0</v>
      </c>
      <c r="U106" s="77">
        <f>+'National DB'!BP78</f>
        <v>0</v>
      </c>
      <c r="V106" s="77">
        <f>+'National DB'!BQ78</f>
        <v>0</v>
      </c>
      <c r="W106" s="77">
        <f>+'National DB'!BR78</f>
        <v>0.29354067297999997</v>
      </c>
      <c r="X106" s="77" t="str">
        <f>+'National DB'!BS78</f>
        <v>kgCO2e/km</v>
      </c>
      <c r="Y106" s="77" t="str">
        <f>+'National DB'!BT78</f>
        <v>kgCO2e/km</v>
      </c>
    </row>
    <row r="107" spans="1:25" ht="42">
      <c r="A107" s="77" t="str">
        <f>+'National DB'!B79</f>
        <v>Trasporti</v>
      </c>
      <c r="B107" s="77" t="str">
        <f>+'National DB'!C79</f>
        <v>Merci</v>
      </c>
      <c r="C107" s="77" t="str">
        <f>+'National DB'!D79</f>
        <v>Strada</v>
      </c>
      <c r="D107" s="77" t="str">
        <f>+'National DB'!H79</f>
        <v>7B2</v>
      </c>
      <c r="E107" s="77" t="str">
        <f>+'National DB'!I79</f>
        <v>Autoveicoli pesanti, mix di combustibile, percorso AUTOSTRADALE (IT)</v>
      </c>
      <c r="F107" s="77">
        <f>+'National DB'!AY79</f>
        <v>0.57934297700000004</v>
      </c>
      <c r="G107" s="77">
        <f>+'National DB'!AZ79</f>
        <v>3.75867E-4</v>
      </c>
      <c r="H107" s="77">
        <f>+'National DB'!BA79</f>
        <v>0</v>
      </c>
      <c r="I107" s="77">
        <f>+'National DB'!BB79</f>
        <v>4.9469405000000001E-3</v>
      </c>
      <c r="J107" s="77">
        <f>+'National DB'!BC79</f>
        <v>0</v>
      </c>
      <c r="K107" s="77">
        <f>+'National DB'!BD79</f>
        <v>0</v>
      </c>
      <c r="L107" s="77">
        <f>+'National DB'!BE79</f>
        <v>0</v>
      </c>
      <c r="M107" s="77">
        <f>+'National DB'!BF79</f>
        <v>0</v>
      </c>
      <c r="N107" s="77">
        <f>+'National DB'!BG79</f>
        <v>0</v>
      </c>
      <c r="O107" s="77">
        <f>+'National DB'!BH79</f>
        <v>0</v>
      </c>
      <c r="P107" s="77">
        <f>+'National DB'!BI79</f>
        <v>0</v>
      </c>
      <c r="Q107" s="77">
        <f>+'National DB'!BJ79</f>
        <v>0</v>
      </c>
      <c r="R107" s="77">
        <f>+'National DB'!BK79</f>
        <v>0</v>
      </c>
      <c r="S107" s="77">
        <f>+'National DB'!BL79</f>
        <v>0</v>
      </c>
      <c r="T107" s="77">
        <f>+'National DB'!BO79</f>
        <v>0</v>
      </c>
      <c r="U107" s="77">
        <f>+'National DB'!BP79</f>
        <v>0</v>
      </c>
      <c r="V107" s="77">
        <f>+'National DB'!BQ79</f>
        <v>0</v>
      </c>
      <c r="W107" s="77">
        <f>+'National DB'!BR79</f>
        <v>0.58466578450000006</v>
      </c>
      <c r="X107" s="77" t="str">
        <f>+'National DB'!BS79</f>
        <v>kgCO2e/km</v>
      </c>
      <c r="Y107" s="77" t="str">
        <f>+'National DB'!BT79</f>
        <v>kgCO2e/km</v>
      </c>
    </row>
    <row r="108" spans="1:25" ht="28">
      <c r="A108" s="77" t="str">
        <f>+'National DB'!B80</f>
        <v>Trasporti</v>
      </c>
      <c r="B108" s="77" t="str">
        <f>+'National DB'!C80</f>
        <v>Persone</v>
      </c>
      <c r="C108" s="77" t="str">
        <f>+'National DB'!D80</f>
        <v>Strada</v>
      </c>
      <c r="D108" s="77" t="str">
        <f>+'National DB'!H80</f>
        <v>7B2</v>
      </c>
      <c r="E108" s="77" t="str">
        <f>+'National DB'!I80</f>
        <v>Automobili, benzina, qualsiasi percorso (IT)</v>
      </c>
      <c r="F108" s="77">
        <f>+'National DB'!AY80</f>
        <v>0.177937716</v>
      </c>
      <c r="G108" s="77">
        <f>+'National DB'!AZ80</f>
        <v>7.4813700000000006E-4</v>
      </c>
      <c r="H108" s="77">
        <f>+'National DB'!BA80</f>
        <v>0</v>
      </c>
      <c r="I108" s="77">
        <f>+'National DB'!BB80</f>
        <v>7.4130835E-4</v>
      </c>
      <c r="J108" s="77">
        <f>+'National DB'!BC80</f>
        <v>0</v>
      </c>
      <c r="K108" s="77">
        <f>+'National DB'!BD80</f>
        <v>0</v>
      </c>
      <c r="L108" s="77">
        <f>+'National DB'!BE80</f>
        <v>0</v>
      </c>
      <c r="M108" s="77">
        <f>+'National DB'!BF80</f>
        <v>0</v>
      </c>
      <c r="N108" s="77">
        <f>+'National DB'!BG80</f>
        <v>0</v>
      </c>
      <c r="O108" s="77">
        <f>+'National DB'!BH80</f>
        <v>0</v>
      </c>
      <c r="P108" s="77">
        <f>+'National DB'!BI80</f>
        <v>0</v>
      </c>
      <c r="Q108" s="77">
        <f>+'National DB'!BJ80</f>
        <v>0</v>
      </c>
      <c r="R108" s="77">
        <f>+'National DB'!BK80</f>
        <v>0</v>
      </c>
      <c r="S108" s="77">
        <f>+'National DB'!BL80</f>
        <v>0</v>
      </c>
      <c r="T108" s="77">
        <f>+'National DB'!BO80</f>
        <v>0</v>
      </c>
      <c r="U108" s="77">
        <f>+'National DB'!BP80</f>
        <v>0</v>
      </c>
      <c r="V108" s="77">
        <f>+'National DB'!BQ80</f>
        <v>0</v>
      </c>
      <c r="W108" s="77">
        <f>+'National DB'!BR80</f>
        <v>0.17942716135</v>
      </c>
      <c r="X108" s="77" t="str">
        <f>+'National DB'!BS80</f>
        <v>kgCO2e/km</v>
      </c>
      <c r="Y108" s="77" t="str">
        <f>+'National DB'!BT80</f>
        <v>kgCO2e/km</v>
      </c>
    </row>
    <row r="109" spans="1:25" ht="28">
      <c r="A109" s="77" t="str">
        <f>+'National DB'!B81</f>
        <v>Trasporti</v>
      </c>
      <c r="B109" s="77" t="str">
        <f>+'National DB'!C81</f>
        <v>Persone</v>
      </c>
      <c r="C109" s="77" t="str">
        <f>+'National DB'!D81</f>
        <v>Strada</v>
      </c>
      <c r="D109" s="77" t="str">
        <f>+'National DB'!H81</f>
        <v>7B2</v>
      </c>
      <c r="E109" s="77" t="str">
        <f>+'National DB'!I81</f>
        <v>Automobili, diesel, qualsiasi percorso (IT)</v>
      </c>
      <c r="F109" s="77">
        <f>+'National DB'!AY81</f>
        <v>0.15170484400000001</v>
      </c>
      <c r="G109" s="77">
        <f>+'National DB'!AZ81</f>
        <v>1.72506E-5</v>
      </c>
      <c r="H109" s="77">
        <f>+'National DB'!BA81</f>
        <v>0</v>
      </c>
      <c r="I109" s="77">
        <f>+'National DB'!BB81</f>
        <v>1.7998084500000001E-3</v>
      </c>
      <c r="J109" s="77">
        <f>+'National DB'!BC81</f>
        <v>0</v>
      </c>
      <c r="K109" s="77">
        <f>+'National DB'!BD81</f>
        <v>0</v>
      </c>
      <c r="L109" s="77">
        <f>+'National DB'!BE81</f>
        <v>0</v>
      </c>
      <c r="M109" s="77">
        <f>+'National DB'!BF81</f>
        <v>0</v>
      </c>
      <c r="N109" s="77">
        <f>+'National DB'!BG81</f>
        <v>0</v>
      </c>
      <c r="O109" s="77">
        <f>+'National DB'!BH81</f>
        <v>0</v>
      </c>
      <c r="P109" s="77">
        <f>+'National DB'!BI81</f>
        <v>0</v>
      </c>
      <c r="Q109" s="77">
        <f>+'National DB'!BJ81</f>
        <v>0</v>
      </c>
      <c r="R109" s="77">
        <f>+'National DB'!BK81</f>
        <v>0</v>
      </c>
      <c r="S109" s="77">
        <f>+'National DB'!BL81</f>
        <v>0</v>
      </c>
      <c r="T109" s="77">
        <f>+'National DB'!BO81</f>
        <v>0</v>
      </c>
      <c r="U109" s="77">
        <f>+'National DB'!BP81</f>
        <v>0</v>
      </c>
      <c r="V109" s="77">
        <f>+'National DB'!BQ81</f>
        <v>0</v>
      </c>
      <c r="W109" s="77">
        <f>+'National DB'!BR81</f>
        <v>0.15352190304999999</v>
      </c>
      <c r="X109" s="77" t="str">
        <f>+'National DB'!BS81</f>
        <v>kgCO2e/km</v>
      </c>
      <c r="Y109" s="77" t="str">
        <f>+'National DB'!BT81</f>
        <v>kgCO2e/km</v>
      </c>
    </row>
    <row r="110" spans="1:25" ht="28">
      <c r="A110" s="77" t="str">
        <f>+'National DB'!B82</f>
        <v>Trasporti</v>
      </c>
      <c r="B110" s="77" t="str">
        <f>+'National DB'!C82</f>
        <v>Persone</v>
      </c>
      <c r="C110" s="77" t="str">
        <f>+'National DB'!D82</f>
        <v>Strada</v>
      </c>
      <c r="D110" s="77" t="str">
        <f>+'National DB'!H82</f>
        <v>7B2</v>
      </c>
      <c r="E110" s="77" t="str">
        <f>+'National DB'!I82</f>
        <v>Automobili, GPL, qualsiasi percorso (IT)</v>
      </c>
      <c r="F110" s="77">
        <f>+'National DB'!AY82</f>
        <v>0.188162252</v>
      </c>
      <c r="G110" s="77">
        <f>+'National DB'!AZ82</f>
        <v>6.891E-4</v>
      </c>
      <c r="H110" s="77">
        <f>+'National DB'!BA82</f>
        <v>0</v>
      </c>
      <c r="I110" s="77">
        <f>+'National DB'!BB82</f>
        <v>8.1649680000000005E-4</v>
      </c>
      <c r="J110" s="77">
        <f>+'National DB'!BC82</f>
        <v>0</v>
      </c>
      <c r="K110" s="77">
        <f>+'National DB'!BD82</f>
        <v>0</v>
      </c>
      <c r="L110" s="77">
        <f>+'National DB'!BE82</f>
        <v>0</v>
      </c>
      <c r="M110" s="77">
        <f>+'National DB'!BF82</f>
        <v>0</v>
      </c>
      <c r="N110" s="77">
        <f>+'National DB'!BG82</f>
        <v>0</v>
      </c>
      <c r="O110" s="77">
        <f>+'National DB'!BH82</f>
        <v>0</v>
      </c>
      <c r="P110" s="77">
        <f>+'National DB'!BI82</f>
        <v>0</v>
      </c>
      <c r="Q110" s="77">
        <f>+'National DB'!BJ82</f>
        <v>0</v>
      </c>
      <c r="R110" s="77">
        <f>+'National DB'!BK82</f>
        <v>0</v>
      </c>
      <c r="S110" s="77">
        <f>+'National DB'!BL82</f>
        <v>0</v>
      </c>
      <c r="T110" s="77">
        <f>+'National DB'!BO82</f>
        <v>0</v>
      </c>
      <c r="U110" s="77">
        <f>+'National DB'!BP82</f>
        <v>0</v>
      </c>
      <c r="V110" s="77">
        <f>+'National DB'!BQ82</f>
        <v>0</v>
      </c>
      <c r="W110" s="77">
        <f>+'National DB'!BR82</f>
        <v>0.18966784880000001</v>
      </c>
      <c r="X110" s="77" t="str">
        <f>+'National DB'!BS82</f>
        <v>kgCO2e/km</v>
      </c>
      <c r="Y110" s="77" t="str">
        <f>+'National DB'!BT82</f>
        <v>kgCO2e/km</v>
      </c>
    </row>
    <row r="111" spans="1:25" ht="42">
      <c r="A111" s="77" t="str">
        <f>+'National DB'!B83</f>
        <v>Trasporti</v>
      </c>
      <c r="B111" s="77" t="str">
        <f>+'National DB'!C83</f>
        <v>Persone</v>
      </c>
      <c r="C111" s="77" t="str">
        <f>+'National DB'!D83</f>
        <v>Strada</v>
      </c>
      <c r="D111" s="77" t="str">
        <f>+'National DB'!H83</f>
        <v>7B2</v>
      </c>
      <c r="E111" s="77" t="str">
        <f>+'National DB'!I83</f>
        <v>Automobili, E85 (85% etanolo + 15% benzina), qualsiasi percorso (IT)</v>
      </c>
      <c r="F111" s="77">
        <f>+'National DB'!AY83</f>
        <v>0.27268306199999998</v>
      </c>
      <c r="G111" s="77">
        <f>+'National DB'!AZ83</f>
        <v>5.2825499999999994E-4</v>
      </c>
      <c r="H111" s="77">
        <f>+'National DB'!BA83</f>
        <v>0</v>
      </c>
      <c r="I111" s="77">
        <f>+'National DB'!BB83</f>
        <v>3.4922760000000001E-4</v>
      </c>
      <c r="J111" s="77">
        <f>+'National DB'!BC83</f>
        <v>0</v>
      </c>
      <c r="K111" s="77">
        <f>+'National DB'!BD83</f>
        <v>0</v>
      </c>
      <c r="L111" s="77">
        <f>+'National DB'!BE83</f>
        <v>0</v>
      </c>
      <c r="M111" s="77">
        <f>+'National DB'!BF83</f>
        <v>0</v>
      </c>
      <c r="N111" s="77">
        <f>+'National DB'!BG83</f>
        <v>0</v>
      </c>
      <c r="O111" s="77">
        <f>+'National DB'!BH83</f>
        <v>0</v>
      </c>
      <c r="P111" s="77">
        <f>+'National DB'!BI83</f>
        <v>0</v>
      </c>
      <c r="Q111" s="77">
        <f>+'National DB'!BJ83</f>
        <v>0</v>
      </c>
      <c r="R111" s="77">
        <f>+'National DB'!BK83</f>
        <v>0</v>
      </c>
      <c r="S111" s="77">
        <f>+'National DB'!BL83</f>
        <v>0</v>
      </c>
      <c r="T111" s="77">
        <f>+'National DB'!BO83</f>
        <v>0</v>
      </c>
      <c r="U111" s="77">
        <f>+'National DB'!BP83</f>
        <v>0</v>
      </c>
      <c r="V111" s="77">
        <f>+'National DB'!BQ83</f>
        <v>0</v>
      </c>
      <c r="W111" s="77">
        <f>+'National DB'!BR83</f>
        <v>0.27356054459999996</v>
      </c>
      <c r="X111" s="77" t="str">
        <f>+'National DB'!BS83</f>
        <v>kgCO2e/km</v>
      </c>
      <c r="Y111" s="77" t="str">
        <f>+'National DB'!BT83</f>
        <v>kgCO2e/km</v>
      </c>
    </row>
    <row r="112" spans="1:25" ht="28">
      <c r="A112" s="77" t="str">
        <f>+'National DB'!B84</f>
        <v>Trasporti</v>
      </c>
      <c r="B112" s="77" t="str">
        <f>+'National DB'!C84</f>
        <v>Persone</v>
      </c>
      <c r="C112" s="77" t="str">
        <f>+'National DB'!D84</f>
        <v>Strada</v>
      </c>
      <c r="D112" s="77" t="str">
        <f>+'National DB'!H84</f>
        <v>7B2</v>
      </c>
      <c r="E112" s="77" t="str">
        <f>+'National DB'!I84</f>
        <v>Automobili, metano, qualsiasi percorso (IT)</v>
      </c>
      <c r="F112" s="77">
        <f>+'National DB'!AY84</f>
        <v>0.15677650200000001</v>
      </c>
      <c r="G112" s="77">
        <f>+'National DB'!AZ84</f>
        <v>9.4950899999999997E-4</v>
      </c>
      <c r="H112" s="77">
        <f>+'National DB'!BA84</f>
        <v>0</v>
      </c>
      <c r="I112" s="77">
        <f>+'National DB'!BB84</f>
        <v>2.6170737499999999E-4</v>
      </c>
      <c r="J112" s="77">
        <f>+'National DB'!BC84</f>
        <v>0</v>
      </c>
      <c r="K112" s="77">
        <f>+'National DB'!BD84</f>
        <v>0</v>
      </c>
      <c r="L112" s="77">
        <f>+'National DB'!BE84</f>
        <v>0</v>
      </c>
      <c r="M112" s="77">
        <f>+'National DB'!BF84</f>
        <v>0</v>
      </c>
      <c r="N112" s="77">
        <f>+'National DB'!BG84</f>
        <v>0</v>
      </c>
      <c r="O112" s="77">
        <f>+'National DB'!BH84</f>
        <v>0</v>
      </c>
      <c r="P112" s="77">
        <f>+'National DB'!BI84</f>
        <v>0</v>
      </c>
      <c r="Q112" s="77">
        <f>+'National DB'!BJ84</f>
        <v>0</v>
      </c>
      <c r="R112" s="77">
        <f>+'National DB'!BK84</f>
        <v>0</v>
      </c>
      <c r="S112" s="77">
        <f>+'National DB'!BL84</f>
        <v>0</v>
      </c>
      <c r="T112" s="77">
        <f>+'National DB'!BO84</f>
        <v>0</v>
      </c>
      <c r="U112" s="77">
        <f>+'National DB'!BP84</f>
        <v>0</v>
      </c>
      <c r="V112" s="77">
        <f>+'National DB'!BQ84</f>
        <v>0</v>
      </c>
      <c r="W112" s="77">
        <f>+'National DB'!BR84</f>
        <v>0.157987718375</v>
      </c>
      <c r="X112" s="77" t="str">
        <f>+'National DB'!BS84</f>
        <v>kgCO2e/km</v>
      </c>
      <c r="Y112" s="77" t="str">
        <f>+'National DB'!BT84</f>
        <v>kgCO2e/km</v>
      </c>
    </row>
    <row r="113" spans="1:25" ht="42">
      <c r="A113" s="77" t="str">
        <f>+'National DB'!B85</f>
        <v>Trasporti</v>
      </c>
      <c r="B113" s="77" t="str">
        <f>+'National DB'!C85</f>
        <v>Persone</v>
      </c>
      <c r="C113" s="77" t="str">
        <f>+'National DB'!D85</f>
        <v>Strada</v>
      </c>
      <c r="D113" s="77" t="str">
        <f>+'National DB'!H85</f>
        <v>7B2</v>
      </c>
      <c r="E113" s="77" t="str">
        <f>+'National DB'!I85</f>
        <v>Automobili, benzina ibrida, qualsiasi percorso (IT)</v>
      </c>
      <c r="F113" s="77">
        <f>+'National DB'!AY85</f>
        <v>0.106364083</v>
      </c>
      <c r="G113" s="77">
        <f>+'National DB'!AZ85</f>
        <v>0</v>
      </c>
      <c r="H113" s="77">
        <f>+'National DB'!BA85</f>
        <v>0</v>
      </c>
      <c r="I113" s="77">
        <f>+'National DB'!BB85</f>
        <v>6.2418100000000005E-5</v>
      </c>
      <c r="J113" s="77">
        <f>+'National DB'!BC85</f>
        <v>0</v>
      </c>
      <c r="K113" s="77">
        <f>+'National DB'!BD85</f>
        <v>0</v>
      </c>
      <c r="L113" s="77">
        <f>+'National DB'!BE85</f>
        <v>0</v>
      </c>
      <c r="M113" s="77">
        <f>+'National DB'!BF85</f>
        <v>0</v>
      </c>
      <c r="N113" s="77">
        <f>+'National DB'!BG85</f>
        <v>0</v>
      </c>
      <c r="O113" s="77">
        <f>+'National DB'!BH85</f>
        <v>0</v>
      </c>
      <c r="P113" s="77">
        <f>+'National DB'!BI85</f>
        <v>0</v>
      </c>
      <c r="Q113" s="77">
        <f>+'National DB'!BJ85</f>
        <v>0</v>
      </c>
      <c r="R113" s="77">
        <f>+'National DB'!BK85</f>
        <v>0</v>
      </c>
      <c r="S113" s="77">
        <f>+'National DB'!BL85</f>
        <v>0</v>
      </c>
      <c r="T113" s="77">
        <f>+'National DB'!BO85</f>
        <v>0</v>
      </c>
      <c r="U113" s="77">
        <f>+'National DB'!BP85</f>
        <v>0</v>
      </c>
      <c r="V113" s="77">
        <f>+'National DB'!BQ85</f>
        <v>0</v>
      </c>
      <c r="W113" s="77">
        <f>+'National DB'!BR85</f>
        <v>0.1064265011</v>
      </c>
      <c r="X113" s="77" t="str">
        <f>+'National DB'!BS85</f>
        <v>kgCO2e/km</v>
      </c>
      <c r="Y113" s="77" t="str">
        <f>+'National DB'!BT85</f>
        <v>kgCO2e/km</v>
      </c>
    </row>
    <row r="114" spans="1:25" ht="28">
      <c r="A114" s="77" t="str">
        <f>+'National DB'!B86</f>
        <v>Trasporti</v>
      </c>
      <c r="B114" s="77" t="str">
        <f>+'National DB'!C86</f>
        <v>Persone</v>
      </c>
      <c r="C114" s="77" t="str">
        <f>+'National DB'!D86</f>
        <v>Strada</v>
      </c>
      <c r="D114" s="77" t="str">
        <f>+'National DB'!H86</f>
        <v>7B2</v>
      </c>
      <c r="E114" s="77" t="str">
        <f>+'National DB'!I86</f>
        <v>Autobus, diesel, qualsiasi percorso (IT)</v>
      </c>
      <c r="F114" s="77">
        <f>+'National DB'!AY86</f>
        <v>0.68718225499999996</v>
      </c>
      <c r="G114" s="77">
        <f>+'National DB'!AZ86</f>
        <v>1.078737E-3</v>
      </c>
      <c r="H114" s="77">
        <f>+'National DB'!BA86</f>
        <v>0</v>
      </c>
      <c r="I114" s="77">
        <f>+'National DB'!BB86</f>
        <v>4.4826605E-3</v>
      </c>
      <c r="J114" s="77">
        <f>+'National DB'!BC86</f>
        <v>0</v>
      </c>
      <c r="K114" s="77">
        <f>+'National DB'!BD86</f>
        <v>0</v>
      </c>
      <c r="L114" s="77">
        <f>+'National DB'!BE86</f>
        <v>0</v>
      </c>
      <c r="M114" s="77">
        <f>+'National DB'!BF86</f>
        <v>0</v>
      </c>
      <c r="N114" s="77">
        <f>+'National DB'!BG86</f>
        <v>0</v>
      </c>
      <c r="O114" s="77">
        <f>+'National DB'!BH86</f>
        <v>0</v>
      </c>
      <c r="P114" s="77">
        <f>+'National DB'!BI86</f>
        <v>0</v>
      </c>
      <c r="Q114" s="77">
        <f>+'National DB'!BJ86</f>
        <v>0</v>
      </c>
      <c r="R114" s="77">
        <f>+'National DB'!BK86</f>
        <v>0</v>
      </c>
      <c r="S114" s="77">
        <f>+'National DB'!BL86</f>
        <v>0</v>
      </c>
      <c r="T114" s="77">
        <f>+'National DB'!BO86</f>
        <v>0</v>
      </c>
      <c r="U114" s="77">
        <f>+'National DB'!BP86</f>
        <v>0</v>
      </c>
      <c r="V114" s="77">
        <f>+'National DB'!BQ86</f>
        <v>0</v>
      </c>
      <c r="W114" s="77">
        <f>+'National DB'!BR86</f>
        <v>0.69274365250000003</v>
      </c>
      <c r="X114" s="77" t="str">
        <f>+'National DB'!BS86</f>
        <v>kgCO2e/km</v>
      </c>
      <c r="Y114" s="77" t="str">
        <f>+'National DB'!BT86</f>
        <v>kgCO2e/km</v>
      </c>
    </row>
    <row r="115" spans="1:25" ht="28">
      <c r="A115" s="77" t="str">
        <f>+'National DB'!B87</f>
        <v>Trasporti</v>
      </c>
      <c r="B115" s="77" t="str">
        <f>+'National DB'!C87</f>
        <v>Persone</v>
      </c>
      <c r="C115" s="77" t="str">
        <f>+'National DB'!D87</f>
        <v>Strada</v>
      </c>
      <c r="D115" s="77" t="str">
        <f>+'National DB'!H87</f>
        <v>7B2</v>
      </c>
      <c r="E115" s="77" t="str">
        <f>+'National DB'!I87</f>
        <v>Autobus, metano, qualsiasi percorso (IT)</v>
      </c>
      <c r="F115" s="77">
        <f>+'National DB'!AY87</f>
        <v>1.0680089340000001</v>
      </c>
      <c r="G115" s="77">
        <f>+'National DB'!AZ87</f>
        <v>3.6425819999999998E-2</v>
      </c>
      <c r="H115" s="77">
        <f>+'National DB'!BA87</f>
        <v>0</v>
      </c>
      <c r="I115" s="77">
        <f>+'National DB'!BB87</f>
        <v>0</v>
      </c>
      <c r="J115" s="77">
        <f>+'National DB'!BC87</f>
        <v>0</v>
      </c>
      <c r="K115" s="77">
        <f>+'National DB'!BD87</f>
        <v>0</v>
      </c>
      <c r="L115" s="77">
        <f>+'National DB'!BE87</f>
        <v>0</v>
      </c>
      <c r="M115" s="77">
        <f>+'National DB'!BF87</f>
        <v>0</v>
      </c>
      <c r="N115" s="77">
        <f>+'National DB'!BG87</f>
        <v>0</v>
      </c>
      <c r="O115" s="77">
        <f>+'National DB'!BH87</f>
        <v>0</v>
      </c>
      <c r="P115" s="77">
        <f>+'National DB'!BI87</f>
        <v>0</v>
      </c>
      <c r="Q115" s="77">
        <f>+'National DB'!BJ87</f>
        <v>0</v>
      </c>
      <c r="R115" s="77">
        <f>+'National DB'!BK87</f>
        <v>0</v>
      </c>
      <c r="S115" s="77">
        <f>+'National DB'!BL87</f>
        <v>0</v>
      </c>
      <c r="T115" s="77">
        <f>+'National DB'!BO87</f>
        <v>0</v>
      </c>
      <c r="U115" s="77">
        <f>+'National DB'!BP87</f>
        <v>0</v>
      </c>
      <c r="V115" s="77">
        <f>+'National DB'!BQ87</f>
        <v>0</v>
      </c>
      <c r="W115" s="77">
        <f>+'National DB'!BR87</f>
        <v>1.1044347540000001</v>
      </c>
      <c r="X115" s="77" t="str">
        <f>+'National DB'!BS87</f>
        <v>kgCO2e/km</v>
      </c>
      <c r="Y115" s="77" t="str">
        <f>+'National DB'!BT87</f>
        <v>kgCO2e/km</v>
      </c>
    </row>
    <row r="116" spans="1:25" ht="42">
      <c r="A116" s="77" t="str">
        <f>+'National DB'!B88</f>
        <v>Trasporti</v>
      </c>
      <c r="B116" s="77" t="str">
        <f>+'National DB'!C88</f>
        <v>Merci</v>
      </c>
      <c r="C116" s="77" t="str">
        <f>+'National DB'!D88</f>
        <v>Strada</v>
      </c>
      <c r="D116" s="77" t="str">
        <f>+'National DB'!H88</f>
        <v>7B2</v>
      </c>
      <c r="E116" s="77" t="str">
        <f>+'National DB'!I88</f>
        <v>Autoveicoli leggeri, benzina, qualsiai percorso (IT)</v>
      </c>
      <c r="F116" s="77">
        <f>+'National DB'!AY88</f>
        <v>0.28335807699999999</v>
      </c>
      <c r="G116" s="77">
        <f>+'National DB'!AZ88</f>
        <v>7.8160800000000004E-4</v>
      </c>
      <c r="H116" s="77">
        <f>+'National DB'!BA88</f>
        <v>0</v>
      </c>
      <c r="I116" s="77">
        <f>+'National DB'!BB88</f>
        <v>3.2466474999999998E-3</v>
      </c>
      <c r="J116" s="77">
        <f>+'National DB'!BC88</f>
        <v>0</v>
      </c>
      <c r="K116" s="77">
        <f>+'National DB'!BD88</f>
        <v>0</v>
      </c>
      <c r="L116" s="77">
        <f>+'National DB'!BE88</f>
        <v>0</v>
      </c>
      <c r="M116" s="77">
        <f>+'National DB'!BF88</f>
        <v>0</v>
      </c>
      <c r="N116" s="77">
        <f>+'National DB'!BG88</f>
        <v>0</v>
      </c>
      <c r="O116" s="77">
        <f>+'National DB'!BH88</f>
        <v>0</v>
      </c>
      <c r="P116" s="77">
        <f>+'National DB'!BI88</f>
        <v>0</v>
      </c>
      <c r="Q116" s="77">
        <f>+'National DB'!BJ88</f>
        <v>0</v>
      </c>
      <c r="R116" s="77">
        <f>+'National DB'!BK88</f>
        <v>0</v>
      </c>
      <c r="S116" s="77">
        <f>+'National DB'!BL88</f>
        <v>0</v>
      </c>
      <c r="T116" s="77">
        <f>+'National DB'!BO88</f>
        <v>0</v>
      </c>
      <c r="U116" s="77">
        <f>+'National DB'!BP88</f>
        <v>0</v>
      </c>
      <c r="V116" s="77">
        <f>+'National DB'!BQ88</f>
        <v>0</v>
      </c>
      <c r="W116" s="77">
        <f>+'National DB'!BR88</f>
        <v>0.28738633249999995</v>
      </c>
      <c r="X116" s="77" t="str">
        <f>+'National DB'!BS88</f>
        <v>kgCO2e/km</v>
      </c>
      <c r="Y116" s="77" t="str">
        <f>+'National DB'!BT88</f>
        <v>kgCO2e/km</v>
      </c>
    </row>
    <row r="117" spans="1:25" ht="28">
      <c r="A117" s="77" t="str">
        <f>+'National DB'!B89</f>
        <v>Trasporti</v>
      </c>
      <c r="B117" s="77" t="str">
        <f>+'National DB'!C89</f>
        <v>Merci</v>
      </c>
      <c r="C117" s="77" t="str">
        <f>+'National DB'!D89</f>
        <v>Strada</v>
      </c>
      <c r="D117" s="77" t="str">
        <f>+'National DB'!H89</f>
        <v>7B2</v>
      </c>
      <c r="E117" s="77" t="str">
        <f>+'National DB'!I89</f>
        <v>Autoveicoli leggeri, diesel, qualsiasi percorso (IT)</v>
      </c>
      <c r="F117" s="77">
        <f>+'National DB'!AY89</f>
        <v>0.23899326400000001</v>
      </c>
      <c r="G117" s="77">
        <f>+'National DB'!AZ89</f>
        <v>4.8739800000000004E-5</v>
      </c>
      <c r="H117" s="77">
        <f>+'National DB'!BA89</f>
        <v>0</v>
      </c>
      <c r="I117" s="77">
        <f>+'National DB'!BB89</f>
        <v>1.68528075E-3</v>
      </c>
      <c r="J117" s="77">
        <f>+'National DB'!BC89</f>
        <v>0</v>
      </c>
      <c r="K117" s="77">
        <f>+'National DB'!BD89</f>
        <v>0</v>
      </c>
      <c r="L117" s="77">
        <f>+'National DB'!BE89</f>
        <v>0</v>
      </c>
      <c r="M117" s="77">
        <f>+'National DB'!BF89</f>
        <v>0</v>
      </c>
      <c r="N117" s="77">
        <f>+'National DB'!BG89</f>
        <v>0</v>
      </c>
      <c r="O117" s="77">
        <f>+'National DB'!BH89</f>
        <v>0</v>
      </c>
      <c r="P117" s="77">
        <f>+'National DB'!BI89</f>
        <v>0</v>
      </c>
      <c r="Q117" s="77">
        <f>+'National DB'!BJ89</f>
        <v>0</v>
      </c>
      <c r="R117" s="77">
        <f>+'National DB'!BK89</f>
        <v>0</v>
      </c>
      <c r="S117" s="77">
        <f>+'National DB'!BL89</f>
        <v>0</v>
      </c>
      <c r="T117" s="77">
        <f>+'National DB'!BO89</f>
        <v>0</v>
      </c>
      <c r="U117" s="77">
        <f>+'National DB'!BP89</f>
        <v>0</v>
      </c>
      <c r="V117" s="77">
        <f>+'National DB'!BQ89</f>
        <v>0</v>
      </c>
      <c r="W117" s="77">
        <f>+'National DB'!BR89</f>
        <v>0.24072728455</v>
      </c>
      <c r="X117" s="77" t="str">
        <f>+'National DB'!BS89</f>
        <v>kgCO2e/km</v>
      </c>
      <c r="Y117" s="77" t="str">
        <f>+'National DB'!BT89</f>
        <v>kgCO2e/km</v>
      </c>
    </row>
    <row r="118" spans="1:25" ht="42">
      <c r="A118" s="77" t="str">
        <f>+'National DB'!B90</f>
        <v>Trasporti</v>
      </c>
      <c r="B118" s="77" t="str">
        <f>+'National DB'!C90</f>
        <v>Merci</v>
      </c>
      <c r="C118" s="77" t="str">
        <f>+'National DB'!D90</f>
        <v>Strada</v>
      </c>
      <c r="D118" s="77" t="str">
        <f>+'National DB'!H90</f>
        <v>7B2</v>
      </c>
      <c r="E118" s="77" t="str">
        <f>+'National DB'!I90</f>
        <v>Autoveicoli pesanti, benzina, qualsiai percorso  (IT)</v>
      </c>
      <c r="F118" s="77">
        <f>+'National DB'!AY90</f>
        <v>0.48785144499999999</v>
      </c>
      <c r="G118" s="77">
        <f>+'National DB'!AZ90</f>
        <v>3.2399999999999998E-3</v>
      </c>
      <c r="H118" s="77">
        <f>+'National DB'!BA90</f>
        <v>0</v>
      </c>
      <c r="I118" s="77">
        <f>+'National DB'!BB90</f>
        <v>1.5900000000000001E-3</v>
      </c>
      <c r="J118" s="77">
        <f>+'National DB'!BC90</f>
        <v>0</v>
      </c>
      <c r="K118" s="77">
        <f>+'National DB'!BD90</f>
        <v>0</v>
      </c>
      <c r="L118" s="77">
        <f>+'National DB'!BE90</f>
        <v>0</v>
      </c>
      <c r="M118" s="77">
        <f>+'National DB'!BF90</f>
        <v>0</v>
      </c>
      <c r="N118" s="77">
        <f>+'National DB'!BG90</f>
        <v>0</v>
      </c>
      <c r="O118" s="77">
        <f>+'National DB'!BH90</f>
        <v>0</v>
      </c>
      <c r="P118" s="77">
        <f>+'National DB'!BI90</f>
        <v>0</v>
      </c>
      <c r="Q118" s="77">
        <f>+'National DB'!BJ90</f>
        <v>0</v>
      </c>
      <c r="R118" s="77">
        <f>+'National DB'!BK90</f>
        <v>0</v>
      </c>
      <c r="S118" s="77">
        <f>+'National DB'!BL90</f>
        <v>0</v>
      </c>
      <c r="T118" s="77">
        <f>+'National DB'!BO90</f>
        <v>0</v>
      </c>
      <c r="U118" s="77">
        <f>+'National DB'!BP90</f>
        <v>0</v>
      </c>
      <c r="V118" s="77">
        <f>+'National DB'!BQ90</f>
        <v>0</v>
      </c>
      <c r="W118" s="77">
        <f>+'National DB'!BR90</f>
        <v>0.492681445</v>
      </c>
      <c r="X118" s="77" t="str">
        <f>+'National DB'!BS90</f>
        <v>kgCO2e/km</v>
      </c>
      <c r="Y118" s="77" t="str">
        <f>+'National DB'!BT90</f>
        <v>kgCO2e/km</v>
      </c>
    </row>
    <row r="119" spans="1:25" ht="42">
      <c r="A119" s="77" t="str">
        <f>+'National DB'!B91</f>
        <v>Trasporti</v>
      </c>
      <c r="B119" s="77" t="str">
        <f>+'National DB'!C91</f>
        <v>Merci</v>
      </c>
      <c r="C119" s="77" t="str">
        <f>+'National DB'!D91</f>
        <v>Strada</v>
      </c>
      <c r="D119" s="77" t="str">
        <f>+'National DB'!H91</f>
        <v>7B2</v>
      </c>
      <c r="E119" s="77" t="str">
        <f>+'National DB'!I91</f>
        <v>Autoveicoli pesanti, diesel, qualsiai percorso  (IT)</v>
      </c>
      <c r="F119" s="77">
        <f>+'National DB'!AY91</f>
        <v>0.60696781300000002</v>
      </c>
      <c r="G119" s="77">
        <f>+'National DB'!AZ91</f>
        <v>6.7133399999999999E-4</v>
      </c>
      <c r="H119" s="77">
        <f>+'National DB'!BA91</f>
        <v>0</v>
      </c>
      <c r="I119" s="77">
        <f>+'National DB'!BB91</f>
        <v>5.072259E-3</v>
      </c>
      <c r="J119" s="77">
        <f>+'National DB'!BC91</f>
        <v>0</v>
      </c>
      <c r="K119" s="77">
        <f>+'National DB'!BD91</f>
        <v>0</v>
      </c>
      <c r="L119" s="77">
        <f>+'National DB'!BE91</f>
        <v>0</v>
      </c>
      <c r="M119" s="77">
        <f>+'National DB'!BF91</f>
        <v>0</v>
      </c>
      <c r="N119" s="77">
        <f>+'National DB'!BG91</f>
        <v>0</v>
      </c>
      <c r="O119" s="77">
        <f>+'National DB'!BH91</f>
        <v>0</v>
      </c>
      <c r="P119" s="77">
        <f>+'National DB'!BI91</f>
        <v>0</v>
      </c>
      <c r="Q119" s="77">
        <f>+'National DB'!BJ91</f>
        <v>0</v>
      </c>
      <c r="R119" s="77">
        <f>+'National DB'!BK91</f>
        <v>0</v>
      </c>
      <c r="S119" s="77">
        <f>+'National DB'!BL91</f>
        <v>0</v>
      </c>
      <c r="T119" s="77">
        <f>+'National DB'!BO91</f>
        <v>0</v>
      </c>
      <c r="U119" s="77">
        <f>+'National DB'!BP91</f>
        <v>0</v>
      </c>
      <c r="V119" s="77">
        <f>+'National DB'!BQ91</f>
        <v>0</v>
      </c>
      <c r="W119" s="77">
        <f>+'National DB'!BR91</f>
        <v>0.61271140599999996</v>
      </c>
      <c r="X119" s="77" t="str">
        <f>+'National DB'!BS91</f>
        <v>kgCO2e/km</v>
      </c>
      <c r="Y119" s="77" t="str">
        <f>+'National DB'!BT91</f>
        <v>kgCO2e/km</v>
      </c>
    </row>
    <row r="120" spans="1:25" ht="28">
      <c r="A120" s="77" t="str">
        <f>+'National DB'!B92</f>
        <v>Trasporti</v>
      </c>
      <c r="B120" s="77" t="str">
        <f>+'National DB'!C92</f>
        <v>Persone</v>
      </c>
      <c r="C120" s="77" t="str">
        <f>+'National DB'!D92</f>
        <v>Strada</v>
      </c>
      <c r="D120" s="77" t="str">
        <f>+'National DB'!H92</f>
        <v>7B2</v>
      </c>
      <c r="E120" s="77" t="str">
        <f>+'National DB'!I92</f>
        <v>Automobili, benzina, percorso urbano (IT)</v>
      </c>
      <c r="F120" s="77">
        <f>+'National DB'!AY92</f>
        <v>0.256947604</v>
      </c>
      <c r="G120" s="77">
        <f>+'National DB'!AZ92</f>
        <v>2.0582220000000002E-3</v>
      </c>
      <c r="H120" s="77">
        <f>+'National DB'!BA92</f>
        <v>0</v>
      </c>
      <c r="I120" s="77">
        <f>+'National DB'!BB92</f>
        <v>1.7635299499999999E-3</v>
      </c>
      <c r="J120" s="77">
        <f>+'National DB'!BC92</f>
        <v>0</v>
      </c>
      <c r="K120" s="77">
        <f>+'National DB'!BD92</f>
        <v>0</v>
      </c>
      <c r="L120" s="77">
        <f>+'National DB'!BE92</f>
        <v>0</v>
      </c>
      <c r="M120" s="77">
        <f>+'National DB'!BF92</f>
        <v>0</v>
      </c>
      <c r="N120" s="77">
        <f>+'National DB'!BG92</f>
        <v>0</v>
      </c>
      <c r="O120" s="77">
        <f>+'National DB'!BH92</f>
        <v>0</v>
      </c>
      <c r="P120" s="77">
        <f>+'National DB'!BI92</f>
        <v>0</v>
      </c>
      <c r="Q120" s="77">
        <f>+'National DB'!BJ92</f>
        <v>0</v>
      </c>
      <c r="R120" s="77">
        <f>+'National DB'!BK92</f>
        <v>0</v>
      </c>
      <c r="S120" s="77">
        <f>+'National DB'!BL92</f>
        <v>0</v>
      </c>
      <c r="T120" s="77">
        <f>+'National DB'!BO92</f>
        <v>0</v>
      </c>
      <c r="U120" s="77">
        <f>+'National DB'!BP92</f>
        <v>0</v>
      </c>
      <c r="V120" s="77">
        <f>+'National DB'!BQ92</f>
        <v>0</v>
      </c>
      <c r="W120" s="77">
        <f>+'National DB'!BR92</f>
        <v>0.26076935595</v>
      </c>
      <c r="X120" s="77" t="str">
        <f>+'National DB'!BS92</f>
        <v>kgCO2e/km</v>
      </c>
      <c r="Y120" s="77" t="str">
        <f>+'National DB'!BT92</f>
        <v>kgCO2e/km</v>
      </c>
    </row>
    <row r="121" spans="1:25" ht="28">
      <c r="A121" s="77" t="str">
        <f>+'National DB'!B93</f>
        <v>Trasporti</v>
      </c>
      <c r="B121" s="77" t="str">
        <f>+'National DB'!C93</f>
        <v>Persone</v>
      </c>
      <c r="C121" s="77" t="str">
        <f>+'National DB'!D93</f>
        <v>Strada</v>
      </c>
      <c r="D121" s="77" t="str">
        <f>+'National DB'!H93</f>
        <v>7B2</v>
      </c>
      <c r="E121" s="77" t="str">
        <f>+'National DB'!I93</f>
        <v>Automobili, diesel,  percorso urbano (IT)</v>
      </c>
      <c r="F121" s="77">
        <f>+'National DB'!AY93</f>
        <v>0.20297604299999999</v>
      </c>
      <c r="G121" s="77">
        <f>+'National DB'!AZ93</f>
        <v>9.8288099999999998E-5</v>
      </c>
      <c r="H121" s="77">
        <f>+'National DB'!BA93</f>
        <v>0</v>
      </c>
      <c r="I121" s="77">
        <f>+'National DB'!BB93</f>
        <v>7.0372604999999998E-3</v>
      </c>
      <c r="J121" s="77">
        <f>+'National DB'!BC93</f>
        <v>0</v>
      </c>
      <c r="K121" s="77">
        <f>+'National DB'!BD93</f>
        <v>0</v>
      </c>
      <c r="L121" s="77">
        <f>+'National DB'!BE93</f>
        <v>0</v>
      </c>
      <c r="M121" s="77">
        <f>+'National DB'!BF93</f>
        <v>0</v>
      </c>
      <c r="N121" s="77">
        <f>+'National DB'!BG93</f>
        <v>0</v>
      </c>
      <c r="O121" s="77">
        <f>+'National DB'!BH93</f>
        <v>0</v>
      </c>
      <c r="P121" s="77">
        <f>+'National DB'!BI93</f>
        <v>0</v>
      </c>
      <c r="Q121" s="77">
        <f>+'National DB'!BJ93</f>
        <v>0</v>
      </c>
      <c r="R121" s="77">
        <f>+'National DB'!BK93</f>
        <v>0</v>
      </c>
      <c r="S121" s="77">
        <f>+'National DB'!BL93</f>
        <v>0</v>
      </c>
      <c r="T121" s="77">
        <f>+'National DB'!BO93</f>
        <v>0</v>
      </c>
      <c r="U121" s="77">
        <f>+'National DB'!BP93</f>
        <v>0</v>
      </c>
      <c r="V121" s="77">
        <f>+'National DB'!BQ93</f>
        <v>0</v>
      </c>
      <c r="W121" s="77">
        <f>+'National DB'!BR93</f>
        <v>0.21011159160000001</v>
      </c>
      <c r="X121" s="77" t="str">
        <f>+'National DB'!BS93</f>
        <v>kgCO2e/km</v>
      </c>
      <c r="Y121" s="77" t="str">
        <f>+'National DB'!BT93</f>
        <v>kgCO2e/km</v>
      </c>
    </row>
    <row r="122" spans="1:25" ht="28">
      <c r="A122" s="77" t="str">
        <f>+'National DB'!B94</f>
        <v>Trasporti</v>
      </c>
      <c r="B122" s="77" t="str">
        <f>+'National DB'!C94</f>
        <v>Persone</v>
      </c>
      <c r="C122" s="77" t="str">
        <f>+'National DB'!D94</f>
        <v>Strada</v>
      </c>
      <c r="D122" s="77" t="str">
        <f>+'National DB'!H94</f>
        <v>7B2</v>
      </c>
      <c r="E122" s="77" t="str">
        <f>+'National DB'!I94</f>
        <v>Automobili, GPL, percorso urbano (IT)</v>
      </c>
      <c r="F122" s="77">
        <f>+'National DB'!AY94</f>
        <v>0.23742264099999999</v>
      </c>
      <c r="G122" s="77">
        <f>+'National DB'!AZ94</f>
        <v>2.1274979999999998E-3</v>
      </c>
      <c r="H122" s="77">
        <f>+'National DB'!BA94</f>
        <v>0</v>
      </c>
      <c r="I122" s="77">
        <f>+'National DB'!BB94</f>
        <v>1.86965185E-3</v>
      </c>
      <c r="J122" s="77">
        <f>+'National DB'!BC94</f>
        <v>0</v>
      </c>
      <c r="K122" s="77">
        <f>+'National DB'!BD94</f>
        <v>0</v>
      </c>
      <c r="L122" s="77">
        <f>+'National DB'!BE94</f>
        <v>0</v>
      </c>
      <c r="M122" s="77">
        <f>+'National DB'!BF94</f>
        <v>0</v>
      </c>
      <c r="N122" s="77">
        <f>+'National DB'!BG94</f>
        <v>0</v>
      </c>
      <c r="O122" s="77">
        <f>+'National DB'!BH94</f>
        <v>0</v>
      </c>
      <c r="P122" s="77">
        <f>+'National DB'!BI94</f>
        <v>0</v>
      </c>
      <c r="Q122" s="77">
        <f>+'National DB'!BJ94</f>
        <v>0</v>
      </c>
      <c r="R122" s="77">
        <f>+'National DB'!BK94</f>
        <v>0</v>
      </c>
      <c r="S122" s="77">
        <f>+'National DB'!BL94</f>
        <v>0</v>
      </c>
      <c r="T122" s="77">
        <f>+'National DB'!BO94</f>
        <v>0</v>
      </c>
      <c r="U122" s="77">
        <f>+'National DB'!BP94</f>
        <v>0</v>
      </c>
      <c r="V122" s="77">
        <f>+'National DB'!BQ94</f>
        <v>0</v>
      </c>
      <c r="W122" s="77">
        <f>+'National DB'!BR94</f>
        <v>0.24141979084999998</v>
      </c>
      <c r="X122" s="77" t="str">
        <f>+'National DB'!BS94</f>
        <v>kgCO2e/km</v>
      </c>
      <c r="Y122" s="77" t="str">
        <f>+'National DB'!BT94</f>
        <v>kgCO2e/km</v>
      </c>
    </row>
    <row r="123" spans="1:25" ht="42">
      <c r="A123" s="77" t="str">
        <f>+'National DB'!B95</f>
        <v>Trasporti</v>
      </c>
      <c r="B123" s="77" t="str">
        <f>+'National DB'!C95</f>
        <v>Persone</v>
      </c>
      <c r="C123" s="77" t="str">
        <f>+'National DB'!D95</f>
        <v>Strada</v>
      </c>
      <c r="D123" s="77" t="str">
        <f>+'National DB'!H95</f>
        <v>7B2</v>
      </c>
      <c r="E123" s="77" t="str">
        <f>+'National DB'!I95</f>
        <v>Automobili, E85 (85% etanolo + 15% benzina), percorso urbano (IT)</v>
      </c>
      <c r="F123" s="77">
        <f>+'National DB'!AY95</f>
        <v>0.38567246799999999</v>
      </c>
      <c r="G123" s="77">
        <f>+'National DB'!AZ95</f>
        <v>1.5128099999999998E-3</v>
      </c>
      <c r="H123" s="77">
        <f>+'National DB'!BA95</f>
        <v>0</v>
      </c>
      <c r="I123" s="77">
        <f>+'National DB'!BB95</f>
        <v>9.3447745000000001E-4</v>
      </c>
      <c r="J123" s="77">
        <f>+'National DB'!BC95</f>
        <v>0</v>
      </c>
      <c r="K123" s="77">
        <f>+'National DB'!BD95</f>
        <v>0</v>
      </c>
      <c r="L123" s="77">
        <f>+'National DB'!BE95</f>
        <v>0</v>
      </c>
      <c r="M123" s="77">
        <f>+'National DB'!BF95</f>
        <v>0</v>
      </c>
      <c r="N123" s="77">
        <f>+'National DB'!BG95</f>
        <v>0</v>
      </c>
      <c r="O123" s="77">
        <f>+'National DB'!BH95</f>
        <v>0</v>
      </c>
      <c r="P123" s="77">
        <f>+'National DB'!BI95</f>
        <v>0</v>
      </c>
      <c r="Q123" s="77">
        <f>+'National DB'!BJ95</f>
        <v>0</v>
      </c>
      <c r="R123" s="77">
        <f>+'National DB'!BK95</f>
        <v>0</v>
      </c>
      <c r="S123" s="77">
        <f>+'National DB'!BL95</f>
        <v>0</v>
      </c>
      <c r="T123" s="77">
        <f>+'National DB'!BO95</f>
        <v>0</v>
      </c>
      <c r="U123" s="77">
        <f>+'National DB'!BP95</f>
        <v>0</v>
      </c>
      <c r="V123" s="77">
        <f>+'National DB'!BQ95</f>
        <v>0</v>
      </c>
      <c r="W123" s="77">
        <f>+'National DB'!BR95</f>
        <v>0.38811975544999999</v>
      </c>
      <c r="X123" s="77" t="str">
        <f>+'National DB'!BS95</f>
        <v>kgCO2e/km</v>
      </c>
      <c r="Y123" s="77" t="str">
        <f>+'National DB'!BT95</f>
        <v>kgCO2e/km</v>
      </c>
    </row>
    <row r="124" spans="1:25" ht="28">
      <c r="A124" s="77" t="str">
        <f>+'National DB'!B96</f>
        <v>Trasporti</v>
      </c>
      <c r="B124" s="77" t="str">
        <f>+'National DB'!C96</f>
        <v>Persone</v>
      </c>
      <c r="C124" s="77" t="str">
        <f>+'National DB'!D96</f>
        <v>Strada</v>
      </c>
      <c r="D124" s="77" t="str">
        <f>+'National DB'!H96</f>
        <v>7B2</v>
      </c>
      <c r="E124" s="77" t="str">
        <f>+'National DB'!I96</f>
        <v>Automobili, metano, percorso urbano (IT)</v>
      </c>
      <c r="F124" s="77">
        <f>+'National DB'!AY96</f>
        <v>0.19837376700000001</v>
      </c>
      <c r="G124" s="77">
        <f>+'National DB'!AZ96</f>
        <v>9.8092799999999983E-4</v>
      </c>
      <c r="H124" s="77">
        <f>+'National DB'!BA96</f>
        <v>0</v>
      </c>
      <c r="I124" s="77">
        <f>+'National DB'!BB96</f>
        <v>6.7574205000000003E-4</v>
      </c>
      <c r="J124" s="77">
        <f>+'National DB'!BC96</f>
        <v>0</v>
      </c>
      <c r="K124" s="77">
        <f>+'National DB'!BD96</f>
        <v>0</v>
      </c>
      <c r="L124" s="77">
        <f>+'National DB'!BE96</f>
        <v>0</v>
      </c>
      <c r="M124" s="77">
        <f>+'National DB'!BF96</f>
        <v>0</v>
      </c>
      <c r="N124" s="77">
        <f>+'National DB'!BG96</f>
        <v>0</v>
      </c>
      <c r="O124" s="77">
        <f>+'National DB'!BH96</f>
        <v>0</v>
      </c>
      <c r="P124" s="77">
        <f>+'National DB'!BI96</f>
        <v>0</v>
      </c>
      <c r="Q124" s="77">
        <f>+'National DB'!BJ96</f>
        <v>0</v>
      </c>
      <c r="R124" s="77">
        <f>+'National DB'!BK96</f>
        <v>0</v>
      </c>
      <c r="S124" s="77">
        <f>+'National DB'!BL96</f>
        <v>0</v>
      </c>
      <c r="T124" s="77">
        <f>+'National DB'!BO96</f>
        <v>0</v>
      </c>
      <c r="U124" s="77">
        <f>+'National DB'!BP96</f>
        <v>0</v>
      </c>
      <c r="V124" s="77">
        <f>+'National DB'!BQ96</f>
        <v>0</v>
      </c>
      <c r="W124" s="77">
        <f>+'National DB'!BR96</f>
        <v>0.20003043705000001</v>
      </c>
      <c r="X124" s="77" t="str">
        <f>+'National DB'!BS96</f>
        <v>kgCO2e/km</v>
      </c>
      <c r="Y124" s="77" t="str">
        <f>+'National DB'!BT96</f>
        <v>kgCO2e/km</v>
      </c>
    </row>
    <row r="125" spans="1:25" ht="42">
      <c r="A125" s="77" t="str">
        <f>+'National DB'!B97</f>
        <v>Trasporti</v>
      </c>
      <c r="B125" s="77" t="str">
        <f>+'National DB'!C97</f>
        <v>Persone</v>
      </c>
      <c r="C125" s="77" t="str">
        <f>+'National DB'!D97</f>
        <v>Strada</v>
      </c>
      <c r="D125" s="77" t="str">
        <f>+'National DB'!H97</f>
        <v>7B2</v>
      </c>
      <c r="E125" s="77" t="str">
        <f>+'National DB'!I97</f>
        <v>Automobili, benzina ibrida, percorso urbano (IT)</v>
      </c>
      <c r="F125" s="77">
        <f>+'National DB'!AY97</f>
        <v>0.101947195</v>
      </c>
      <c r="G125" s="77">
        <f>+'National DB'!AZ97</f>
        <v>0</v>
      </c>
      <c r="H125" s="77">
        <f>+'National DB'!BA97</f>
        <v>0</v>
      </c>
      <c r="I125" s="77">
        <f>+'National DB'!BB97</f>
        <v>5.9516879999999998E-5</v>
      </c>
      <c r="J125" s="77">
        <f>+'National DB'!BC97</f>
        <v>0</v>
      </c>
      <c r="K125" s="77">
        <f>+'National DB'!BD97</f>
        <v>0</v>
      </c>
      <c r="L125" s="77">
        <f>+'National DB'!BE97</f>
        <v>0</v>
      </c>
      <c r="M125" s="77">
        <f>+'National DB'!BF97</f>
        <v>0</v>
      </c>
      <c r="N125" s="77">
        <f>+'National DB'!BG97</f>
        <v>0</v>
      </c>
      <c r="O125" s="77">
        <f>+'National DB'!BH97</f>
        <v>0</v>
      </c>
      <c r="P125" s="77">
        <f>+'National DB'!BI97</f>
        <v>0</v>
      </c>
      <c r="Q125" s="77">
        <f>+'National DB'!BJ97</f>
        <v>0</v>
      </c>
      <c r="R125" s="77">
        <f>+'National DB'!BK97</f>
        <v>0</v>
      </c>
      <c r="S125" s="77">
        <f>+'National DB'!BL97</f>
        <v>0</v>
      </c>
      <c r="T125" s="77">
        <f>+'National DB'!BO97</f>
        <v>0</v>
      </c>
      <c r="U125" s="77">
        <f>+'National DB'!BP97</f>
        <v>0</v>
      </c>
      <c r="V125" s="77">
        <f>+'National DB'!BQ97</f>
        <v>0</v>
      </c>
      <c r="W125" s="77">
        <f>+'National DB'!BR97</f>
        <v>0.10200671188</v>
      </c>
      <c r="X125" s="77" t="str">
        <f>+'National DB'!BS97</f>
        <v>kgCO2e/km</v>
      </c>
      <c r="Y125" s="77" t="str">
        <f>+'National DB'!BT97</f>
        <v>kgCO2e/km</v>
      </c>
    </row>
    <row r="126" spans="1:25" ht="28">
      <c r="A126" s="77" t="str">
        <f>+'National DB'!B98</f>
        <v>Trasporti</v>
      </c>
      <c r="B126" s="77" t="str">
        <f>+'National DB'!C98</f>
        <v>Persone</v>
      </c>
      <c r="C126" s="77" t="str">
        <f>+'National DB'!D98</f>
        <v>Strada</v>
      </c>
      <c r="D126" s="77" t="str">
        <f>+'National DB'!H98</f>
        <v>7B2</v>
      </c>
      <c r="E126" s="77" t="str">
        <f>+'National DB'!I98</f>
        <v>Autobus, diesel, percorso urbano (IT)</v>
      </c>
      <c r="F126" s="77">
        <f>+'National DB'!AY98</f>
        <v>1.039755894</v>
      </c>
      <c r="G126" s="77">
        <f>+'National DB'!AZ98</f>
        <v>2.0299139999999999E-3</v>
      </c>
      <c r="H126" s="77">
        <f>+'National DB'!BA98</f>
        <v>0</v>
      </c>
      <c r="I126" s="77">
        <f>+'National DB'!BB98</f>
        <v>4.8912110000000003E-3</v>
      </c>
      <c r="J126" s="77">
        <f>+'National DB'!BC98</f>
        <v>0</v>
      </c>
      <c r="K126" s="77">
        <f>+'National DB'!BD98</f>
        <v>0</v>
      </c>
      <c r="L126" s="77">
        <f>+'National DB'!BE98</f>
        <v>0</v>
      </c>
      <c r="M126" s="77">
        <f>+'National DB'!BF98</f>
        <v>0</v>
      </c>
      <c r="N126" s="77">
        <f>+'National DB'!BG98</f>
        <v>0</v>
      </c>
      <c r="O126" s="77">
        <f>+'National DB'!BH98</f>
        <v>0</v>
      </c>
      <c r="P126" s="77">
        <f>+'National DB'!BI98</f>
        <v>0</v>
      </c>
      <c r="Q126" s="77">
        <f>+'National DB'!BJ98</f>
        <v>0</v>
      </c>
      <c r="R126" s="77">
        <f>+'National DB'!BK98</f>
        <v>0</v>
      </c>
      <c r="S126" s="77">
        <f>+'National DB'!BL98</f>
        <v>0</v>
      </c>
      <c r="T126" s="77">
        <f>+'National DB'!BO98</f>
        <v>0</v>
      </c>
      <c r="U126" s="77">
        <f>+'National DB'!BP98</f>
        <v>0</v>
      </c>
      <c r="V126" s="77">
        <f>+'National DB'!BQ98</f>
        <v>0</v>
      </c>
      <c r="W126" s="77">
        <f>+'National DB'!BR98</f>
        <v>1.0466770189999999</v>
      </c>
      <c r="X126" s="77" t="str">
        <f>+'National DB'!BS98</f>
        <v>kgCO2e/km</v>
      </c>
      <c r="Y126" s="77" t="str">
        <f>+'National DB'!BT98</f>
        <v>kgCO2e/km</v>
      </c>
    </row>
    <row r="127" spans="1:25" ht="28">
      <c r="A127" s="77" t="str">
        <f>+'National DB'!B99</f>
        <v>Trasporti</v>
      </c>
      <c r="B127" s="77" t="str">
        <f>+'National DB'!C99</f>
        <v>Persone</v>
      </c>
      <c r="C127" s="77" t="str">
        <f>+'National DB'!D99</f>
        <v>Strada</v>
      </c>
      <c r="D127" s="77" t="str">
        <f>+'National DB'!H99</f>
        <v>7B2</v>
      </c>
      <c r="E127" s="77" t="str">
        <f>+'National DB'!I99</f>
        <v>Autobus, metano, percorso urbano (IT)</v>
      </c>
      <c r="F127" s="77">
        <f>+'National DB'!AY99</f>
        <v>1.1010370819999999</v>
      </c>
      <c r="G127" s="77">
        <f>+'National DB'!AZ99</f>
        <v>3.6425819999999998E-2</v>
      </c>
      <c r="H127" s="77">
        <f>+'National DB'!BA99</f>
        <v>0</v>
      </c>
      <c r="I127" s="77">
        <f>+'National DB'!BB99</f>
        <v>0</v>
      </c>
      <c r="J127" s="77">
        <f>+'National DB'!BC99</f>
        <v>0</v>
      </c>
      <c r="K127" s="77">
        <f>+'National DB'!BD99</f>
        <v>0</v>
      </c>
      <c r="L127" s="77">
        <f>+'National DB'!BE99</f>
        <v>0</v>
      </c>
      <c r="M127" s="77">
        <f>+'National DB'!BF99</f>
        <v>0</v>
      </c>
      <c r="N127" s="77">
        <f>+'National DB'!BG99</f>
        <v>0</v>
      </c>
      <c r="O127" s="77">
        <f>+'National DB'!BH99</f>
        <v>0</v>
      </c>
      <c r="P127" s="77">
        <f>+'National DB'!BI99</f>
        <v>0</v>
      </c>
      <c r="Q127" s="77">
        <f>+'National DB'!BJ99</f>
        <v>0</v>
      </c>
      <c r="R127" s="77">
        <f>+'National DB'!BK99</f>
        <v>0</v>
      </c>
      <c r="S127" s="77">
        <f>+'National DB'!BL99</f>
        <v>0</v>
      </c>
      <c r="T127" s="77">
        <f>+'National DB'!BO99</f>
        <v>0</v>
      </c>
      <c r="U127" s="77">
        <f>+'National DB'!BP99</f>
        <v>0</v>
      </c>
      <c r="V127" s="77">
        <f>+'National DB'!BQ99</f>
        <v>0</v>
      </c>
      <c r="W127" s="77">
        <f>+'National DB'!BR99</f>
        <v>1.137462902</v>
      </c>
      <c r="X127" s="77" t="str">
        <f>+'National DB'!BS99</f>
        <v>kgCO2e/km</v>
      </c>
      <c r="Y127" s="77" t="str">
        <f>+'National DB'!BT99</f>
        <v>kgCO2e/km</v>
      </c>
    </row>
    <row r="128" spans="1:25">
      <c r="A128" s="77" t="e">
        <f>+'National DB'!#REF!</f>
        <v>#REF!</v>
      </c>
      <c r="B128" s="77" t="e">
        <f>+'National DB'!#REF!</f>
        <v>#REF!</v>
      </c>
      <c r="C128" s="77" t="e">
        <f>+'National DB'!#REF!</f>
        <v>#REF!</v>
      </c>
      <c r="D128" s="77" t="e">
        <f>+'National DB'!#REF!</f>
        <v>#REF!</v>
      </c>
      <c r="E128" s="77" t="e">
        <f>+'National DB'!#REF!</f>
        <v>#REF!</v>
      </c>
      <c r="F128" s="77" t="e">
        <f>+'National DB'!#REF!</f>
        <v>#REF!</v>
      </c>
      <c r="G128" s="77" t="e">
        <f>+'National DB'!#REF!</f>
        <v>#REF!</v>
      </c>
      <c r="H128" s="77" t="e">
        <f>+'National DB'!#REF!</f>
        <v>#REF!</v>
      </c>
      <c r="I128" s="77" t="e">
        <f>+'National DB'!#REF!</f>
        <v>#REF!</v>
      </c>
      <c r="J128" s="77" t="e">
        <f>+'National DB'!#REF!</f>
        <v>#REF!</v>
      </c>
      <c r="K128" s="77" t="e">
        <f>+'National DB'!#REF!</f>
        <v>#REF!</v>
      </c>
      <c r="L128" s="77" t="e">
        <f>+'National DB'!#REF!</f>
        <v>#REF!</v>
      </c>
      <c r="M128" s="77" t="e">
        <f>+'National DB'!#REF!</f>
        <v>#REF!</v>
      </c>
      <c r="N128" s="77" t="e">
        <f>+'National DB'!#REF!</f>
        <v>#REF!</v>
      </c>
      <c r="O128" s="77" t="e">
        <f>+'National DB'!#REF!</f>
        <v>#REF!</v>
      </c>
      <c r="P128" s="77" t="e">
        <f>+'National DB'!#REF!</f>
        <v>#REF!</v>
      </c>
      <c r="Q128" s="77" t="e">
        <f>+'National DB'!#REF!</f>
        <v>#REF!</v>
      </c>
      <c r="R128" s="77" t="e">
        <f>+'National DB'!#REF!</f>
        <v>#REF!</v>
      </c>
      <c r="S128" s="77" t="e">
        <f>+'National DB'!#REF!</f>
        <v>#REF!</v>
      </c>
      <c r="T128" s="77" t="e">
        <f>+'National DB'!#REF!</f>
        <v>#REF!</v>
      </c>
      <c r="U128" s="77" t="e">
        <f>+'National DB'!#REF!</f>
        <v>#REF!</v>
      </c>
      <c r="V128" s="77" t="e">
        <f>+'National DB'!#REF!</f>
        <v>#REF!</v>
      </c>
      <c r="W128" s="77" t="e">
        <f>+'National DB'!#REF!</f>
        <v>#REF!</v>
      </c>
      <c r="X128" s="77" t="e">
        <f>+'National DB'!#REF!</f>
        <v>#REF!</v>
      </c>
      <c r="Y128" s="77" t="e">
        <f>+'National DB'!#REF!</f>
        <v>#REF!</v>
      </c>
    </row>
    <row r="129" spans="1:25">
      <c r="A129" s="77" t="e">
        <f>+'National DB'!#REF!</f>
        <v>#REF!</v>
      </c>
      <c r="B129" s="77" t="e">
        <f>+'National DB'!#REF!</f>
        <v>#REF!</v>
      </c>
      <c r="C129" s="77" t="e">
        <f>+'National DB'!#REF!</f>
        <v>#REF!</v>
      </c>
      <c r="D129" s="77" t="e">
        <f>+'National DB'!#REF!</f>
        <v>#REF!</v>
      </c>
      <c r="E129" s="77" t="e">
        <f>+'National DB'!#REF!</f>
        <v>#REF!</v>
      </c>
      <c r="F129" s="77" t="e">
        <f>+'National DB'!#REF!</f>
        <v>#REF!</v>
      </c>
      <c r="G129" s="77" t="e">
        <f>+'National DB'!#REF!</f>
        <v>#REF!</v>
      </c>
      <c r="H129" s="77" t="e">
        <f>+'National DB'!#REF!</f>
        <v>#REF!</v>
      </c>
      <c r="I129" s="77" t="e">
        <f>+'National DB'!#REF!</f>
        <v>#REF!</v>
      </c>
      <c r="J129" s="77" t="e">
        <f>+'National DB'!#REF!</f>
        <v>#REF!</v>
      </c>
      <c r="K129" s="77" t="e">
        <f>+'National DB'!#REF!</f>
        <v>#REF!</v>
      </c>
      <c r="L129" s="77" t="e">
        <f>+'National DB'!#REF!</f>
        <v>#REF!</v>
      </c>
      <c r="M129" s="77" t="e">
        <f>+'National DB'!#REF!</f>
        <v>#REF!</v>
      </c>
      <c r="N129" s="77" t="e">
        <f>+'National DB'!#REF!</f>
        <v>#REF!</v>
      </c>
      <c r="O129" s="77" t="e">
        <f>+'National DB'!#REF!</f>
        <v>#REF!</v>
      </c>
      <c r="P129" s="77" t="e">
        <f>+'National DB'!#REF!</f>
        <v>#REF!</v>
      </c>
      <c r="Q129" s="77" t="e">
        <f>+'National DB'!#REF!</f>
        <v>#REF!</v>
      </c>
      <c r="R129" s="77" t="e">
        <f>+'National DB'!#REF!</f>
        <v>#REF!</v>
      </c>
      <c r="S129" s="77" t="e">
        <f>+'National DB'!#REF!</f>
        <v>#REF!</v>
      </c>
      <c r="T129" s="77" t="e">
        <f>+'National DB'!#REF!</f>
        <v>#REF!</v>
      </c>
      <c r="U129" s="77" t="e">
        <f>+'National DB'!#REF!</f>
        <v>#REF!</v>
      </c>
      <c r="V129" s="77" t="e">
        <f>+'National DB'!#REF!</f>
        <v>#REF!</v>
      </c>
      <c r="W129" s="77" t="e">
        <f>+'National DB'!#REF!</f>
        <v>#REF!</v>
      </c>
      <c r="X129" s="77" t="e">
        <f>+'National DB'!#REF!</f>
        <v>#REF!</v>
      </c>
      <c r="Y129" s="77" t="e">
        <f>+'National DB'!#REF!</f>
        <v>#REF!</v>
      </c>
    </row>
    <row r="130" spans="1:25" ht="42">
      <c r="A130" s="77" t="str">
        <f>+'National DB'!B100</f>
        <v>Trasporti</v>
      </c>
      <c r="B130" s="77" t="str">
        <f>+'National DB'!C100</f>
        <v>Merci</v>
      </c>
      <c r="C130" s="77" t="str">
        <f>+'National DB'!D100</f>
        <v>Strada</v>
      </c>
      <c r="D130" s="77" t="str">
        <f>+'National DB'!H100</f>
        <v>7B2</v>
      </c>
      <c r="E130" s="77" t="str">
        <f>+'National DB'!I100</f>
        <v>Autoveicoli leggeri, benzina, percorso urbano (IT)</v>
      </c>
      <c r="F130" s="77">
        <f>+'National DB'!AY100</f>
        <v>0.49645489700000001</v>
      </c>
      <c r="G130" s="77">
        <f>+'National DB'!AZ100</f>
        <v>2.4086760000000002E-3</v>
      </c>
      <c r="H130" s="77">
        <f>+'National DB'!BA100</f>
        <v>0</v>
      </c>
      <c r="I130" s="77">
        <f>+'National DB'!BB100</f>
        <v>8.7004270000000002E-3</v>
      </c>
      <c r="J130" s="77">
        <f>+'National DB'!BC100</f>
        <v>0</v>
      </c>
      <c r="K130" s="77">
        <f>+'National DB'!BD100</f>
        <v>0</v>
      </c>
      <c r="L130" s="77">
        <f>+'National DB'!BE100</f>
        <v>0</v>
      </c>
      <c r="M130" s="77">
        <f>+'National DB'!BF100</f>
        <v>0</v>
      </c>
      <c r="N130" s="77">
        <f>+'National DB'!BG100</f>
        <v>0</v>
      </c>
      <c r="O130" s="77">
        <f>+'National DB'!BH100</f>
        <v>0</v>
      </c>
      <c r="P130" s="77">
        <f>+'National DB'!BI100</f>
        <v>0</v>
      </c>
      <c r="Q130" s="77">
        <f>+'National DB'!BJ100</f>
        <v>0</v>
      </c>
      <c r="R130" s="77">
        <f>+'National DB'!BK100</f>
        <v>0</v>
      </c>
      <c r="S130" s="77">
        <f>+'National DB'!BL100</f>
        <v>0</v>
      </c>
      <c r="T130" s="77">
        <f>+'National DB'!BO100</f>
        <v>0</v>
      </c>
      <c r="U130" s="77">
        <f>+'National DB'!BP100</f>
        <v>0</v>
      </c>
      <c r="V130" s="77">
        <f>+'National DB'!BQ100</f>
        <v>0</v>
      </c>
      <c r="W130" s="77">
        <f>+'National DB'!BR100</f>
        <v>0.50756400000000002</v>
      </c>
      <c r="X130" s="77" t="str">
        <f>+'National DB'!BS100</f>
        <v>kgCO2e/km</v>
      </c>
      <c r="Y130" s="77" t="str">
        <f>+'National DB'!BT100</f>
        <v>kgCO2e/km</v>
      </c>
    </row>
    <row r="131" spans="1:25" ht="28">
      <c r="A131" s="77" t="str">
        <f>+'National DB'!B101</f>
        <v>Trasporti</v>
      </c>
      <c r="B131" s="77" t="str">
        <f>+'National DB'!C101</f>
        <v>Merci</v>
      </c>
      <c r="C131" s="77" t="str">
        <f>+'National DB'!D101</f>
        <v>Strada</v>
      </c>
      <c r="D131" s="77" t="str">
        <f>+'National DB'!H101</f>
        <v>7B2</v>
      </c>
      <c r="E131" s="77" t="str">
        <f>+'National DB'!I101</f>
        <v>Autoveicoli leggeri, diesel, percorso urbano (IT)</v>
      </c>
      <c r="F131" s="77">
        <f>+'National DB'!AY101</f>
        <v>0.320335017</v>
      </c>
      <c r="G131" s="77">
        <f>+'National DB'!AZ101</f>
        <v>1.117641E-4</v>
      </c>
      <c r="H131" s="77">
        <f>+'National DB'!BA101</f>
        <v>0</v>
      </c>
      <c r="I131" s="77">
        <f>+'National DB'!BB101</f>
        <v>3.4834780000000004E-3</v>
      </c>
      <c r="J131" s="77">
        <f>+'National DB'!BC101</f>
        <v>0</v>
      </c>
      <c r="K131" s="77">
        <f>+'National DB'!BD101</f>
        <v>0</v>
      </c>
      <c r="L131" s="77">
        <f>+'National DB'!BE101</f>
        <v>0</v>
      </c>
      <c r="M131" s="77">
        <f>+'National DB'!BF101</f>
        <v>0</v>
      </c>
      <c r="N131" s="77">
        <f>+'National DB'!BG101</f>
        <v>0</v>
      </c>
      <c r="O131" s="77">
        <f>+'National DB'!BH101</f>
        <v>0</v>
      </c>
      <c r="P131" s="77">
        <f>+'National DB'!BI101</f>
        <v>0</v>
      </c>
      <c r="Q131" s="77">
        <f>+'National DB'!BJ101</f>
        <v>0</v>
      </c>
      <c r="R131" s="77">
        <f>+'National DB'!BK101</f>
        <v>0</v>
      </c>
      <c r="S131" s="77">
        <f>+'National DB'!BL101</f>
        <v>0</v>
      </c>
      <c r="T131" s="77">
        <f>+'National DB'!BO101</f>
        <v>0</v>
      </c>
      <c r="U131" s="77">
        <f>+'National DB'!BP101</f>
        <v>0</v>
      </c>
      <c r="V131" s="77">
        <f>+'National DB'!BQ101</f>
        <v>0</v>
      </c>
      <c r="W131" s="77">
        <f>+'National DB'!BR101</f>
        <v>0.32393025910000001</v>
      </c>
      <c r="X131" s="77" t="str">
        <f>+'National DB'!BS101</f>
        <v>kgCO2e/km</v>
      </c>
      <c r="Y131" s="77" t="str">
        <f>+'National DB'!BT101</f>
        <v>kgCO2e/km</v>
      </c>
    </row>
    <row r="132" spans="1:25" ht="42">
      <c r="A132" s="77" t="str">
        <f>+'National DB'!B102</f>
        <v>Trasporti</v>
      </c>
      <c r="B132" s="77" t="str">
        <f>+'National DB'!C102</f>
        <v>Merci</v>
      </c>
      <c r="C132" s="77" t="str">
        <f>+'National DB'!D102</f>
        <v>Strada</v>
      </c>
      <c r="D132" s="77" t="str">
        <f>+'National DB'!H102</f>
        <v>7B2</v>
      </c>
      <c r="E132" s="77" t="str">
        <f>+'National DB'!I102</f>
        <v>Autoveicoli pesanti, benzina, percorso urbano  (IT)</v>
      </c>
      <c r="F132" s="77">
        <f>+'National DB'!AY102</f>
        <v>0.61281242999999996</v>
      </c>
      <c r="G132" s="77">
        <f>+'National DB'!AZ102</f>
        <v>4.1999999999999997E-3</v>
      </c>
      <c r="H132" s="77">
        <f>+'National DB'!BA102</f>
        <v>0</v>
      </c>
      <c r="I132" s="77">
        <f>+'National DB'!BB102</f>
        <v>1.5900000000000001E-3</v>
      </c>
      <c r="J132" s="77">
        <f>+'National DB'!BC102</f>
        <v>0</v>
      </c>
      <c r="K132" s="77">
        <f>+'National DB'!BD102</f>
        <v>0</v>
      </c>
      <c r="L132" s="77">
        <f>+'National DB'!BE102</f>
        <v>0</v>
      </c>
      <c r="M132" s="77">
        <f>+'National DB'!BF102</f>
        <v>0</v>
      </c>
      <c r="N132" s="77">
        <f>+'National DB'!BG102</f>
        <v>0</v>
      </c>
      <c r="O132" s="77">
        <f>+'National DB'!BH102</f>
        <v>0</v>
      </c>
      <c r="P132" s="77">
        <f>+'National DB'!BI102</f>
        <v>0</v>
      </c>
      <c r="Q132" s="77">
        <f>+'National DB'!BJ102</f>
        <v>0</v>
      </c>
      <c r="R132" s="77">
        <f>+'National DB'!BK102</f>
        <v>0</v>
      </c>
      <c r="S132" s="77">
        <f>+'National DB'!BL102</f>
        <v>0</v>
      </c>
      <c r="T132" s="77">
        <f>+'National DB'!BO102</f>
        <v>0</v>
      </c>
      <c r="U132" s="77">
        <f>+'National DB'!BP102</f>
        <v>0</v>
      </c>
      <c r="V132" s="77">
        <f>+'National DB'!BQ102</f>
        <v>0</v>
      </c>
      <c r="W132" s="77">
        <f>+'National DB'!BR102</f>
        <v>0.61860242999999993</v>
      </c>
      <c r="X132" s="77" t="str">
        <f>+'National DB'!BS102</f>
        <v>kgCO2e/km</v>
      </c>
      <c r="Y132" s="77" t="str">
        <f>+'National DB'!BT102</f>
        <v>kgCO2e/km</v>
      </c>
    </row>
    <row r="133" spans="1:25" ht="42">
      <c r="A133" s="77" t="str">
        <f>+'National DB'!B103</f>
        <v>Trasporti</v>
      </c>
      <c r="B133" s="77" t="str">
        <f>+'National DB'!C103</f>
        <v>Merci</v>
      </c>
      <c r="C133" s="77" t="str">
        <f>+'National DB'!D103</f>
        <v>Strada</v>
      </c>
      <c r="D133" s="77" t="str">
        <f>+'National DB'!H103</f>
        <v>7B2</v>
      </c>
      <c r="E133" s="77" t="str">
        <f>+'National DB'!I103</f>
        <v>Autoveicoli pesanti, diesel, percorso urbano (IT)</v>
      </c>
      <c r="F133" s="77">
        <f>+'National DB'!AY103</f>
        <v>0.88217716599999996</v>
      </c>
      <c r="G133" s="77">
        <f>+'National DB'!AZ103</f>
        <v>1.9240290000000001E-3</v>
      </c>
      <c r="H133" s="77">
        <f>+'National DB'!BA103</f>
        <v>0</v>
      </c>
      <c r="I133" s="77">
        <f>+'National DB'!BB103</f>
        <v>4.7239429999999995E-3</v>
      </c>
      <c r="J133" s="77">
        <f>+'National DB'!BC103</f>
        <v>0</v>
      </c>
      <c r="K133" s="77">
        <f>+'National DB'!BD103</f>
        <v>0</v>
      </c>
      <c r="L133" s="77">
        <f>+'National DB'!BE103</f>
        <v>0</v>
      </c>
      <c r="M133" s="77">
        <f>+'National DB'!BF103</f>
        <v>0</v>
      </c>
      <c r="N133" s="77">
        <f>+'National DB'!BG103</f>
        <v>0</v>
      </c>
      <c r="O133" s="77">
        <f>+'National DB'!BH103</f>
        <v>0</v>
      </c>
      <c r="P133" s="77">
        <f>+'National DB'!BI103</f>
        <v>0</v>
      </c>
      <c r="Q133" s="77">
        <f>+'National DB'!BJ103</f>
        <v>0</v>
      </c>
      <c r="R133" s="77">
        <f>+'National DB'!BK103</f>
        <v>0</v>
      </c>
      <c r="S133" s="77">
        <f>+'National DB'!BL103</f>
        <v>0</v>
      </c>
      <c r="T133" s="77">
        <f>+'National DB'!BO103</f>
        <v>0</v>
      </c>
      <c r="U133" s="77">
        <f>+'National DB'!BP103</f>
        <v>0</v>
      </c>
      <c r="V133" s="77">
        <f>+'National DB'!BQ103</f>
        <v>0</v>
      </c>
      <c r="W133" s="77">
        <f>+'National DB'!BR103</f>
        <v>0.88882513799999996</v>
      </c>
      <c r="X133" s="77" t="str">
        <f>+'National DB'!BS103</f>
        <v>kgCO2e/km</v>
      </c>
      <c r="Y133" s="77" t="str">
        <f>+'National DB'!BT103</f>
        <v>kgCO2e/km</v>
      </c>
    </row>
    <row r="134" spans="1:25" ht="42">
      <c r="A134" s="77" t="str">
        <f>+'National DB'!B104</f>
        <v>Trasporti</v>
      </c>
      <c r="B134" s="77" t="str">
        <f>+'National DB'!C104</f>
        <v>Persone</v>
      </c>
      <c r="C134" s="77" t="str">
        <f>+'National DB'!D104</f>
        <v>Strada</v>
      </c>
      <c r="D134" s="77" t="str">
        <f>+'National DB'!H104</f>
        <v>7B2</v>
      </c>
      <c r="E134" s="77" t="str">
        <f>+'National DB'!I104</f>
        <v>Automobili, benzina, percorso extra-urbano (IT)</v>
      </c>
      <c r="F134" s="77">
        <f>+'National DB'!AY104</f>
        <v>0.13926549199999999</v>
      </c>
      <c r="G134" s="77">
        <f>+'National DB'!AZ104</f>
        <v>2.2310010000000001E-4</v>
      </c>
      <c r="H134" s="77">
        <f>+'National DB'!BA104</f>
        <v>0</v>
      </c>
      <c r="I134" s="77">
        <f>+'National DB'!BB104</f>
        <v>3.5733395000000004E-4</v>
      </c>
      <c r="J134" s="77">
        <f>+'National DB'!BC104</f>
        <v>0</v>
      </c>
      <c r="K134" s="77">
        <f>+'National DB'!BD104</f>
        <v>0</v>
      </c>
      <c r="L134" s="77">
        <f>+'National DB'!BE104</f>
        <v>0</v>
      </c>
      <c r="M134" s="77">
        <f>+'National DB'!BF104</f>
        <v>0</v>
      </c>
      <c r="N134" s="77">
        <f>+'National DB'!BG104</f>
        <v>0</v>
      </c>
      <c r="O134" s="77">
        <f>+'National DB'!BH104</f>
        <v>0</v>
      </c>
      <c r="P134" s="77">
        <f>+'National DB'!BI104</f>
        <v>0</v>
      </c>
      <c r="Q134" s="77">
        <f>+'National DB'!BJ104</f>
        <v>0</v>
      </c>
      <c r="R134" s="77">
        <f>+'National DB'!BK104</f>
        <v>0</v>
      </c>
      <c r="S134" s="77">
        <f>+'National DB'!BL104</f>
        <v>0</v>
      </c>
      <c r="T134" s="77">
        <f>+'National DB'!BO104</f>
        <v>0</v>
      </c>
      <c r="U134" s="77">
        <f>+'National DB'!BP104</f>
        <v>0</v>
      </c>
      <c r="V134" s="77">
        <f>+'National DB'!BQ104</f>
        <v>0</v>
      </c>
      <c r="W134" s="77">
        <f>+'National DB'!BR104</f>
        <v>0.13984592605000001</v>
      </c>
      <c r="X134" s="77" t="str">
        <f>+'National DB'!BS104</f>
        <v>kgCO2e/km</v>
      </c>
      <c r="Y134" s="77" t="str">
        <f>+'National DB'!BT104</f>
        <v>kgCO2e/km</v>
      </c>
    </row>
    <row r="135" spans="1:25" ht="42">
      <c r="A135" s="77" t="str">
        <f>+'National DB'!B105</f>
        <v>Trasporti</v>
      </c>
      <c r="B135" s="77" t="str">
        <f>+'National DB'!C105</f>
        <v>Persone</v>
      </c>
      <c r="C135" s="77" t="str">
        <f>+'National DB'!D105</f>
        <v>Strada</v>
      </c>
      <c r="D135" s="77" t="str">
        <f>+'National DB'!H105</f>
        <v>7B2</v>
      </c>
      <c r="E135" s="77" t="str">
        <f>+'National DB'!I105</f>
        <v>Automobili, diesel,  percorso extra-urbano (IT)</v>
      </c>
      <c r="F135" s="77">
        <f>+'National DB'!AY105</f>
        <v>0.13550025299999999</v>
      </c>
      <c r="G135" s="77">
        <f>+'National DB'!AZ105</f>
        <v>3.8599500000000002E-6</v>
      </c>
      <c r="H135" s="77">
        <f>+'National DB'!BA105</f>
        <v>0</v>
      </c>
      <c r="I135" s="77">
        <f>+'National DB'!BB105</f>
        <v>8.3445585000000008E-4</v>
      </c>
      <c r="J135" s="77">
        <f>+'National DB'!BC105</f>
        <v>0</v>
      </c>
      <c r="K135" s="77">
        <f>+'National DB'!BD105</f>
        <v>0</v>
      </c>
      <c r="L135" s="77">
        <f>+'National DB'!BE105</f>
        <v>0</v>
      </c>
      <c r="M135" s="77">
        <f>+'National DB'!BF105</f>
        <v>0</v>
      </c>
      <c r="N135" s="77">
        <f>+'National DB'!BG105</f>
        <v>0</v>
      </c>
      <c r="O135" s="77">
        <f>+'National DB'!BH105</f>
        <v>0</v>
      </c>
      <c r="P135" s="77">
        <f>+'National DB'!BI105</f>
        <v>0</v>
      </c>
      <c r="Q135" s="77">
        <f>+'National DB'!BJ105</f>
        <v>0</v>
      </c>
      <c r="R135" s="77">
        <f>+'National DB'!BK105</f>
        <v>0</v>
      </c>
      <c r="S135" s="77">
        <f>+'National DB'!BL105</f>
        <v>0</v>
      </c>
      <c r="T135" s="77">
        <f>+'National DB'!BO105</f>
        <v>0</v>
      </c>
      <c r="U135" s="77">
        <f>+'National DB'!BP105</f>
        <v>0</v>
      </c>
      <c r="V135" s="77">
        <f>+'National DB'!BQ105</f>
        <v>0</v>
      </c>
      <c r="W135" s="77">
        <f>+'National DB'!BR105</f>
        <v>0.13633856879999998</v>
      </c>
      <c r="X135" s="77" t="str">
        <f>+'National DB'!BS105</f>
        <v>kgCO2e/km</v>
      </c>
      <c r="Y135" s="77" t="str">
        <f>+'National DB'!BT105</f>
        <v>kgCO2e/km</v>
      </c>
    </row>
    <row r="136" spans="1:25" ht="28">
      <c r="A136" s="77" t="str">
        <f>+'National DB'!B106</f>
        <v>Trasporti</v>
      </c>
      <c r="B136" s="77" t="str">
        <f>+'National DB'!C106</f>
        <v>Persone</v>
      </c>
      <c r="C136" s="77" t="str">
        <f>+'National DB'!D106</f>
        <v>Strada</v>
      </c>
      <c r="D136" s="77" t="str">
        <f>+'National DB'!H106</f>
        <v>7B2</v>
      </c>
      <c r="E136" s="77" t="str">
        <f>+'National DB'!I106</f>
        <v>Automobili, GPL, percorso extra-urbano (IT)</v>
      </c>
      <c r="F136" s="77">
        <f>+'National DB'!AY106</f>
        <v>0.139049113</v>
      </c>
      <c r="G136" s="77">
        <f>+'National DB'!AZ106</f>
        <v>9.8768999999999989E-5</v>
      </c>
      <c r="H136" s="77">
        <f>+'National DB'!BA106</f>
        <v>0</v>
      </c>
      <c r="I136" s="77">
        <f>+'National DB'!BB106</f>
        <v>4.0109075000000004E-4</v>
      </c>
      <c r="J136" s="77">
        <f>+'National DB'!BC106</f>
        <v>0</v>
      </c>
      <c r="K136" s="77">
        <f>+'National DB'!BD106</f>
        <v>0</v>
      </c>
      <c r="L136" s="77">
        <f>+'National DB'!BE106</f>
        <v>0</v>
      </c>
      <c r="M136" s="77">
        <f>+'National DB'!BF106</f>
        <v>0</v>
      </c>
      <c r="N136" s="77">
        <f>+'National DB'!BG106</f>
        <v>0</v>
      </c>
      <c r="O136" s="77">
        <f>+'National DB'!BH106</f>
        <v>0</v>
      </c>
      <c r="P136" s="77">
        <f>+'National DB'!BI106</f>
        <v>0</v>
      </c>
      <c r="Q136" s="77">
        <f>+'National DB'!BJ106</f>
        <v>0</v>
      </c>
      <c r="R136" s="77">
        <f>+'National DB'!BK106</f>
        <v>0</v>
      </c>
      <c r="S136" s="77">
        <f>+'National DB'!BL106</f>
        <v>0</v>
      </c>
      <c r="T136" s="77">
        <f>+'National DB'!BO106</f>
        <v>0</v>
      </c>
      <c r="U136" s="77">
        <f>+'National DB'!BP106</f>
        <v>0</v>
      </c>
      <c r="V136" s="77">
        <f>+'National DB'!BQ106</f>
        <v>0</v>
      </c>
      <c r="W136" s="77">
        <f>+'National DB'!BR106</f>
        <v>0.13954897275</v>
      </c>
      <c r="X136" s="77" t="str">
        <f>+'National DB'!BS106</f>
        <v>kgCO2e/km</v>
      </c>
      <c r="Y136" s="77" t="str">
        <f>+'National DB'!BT106</f>
        <v>kgCO2e/km</v>
      </c>
    </row>
    <row r="137" spans="1:25" ht="56">
      <c r="A137" s="77" t="str">
        <f>+'National DB'!B107</f>
        <v>Trasporti</v>
      </c>
      <c r="B137" s="77" t="str">
        <f>+'National DB'!C107</f>
        <v>Persone</v>
      </c>
      <c r="C137" s="77" t="str">
        <f>+'National DB'!D107</f>
        <v>Strada</v>
      </c>
      <c r="D137" s="77" t="str">
        <f>+'National DB'!H107</f>
        <v>7B2</v>
      </c>
      <c r="E137" s="77" t="str">
        <f>+'National DB'!I107</f>
        <v>Automobili, E85 (85% etanolo + 15% benzina), percorso extra-urbano (IT)</v>
      </c>
      <c r="F137" s="77">
        <f>+'National DB'!AY107</f>
        <v>0.22016047399999999</v>
      </c>
      <c r="G137" s="77">
        <f>+'National DB'!AZ107</f>
        <v>8.0695800000000001E-5</v>
      </c>
      <c r="H137" s="77">
        <f>+'National DB'!BA107</f>
        <v>0</v>
      </c>
      <c r="I137" s="77">
        <f>+'National DB'!BB107</f>
        <v>5.9802285000000001E-5</v>
      </c>
      <c r="J137" s="77">
        <f>+'National DB'!BC107</f>
        <v>0</v>
      </c>
      <c r="K137" s="77">
        <f>+'National DB'!BD107</f>
        <v>0</v>
      </c>
      <c r="L137" s="77">
        <f>+'National DB'!BE107</f>
        <v>0</v>
      </c>
      <c r="M137" s="77">
        <f>+'National DB'!BF107</f>
        <v>0</v>
      </c>
      <c r="N137" s="77">
        <f>+'National DB'!BG107</f>
        <v>0</v>
      </c>
      <c r="O137" s="77">
        <f>+'National DB'!BH107</f>
        <v>0</v>
      </c>
      <c r="P137" s="77">
        <f>+'National DB'!BI107</f>
        <v>0</v>
      </c>
      <c r="Q137" s="77">
        <f>+'National DB'!BJ107</f>
        <v>0</v>
      </c>
      <c r="R137" s="77">
        <f>+'National DB'!BK107</f>
        <v>0</v>
      </c>
      <c r="S137" s="77">
        <f>+'National DB'!BL107</f>
        <v>0</v>
      </c>
      <c r="T137" s="77">
        <f>+'National DB'!BO107</f>
        <v>0</v>
      </c>
      <c r="U137" s="77">
        <f>+'National DB'!BP107</f>
        <v>0</v>
      </c>
      <c r="V137" s="77">
        <f>+'National DB'!BQ107</f>
        <v>0</v>
      </c>
      <c r="W137" s="77">
        <f>+'National DB'!BR107</f>
        <v>0.22030097208499999</v>
      </c>
      <c r="X137" s="77" t="str">
        <f>+'National DB'!BS107</f>
        <v>kgCO2e/km</v>
      </c>
      <c r="Y137" s="77" t="str">
        <f>+'National DB'!BT107</f>
        <v>kgCO2e/km</v>
      </c>
    </row>
    <row r="138" spans="1:25" ht="42">
      <c r="A138" s="77" t="str">
        <f>+'National DB'!B108</f>
        <v>Trasporti</v>
      </c>
      <c r="B138" s="77" t="str">
        <f>+'National DB'!C108</f>
        <v>Persone</v>
      </c>
      <c r="C138" s="77" t="str">
        <f>+'National DB'!D108</f>
        <v>Strada</v>
      </c>
      <c r="D138" s="77" t="str">
        <f>+'National DB'!H108</f>
        <v>7B2</v>
      </c>
      <c r="E138" s="77" t="str">
        <f>+'National DB'!I108</f>
        <v>Automobili, metano, percorso extra-urbano (IT)</v>
      </c>
      <c r="F138" s="77">
        <f>+'National DB'!AY108</f>
        <v>0.13161656399999999</v>
      </c>
      <c r="G138" s="77">
        <f>+'National DB'!AZ108</f>
        <v>7.6727700000000002E-4</v>
      </c>
      <c r="H138" s="77">
        <f>+'National DB'!BA108</f>
        <v>0</v>
      </c>
      <c r="I138" s="77">
        <f>+'National DB'!BB108</f>
        <v>9.961561999999999E-5</v>
      </c>
      <c r="J138" s="77">
        <f>+'National DB'!BC108</f>
        <v>0</v>
      </c>
      <c r="K138" s="77">
        <f>+'National DB'!BD108</f>
        <v>0</v>
      </c>
      <c r="L138" s="77">
        <f>+'National DB'!BE108</f>
        <v>0</v>
      </c>
      <c r="M138" s="77">
        <f>+'National DB'!BF108</f>
        <v>0</v>
      </c>
      <c r="N138" s="77">
        <f>+'National DB'!BG108</f>
        <v>0</v>
      </c>
      <c r="O138" s="77">
        <f>+'National DB'!BH108</f>
        <v>0</v>
      </c>
      <c r="P138" s="77">
        <f>+'National DB'!BI108</f>
        <v>0</v>
      </c>
      <c r="Q138" s="77">
        <f>+'National DB'!BJ108</f>
        <v>0</v>
      </c>
      <c r="R138" s="77">
        <f>+'National DB'!BK108</f>
        <v>0</v>
      </c>
      <c r="S138" s="77">
        <f>+'National DB'!BL108</f>
        <v>0</v>
      </c>
      <c r="T138" s="77">
        <f>+'National DB'!BO108</f>
        <v>0</v>
      </c>
      <c r="U138" s="77">
        <f>+'National DB'!BP108</f>
        <v>0</v>
      </c>
      <c r="V138" s="77">
        <f>+'National DB'!BQ108</f>
        <v>0</v>
      </c>
      <c r="W138" s="77">
        <f>+'National DB'!BR108</f>
        <v>0.13248345662</v>
      </c>
      <c r="X138" s="77" t="str">
        <f>+'National DB'!BS108</f>
        <v>kgCO2e/km</v>
      </c>
      <c r="Y138" s="77" t="str">
        <f>+'National DB'!BT108</f>
        <v>kgCO2e/km</v>
      </c>
    </row>
    <row r="139" spans="1:25" ht="42">
      <c r="A139" s="77" t="str">
        <f>+'National DB'!B109</f>
        <v>Trasporti</v>
      </c>
      <c r="B139" s="77" t="str">
        <f>+'National DB'!C109</f>
        <v>Persone</v>
      </c>
      <c r="C139" s="77" t="str">
        <f>+'National DB'!D109</f>
        <v>Strada</v>
      </c>
      <c r="D139" s="77" t="str">
        <f>+'National DB'!H109</f>
        <v>7B2</v>
      </c>
      <c r="E139" s="77" t="str">
        <f>+'National DB'!I109</f>
        <v>Automobili, benzina ibrida, percorso extra-urbano (IT)</v>
      </c>
      <c r="F139" s="77">
        <f>+'National DB'!AY109</f>
        <v>9.8696806999999998E-2</v>
      </c>
      <c r="G139" s="77">
        <f>+'National DB'!AZ109</f>
        <v>0</v>
      </c>
      <c r="H139" s="77">
        <f>+'National DB'!BA109</f>
        <v>0</v>
      </c>
      <c r="I139" s="77">
        <f>+'National DB'!BB109</f>
        <v>7.0831584999999993E-5</v>
      </c>
      <c r="J139" s="77">
        <f>+'National DB'!BC109</f>
        <v>0</v>
      </c>
      <c r="K139" s="77">
        <f>+'National DB'!BD109</f>
        <v>0</v>
      </c>
      <c r="L139" s="77">
        <f>+'National DB'!BE109</f>
        <v>0</v>
      </c>
      <c r="M139" s="77">
        <f>+'National DB'!BF109</f>
        <v>0</v>
      </c>
      <c r="N139" s="77">
        <f>+'National DB'!BG109</f>
        <v>0</v>
      </c>
      <c r="O139" s="77">
        <f>+'National DB'!BH109</f>
        <v>0</v>
      </c>
      <c r="P139" s="77">
        <f>+'National DB'!BI109</f>
        <v>0</v>
      </c>
      <c r="Q139" s="77">
        <f>+'National DB'!BJ109</f>
        <v>0</v>
      </c>
      <c r="R139" s="77">
        <f>+'National DB'!BK109</f>
        <v>0</v>
      </c>
      <c r="S139" s="77">
        <f>+'National DB'!BL109</f>
        <v>0</v>
      </c>
      <c r="T139" s="77">
        <f>+'National DB'!BO109</f>
        <v>0</v>
      </c>
      <c r="U139" s="77">
        <f>+'National DB'!BP109</f>
        <v>0</v>
      </c>
      <c r="V139" s="77">
        <f>+'National DB'!BQ109</f>
        <v>0</v>
      </c>
      <c r="W139" s="77">
        <f>+'National DB'!BR109</f>
        <v>9.8767638584999998E-2</v>
      </c>
      <c r="X139" s="77" t="str">
        <f>+'National DB'!BS109</f>
        <v>kgCO2e/km</v>
      </c>
      <c r="Y139" s="77" t="str">
        <f>+'National DB'!BT109</f>
        <v>kgCO2e/km</v>
      </c>
    </row>
    <row r="140" spans="1:25" ht="28">
      <c r="A140" s="77" t="str">
        <f>+'National DB'!B110</f>
        <v>Trasporti</v>
      </c>
      <c r="B140" s="77" t="str">
        <f>+'National DB'!C110</f>
        <v>Persone</v>
      </c>
      <c r="C140" s="77" t="str">
        <f>+'National DB'!D110</f>
        <v>Strada</v>
      </c>
      <c r="D140" s="77" t="str">
        <f>+'National DB'!H110</f>
        <v>7B2</v>
      </c>
      <c r="E140" s="77" t="str">
        <f>+'National DB'!I110</f>
        <v>Autobus, diesel, percorso extra-urbano (IT)</v>
      </c>
      <c r="F140" s="77">
        <f>+'National DB'!AY110</f>
        <v>0.66479881299999999</v>
      </c>
      <c r="G140" s="77">
        <f>+'National DB'!AZ110</f>
        <v>8.7413699999999998E-4</v>
      </c>
      <c r="H140" s="77">
        <f>+'National DB'!BA110</f>
        <v>0</v>
      </c>
      <c r="I140" s="77">
        <f>+'National DB'!BB110</f>
        <v>4.9141335E-3</v>
      </c>
      <c r="J140" s="77">
        <f>+'National DB'!BC110</f>
        <v>0</v>
      </c>
      <c r="K140" s="77">
        <f>+'National DB'!BD110</f>
        <v>0</v>
      </c>
      <c r="L140" s="77">
        <f>+'National DB'!BE110</f>
        <v>0</v>
      </c>
      <c r="M140" s="77">
        <f>+'National DB'!BF110</f>
        <v>0</v>
      </c>
      <c r="N140" s="77">
        <f>+'National DB'!BG110</f>
        <v>0</v>
      </c>
      <c r="O140" s="77">
        <f>+'National DB'!BH110</f>
        <v>0</v>
      </c>
      <c r="P140" s="77">
        <f>+'National DB'!BI110</f>
        <v>0</v>
      </c>
      <c r="Q140" s="77">
        <f>+'National DB'!BJ110</f>
        <v>0</v>
      </c>
      <c r="R140" s="77">
        <f>+'National DB'!BK110</f>
        <v>0</v>
      </c>
      <c r="S140" s="77">
        <f>+'National DB'!BL110</f>
        <v>0</v>
      </c>
      <c r="T140" s="77">
        <f>+'National DB'!BO110</f>
        <v>0</v>
      </c>
      <c r="U140" s="77">
        <f>+'National DB'!BP110</f>
        <v>0</v>
      </c>
      <c r="V140" s="77">
        <f>+'National DB'!BQ110</f>
        <v>0</v>
      </c>
      <c r="W140" s="77">
        <f>+'National DB'!BR110</f>
        <v>0.67058708350000007</v>
      </c>
      <c r="X140" s="77" t="str">
        <f>+'National DB'!BS110</f>
        <v>kgCO2e/km</v>
      </c>
      <c r="Y140" s="77" t="str">
        <f>+'National DB'!BT110</f>
        <v>kgCO2e/km</v>
      </c>
    </row>
    <row r="141" spans="1:25" ht="42">
      <c r="A141" s="77" t="str">
        <f>+'National DB'!B111</f>
        <v>Trasporti</v>
      </c>
      <c r="B141" s="77" t="str">
        <f>+'National DB'!C111</f>
        <v>Persone</v>
      </c>
      <c r="C141" s="77" t="str">
        <f>+'National DB'!D111</f>
        <v>Strada</v>
      </c>
      <c r="D141" s="77" t="str">
        <f>+'National DB'!H111</f>
        <v>7B2</v>
      </c>
      <c r="E141" s="77" t="str">
        <f>+'National DB'!I111</f>
        <v>Autobus, metano, percorso extra-urbano (IT)</v>
      </c>
      <c r="F141" s="77">
        <f>+'National DB'!AY111</f>
        <v>0.77075560300000001</v>
      </c>
      <c r="G141" s="77">
        <f>+'National DB'!AZ111</f>
        <v>3.6425819999999998E-2</v>
      </c>
      <c r="H141" s="77">
        <f>+'National DB'!BA111</f>
        <v>0</v>
      </c>
      <c r="I141" s="77">
        <f>+'National DB'!BB111</f>
        <v>0</v>
      </c>
      <c r="J141" s="77">
        <f>+'National DB'!BC111</f>
        <v>0</v>
      </c>
      <c r="K141" s="77">
        <f>+'National DB'!BD111</f>
        <v>0</v>
      </c>
      <c r="L141" s="77">
        <f>+'National DB'!BE111</f>
        <v>0</v>
      </c>
      <c r="M141" s="77">
        <f>+'National DB'!BF111</f>
        <v>0</v>
      </c>
      <c r="N141" s="77">
        <f>+'National DB'!BG111</f>
        <v>0</v>
      </c>
      <c r="O141" s="77">
        <f>+'National DB'!BH111</f>
        <v>0</v>
      </c>
      <c r="P141" s="77">
        <f>+'National DB'!BI111</f>
        <v>0</v>
      </c>
      <c r="Q141" s="77">
        <f>+'National DB'!BJ111</f>
        <v>0</v>
      </c>
      <c r="R141" s="77">
        <f>+'National DB'!BK111</f>
        <v>0</v>
      </c>
      <c r="S141" s="77">
        <f>+'National DB'!BL111</f>
        <v>0</v>
      </c>
      <c r="T141" s="77">
        <f>+'National DB'!BO111</f>
        <v>0</v>
      </c>
      <c r="U141" s="77">
        <f>+'National DB'!BP111</f>
        <v>0</v>
      </c>
      <c r="V141" s="77">
        <f>+'National DB'!BQ111</f>
        <v>0</v>
      </c>
      <c r="W141" s="77">
        <f>+'National DB'!BR111</f>
        <v>0.80718142300000006</v>
      </c>
      <c r="X141" s="77" t="str">
        <f>+'National DB'!BS111</f>
        <v>kgCO2e/km</v>
      </c>
      <c r="Y141" s="77" t="str">
        <f>+'National DB'!BT111</f>
        <v>kgCO2e/km</v>
      </c>
    </row>
    <row r="142" spans="1:25">
      <c r="A142" s="77" t="e">
        <f>+'National DB'!#REF!</f>
        <v>#REF!</v>
      </c>
      <c r="B142" s="77" t="e">
        <f>+'National DB'!#REF!</f>
        <v>#REF!</v>
      </c>
      <c r="C142" s="77" t="e">
        <f>+'National DB'!#REF!</f>
        <v>#REF!</v>
      </c>
      <c r="D142" s="77" t="e">
        <f>+'National DB'!#REF!</f>
        <v>#REF!</v>
      </c>
      <c r="E142" s="77" t="e">
        <f>+'National DB'!#REF!</f>
        <v>#REF!</v>
      </c>
      <c r="F142" s="77" t="e">
        <f>+'National DB'!#REF!</f>
        <v>#REF!</v>
      </c>
      <c r="G142" s="77" t="e">
        <f>+'National DB'!#REF!</f>
        <v>#REF!</v>
      </c>
      <c r="H142" s="77" t="e">
        <f>+'National DB'!#REF!</f>
        <v>#REF!</v>
      </c>
      <c r="I142" s="77" t="e">
        <f>+'National DB'!#REF!</f>
        <v>#REF!</v>
      </c>
      <c r="J142" s="77" t="e">
        <f>+'National DB'!#REF!</f>
        <v>#REF!</v>
      </c>
      <c r="K142" s="77" t="e">
        <f>+'National DB'!#REF!</f>
        <v>#REF!</v>
      </c>
      <c r="L142" s="77" t="e">
        <f>+'National DB'!#REF!</f>
        <v>#REF!</v>
      </c>
      <c r="M142" s="77" t="e">
        <f>+'National DB'!#REF!</f>
        <v>#REF!</v>
      </c>
      <c r="N142" s="77" t="e">
        <f>+'National DB'!#REF!</f>
        <v>#REF!</v>
      </c>
      <c r="O142" s="77" t="e">
        <f>+'National DB'!#REF!</f>
        <v>#REF!</v>
      </c>
      <c r="P142" s="77" t="e">
        <f>+'National DB'!#REF!</f>
        <v>#REF!</v>
      </c>
      <c r="Q142" s="77" t="e">
        <f>+'National DB'!#REF!</f>
        <v>#REF!</v>
      </c>
      <c r="R142" s="77" t="e">
        <f>+'National DB'!#REF!</f>
        <v>#REF!</v>
      </c>
      <c r="S142" s="77" t="e">
        <f>+'National DB'!#REF!</f>
        <v>#REF!</v>
      </c>
      <c r="T142" s="77" t="e">
        <f>+'National DB'!#REF!</f>
        <v>#REF!</v>
      </c>
      <c r="U142" s="77" t="e">
        <f>+'National DB'!#REF!</f>
        <v>#REF!</v>
      </c>
      <c r="V142" s="77" t="e">
        <f>+'National DB'!#REF!</f>
        <v>#REF!</v>
      </c>
      <c r="W142" s="77" t="e">
        <f>+'National DB'!#REF!</f>
        <v>#REF!</v>
      </c>
      <c r="X142" s="77" t="e">
        <f>+'National DB'!#REF!</f>
        <v>#REF!</v>
      </c>
      <c r="Y142" s="77" t="e">
        <f>+'National DB'!#REF!</f>
        <v>#REF!</v>
      </c>
    </row>
    <row r="143" spans="1:25">
      <c r="A143" s="77" t="e">
        <f>+'National DB'!#REF!</f>
        <v>#REF!</v>
      </c>
      <c r="B143" s="77" t="e">
        <f>+'National DB'!#REF!</f>
        <v>#REF!</v>
      </c>
      <c r="C143" s="77" t="e">
        <f>+'National DB'!#REF!</f>
        <v>#REF!</v>
      </c>
      <c r="D143" s="77" t="e">
        <f>+'National DB'!#REF!</f>
        <v>#REF!</v>
      </c>
      <c r="E143" s="77" t="e">
        <f>+'National DB'!#REF!</f>
        <v>#REF!</v>
      </c>
      <c r="F143" s="77" t="e">
        <f>+'National DB'!#REF!</f>
        <v>#REF!</v>
      </c>
      <c r="G143" s="77" t="e">
        <f>+'National DB'!#REF!</f>
        <v>#REF!</v>
      </c>
      <c r="H143" s="77" t="e">
        <f>+'National DB'!#REF!</f>
        <v>#REF!</v>
      </c>
      <c r="I143" s="77" t="e">
        <f>+'National DB'!#REF!</f>
        <v>#REF!</v>
      </c>
      <c r="J143" s="77" t="e">
        <f>+'National DB'!#REF!</f>
        <v>#REF!</v>
      </c>
      <c r="K143" s="77" t="e">
        <f>+'National DB'!#REF!</f>
        <v>#REF!</v>
      </c>
      <c r="L143" s="77" t="e">
        <f>+'National DB'!#REF!</f>
        <v>#REF!</v>
      </c>
      <c r="M143" s="77" t="e">
        <f>+'National DB'!#REF!</f>
        <v>#REF!</v>
      </c>
      <c r="N143" s="77" t="e">
        <f>+'National DB'!#REF!</f>
        <v>#REF!</v>
      </c>
      <c r="O143" s="77" t="e">
        <f>+'National DB'!#REF!</f>
        <v>#REF!</v>
      </c>
      <c r="P143" s="77" t="e">
        <f>+'National DB'!#REF!</f>
        <v>#REF!</v>
      </c>
      <c r="Q143" s="77" t="e">
        <f>+'National DB'!#REF!</f>
        <v>#REF!</v>
      </c>
      <c r="R143" s="77" t="e">
        <f>+'National DB'!#REF!</f>
        <v>#REF!</v>
      </c>
      <c r="S143" s="77" t="e">
        <f>+'National DB'!#REF!</f>
        <v>#REF!</v>
      </c>
      <c r="T143" s="77" t="e">
        <f>+'National DB'!#REF!</f>
        <v>#REF!</v>
      </c>
      <c r="U143" s="77" t="e">
        <f>+'National DB'!#REF!</f>
        <v>#REF!</v>
      </c>
      <c r="V143" s="77" t="e">
        <f>+'National DB'!#REF!</f>
        <v>#REF!</v>
      </c>
      <c r="W143" s="77" t="e">
        <f>+'National DB'!#REF!</f>
        <v>#REF!</v>
      </c>
      <c r="X143" s="77" t="e">
        <f>+'National DB'!#REF!</f>
        <v>#REF!</v>
      </c>
      <c r="Y143" s="77" t="e">
        <f>+'National DB'!#REF!</f>
        <v>#REF!</v>
      </c>
    </row>
    <row r="144" spans="1:25" ht="42">
      <c r="A144" s="77" t="str">
        <f>+'National DB'!B112</f>
        <v>Trasporti</v>
      </c>
      <c r="B144" s="77" t="str">
        <f>+'National DB'!C112</f>
        <v>Merci</v>
      </c>
      <c r="C144" s="77" t="str">
        <f>+'National DB'!D112</f>
        <v>Strada</v>
      </c>
      <c r="D144" s="77" t="str">
        <f>+'National DB'!H112</f>
        <v>7B2</v>
      </c>
      <c r="E144" s="77" t="str">
        <f>+'National DB'!I112</f>
        <v>Autoveicoli leggeri, benzina, percorso extra-urbano (IT)</v>
      </c>
      <c r="F144" s="77">
        <f>+'National DB'!AY112</f>
        <v>0.21329186</v>
      </c>
      <c r="G144" s="77">
        <f>+'National DB'!AZ112</f>
        <v>2.6211540000000002E-4</v>
      </c>
      <c r="H144" s="77">
        <f>+'National DB'!BA112</f>
        <v>0</v>
      </c>
      <c r="I144" s="77">
        <f>+'National DB'!BB112</f>
        <v>1.55816555E-3</v>
      </c>
      <c r="J144" s="77">
        <f>+'National DB'!BC112</f>
        <v>0</v>
      </c>
      <c r="K144" s="77">
        <f>+'National DB'!BD112</f>
        <v>0</v>
      </c>
      <c r="L144" s="77">
        <f>+'National DB'!BE112</f>
        <v>0</v>
      </c>
      <c r="M144" s="77">
        <f>+'National DB'!BF112</f>
        <v>0</v>
      </c>
      <c r="N144" s="77">
        <f>+'National DB'!BG112</f>
        <v>0</v>
      </c>
      <c r="O144" s="77">
        <f>+'National DB'!BH112</f>
        <v>0</v>
      </c>
      <c r="P144" s="77">
        <f>+'National DB'!BI112</f>
        <v>0</v>
      </c>
      <c r="Q144" s="77">
        <f>+'National DB'!BJ112</f>
        <v>0</v>
      </c>
      <c r="R144" s="77">
        <f>+'National DB'!BK112</f>
        <v>0</v>
      </c>
      <c r="S144" s="77">
        <f>+'National DB'!BL112</f>
        <v>0</v>
      </c>
      <c r="T144" s="77">
        <f>+'National DB'!BO112</f>
        <v>0</v>
      </c>
      <c r="U144" s="77">
        <f>+'National DB'!BP112</f>
        <v>0</v>
      </c>
      <c r="V144" s="77">
        <f>+'National DB'!BQ112</f>
        <v>0</v>
      </c>
      <c r="W144" s="77">
        <f>+'National DB'!BR112</f>
        <v>0.21511214095</v>
      </c>
      <c r="X144" s="77" t="str">
        <f>+'National DB'!BS112</f>
        <v>kgCO2e/km</v>
      </c>
      <c r="Y144" s="77" t="str">
        <f>+'National DB'!BT112</f>
        <v>kgCO2e/km</v>
      </c>
    </row>
    <row r="145" spans="1:25" ht="42">
      <c r="A145" s="77" t="str">
        <f>+'National DB'!B113</f>
        <v>Trasporti</v>
      </c>
      <c r="B145" s="77" t="str">
        <f>+'National DB'!C113</f>
        <v>Merci</v>
      </c>
      <c r="C145" s="77" t="str">
        <f>+'National DB'!D113</f>
        <v>Strada</v>
      </c>
      <c r="D145" s="77" t="str">
        <f>+'National DB'!H113</f>
        <v>7B2</v>
      </c>
      <c r="E145" s="77" t="str">
        <f>+'National DB'!I113</f>
        <v>Autoveicoli leggeri, diesel, percorso extra-urbano (IT)</v>
      </c>
      <c r="F145" s="77">
        <f>+'National DB'!AY113</f>
        <v>0.181589314</v>
      </c>
      <c r="G145" s="77">
        <f>+'National DB'!AZ113</f>
        <v>3.15E-5</v>
      </c>
      <c r="H145" s="77">
        <f>+'National DB'!BA113</f>
        <v>0</v>
      </c>
      <c r="I145" s="77">
        <f>+'National DB'!BB113</f>
        <v>1.0750626000000001E-3</v>
      </c>
      <c r="J145" s="77">
        <f>+'National DB'!BC113</f>
        <v>0</v>
      </c>
      <c r="K145" s="77">
        <f>+'National DB'!BD113</f>
        <v>0</v>
      </c>
      <c r="L145" s="77">
        <f>+'National DB'!BE113</f>
        <v>0</v>
      </c>
      <c r="M145" s="77">
        <f>+'National DB'!BF113</f>
        <v>0</v>
      </c>
      <c r="N145" s="77">
        <f>+'National DB'!BG113</f>
        <v>0</v>
      </c>
      <c r="O145" s="77">
        <f>+'National DB'!BH113</f>
        <v>0</v>
      </c>
      <c r="P145" s="77">
        <f>+'National DB'!BI113</f>
        <v>0</v>
      </c>
      <c r="Q145" s="77">
        <f>+'National DB'!BJ113</f>
        <v>0</v>
      </c>
      <c r="R145" s="77">
        <f>+'National DB'!BK113</f>
        <v>0</v>
      </c>
      <c r="S145" s="77">
        <f>+'National DB'!BL113</f>
        <v>0</v>
      </c>
      <c r="T145" s="77">
        <f>+'National DB'!BO113</f>
        <v>0</v>
      </c>
      <c r="U145" s="77">
        <f>+'National DB'!BP113</f>
        <v>0</v>
      </c>
      <c r="V145" s="77">
        <f>+'National DB'!BQ113</f>
        <v>0</v>
      </c>
      <c r="W145" s="77">
        <f>+'National DB'!BR113</f>
        <v>0.1826958766</v>
      </c>
      <c r="X145" s="77" t="str">
        <f>+'National DB'!BS113</f>
        <v>kgCO2e/km</v>
      </c>
      <c r="Y145" s="77" t="str">
        <f>+'National DB'!BT113</f>
        <v>kgCO2e/km</v>
      </c>
    </row>
    <row r="146" spans="1:25" ht="42">
      <c r="A146" s="77" t="str">
        <f>+'National DB'!B114</f>
        <v>Trasporti</v>
      </c>
      <c r="B146" s="77" t="str">
        <f>+'National DB'!C114</f>
        <v>Merci</v>
      </c>
      <c r="C146" s="77" t="str">
        <f>+'National DB'!D114</f>
        <v>Strada</v>
      </c>
      <c r="D146" s="77" t="str">
        <f>+'National DB'!H114</f>
        <v>7B2</v>
      </c>
      <c r="E146" s="77" t="str">
        <f>+'National DB'!I114</f>
        <v>Autoveicoli pesanti, benzina, percorso extra-urbano  (IT)</v>
      </c>
      <c r="F146" s="77">
        <f>+'National DB'!AY114</f>
        <v>0.45267222299999998</v>
      </c>
      <c r="G146" s="77">
        <f>+'National DB'!AZ114</f>
        <v>3.3E-3</v>
      </c>
      <c r="H146" s="77">
        <f>+'National DB'!BA114</f>
        <v>0</v>
      </c>
      <c r="I146" s="77">
        <f>+'National DB'!BB114</f>
        <v>1.5900000000000001E-3</v>
      </c>
      <c r="J146" s="77">
        <f>+'National DB'!BC114</f>
        <v>0</v>
      </c>
      <c r="K146" s="77">
        <f>+'National DB'!BD114</f>
        <v>0</v>
      </c>
      <c r="L146" s="77">
        <f>+'National DB'!BE114</f>
        <v>0</v>
      </c>
      <c r="M146" s="77">
        <f>+'National DB'!BF114</f>
        <v>0</v>
      </c>
      <c r="N146" s="77">
        <f>+'National DB'!BG114</f>
        <v>0</v>
      </c>
      <c r="O146" s="77">
        <f>+'National DB'!BH114</f>
        <v>0</v>
      </c>
      <c r="P146" s="77">
        <f>+'National DB'!BI114</f>
        <v>0</v>
      </c>
      <c r="Q146" s="77">
        <f>+'National DB'!BJ114</f>
        <v>0</v>
      </c>
      <c r="R146" s="77">
        <f>+'National DB'!BK114</f>
        <v>0</v>
      </c>
      <c r="S146" s="77">
        <f>+'National DB'!BL114</f>
        <v>0</v>
      </c>
      <c r="T146" s="77">
        <f>+'National DB'!BO114</f>
        <v>0</v>
      </c>
      <c r="U146" s="77">
        <f>+'National DB'!BP114</f>
        <v>0</v>
      </c>
      <c r="V146" s="77">
        <f>+'National DB'!BQ114</f>
        <v>0</v>
      </c>
      <c r="W146" s="77">
        <f>+'National DB'!BR114</f>
        <v>0.45756222299999999</v>
      </c>
      <c r="X146" s="77" t="str">
        <f>+'National DB'!BS114</f>
        <v>kgCO2e/km</v>
      </c>
      <c r="Y146" s="77" t="str">
        <f>+'National DB'!BT114</f>
        <v>kgCO2e/km</v>
      </c>
    </row>
    <row r="147" spans="1:25" ht="42">
      <c r="A147" s="77" t="str">
        <f>+'National DB'!B115</f>
        <v>Trasporti</v>
      </c>
      <c r="B147" s="77" t="str">
        <f>+'National DB'!C115</f>
        <v>Merci</v>
      </c>
      <c r="C147" s="77" t="str">
        <f>+'National DB'!D115</f>
        <v>Strada</v>
      </c>
      <c r="D147" s="77" t="str">
        <f>+'National DB'!H115</f>
        <v>7B2</v>
      </c>
      <c r="E147" s="77" t="str">
        <f>+'National DB'!I115</f>
        <v>Autoveicoli pesanti, diesel, percorso extra-urbano (IT)</v>
      </c>
      <c r="F147" s="77">
        <f>+'National DB'!AY115</f>
        <v>0.56631667100000005</v>
      </c>
      <c r="G147" s="77">
        <f>+'National DB'!AZ115</f>
        <v>7.2549300000000001E-4</v>
      </c>
      <c r="H147" s="77">
        <f>+'National DB'!BA115</f>
        <v>0</v>
      </c>
      <c r="I147" s="77">
        <f>+'National DB'!BB115</f>
        <v>5.3598104999999993E-3</v>
      </c>
      <c r="J147" s="77">
        <f>+'National DB'!BC115</f>
        <v>0</v>
      </c>
      <c r="K147" s="77">
        <f>+'National DB'!BD115</f>
        <v>0</v>
      </c>
      <c r="L147" s="77">
        <f>+'National DB'!BE115</f>
        <v>0</v>
      </c>
      <c r="M147" s="77">
        <f>+'National DB'!BF115</f>
        <v>0</v>
      </c>
      <c r="N147" s="77">
        <f>+'National DB'!BG115</f>
        <v>0</v>
      </c>
      <c r="O147" s="77">
        <f>+'National DB'!BH115</f>
        <v>0</v>
      </c>
      <c r="P147" s="77">
        <f>+'National DB'!BI115</f>
        <v>0</v>
      </c>
      <c r="Q147" s="77">
        <f>+'National DB'!BJ115</f>
        <v>0</v>
      </c>
      <c r="R147" s="77">
        <f>+'National DB'!BK115</f>
        <v>0</v>
      </c>
      <c r="S147" s="77">
        <f>+'National DB'!BL115</f>
        <v>0</v>
      </c>
      <c r="T147" s="77">
        <f>+'National DB'!BO115</f>
        <v>0</v>
      </c>
      <c r="U147" s="77">
        <f>+'National DB'!BP115</f>
        <v>0</v>
      </c>
      <c r="V147" s="77">
        <f>+'National DB'!BQ115</f>
        <v>0</v>
      </c>
      <c r="W147" s="77">
        <f>+'National DB'!BR115</f>
        <v>0.57240197450000008</v>
      </c>
      <c r="X147" s="77" t="str">
        <f>+'National DB'!BS115</f>
        <v>kgCO2e/km</v>
      </c>
      <c r="Y147" s="77" t="str">
        <f>+'National DB'!BT115</f>
        <v>kgCO2e/km</v>
      </c>
    </row>
    <row r="148" spans="1:25" ht="28">
      <c r="A148" s="77" t="str">
        <f>+'National DB'!B116</f>
        <v>Trasporti</v>
      </c>
      <c r="B148" s="77" t="str">
        <f>+'National DB'!C116</f>
        <v>Persone</v>
      </c>
      <c r="C148" s="77" t="str">
        <f>+'National DB'!D116</f>
        <v>Strada</v>
      </c>
      <c r="D148" s="77" t="str">
        <f>+'National DB'!H116</f>
        <v>7B2</v>
      </c>
      <c r="E148" s="77" t="str">
        <f>+'National DB'!I116</f>
        <v>Automobili, benzina, percorso autostradale (IT)</v>
      </c>
      <c r="F148" s="77">
        <f>+'National DB'!AY116</f>
        <v>0.157635784</v>
      </c>
      <c r="G148" s="77">
        <f>+'National DB'!AZ116</f>
        <v>2.035788E-4</v>
      </c>
      <c r="H148" s="77">
        <f>+'National DB'!BA116</f>
        <v>0</v>
      </c>
      <c r="I148" s="77">
        <f>+'National DB'!BB116</f>
        <v>2.7202515000000001E-4</v>
      </c>
      <c r="J148" s="77">
        <f>+'National DB'!BC116</f>
        <v>0</v>
      </c>
      <c r="K148" s="77">
        <f>+'National DB'!BD116</f>
        <v>0</v>
      </c>
      <c r="L148" s="77">
        <f>+'National DB'!BE116</f>
        <v>0</v>
      </c>
      <c r="M148" s="77">
        <f>+'National DB'!BF116</f>
        <v>0</v>
      </c>
      <c r="N148" s="77">
        <f>+'National DB'!BG116</f>
        <v>0</v>
      </c>
      <c r="O148" s="77">
        <f>+'National DB'!BH116</f>
        <v>0</v>
      </c>
      <c r="P148" s="77">
        <f>+'National DB'!BI116</f>
        <v>0</v>
      </c>
      <c r="Q148" s="77">
        <f>+'National DB'!BJ116</f>
        <v>0</v>
      </c>
      <c r="R148" s="77">
        <f>+'National DB'!BK116</f>
        <v>0</v>
      </c>
      <c r="S148" s="77">
        <f>+'National DB'!BL116</f>
        <v>0</v>
      </c>
      <c r="T148" s="77">
        <f>+'National DB'!BO116</f>
        <v>0</v>
      </c>
      <c r="U148" s="77">
        <f>+'National DB'!BP116</f>
        <v>0</v>
      </c>
      <c r="V148" s="77">
        <f>+'National DB'!BQ116</f>
        <v>0</v>
      </c>
      <c r="W148" s="77">
        <f>+'National DB'!BR116</f>
        <v>0.15811138794999999</v>
      </c>
      <c r="X148" s="77" t="str">
        <f>+'National DB'!BS116</f>
        <v>kgCO2e/km</v>
      </c>
      <c r="Y148" s="77" t="str">
        <f>+'National DB'!BT116</f>
        <v>kgCO2e/km</v>
      </c>
    </row>
    <row r="149" spans="1:25" ht="28">
      <c r="A149" s="77" t="str">
        <f>+'National DB'!B117</f>
        <v>Trasporti</v>
      </c>
      <c r="B149" s="77" t="str">
        <f>+'National DB'!C117</f>
        <v>Persone</v>
      </c>
      <c r="C149" s="77" t="str">
        <f>+'National DB'!D117</f>
        <v>Strada</v>
      </c>
      <c r="D149" s="77" t="str">
        <f>+'National DB'!H117</f>
        <v>7B2</v>
      </c>
      <c r="E149" s="77" t="str">
        <f>+'National DB'!I117</f>
        <v>Automobili, diesel,  percorso autostradale (IT)</v>
      </c>
      <c r="F149" s="77">
        <f>+'National DB'!AY117</f>
        <v>0.15673633300000001</v>
      </c>
      <c r="G149" s="77">
        <f>+'National DB'!AZ117</f>
        <v>3.2809199999999999E-6</v>
      </c>
      <c r="H149" s="77">
        <f>+'National DB'!BA117</f>
        <v>0</v>
      </c>
      <c r="I149" s="77">
        <f>+'National DB'!BB117</f>
        <v>1.07076695E-3</v>
      </c>
      <c r="J149" s="77">
        <f>+'National DB'!BC117</f>
        <v>0</v>
      </c>
      <c r="K149" s="77">
        <f>+'National DB'!BD117</f>
        <v>0</v>
      </c>
      <c r="L149" s="77">
        <f>+'National DB'!BE117</f>
        <v>0</v>
      </c>
      <c r="M149" s="77">
        <f>+'National DB'!BF117</f>
        <v>0</v>
      </c>
      <c r="N149" s="77">
        <f>+'National DB'!BG117</f>
        <v>0</v>
      </c>
      <c r="O149" s="77">
        <f>+'National DB'!BH117</f>
        <v>0</v>
      </c>
      <c r="P149" s="77">
        <f>+'National DB'!BI117</f>
        <v>0</v>
      </c>
      <c r="Q149" s="77">
        <f>+'National DB'!BJ117</f>
        <v>0</v>
      </c>
      <c r="R149" s="77">
        <f>+'National DB'!BK117</f>
        <v>0</v>
      </c>
      <c r="S149" s="77">
        <f>+'National DB'!BL117</f>
        <v>0</v>
      </c>
      <c r="T149" s="77">
        <f>+'National DB'!BO117</f>
        <v>0</v>
      </c>
      <c r="U149" s="77">
        <f>+'National DB'!BP117</f>
        <v>0</v>
      </c>
      <c r="V149" s="77">
        <f>+'National DB'!BQ117</f>
        <v>0</v>
      </c>
      <c r="W149" s="77">
        <f>+'National DB'!BR117</f>
        <v>0.15781038086999999</v>
      </c>
      <c r="X149" s="77" t="str">
        <f>+'National DB'!BS117</f>
        <v>kgCO2e/km</v>
      </c>
      <c r="Y149" s="77" t="str">
        <f>+'National DB'!BT117</f>
        <v>kgCO2e/km</v>
      </c>
    </row>
    <row r="150" spans="1:25" ht="28">
      <c r="A150" s="77" t="str">
        <f>+'National DB'!B118</f>
        <v>Trasporti</v>
      </c>
      <c r="B150" s="77" t="str">
        <f>+'National DB'!C118</f>
        <v>Persone</v>
      </c>
      <c r="C150" s="77" t="str">
        <f>+'National DB'!D118</f>
        <v>Strada</v>
      </c>
      <c r="D150" s="77" t="str">
        <f>+'National DB'!H118</f>
        <v>7B2</v>
      </c>
      <c r="E150" s="77" t="str">
        <f>+'National DB'!I118</f>
        <v>Automobili, GPL, percorso autostradale (IT)</v>
      </c>
      <c r="F150" s="77">
        <f>+'National DB'!AY118</f>
        <v>0.204800653</v>
      </c>
      <c r="G150" s="77">
        <f>+'National DB'!AZ118</f>
        <v>3.78138E-5</v>
      </c>
      <c r="H150" s="77">
        <f>+'National DB'!BA118</f>
        <v>0</v>
      </c>
      <c r="I150" s="77">
        <f>+'National DB'!BB118</f>
        <v>3.1721560000000002E-4</v>
      </c>
      <c r="J150" s="77">
        <f>+'National DB'!BC118</f>
        <v>0</v>
      </c>
      <c r="K150" s="77">
        <f>+'National DB'!BD118</f>
        <v>0</v>
      </c>
      <c r="L150" s="77">
        <f>+'National DB'!BE118</f>
        <v>0</v>
      </c>
      <c r="M150" s="77">
        <f>+'National DB'!BF118</f>
        <v>0</v>
      </c>
      <c r="N150" s="77">
        <f>+'National DB'!BG118</f>
        <v>0</v>
      </c>
      <c r="O150" s="77">
        <f>+'National DB'!BH118</f>
        <v>0</v>
      </c>
      <c r="P150" s="77">
        <f>+'National DB'!BI118</f>
        <v>0</v>
      </c>
      <c r="Q150" s="77">
        <f>+'National DB'!BJ118</f>
        <v>0</v>
      </c>
      <c r="R150" s="77">
        <f>+'National DB'!BK118</f>
        <v>0</v>
      </c>
      <c r="S150" s="77">
        <f>+'National DB'!BL118</f>
        <v>0</v>
      </c>
      <c r="T150" s="77">
        <f>+'National DB'!BO118</f>
        <v>0</v>
      </c>
      <c r="U150" s="77">
        <f>+'National DB'!BP118</f>
        <v>0</v>
      </c>
      <c r="V150" s="77">
        <f>+'National DB'!BQ118</f>
        <v>0</v>
      </c>
      <c r="W150" s="77">
        <f>+'National DB'!BR118</f>
        <v>0.20515568240000001</v>
      </c>
      <c r="X150" s="77" t="str">
        <f>+'National DB'!BS118</f>
        <v>kgCO2e/km</v>
      </c>
      <c r="Y150" s="77" t="str">
        <f>+'National DB'!BT118</f>
        <v>kgCO2e/km</v>
      </c>
    </row>
    <row r="151" spans="1:25" ht="42">
      <c r="A151" s="77" t="str">
        <f>+'National DB'!B119</f>
        <v>Trasporti</v>
      </c>
      <c r="B151" s="77" t="str">
        <f>+'National DB'!C119</f>
        <v>Persone</v>
      </c>
      <c r="C151" s="77" t="str">
        <f>+'National DB'!D119</f>
        <v>Strada</v>
      </c>
      <c r="D151" s="77" t="str">
        <f>+'National DB'!H119</f>
        <v>7B2</v>
      </c>
      <c r="E151" s="77" t="str">
        <f>+'National DB'!I119</f>
        <v>Automobili, E85 (85% etanolo + 15% benzina), percorso autostradale (IT)</v>
      </c>
      <c r="F151" s="77">
        <f>+'National DB'!AY119</f>
        <v>0.23203443100000001</v>
      </c>
      <c r="G151" s="77">
        <f>+'National DB'!AZ119</f>
        <v>1.5239999999999999E-4</v>
      </c>
      <c r="H151" s="77">
        <f>+'National DB'!BA119</f>
        <v>0</v>
      </c>
      <c r="I151" s="77">
        <f>+'National DB'!BB119</f>
        <v>1.6788942500000001E-4</v>
      </c>
      <c r="J151" s="77">
        <f>+'National DB'!BC119</f>
        <v>0</v>
      </c>
      <c r="K151" s="77">
        <f>+'National DB'!BD119</f>
        <v>0</v>
      </c>
      <c r="L151" s="77">
        <f>+'National DB'!BE119</f>
        <v>0</v>
      </c>
      <c r="M151" s="77">
        <f>+'National DB'!BF119</f>
        <v>0</v>
      </c>
      <c r="N151" s="77">
        <f>+'National DB'!BG119</f>
        <v>0</v>
      </c>
      <c r="O151" s="77">
        <f>+'National DB'!BH119</f>
        <v>0</v>
      </c>
      <c r="P151" s="77">
        <f>+'National DB'!BI119</f>
        <v>0</v>
      </c>
      <c r="Q151" s="77">
        <f>+'National DB'!BJ119</f>
        <v>0</v>
      </c>
      <c r="R151" s="77">
        <f>+'National DB'!BK119</f>
        <v>0</v>
      </c>
      <c r="S151" s="77">
        <f>+'National DB'!BL119</f>
        <v>0</v>
      </c>
      <c r="T151" s="77">
        <f>+'National DB'!BO119</f>
        <v>0</v>
      </c>
      <c r="U151" s="77">
        <f>+'National DB'!BP119</f>
        <v>0</v>
      </c>
      <c r="V151" s="77">
        <f>+'National DB'!BQ119</f>
        <v>0</v>
      </c>
      <c r="W151" s="77">
        <f>+'National DB'!BR119</f>
        <v>0.23235472042500002</v>
      </c>
      <c r="X151" s="77" t="str">
        <f>+'National DB'!BS119</f>
        <v>kgCO2e/km</v>
      </c>
      <c r="Y151" s="77" t="str">
        <f>+'National DB'!BT119</f>
        <v>kgCO2e/km</v>
      </c>
    </row>
    <row r="152" spans="1:25" ht="28">
      <c r="A152" s="77" t="str">
        <f>+'National DB'!B120</f>
        <v>Trasporti</v>
      </c>
      <c r="B152" s="77" t="str">
        <f>+'National DB'!C120</f>
        <v>Persone</v>
      </c>
      <c r="C152" s="77" t="str">
        <f>+'National DB'!D120</f>
        <v>Strada</v>
      </c>
      <c r="D152" s="77" t="str">
        <f>+'National DB'!H120</f>
        <v>7B2</v>
      </c>
      <c r="E152" s="77" t="str">
        <f>+'National DB'!I120</f>
        <v>Automobili, metano, percorso autostradale (IT)</v>
      </c>
      <c r="F152" s="77">
        <f>+'National DB'!AY120</f>
        <v>0.14913881800000001</v>
      </c>
      <c r="G152" s="77">
        <f>+'National DB'!AZ120</f>
        <v>1.161072E-3</v>
      </c>
      <c r="H152" s="77">
        <f>+'National DB'!BA120</f>
        <v>0</v>
      </c>
      <c r="I152" s="77">
        <f>+'National DB'!BB120</f>
        <v>6.3794245000000003E-5</v>
      </c>
      <c r="J152" s="77">
        <f>+'National DB'!BC120</f>
        <v>0</v>
      </c>
      <c r="K152" s="77">
        <f>+'National DB'!BD120</f>
        <v>0</v>
      </c>
      <c r="L152" s="77">
        <f>+'National DB'!BE120</f>
        <v>0</v>
      </c>
      <c r="M152" s="77">
        <f>+'National DB'!BF120</f>
        <v>0</v>
      </c>
      <c r="N152" s="77">
        <f>+'National DB'!BG120</f>
        <v>0</v>
      </c>
      <c r="O152" s="77">
        <f>+'National DB'!BH120</f>
        <v>0</v>
      </c>
      <c r="P152" s="77">
        <f>+'National DB'!BI120</f>
        <v>0</v>
      </c>
      <c r="Q152" s="77">
        <f>+'National DB'!BJ120</f>
        <v>0</v>
      </c>
      <c r="R152" s="77">
        <f>+'National DB'!BK120</f>
        <v>0</v>
      </c>
      <c r="S152" s="77">
        <f>+'National DB'!BL120</f>
        <v>0</v>
      </c>
      <c r="T152" s="77">
        <f>+'National DB'!BO120</f>
        <v>0</v>
      </c>
      <c r="U152" s="77">
        <f>+'National DB'!BP120</f>
        <v>0</v>
      </c>
      <c r="V152" s="77">
        <f>+'National DB'!BQ120</f>
        <v>0</v>
      </c>
      <c r="W152" s="77">
        <f>+'National DB'!BR120</f>
        <v>0.15036368424500002</v>
      </c>
      <c r="X152" s="77" t="str">
        <f>+'National DB'!BS120</f>
        <v>kgCO2e/km</v>
      </c>
      <c r="Y152" s="77" t="str">
        <f>+'National DB'!BT120</f>
        <v>kgCO2e/km</v>
      </c>
    </row>
    <row r="153" spans="1:25" ht="42">
      <c r="A153" s="77" t="str">
        <f>+'National DB'!B121</f>
        <v>Trasporti</v>
      </c>
      <c r="B153" s="77" t="str">
        <f>+'National DB'!C121</f>
        <v>Persone</v>
      </c>
      <c r="C153" s="77" t="str">
        <f>+'National DB'!D121</f>
        <v>Strada</v>
      </c>
      <c r="D153" s="77" t="str">
        <f>+'National DB'!H121</f>
        <v>7B2</v>
      </c>
      <c r="E153" s="77" t="str">
        <f>+'National DB'!I121</f>
        <v>Automobili, benzina ibrida, percorso autostradale (IT)</v>
      </c>
      <c r="F153" s="77">
        <f>+'National DB'!AY121</f>
        <v>0.12586344599999999</v>
      </c>
      <c r="G153" s="77">
        <f>+'National DB'!AZ121</f>
        <v>0</v>
      </c>
      <c r="H153" s="77">
        <f>+'National DB'!BA121</f>
        <v>0</v>
      </c>
      <c r="I153" s="77">
        <f>+'National DB'!BB121</f>
        <v>5.0754919999999999E-5</v>
      </c>
      <c r="J153" s="77">
        <f>+'National DB'!BC121</f>
        <v>0</v>
      </c>
      <c r="K153" s="77">
        <f>+'National DB'!BD121</f>
        <v>0</v>
      </c>
      <c r="L153" s="77">
        <f>+'National DB'!BE121</f>
        <v>0</v>
      </c>
      <c r="M153" s="77">
        <f>+'National DB'!BF121</f>
        <v>0</v>
      </c>
      <c r="N153" s="77">
        <f>+'National DB'!BG121</f>
        <v>0</v>
      </c>
      <c r="O153" s="77">
        <f>+'National DB'!BH121</f>
        <v>0</v>
      </c>
      <c r="P153" s="77">
        <f>+'National DB'!BI121</f>
        <v>0</v>
      </c>
      <c r="Q153" s="77">
        <f>+'National DB'!BJ121</f>
        <v>0</v>
      </c>
      <c r="R153" s="77">
        <f>+'National DB'!BK121</f>
        <v>0</v>
      </c>
      <c r="S153" s="77">
        <f>+'National DB'!BL121</f>
        <v>0</v>
      </c>
      <c r="T153" s="77">
        <f>+'National DB'!BO121</f>
        <v>0</v>
      </c>
      <c r="U153" s="77">
        <f>+'National DB'!BP121</f>
        <v>0</v>
      </c>
      <c r="V153" s="77">
        <f>+'National DB'!BQ121</f>
        <v>0</v>
      </c>
      <c r="W153" s="77">
        <f>+'National DB'!BR121</f>
        <v>0.12591420092</v>
      </c>
      <c r="X153" s="77" t="str">
        <f>+'National DB'!BS121</f>
        <v>kgCO2e/km</v>
      </c>
      <c r="Y153" s="77" t="str">
        <f>+'National DB'!BT121</f>
        <v>kgCO2e/km</v>
      </c>
    </row>
    <row r="154" spans="1:25" ht="28">
      <c r="A154" s="77" t="str">
        <f>+'National DB'!B122</f>
        <v>Trasporti</v>
      </c>
      <c r="B154" s="77" t="str">
        <f>+'National DB'!C122</f>
        <v>Persone</v>
      </c>
      <c r="C154" s="77" t="str">
        <f>+'National DB'!D122</f>
        <v>Strada</v>
      </c>
      <c r="D154" s="77" t="str">
        <f>+'National DB'!H122</f>
        <v>7B2</v>
      </c>
      <c r="E154" s="77" t="str">
        <f>+'National DB'!I122</f>
        <v>Autobus, diesel, percorso autostradale (IT)</v>
      </c>
      <c r="F154" s="77">
        <f>+'National DB'!AY122</f>
        <v>0.55894871300000004</v>
      </c>
      <c r="G154" s="77">
        <f>+'National DB'!AZ122</f>
        <v>8.0473800000000005E-4</v>
      </c>
      <c r="H154" s="77">
        <f>+'National DB'!BA122</f>
        <v>0</v>
      </c>
      <c r="I154" s="77">
        <f>+'National DB'!BB122</f>
        <v>4.0917589999999995E-3</v>
      </c>
      <c r="J154" s="77">
        <f>+'National DB'!BC122</f>
        <v>0</v>
      </c>
      <c r="K154" s="77">
        <f>+'National DB'!BD122</f>
        <v>0</v>
      </c>
      <c r="L154" s="77">
        <f>+'National DB'!BE122</f>
        <v>0</v>
      </c>
      <c r="M154" s="77">
        <f>+'National DB'!BF122</f>
        <v>0</v>
      </c>
      <c r="N154" s="77">
        <f>+'National DB'!BG122</f>
        <v>0</v>
      </c>
      <c r="O154" s="77">
        <f>+'National DB'!BH122</f>
        <v>0</v>
      </c>
      <c r="P154" s="77">
        <f>+'National DB'!BI122</f>
        <v>0</v>
      </c>
      <c r="Q154" s="77">
        <f>+'National DB'!BJ122</f>
        <v>0</v>
      </c>
      <c r="R154" s="77">
        <f>+'National DB'!BK122</f>
        <v>0</v>
      </c>
      <c r="S154" s="77">
        <f>+'National DB'!BL122</f>
        <v>0</v>
      </c>
      <c r="T154" s="77">
        <f>+'National DB'!BO122</f>
        <v>0</v>
      </c>
      <c r="U154" s="77">
        <f>+'National DB'!BP122</f>
        <v>0</v>
      </c>
      <c r="V154" s="77">
        <f>+'National DB'!BQ122</f>
        <v>0</v>
      </c>
      <c r="W154" s="77">
        <f>+'National DB'!BR122</f>
        <v>0.5638452100000001</v>
      </c>
      <c r="X154" s="77" t="str">
        <f>+'National DB'!BS122</f>
        <v>kgCO2e/km</v>
      </c>
      <c r="Y154" s="77" t="str">
        <f>+'National DB'!BT122</f>
        <v>kgCO2e/km</v>
      </c>
    </row>
    <row r="155" spans="1:25" ht="28">
      <c r="A155" s="77" t="str">
        <f>+'National DB'!B123</f>
        <v>Trasporti</v>
      </c>
      <c r="B155" s="77" t="str">
        <f>+'National DB'!C123</f>
        <v>Persone</v>
      </c>
      <c r="C155" s="77" t="str">
        <f>+'National DB'!D123</f>
        <v>Strada</v>
      </c>
      <c r="D155" s="77" t="str">
        <f>+'National DB'!H123</f>
        <v>7B2</v>
      </c>
      <c r="E155" s="77" t="str">
        <f>+'National DB'!I123</f>
        <v>Moto a benzina,  percorso autostradale (IT)</v>
      </c>
      <c r="F155" s="77">
        <f>+'National DB'!AY123</f>
        <v>0.115654279</v>
      </c>
      <c r="G155" s="77">
        <f>+'National DB'!AZ123</f>
        <v>2.3522250000000003E-3</v>
      </c>
      <c r="H155" s="77">
        <f>+'National DB'!BA123</f>
        <v>0</v>
      </c>
      <c r="I155" s="77">
        <f>+'National DB'!BB123</f>
        <v>5.2999999999999998E-4</v>
      </c>
      <c r="J155" s="77">
        <f>+'National DB'!BC123</f>
        <v>0</v>
      </c>
      <c r="K155" s="77">
        <f>+'National DB'!BD123</f>
        <v>0</v>
      </c>
      <c r="L155" s="77">
        <f>+'National DB'!BE123</f>
        <v>0</v>
      </c>
      <c r="M155" s="77">
        <f>+'National DB'!BF123</f>
        <v>0</v>
      </c>
      <c r="N155" s="77">
        <f>+'National DB'!BG123</f>
        <v>0</v>
      </c>
      <c r="O155" s="77">
        <f>+'National DB'!BH123</f>
        <v>0</v>
      </c>
      <c r="P155" s="77">
        <f>+'National DB'!BI123</f>
        <v>0</v>
      </c>
      <c r="Q155" s="77">
        <f>+'National DB'!BJ123</f>
        <v>0</v>
      </c>
      <c r="R155" s="77">
        <f>+'National DB'!BK123</f>
        <v>0</v>
      </c>
      <c r="S155" s="77">
        <f>+'National DB'!BL123</f>
        <v>0</v>
      </c>
      <c r="T155" s="77">
        <f>+'National DB'!BO123</f>
        <v>0</v>
      </c>
      <c r="U155" s="77">
        <f>+'National DB'!BP123</f>
        <v>0</v>
      </c>
      <c r="V155" s="77">
        <f>+'National DB'!BQ123</f>
        <v>0</v>
      </c>
      <c r="W155" s="77">
        <f>+'National DB'!BR123</f>
        <v>0.118536504</v>
      </c>
      <c r="X155" s="77" t="str">
        <f>+'National DB'!BS123</f>
        <v>kgCO2e/km</v>
      </c>
      <c r="Y155" s="77" t="str">
        <f>+'National DB'!BT123</f>
        <v>kgCO2e/km</v>
      </c>
    </row>
    <row r="156" spans="1:25" ht="42">
      <c r="A156" s="77" t="str">
        <f>+'National DB'!B124</f>
        <v>Trasporti</v>
      </c>
      <c r="B156" s="77" t="str">
        <f>+'National DB'!C124</f>
        <v>Merci</v>
      </c>
      <c r="C156" s="77" t="str">
        <f>+'National DB'!D124</f>
        <v>Strada</v>
      </c>
      <c r="D156" s="77" t="str">
        <f>+'National DB'!H124</f>
        <v>7B2</v>
      </c>
      <c r="E156" s="77" t="str">
        <f>+'National DB'!I124</f>
        <v>Autoveicoli leggeri, benzina, percorso autostradale (IT)</v>
      </c>
      <c r="F156" s="77">
        <f>+'National DB'!AY124</f>
        <v>0.21013268399999999</v>
      </c>
      <c r="G156" s="77">
        <f>+'National DB'!AZ124</f>
        <v>1.763712E-4</v>
      </c>
      <c r="H156" s="77">
        <f>+'National DB'!BA124</f>
        <v>0</v>
      </c>
      <c r="I156" s="77">
        <f>+'National DB'!BB124</f>
        <v>1.07271205E-3</v>
      </c>
      <c r="J156" s="77">
        <f>+'National DB'!BC124</f>
        <v>0</v>
      </c>
      <c r="K156" s="77">
        <f>+'National DB'!BD124</f>
        <v>0</v>
      </c>
      <c r="L156" s="77">
        <f>+'National DB'!BE124</f>
        <v>0</v>
      </c>
      <c r="M156" s="77">
        <f>+'National DB'!BF124</f>
        <v>0</v>
      </c>
      <c r="N156" s="77">
        <f>+'National DB'!BG124</f>
        <v>0</v>
      </c>
      <c r="O156" s="77">
        <f>+'National DB'!BH124</f>
        <v>0</v>
      </c>
      <c r="P156" s="77">
        <f>+'National DB'!BI124</f>
        <v>0</v>
      </c>
      <c r="Q156" s="77">
        <f>+'National DB'!BJ124</f>
        <v>0</v>
      </c>
      <c r="R156" s="77">
        <f>+'National DB'!BK124</f>
        <v>0</v>
      </c>
      <c r="S156" s="77">
        <f>+'National DB'!BL124</f>
        <v>0</v>
      </c>
      <c r="T156" s="77">
        <f>+'National DB'!BO124</f>
        <v>0</v>
      </c>
      <c r="U156" s="77">
        <f>+'National DB'!BP124</f>
        <v>0</v>
      </c>
      <c r="V156" s="77">
        <f>+'National DB'!BQ124</f>
        <v>0</v>
      </c>
      <c r="W156" s="77">
        <f>+'National DB'!BR124</f>
        <v>0.21138176724999999</v>
      </c>
      <c r="X156" s="77" t="str">
        <f>+'National DB'!BS124</f>
        <v>kgCO2e/km</v>
      </c>
      <c r="Y156" s="77" t="str">
        <f>+'National DB'!BT124</f>
        <v>kgCO2e/km</v>
      </c>
    </row>
    <row r="157" spans="1:25" ht="28">
      <c r="A157" s="77" t="str">
        <f>+'National DB'!B125</f>
        <v>Trasporti</v>
      </c>
      <c r="B157" s="77" t="str">
        <f>+'National DB'!C125</f>
        <v>Merci</v>
      </c>
      <c r="C157" s="77" t="str">
        <f>+'National DB'!D125</f>
        <v>Strada</v>
      </c>
      <c r="D157" s="77" t="str">
        <f>+'National DB'!H125</f>
        <v>7B2</v>
      </c>
      <c r="E157" s="77" t="str">
        <f>+'National DB'!I125</f>
        <v>Autoveicoli leggeri, diesel, percorso autostradale (IT)</v>
      </c>
      <c r="F157" s="77">
        <f>+'National DB'!AY125</f>
        <v>0.295629276</v>
      </c>
      <c r="G157" s="77">
        <f>+'National DB'!AZ125</f>
        <v>1.736853E-5</v>
      </c>
      <c r="H157" s="77">
        <f>+'National DB'!BA125</f>
        <v>0</v>
      </c>
      <c r="I157" s="77">
        <f>+'National DB'!BB125</f>
        <v>1.11564205E-3</v>
      </c>
      <c r="J157" s="77">
        <f>+'National DB'!BC125</f>
        <v>0</v>
      </c>
      <c r="K157" s="77">
        <f>+'National DB'!BD125</f>
        <v>0</v>
      </c>
      <c r="L157" s="77">
        <f>+'National DB'!BE125</f>
        <v>0</v>
      </c>
      <c r="M157" s="77">
        <f>+'National DB'!BF125</f>
        <v>0</v>
      </c>
      <c r="N157" s="77">
        <f>+'National DB'!BG125</f>
        <v>0</v>
      </c>
      <c r="O157" s="77">
        <f>+'National DB'!BH125</f>
        <v>0</v>
      </c>
      <c r="P157" s="77">
        <f>+'National DB'!BI125</f>
        <v>0</v>
      </c>
      <c r="Q157" s="77">
        <f>+'National DB'!BJ125</f>
        <v>0</v>
      </c>
      <c r="R157" s="77">
        <f>+'National DB'!BK125</f>
        <v>0</v>
      </c>
      <c r="S157" s="77">
        <f>+'National DB'!BL125</f>
        <v>0</v>
      </c>
      <c r="T157" s="77">
        <f>+'National DB'!BO125</f>
        <v>0</v>
      </c>
      <c r="U157" s="77">
        <f>+'National DB'!BP125</f>
        <v>0</v>
      </c>
      <c r="V157" s="77">
        <f>+'National DB'!BQ125</f>
        <v>0</v>
      </c>
      <c r="W157" s="77">
        <f>+'National DB'!BR125</f>
        <v>0.29676228657999998</v>
      </c>
      <c r="X157" s="77" t="str">
        <f>+'National DB'!BS125</f>
        <v>kgCO2e/km</v>
      </c>
      <c r="Y157" s="77" t="str">
        <f>+'National DB'!BT125</f>
        <v>kgCO2e/km</v>
      </c>
    </row>
    <row r="158" spans="1:25" ht="42">
      <c r="A158" s="77" t="str">
        <f>+'National DB'!B126</f>
        <v>Trasporti</v>
      </c>
      <c r="B158" s="77" t="str">
        <f>+'National DB'!C126</f>
        <v>Merci</v>
      </c>
      <c r="C158" s="77" t="str">
        <f>+'National DB'!D126</f>
        <v>Strada</v>
      </c>
      <c r="D158" s="77" t="str">
        <f>+'National DB'!H126</f>
        <v>7B2</v>
      </c>
      <c r="E158" s="77" t="str">
        <f>+'National DB'!I126</f>
        <v>Autoveicoli pesanti, benzina, percorso autostradale  (IT)</v>
      </c>
      <c r="F158" s="77">
        <f>+'National DB'!AY126</f>
        <v>0.47041812399999999</v>
      </c>
      <c r="G158" s="77">
        <f>+'National DB'!AZ126</f>
        <v>2.0999999999999999E-3</v>
      </c>
      <c r="H158" s="77">
        <f>+'National DB'!BA126</f>
        <v>0</v>
      </c>
      <c r="I158" s="77">
        <f>+'National DB'!BB126</f>
        <v>1.5900000000000001E-3</v>
      </c>
      <c r="J158" s="77">
        <f>+'National DB'!BC126</f>
        <v>0</v>
      </c>
      <c r="K158" s="77">
        <f>+'National DB'!BD126</f>
        <v>0</v>
      </c>
      <c r="L158" s="77">
        <f>+'National DB'!BE126</f>
        <v>0</v>
      </c>
      <c r="M158" s="77">
        <f>+'National DB'!BF126</f>
        <v>0</v>
      </c>
      <c r="N158" s="77">
        <f>+'National DB'!BG126</f>
        <v>0</v>
      </c>
      <c r="O158" s="77">
        <f>+'National DB'!BH126</f>
        <v>0</v>
      </c>
      <c r="P158" s="77">
        <f>+'National DB'!BI126</f>
        <v>0</v>
      </c>
      <c r="Q158" s="77">
        <f>+'National DB'!BJ126</f>
        <v>0</v>
      </c>
      <c r="R158" s="77">
        <f>+'National DB'!BK126</f>
        <v>0</v>
      </c>
      <c r="S158" s="77">
        <f>+'National DB'!BL126</f>
        <v>0</v>
      </c>
      <c r="T158" s="77">
        <f>+'National DB'!BO126</f>
        <v>0</v>
      </c>
      <c r="U158" s="77">
        <f>+'National DB'!BP126</f>
        <v>0</v>
      </c>
      <c r="V158" s="77">
        <f>+'National DB'!BQ126</f>
        <v>0</v>
      </c>
      <c r="W158" s="77">
        <f>+'National DB'!BR126</f>
        <v>0.47410812399999996</v>
      </c>
      <c r="X158" s="77" t="str">
        <f>+'National DB'!BS126</f>
        <v>kgCO2e/km</v>
      </c>
      <c r="Y158" s="77" t="str">
        <f>+'National DB'!BT126</f>
        <v>kgCO2e/km</v>
      </c>
    </row>
    <row r="159" spans="1:25" ht="42">
      <c r="A159" s="77" t="str">
        <f>+'National DB'!B127</f>
        <v>Trasporti</v>
      </c>
      <c r="B159" s="77" t="str">
        <f>+'National DB'!C127</f>
        <v>Merci</v>
      </c>
      <c r="C159" s="77" t="str">
        <f>+'National DB'!D127</f>
        <v>Strada</v>
      </c>
      <c r="D159" s="77" t="str">
        <f>+'National DB'!H127</f>
        <v>7B2</v>
      </c>
      <c r="E159" s="77" t="str">
        <f>+'National DB'!I127</f>
        <v>Autoveicoli pesanti, diesel, percorso autostradale (IT)</v>
      </c>
      <c r="F159" s="77">
        <f>+'National DB'!AY127</f>
        <v>0.57934519799999995</v>
      </c>
      <c r="G159" s="77">
        <f>+'National DB'!AZ127</f>
        <v>3.7583400000000002E-4</v>
      </c>
      <c r="H159" s="77">
        <f>+'National DB'!BA127</f>
        <v>0</v>
      </c>
      <c r="I159" s="77">
        <f>+'National DB'!BB127</f>
        <v>4.9469935E-3</v>
      </c>
      <c r="J159" s="77">
        <f>+'National DB'!BC127</f>
        <v>0</v>
      </c>
      <c r="K159" s="77">
        <f>+'National DB'!BD127</f>
        <v>0</v>
      </c>
      <c r="L159" s="77">
        <f>+'National DB'!BE127</f>
        <v>0</v>
      </c>
      <c r="M159" s="77">
        <f>+'National DB'!BF127</f>
        <v>0</v>
      </c>
      <c r="N159" s="77">
        <f>+'National DB'!BG127</f>
        <v>0</v>
      </c>
      <c r="O159" s="77">
        <f>+'National DB'!BH127</f>
        <v>0</v>
      </c>
      <c r="P159" s="77">
        <f>+'National DB'!BI127</f>
        <v>0</v>
      </c>
      <c r="Q159" s="77">
        <f>+'National DB'!BJ127</f>
        <v>0</v>
      </c>
      <c r="R159" s="77">
        <f>+'National DB'!BK127</f>
        <v>0</v>
      </c>
      <c r="S159" s="77">
        <f>+'National DB'!BL127</f>
        <v>0</v>
      </c>
      <c r="T159" s="77">
        <f>+'National DB'!BO127</f>
        <v>0</v>
      </c>
      <c r="U159" s="77">
        <f>+'National DB'!BP127</f>
        <v>0</v>
      </c>
      <c r="V159" s="77">
        <f>+'National DB'!BQ127</f>
        <v>0</v>
      </c>
      <c r="W159" s="77">
        <f>+'National DB'!BR127</f>
        <v>0.58466802549999997</v>
      </c>
      <c r="X159" s="77" t="str">
        <f>+'National DB'!BS127</f>
        <v>kgCO2e/km</v>
      </c>
      <c r="Y159" s="77" t="str">
        <f>+'National DB'!BT127</f>
        <v>kgCO2e/km</v>
      </c>
    </row>
    <row r="160" spans="1:25" ht="28">
      <c r="A160" s="77" t="str">
        <f>+'National DB'!B128</f>
        <v>Elettricità</v>
      </c>
      <c r="B160" s="77" t="str">
        <f>+'National DB'!C128</f>
        <v>Mix elettrico medio</v>
      </c>
      <c r="C160" s="77" t="str">
        <f>+'National DB'!D128</f>
        <v>Conventionale</v>
      </c>
      <c r="D160" s="77" t="str">
        <f>+'National DB'!H128</f>
        <v>5A0</v>
      </c>
      <c r="E160" s="77" t="str">
        <f>+'National DB'!I128</f>
        <v>Mix elettrico italiano, al netto della produzione</v>
      </c>
      <c r="F160" s="77">
        <f>+'National DB'!AY128</f>
        <v>0.315</v>
      </c>
      <c r="G160" s="77">
        <f>+'National DB'!AZ128</f>
        <v>0</v>
      </c>
      <c r="H160" s="77">
        <f>+'National DB'!BA128</f>
        <v>0</v>
      </c>
      <c r="I160" s="77">
        <f>+'National DB'!BB128</f>
        <v>0</v>
      </c>
      <c r="J160" s="77">
        <f>+'National DB'!BC128</f>
        <v>0</v>
      </c>
      <c r="K160" s="77">
        <f>+'National DB'!BD128</f>
        <v>0</v>
      </c>
      <c r="L160" s="77">
        <f>+'National DB'!BE128</f>
        <v>0</v>
      </c>
      <c r="M160" s="77">
        <f>+'National DB'!BF128</f>
        <v>0</v>
      </c>
      <c r="N160" s="77">
        <f>+'National DB'!BG128</f>
        <v>0</v>
      </c>
      <c r="O160" s="77">
        <f>+'National DB'!BH128</f>
        <v>0</v>
      </c>
      <c r="P160" s="77">
        <f>+'National DB'!BI128</f>
        <v>0</v>
      </c>
      <c r="Q160" s="77">
        <f>+'National DB'!BJ128</f>
        <v>0</v>
      </c>
      <c r="R160" s="77">
        <f>+'National DB'!BK128</f>
        <v>0</v>
      </c>
      <c r="S160" s="77">
        <f>+'National DB'!BL128</f>
        <v>0</v>
      </c>
      <c r="T160" s="77">
        <f>+'National DB'!BO128</f>
        <v>0</v>
      </c>
      <c r="U160" s="77">
        <f>+'National DB'!BP128</f>
        <v>0</v>
      </c>
      <c r="V160" s="77">
        <f>+'National DB'!BQ128</f>
        <v>0</v>
      </c>
      <c r="W160" s="77">
        <f>+'National DB'!BR128</f>
        <v>0.315</v>
      </c>
      <c r="X160" s="77" t="str">
        <f>+'National DB'!BS128</f>
        <v>kgCO2e/kWh</v>
      </c>
      <c r="Y160" s="77" t="str">
        <f>+'National DB'!BT128</f>
        <v>kgCO2e/kWh</v>
      </c>
    </row>
    <row r="161" spans="1:25" ht="28">
      <c r="A161" s="77" t="str">
        <f>+'National DB'!B129</f>
        <v>Elettricità</v>
      </c>
      <c r="B161" s="77" t="str">
        <f>+'National DB'!C129</f>
        <v>Mix elettrico medio</v>
      </c>
      <c r="C161" s="77" t="str">
        <f>+'National DB'!D129</f>
        <v>Conventionale</v>
      </c>
      <c r="D161" s="77">
        <f>+'National DB'!H129</f>
        <v>0</v>
      </c>
      <c r="E161" s="77" t="str">
        <f>+'National DB'!I129</f>
        <v>Mix elettrico italiano, perdite di rete</v>
      </c>
      <c r="F161" s="77">
        <f>+'National DB'!AY129</f>
        <v>2.2599999999999999E-2</v>
      </c>
      <c r="G161" s="77">
        <f>+'National DB'!AZ129</f>
        <v>0</v>
      </c>
      <c r="H161" s="77">
        <f>+'National DB'!BA129</f>
        <v>0</v>
      </c>
      <c r="I161" s="77">
        <f>+'National DB'!BB129</f>
        <v>0</v>
      </c>
      <c r="J161" s="77">
        <f>+'National DB'!BC129</f>
        <v>0</v>
      </c>
      <c r="K161" s="77">
        <f>+'National DB'!BD129</f>
        <v>0</v>
      </c>
      <c r="L161" s="77">
        <f>+'National DB'!BE129</f>
        <v>0</v>
      </c>
      <c r="M161" s="77">
        <f>+'National DB'!BF129</f>
        <v>0</v>
      </c>
      <c r="N161" s="77">
        <f>+'National DB'!BG129</f>
        <v>0</v>
      </c>
      <c r="O161" s="77">
        <f>+'National DB'!BH129</f>
        <v>0</v>
      </c>
      <c r="P161" s="77">
        <f>+'National DB'!BI129</f>
        <v>0</v>
      </c>
      <c r="Q161" s="77">
        <f>+'National DB'!BJ129</f>
        <v>0</v>
      </c>
      <c r="R161" s="77">
        <f>+'National DB'!BK129</f>
        <v>0</v>
      </c>
      <c r="S161" s="77">
        <f>+'National DB'!BL129</f>
        <v>0</v>
      </c>
      <c r="T161" s="77">
        <f>+'National DB'!BO129</f>
        <v>0</v>
      </c>
      <c r="U161" s="77">
        <f>+'National DB'!BP129</f>
        <v>0</v>
      </c>
      <c r="V161" s="77">
        <f>+'National DB'!BQ129</f>
        <v>0</v>
      </c>
      <c r="W161" s="77">
        <f>+'National DB'!BR129</f>
        <v>2.2599999999999999E-2</v>
      </c>
      <c r="X161" s="77" t="str">
        <f>+'National DB'!BS129</f>
        <v>kgCO2e/kWh</v>
      </c>
      <c r="Y161" s="77" t="str">
        <f>+'National DB'!BT129</f>
        <v>kgCO2e/kWh</v>
      </c>
    </row>
    <row r="162" spans="1:25" ht="28">
      <c r="A162" s="77" t="str">
        <f>+'National DB'!B130</f>
        <v xml:space="preserve">Processi ed emissioni </v>
      </c>
      <c r="B162" s="77" t="str">
        <f>+'National DB'!C130</f>
        <v>Agricultura</v>
      </c>
      <c r="C162" s="77">
        <f>+'National DB'!D130</f>
        <v>0</v>
      </c>
      <c r="D162" s="77">
        <f>+'National DB'!H130</f>
        <v>0</v>
      </c>
      <c r="E162" s="77" t="str">
        <f>+'National DB'!I130</f>
        <v>Fermentazione Enterica - Bovini da latte (Capo)</v>
      </c>
      <c r="F162" s="77">
        <f>+'National DB'!AY130</f>
        <v>0</v>
      </c>
      <c r="G162" s="77">
        <f>+'National DB'!AZ130</f>
        <v>0</v>
      </c>
      <c r="H162" s="77">
        <f>+'National DB'!BA130</f>
        <v>3833.7599999999998</v>
      </c>
      <c r="I162" s="77">
        <f>+'National DB'!BB130</f>
        <v>0</v>
      </c>
      <c r="J162" s="77">
        <f>+'National DB'!BC130</f>
        <v>0</v>
      </c>
      <c r="K162" s="77">
        <f>+'National DB'!BD130</f>
        <v>0</v>
      </c>
      <c r="L162" s="77">
        <f>+'National DB'!BE130</f>
        <v>0</v>
      </c>
      <c r="M162" s="77">
        <f>+'National DB'!BF130</f>
        <v>0</v>
      </c>
      <c r="N162" s="77">
        <f>+'National DB'!BG130</f>
        <v>0</v>
      </c>
      <c r="O162" s="77">
        <f>+'National DB'!BH130</f>
        <v>0</v>
      </c>
      <c r="P162" s="77">
        <f>+'National DB'!BI130</f>
        <v>0</v>
      </c>
      <c r="Q162" s="77">
        <f>+'National DB'!BJ130</f>
        <v>0</v>
      </c>
      <c r="R162" s="77">
        <f>+'National DB'!BK130</f>
        <v>0</v>
      </c>
      <c r="S162" s="77">
        <f>+'National DB'!BL130</f>
        <v>0</v>
      </c>
      <c r="T162" s="77">
        <f>+'National DB'!BO130</f>
        <v>0</v>
      </c>
      <c r="U162" s="77">
        <f>+'National DB'!BP130</f>
        <v>0</v>
      </c>
      <c r="V162" s="77">
        <f>+'National DB'!BQ130</f>
        <v>0</v>
      </c>
      <c r="W162" s="77">
        <f>+'National DB'!BR130</f>
        <v>3833.7599999999998</v>
      </c>
      <c r="X162" s="77" t="str">
        <f>+'National DB'!BS130</f>
        <v>kgCO2e/Capo</v>
      </c>
      <c r="Y162" s="77" t="str">
        <f>+'National DB'!BT130</f>
        <v>kgCO2e/Head</v>
      </c>
    </row>
    <row r="163" spans="1:25" ht="28">
      <c r="A163" s="77" t="str">
        <f>+'National DB'!B131</f>
        <v xml:space="preserve">Processi ed emissioni </v>
      </c>
      <c r="B163" s="77" t="str">
        <f>+'National DB'!C131</f>
        <v>Agricultura</v>
      </c>
      <c r="C163" s="77">
        <f>+'National DB'!D131</f>
        <v>0</v>
      </c>
      <c r="D163" s="77">
        <f>+'National DB'!H131</f>
        <v>0</v>
      </c>
      <c r="E163" s="77" t="str">
        <f>+'National DB'!I131</f>
        <v>Fermentazione Enterica - Bovini da latte (Peso)</v>
      </c>
      <c r="F163" s="77">
        <f>+'National DB'!AY131</f>
        <v>0</v>
      </c>
      <c r="G163" s="77">
        <f>+'National DB'!AZ131</f>
        <v>0</v>
      </c>
      <c r="H163" s="77">
        <f>+'National DB'!BA131</f>
        <v>6.3559999999999999</v>
      </c>
      <c r="I163" s="77">
        <f>+'National DB'!BB131</f>
        <v>0</v>
      </c>
      <c r="J163" s="77">
        <f>+'National DB'!BC131</f>
        <v>0</v>
      </c>
      <c r="K163" s="77">
        <f>+'National DB'!BD131</f>
        <v>0</v>
      </c>
      <c r="L163" s="77">
        <f>+'National DB'!BE131</f>
        <v>0</v>
      </c>
      <c r="M163" s="77">
        <f>+'National DB'!BF131</f>
        <v>0</v>
      </c>
      <c r="N163" s="77">
        <f>+'National DB'!BG131</f>
        <v>0</v>
      </c>
      <c r="O163" s="77">
        <f>+'National DB'!BH131</f>
        <v>0</v>
      </c>
      <c r="P163" s="77">
        <f>+'National DB'!BI131</f>
        <v>0</v>
      </c>
      <c r="Q163" s="77">
        <f>+'National DB'!BJ131</f>
        <v>0</v>
      </c>
      <c r="R163" s="77">
        <f>+'National DB'!BK131</f>
        <v>0</v>
      </c>
      <c r="S163" s="77">
        <f>+'National DB'!BL131</f>
        <v>0</v>
      </c>
      <c r="T163" s="77">
        <f>+'National DB'!BO131</f>
        <v>0</v>
      </c>
      <c r="U163" s="77">
        <f>+'National DB'!BP131</f>
        <v>0</v>
      </c>
      <c r="V163" s="77">
        <f>+'National DB'!BQ131</f>
        <v>0</v>
      </c>
      <c r="W163" s="77">
        <f>+'National DB'!BR131</f>
        <v>6.3559999999999999</v>
      </c>
      <c r="X163" s="77" t="str">
        <f>+'National DB'!BS131</f>
        <v>kgCO2e/kg</v>
      </c>
      <c r="Y163" s="77" t="str">
        <f>+'National DB'!BT131</f>
        <v>kgCO2e/kg</v>
      </c>
    </row>
    <row r="164" spans="1:25" ht="28">
      <c r="A164" s="77" t="str">
        <f>+'National DB'!B132</f>
        <v xml:space="preserve">Processi ed emissioni </v>
      </c>
      <c r="B164" s="77" t="str">
        <f>+'National DB'!C132</f>
        <v>Agricultura</v>
      </c>
      <c r="C164" s="77">
        <f>+'National DB'!D132</f>
        <v>0</v>
      </c>
      <c r="D164" s="77">
        <f>+'National DB'!H132</f>
        <v>0</v>
      </c>
      <c r="E164" s="77" t="str">
        <f>+'National DB'!I132</f>
        <v>Fermentazione Enterica - Bovini non da latte (Capo)</v>
      </c>
      <c r="F164" s="77">
        <f>+'National DB'!AY132</f>
        <v>0</v>
      </c>
      <c r="G164" s="77">
        <f>+'National DB'!AZ132</f>
        <v>0</v>
      </c>
      <c r="H164" s="77">
        <f>+'National DB'!BA132</f>
        <v>1309.8400000000001</v>
      </c>
      <c r="I164" s="77">
        <f>+'National DB'!BB132</f>
        <v>0</v>
      </c>
      <c r="J164" s="77">
        <f>+'National DB'!BC132</f>
        <v>0</v>
      </c>
      <c r="K164" s="77">
        <f>+'National DB'!BD132</f>
        <v>0</v>
      </c>
      <c r="L164" s="77">
        <f>+'National DB'!BE132</f>
        <v>0</v>
      </c>
      <c r="M164" s="77">
        <f>+'National DB'!BF132</f>
        <v>0</v>
      </c>
      <c r="N164" s="77">
        <f>+'National DB'!BG132</f>
        <v>0</v>
      </c>
      <c r="O164" s="77">
        <f>+'National DB'!BH132</f>
        <v>0</v>
      </c>
      <c r="P164" s="77">
        <f>+'National DB'!BI132</f>
        <v>0</v>
      </c>
      <c r="Q164" s="77">
        <f>+'National DB'!BJ132</f>
        <v>0</v>
      </c>
      <c r="R164" s="77">
        <f>+'National DB'!BK132</f>
        <v>0</v>
      </c>
      <c r="S164" s="77">
        <f>+'National DB'!BL132</f>
        <v>0</v>
      </c>
      <c r="T164" s="77">
        <f>+'National DB'!BO132</f>
        <v>0</v>
      </c>
      <c r="U164" s="77">
        <f>+'National DB'!BP132</f>
        <v>0</v>
      </c>
      <c r="V164" s="77">
        <f>+'National DB'!BQ132</f>
        <v>0</v>
      </c>
      <c r="W164" s="77">
        <f>+'National DB'!BR132</f>
        <v>1309.8400000000001</v>
      </c>
      <c r="X164" s="77" t="str">
        <f>+'National DB'!BS132</f>
        <v>kgCO2e/Capo</v>
      </c>
      <c r="Y164" s="77" t="str">
        <f>+'National DB'!BT132</f>
        <v>kgCO2e/Head</v>
      </c>
    </row>
    <row r="165" spans="1:25" ht="28">
      <c r="A165" s="77" t="str">
        <f>+'National DB'!B133</f>
        <v xml:space="preserve">Processi ed emissioni </v>
      </c>
      <c r="B165" s="77" t="str">
        <f>+'National DB'!C133</f>
        <v>Agricultura</v>
      </c>
      <c r="C165" s="77">
        <f>+'National DB'!D133</f>
        <v>0</v>
      </c>
      <c r="D165" s="77">
        <f>+'National DB'!H133</f>
        <v>0</v>
      </c>
      <c r="E165" s="77" t="str">
        <f>+'National DB'!I133</f>
        <v>Fermentazione Enterica - Bovini non da latte (Peso)</v>
      </c>
      <c r="F165" s="77">
        <f>+'National DB'!AY133</f>
        <v>0</v>
      </c>
      <c r="G165" s="77">
        <f>+'National DB'!AZ133</f>
        <v>0</v>
      </c>
      <c r="H165" s="77">
        <f>+'National DB'!BA133</f>
        <v>3.444</v>
      </c>
      <c r="I165" s="77">
        <f>+'National DB'!BB133</f>
        <v>0</v>
      </c>
      <c r="J165" s="77">
        <f>+'National DB'!BC133</f>
        <v>0</v>
      </c>
      <c r="K165" s="77">
        <f>+'National DB'!BD133</f>
        <v>0</v>
      </c>
      <c r="L165" s="77">
        <f>+'National DB'!BE133</f>
        <v>0</v>
      </c>
      <c r="M165" s="77">
        <f>+'National DB'!BF133</f>
        <v>0</v>
      </c>
      <c r="N165" s="77">
        <f>+'National DB'!BG133</f>
        <v>0</v>
      </c>
      <c r="O165" s="77">
        <f>+'National DB'!BH133</f>
        <v>0</v>
      </c>
      <c r="P165" s="77">
        <f>+'National DB'!BI133</f>
        <v>0</v>
      </c>
      <c r="Q165" s="77">
        <f>+'National DB'!BJ133</f>
        <v>0</v>
      </c>
      <c r="R165" s="77">
        <f>+'National DB'!BK133</f>
        <v>0</v>
      </c>
      <c r="S165" s="77">
        <f>+'National DB'!BL133</f>
        <v>0</v>
      </c>
      <c r="T165" s="77">
        <f>+'National DB'!BO133</f>
        <v>0</v>
      </c>
      <c r="U165" s="77">
        <f>+'National DB'!BP133</f>
        <v>0</v>
      </c>
      <c r="V165" s="77">
        <f>+'National DB'!BQ133</f>
        <v>0</v>
      </c>
      <c r="W165" s="77">
        <f>+'National DB'!BR133</f>
        <v>3.444</v>
      </c>
      <c r="X165" s="77" t="str">
        <f>+'National DB'!BS133</f>
        <v>kgCO2e/kg</v>
      </c>
      <c r="Y165" s="77" t="str">
        <f>+'National DB'!BT133</f>
        <v>kgCO2e/kg</v>
      </c>
    </row>
    <row r="166" spans="1:25" ht="28">
      <c r="A166" s="77" t="str">
        <f>+'National DB'!B134</f>
        <v xml:space="preserve">Processi ed emissioni </v>
      </c>
      <c r="B166" s="77" t="str">
        <f>+'National DB'!C134</f>
        <v>Agricultura</v>
      </c>
      <c r="C166" s="77">
        <f>+'National DB'!D134</f>
        <v>0</v>
      </c>
      <c r="D166" s="77">
        <f>+'National DB'!H134</f>
        <v>0</v>
      </c>
      <c r="E166" s="77" t="str">
        <f>+'National DB'!I134</f>
        <v>Fermentazione Enterica - Bufalo (Capo)</v>
      </c>
      <c r="F166" s="77">
        <f>+'National DB'!AY134</f>
        <v>0</v>
      </c>
      <c r="G166" s="77">
        <f>+'National DB'!AZ134</f>
        <v>0</v>
      </c>
      <c r="H166" s="77">
        <f>+'National DB'!BA134</f>
        <v>2147.04</v>
      </c>
      <c r="I166" s="77">
        <f>+'National DB'!BB134</f>
        <v>0</v>
      </c>
      <c r="J166" s="77">
        <f>+'National DB'!BC134</f>
        <v>0</v>
      </c>
      <c r="K166" s="77">
        <f>+'National DB'!BD134</f>
        <v>0</v>
      </c>
      <c r="L166" s="77">
        <f>+'National DB'!BE134</f>
        <v>0</v>
      </c>
      <c r="M166" s="77">
        <f>+'National DB'!BF134</f>
        <v>0</v>
      </c>
      <c r="N166" s="77">
        <f>+'National DB'!BG134</f>
        <v>0</v>
      </c>
      <c r="O166" s="77">
        <f>+'National DB'!BH134</f>
        <v>0</v>
      </c>
      <c r="P166" s="77">
        <f>+'National DB'!BI134</f>
        <v>0</v>
      </c>
      <c r="Q166" s="77">
        <f>+'National DB'!BJ134</f>
        <v>0</v>
      </c>
      <c r="R166" s="77">
        <f>+'National DB'!BK134</f>
        <v>0</v>
      </c>
      <c r="S166" s="77">
        <f>+'National DB'!BL134</f>
        <v>0</v>
      </c>
      <c r="T166" s="77">
        <f>+'National DB'!BO134</f>
        <v>0</v>
      </c>
      <c r="U166" s="77">
        <f>+'National DB'!BP134</f>
        <v>0</v>
      </c>
      <c r="V166" s="77">
        <f>+'National DB'!BQ134</f>
        <v>0</v>
      </c>
      <c r="W166" s="77">
        <f>+'National DB'!BR134</f>
        <v>2147.04</v>
      </c>
      <c r="X166" s="77" t="str">
        <f>+'National DB'!BS134</f>
        <v>kgCO2e/Capo</v>
      </c>
      <c r="Y166" s="77" t="str">
        <f>+'National DB'!BT134</f>
        <v>kgCO2e/Head</v>
      </c>
    </row>
    <row r="167" spans="1:25" ht="28">
      <c r="A167" s="77" t="str">
        <f>+'National DB'!B135</f>
        <v xml:space="preserve">Processi ed emissioni </v>
      </c>
      <c r="B167" s="77" t="str">
        <f>+'National DB'!C135</f>
        <v>Agricultura</v>
      </c>
      <c r="C167" s="77">
        <f>+'National DB'!D135</f>
        <v>0</v>
      </c>
      <c r="D167" s="77">
        <f>+'National DB'!H135</f>
        <v>0</v>
      </c>
      <c r="E167" s="77" t="str">
        <f>+'National DB'!I135</f>
        <v>Fermentazione Enterica - Bufalo (Peso)</v>
      </c>
      <c r="F167" s="77">
        <f>+'National DB'!AY135</f>
        <v>0</v>
      </c>
      <c r="G167" s="77">
        <f>+'National DB'!AZ135</f>
        <v>0</v>
      </c>
      <c r="H167" s="77">
        <f>+'National DB'!BA135</f>
        <v>4.1159999999999997</v>
      </c>
      <c r="I167" s="77">
        <f>+'National DB'!BB135</f>
        <v>0</v>
      </c>
      <c r="J167" s="77">
        <f>+'National DB'!BC135</f>
        <v>0</v>
      </c>
      <c r="K167" s="77">
        <f>+'National DB'!BD135</f>
        <v>0</v>
      </c>
      <c r="L167" s="77">
        <f>+'National DB'!BE135</f>
        <v>0</v>
      </c>
      <c r="M167" s="77">
        <f>+'National DB'!BF135</f>
        <v>0</v>
      </c>
      <c r="N167" s="77">
        <f>+'National DB'!BG135</f>
        <v>0</v>
      </c>
      <c r="O167" s="77">
        <f>+'National DB'!BH135</f>
        <v>0</v>
      </c>
      <c r="P167" s="77">
        <f>+'National DB'!BI135</f>
        <v>0</v>
      </c>
      <c r="Q167" s="77">
        <f>+'National DB'!BJ135</f>
        <v>0</v>
      </c>
      <c r="R167" s="77">
        <f>+'National DB'!BK135</f>
        <v>0</v>
      </c>
      <c r="S167" s="77">
        <f>+'National DB'!BL135</f>
        <v>0</v>
      </c>
      <c r="T167" s="77">
        <f>+'National DB'!BO135</f>
        <v>0</v>
      </c>
      <c r="U167" s="77">
        <f>+'National DB'!BP135</f>
        <v>0</v>
      </c>
      <c r="V167" s="77">
        <f>+'National DB'!BQ135</f>
        <v>0</v>
      </c>
      <c r="W167" s="77">
        <f>+'National DB'!BR135</f>
        <v>4.1159999999999997</v>
      </c>
      <c r="X167" s="77" t="str">
        <f>+'National DB'!BS135</f>
        <v>kgCO2e/kg</v>
      </c>
      <c r="Y167" s="77" t="str">
        <f>+'National DB'!BT135</f>
        <v>kgCO2e/kg</v>
      </c>
    </row>
    <row r="168" spans="1:25" ht="28">
      <c r="A168" s="77" t="str">
        <f>+'National DB'!B136</f>
        <v xml:space="preserve">Processi ed emissioni </v>
      </c>
      <c r="B168" s="77" t="str">
        <f>+'National DB'!C136</f>
        <v>Agricultura</v>
      </c>
      <c r="C168" s="77">
        <f>+'National DB'!D136</f>
        <v>0</v>
      </c>
      <c r="D168" s="77">
        <f>+'National DB'!H136</f>
        <v>0</v>
      </c>
      <c r="E168" s="77" t="str">
        <f>+'National DB'!I136</f>
        <v>Fermentazione Enterica - Pecora (Capo)</v>
      </c>
      <c r="F168" s="77">
        <f>+'National DB'!AY136</f>
        <v>0</v>
      </c>
      <c r="G168" s="77">
        <f>+'National DB'!AZ136</f>
        <v>0</v>
      </c>
      <c r="H168" s="77">
        <f>+'National DB'!BA136</f>
        <v>224</v>
      </c>
      <c r="I168" s="77">
        <f>+'National DB'!BB136</f>
        <v>0</v>
      </c>
      <c r="J168" s="77">
        <f>+'National DB'!BC136</f>
        <v>0</v>
      </c>
      <c r="K168" s="77">
        <f>+'National DB'!BD136</f>
        <v>0</v>
      </c>
      <c r="L168" s="77">
        <f>+'National DB'!BE136</f>
        <v>0</v>
      </c>
      <c r="M168" s="77">
        <f>+'National DB'!BF136</f>
        <v>0</v>
      </c>
      <c r="N168" s="77">
        <f>+'National DB'!BG136</f>
        <v>0</v>
      </c>
      <c r="O168" s="77">
        <f>+'National DB'!BH136</f>
        <v>0</v>
      </c>
      <c r="P168" s="77">
        <f>+'National DB'!BI136</f>
        <v>0</v>
      </c>
      <c r="Q168" s="77">
        <f>+'National DB'!BJ136</f>
        <v>0</v>
      </c>
      <c r="R168" s="77">
        <f>+'National DB'!BK136</f>
        <v>0</v>
      </c>
      <c r="S168" s="77">
        <f>+'National DB'!BL136</f>
        <v>0</v>
      </c>
      <c r="T168" s="77">
        <f>+'National DB'!BO136</f>
        <v>0</v>
      </c>
      <c r="U168" s="77">
        <f>+'National DB'!BP136</f>
        <v>0</v>
      </c>
      <c r="V168" s="77">
        <f>+'National DB'!BQ136</f>
        <v>0</v>
      </c>
      <c r="W168" s="77">
        <f>+'National DB'!BR136</f>
        <v>224</v>
      </c>
      <c r="X168" s="77" t="str">
        <f>+'National DB'!BS136</f>
        <v>kgCO2e/Capo</v>
      </c>
      <c r="Y168" s="77" t="str">
        <f>+'National DB'!BT136</f>
        <v>kgCO2e/Head</v>
      </c>
    </row>
    <row r="169" spans="1:25" ht="28">
      <c r="A169" s="77" t="str">
        <f>+'National DB'!B137</f>
        <v xml:space="preserve">Processi ed emissioni </v>
      </c>
      <c r="B169" s="77" t="str">
        <f>+'National DB'!C137</f>
        <v>Agricultura</v>
      </c>
      <c r="C169" s="77">
        <f>+'National DB'!D137</f>
        <v>0</v>
      </c>
      <c r="D169" s="77">
        <f>+'National DB'!H137</f>
        <v>0</v>
      </c>
      <c r="E169" s="77" t="str">
        <f>+'National DB'!I137</f>
        <v>Fermentazione Enterica - Pecora (Peso)</v>
      </c>
      <c r="F169" s="77">
        <f>+'National DB'!AY137</f>
        <v>0</v>
      </c>
      <c r="G169" s="77">
        <f>+'National DB'!AZ137</f>
        <v>0</v>
      </c>
      <c r="H169" s="77">
        <f>+'National DB'!BA137</f>
        <v>4.7600000000000007</v>
      </c>
      <c r="I169" s="77">
        <f>+'National DB'!BB137</f>
        <v>0</v>
      </c>
      <c r="J169" s="77">
        <f>+'National DB'!BC137</f>
        <v>0</v>
      </c>
      <c r="K169" s="77">
        <f>+'National DB'!BD137</f>
        <v>0</v>
      </c>
      <c r="L169" s="77">
        <f>+'National DB'!BE137</f>
        <v>0</v>
      </c>
      <c r="M169" s="77">
        <f>+'National DB'!BF137</f>
        <v>0</v>
      </c>
      <c r="N169" s="77">
        <f>+'National DB'!BG137</f>
        <v>0</v>
      </c>
      <c r="O169" s="77">
        <f>+'National DB'!BH137</f>
        <v>0</v>
      </c>
      <c r="P169" s="77">
        <f>+'National DB'!BI137</f>
        <v>0</v>
      </c>
      <c r="Q169" s="77">
        <f>+'National DB'!BJ137</f>
        <v>0</v>
      </c>
      <c r="R169" s="77">
        <f>+'National DB'!BK137</f>
        <v>0</v>
      </c>
      <c r="S169" s="77">
        <f>+'National DB'!BL137</f>
        <v>0</v>
      </c>
      <c r="T169" s="77">
        <f>+'National DB'!BO137</f>
        <v>0</v>
      </c>
      <c r="U169" s="77">
        <f>+'National DB'!BP137</f>
        <v>0</v>
      </c>
      <c r="V169" s="77">
        <f>+'National DB'!BQ137</f>
        <v>0</v>
      </c>
      <c r="W169" s="77">
        <f>+'National DB'!BR137</f>
        <v>4.7600000000000007</v>
      </c>
      <c r="X169" s="77" t="str">
        <f>+'National DB'!BS137</f>
        <v>kgCO2e/kg</v>
      </c>
      <c r="Y169" s="77" t="str">
        <f>+'National DB'!BT137</f>
        <v>kgCO2e/kg</v>
      </c>
    </row>
    <row r="170" spans="1:25" ht="28">
      <c r="A170" s="77" t="str">
        <f>+'National DB'!B138</f>
        <v xml:space="preserve">Processi ed emissioni </v>
      </c>
      <c r="B170" s="77" t="str">
        <f>+'National DB'!C138</f>
        <v>Agricultura</v>
      </c>
      <c r="C170" s="77">
        <f>+'National DB'!D138</f>
        <v>0</v>
      </c>
      <c r="D170" s="77">
        <f>+'National DB'!H138</f>
        <v>0</v>
      </c>
      <c r="E170" s="77" t="str">
        <f>+'National DB'!I138</f>
        <v>Fermentazione Enterica - Capra (Capo)</v>
      </c>
      <c r="F170" s="77">
        <f>+'National DB'!AY138</f>
        <v>0</v>
      </c>
      <c r="G170" s="77">
        <f>+'National DB'!AZ138</f>
        <v>0</v>
      </c>
      <c r="H170" s="77">
        <f>+'National DB'!BA138</f>
        <v>140</v>
      </c>
      <c r="I170" s="77">
        <f>+'National DB'!BB138</f>
        <v>0</v>
      </c>
      <c r="J170" s="77">
        <f>+'National DB'!BC138</f>
        <v>0</v>
      </c>
      <c r="K170" s="77">
        <f>+'National DB'!BD138</f>
        <v>0</v>
      </c>
      <c r="L170" s="77">
        <f>+'National DB'!BE138</f>
        <v>0</v>
      </c>
      <c r="M170" s="77">
        <f>+'National DB'!BF138</f>
        <v>0</v>
      </c>
      <c r="N170" s="77">
        <f>+'National DB'!BG138</f>
        <v>0</v>
      </c>
      <c r="O170" s="77">
        <f>+'National DB'!BH138</f>
        <v>0</v>
      </c>
      <c r="P170" s="77">
        <f>+'National DB'!BI138</f>
        <v>0</v>
      </c>
      <c r="Q170" s="77">
        <f>+'National DB'!BJ138</f>
        <v>0</v>
      </c>
      <c r="R170" s="77">
        <f>+'National DB'!BK138</f>
        <v>0</v>
      </c>
      <c r="S170" s="77">
        <f>+'National DB'!BL138</f>
        <v>0</v>
      </c>
      <c r="T170" s="77">
        <f>+'National DB'!BO138</f>
        <v>0</v>
      </c>
      <c r="U170" s="77">
        <f>+'National DB'!BP138</f>
        <v>0</v>
      </c>
      <c r="V170" s="77">
        <f>+'National DB'!BQ138</f>
        <v>0</v>
      </c>
      <c r="W170" s="77">
        <f>+'National DB'!BR138</f>
        <v>140</v>
      </c>
      <c r="X170" s="77" t="str">
        <f>+'National DB'!BS138</f>
        <v>kgCO2e/Capo</v>
      </c>
      <c r="Y170" s="77" t="str">
        <f>+'National DB'!BT138</f>
        <v>kgCO2e/Head</v>
      </c>
    </row>
    <row r="171" spans="1:25" ht="28">
      <c r="A171" s="77" t="str">
        <f>+'National DB'!B139</f>
        <v xml:space="preserve">Processi ed emissioni </v>
      </c>
      <c r="B171" s="77" t="str">
        <f>+'National DB'!C139</f>
        <v>Agricultura</v>
      </c>
      <c r="C171" s="77">
        <f>+'National DB'!D139</f>
        <v>0</v>
      </c>
      <c r="D171" s="77">
        <f>+'National DB'!H139</f>
        <v>0</v>
      </c>
      <c r="E171" s="77" t="str">
        <f>+'National DB'!I139</f>
        <v>Fermentazione Enterica - Capra (Peso)</v>
      </c>
      <c r="F171" s="77">
        <f>+'National DB'!AY139</f>
        <v>0</v>
      </c>
      <c r="G171" s="77">
        <f>+'National DB'!AZ139</f>
        <v>0</v>
      </c>
      <c r="H171" s="77">
        <f>+'National DB'!BA139</f>
        <v>2.996</v>
      </c>
      <c r="I171" s="77">
        <f>+'National DB'!BB139</f>
        <v>0</v>
      </c>
      <c r="J171" s="77">
        <f>+'National DB'!BC139</f>
        <v>0</v>
      </c>
      <c r="K171" s="77">
        <f>+'National DB'!BD139</f>
        <v>0</v>
      </c>
      <c r="L171" s="77">
        <f>+'National DB'!BE139</f>
        <v>0</v>
      </c>
      <c r="M171" s="77">
        <f>+'National DB'!BF139</f>
        <v>0</v>
      </c>
      <c r="N171" s="77">
        <f>+'National DB'!BG139</f>
        <v>0</v>
      </c>
      <c r="O171" s="77">
        <f>+'National DB'!BH139</f>
        <v>0</v>
      </c>
      <c r="P171" s="77">
        <f>+'National DB'!BI139</f>
        <v>0</v>
      </c>
      <c r="Q171" s="77">
        <f>+'National DB'!BJ139</f>
        <v>0</v>
      </c>
      <c r="R171" s="77">
        <f>+'National DB'!BK139</f>
        <v>0</v>
      </c>
      <c r="S171" s="77">
        <f>+'National DB'!BL139</f>
        <v>0</v>
      </c>
      <c r="T171" s="77">
        <f>+'National DB'!BO139</f>
        <v>0</v>
      </c>
      <c r="U171" s="77">
        <f>+'National DB'!BP139</f>
        <v>0</v>
      </c>
      <c r="V171" s="77">
        <f>+'National DB'!BQ139</f>
        <v>0</v>
      </c>
      <c r="W171" s="77">
        <f>+'National DB'!BR139</f>
        <v>2.996</v>
      </c>
      <c r="X171" s="77" t="str">
        <f>+'National DB'!BS139</f>
        <v>kgCO2e/kg</v>
      </c>
      <c r="Y171" s="77" t="str">
        <f>+'National DB'!BT139</f>
        <v>kgCO2e/kg</v>
      </c>
    </row>
    <row r="172" spans="1:25" ht="28">
      <c r="A172" s="77" t="str">
        <f>+'National DB'!B140</f>
        <v xml:space="preserve">Processi ed emissioni </v>
      </c>
      <c r="B172" s="77" t="str">
        <f>+'National DB'!C140</f>
        <v>Agricultura</v>
      </c>
      <c r="C172" s="77">
        <f>+'National DB'!D140</f>
        <v>0</v>
      </c>
      <c r="D172" s="77">
        <f>+'National DB'!H140</f>
        <v>0</v>
      </c>
      <c r="E172" s="77" t="str">
        <f>+'National DB'!I140</f>
        <v>Fermentazione Enterica - Cavalli (Capo)</v>
      </c>
      <c r="F172" s="77">
        <f>+'National DB'!AY140</f>
        <v>0</v>
      </c>
      <c r="G172" s="77">
        <f>+'National DB'!AZ140</f>
        <v>0</v>
      </c>
      <c r="H172" s="77">
        <f>+'National DB'!BA140</f>
        <v>504</v>
      </c>
      <c r="I172" s="77">
        <f>+'National DB'!BB140</f>
        <v>0</v>
      </c>
      <c r="J172" s="77">
        <f>+'National DB'!BC140</f>
        <v>0</v>
      </c>
      <c r="K172" s="77">
        <f>+'National DB'!BD140</f>
        <v>0</v>
      </c>
      <c r="L172" s="77">
        <f>+'National DB'!BE140</f>
        <v>0</v>
      </c>
      <c r="M172" s="77">
        <f>+'National DB'!BF140</f>
        <v>0</v>
      </c>
      <c r="N172" s="77">
        <f>+'National DB'!BG140</f>
        <v>0</v>
      </c>
      <c r="O172" s="77">
        <f>+'National DB'!BH140</f>
        <v>0</v>
      </c>
      <c r="P172" s="77">
        <f>+'National DB'!BI140</f>
        <v>0</v>
      </c>
      <c r="Q172" s="77">
        <f>+'National DB'!BJ140</f>
        <v>0</v>
      </c>
      <c r="R172" s="77">
        <f>+'National DB'!BK140</f>
        <v>0</v>
      </c>
      <c r="S172" s="77">
        <f>+'National DB'!BL140</f>
        <v>0</v>
      </c>
      <c r="T172" s="77">
        <f>+'National DB'!BO140</f>
        <v>0</v>
      </c>
      <c r="U172" s="77">
        <f>+'National DB'!BP140</f>
        <v>0</v>
      </c>
      <c r="V172" s="77">
        <f>+'National DB'!BQ140</f>
        <v>0</v>
      </c>
      <c r="W172" s="77">
        <f>+'National DB'!BR140</f>
        <v>504</v>
      </c>
      <c r="X172" s="77" t="str">
        <f>+'National DB'!BS140</f>
        <v>kgCO2e/Capo</v>
      </c>
      <c r="Y172" s="77" t="str">
        <f>+'National DB'!BT140</f>
        <v>kgCO2e/Head</v>
      </c>
    </row>
    <row r="173" spans="1:25" ht="28">
      <c r="A173" s="77" t="str">
        <f>+'National DB'!B141</f>
        <v xml:space="preserve">Processi ed emissioni </v>
      </c>
      <c r="B173" s="77" t="str">
        <f>+'National DB'!C141</f>
        <v>Agricultura</v>
      </c>
      <c r="C173" s="77">
        <f>+'National DB'!D141</f>
        <v>0</v>
      </c>
      <c r="D173" s="77">
        <f>+'National DB'!H141</f>
        <v>0</v>
      </c>
      <c r="E173" s="77" t="str">
        <f>+'National DB'!I141</f>
        <v>Fermentazione Enterica - Cavalli (Peso)</v>
      </c>
      <c r="F173" s="77">
        <f>+'National DB'!AY141</f>
        <v>0</v>
      </c>
      <c r="G173" s="77">
        <f>+'National DB'!AZ141</f>
        <v>0</v>
      </c>
      <c r="H173" s="77">
        <f>+'National DB'!BA141</f>
        <v>0.91559999999999997</v>
      </c>
      <c r="I173" s="77">
        <f>+'National DB'!BB141</f>
        <v>0</v>
      </c>
      <c r="J173" s="77">
        <f>+'National DB'!BC141</f>
        <v>0</v>
      </c>
      <c r="K173" s="77">
        <f>+'National DB'!BD141</f>
        <v>0</v>
      </c>
      <c r="L173" s="77">
        <f>+'National DB'!BE141</f>
        <v>0</v>
      </c>
      <c r="M173" s="77">
        <f>+'National DB'!BF141</f>
        <v>0</v>
      </c>
      <c r="N173" s="77">
        <f>+'National DB'!BG141</f>
        <v>0</v>
      </c>
      <c r="O173" s="77">
        <f>+'National DB'!BH141</f>
        <v>0</v>
      </c>
      <c r="P173" s="77">
        <f>+'National DB'!BI141</f>
        <v>0</v>
      </c>
      <c r="Q173" s="77">
        <f>+'National DB'!BJ141</f>
        <v>0</v>
      </c>
      <c r="R173" s="77">
        <f>+'National DB'!BK141</f>
        <v>0</v>
      </c>
      <c r="S173" s="77">
        <f>+'National DB'!BL141</f>
        <v>0</v>
      </c>
      <c r="T173" s="77">
        <f>+'National DB'!BO141</f>
        <v>0</v>
      </c>
      <c r="U173" s="77">
        <f>+'National DB'!BP141</f>
        <v>0</v>
      </c>
      <c r="V173" s="77">
        <f>+'National DB'!BQ141</f>
        <v>0</v>
      </c>
      <c r="W173" s="77">
        <f>+'National DB'!BR141</f>
        <v>0.91559999999999997</v>
      </c>
      <c r="X173" s="77" t="str">
        <f>+'National DB'!BS141</f>
        <v>kgCO2e/kg</v>
      </c>
      <c r="Y173" s="77" t="str">
        <f>+'National DB'!BT141</f>
        <v>kgCO2e/kg</v>
      </c>
    </row>
    <row r="174" spans="1:25" ht="28">
      <c r="A174" s="77" t="str">
        <f>+'National DB'!B142</f>
        <v xml:space="preserve">Processi ed emissioni </v>
      </c>
      <c r="B174" s="77" t="str">
        <f>+'National DB'!C142</f>
        <v>Agricultura</v>
      </c>
      <c r="C174" s="77">
        <f>+'National DB'!D142</f>
        <v>0</v>
      </c>
      <c r="D174" s="77">
        <f>+'National DB'!H142</f>
        <v>0</v>
      </c>
      <c r="E174" s="77" t="str">
        <f>+'National DB'!I142</f>
        <v>Fermentazione Enterica - Muli e Asini (Capo)</v>
      </c>
      <c r="F174" s="77">
        <f>+'National DB'!AY142</f>
        <v>0</v>
      </c>
      <c r="G174" s="77">
        <f>+'National DB'!AZ142</f>
        <v>0</v>
      </c>
      <c r="H174" s="77">
        <f>+'National DB'!BA142</f>
        <v>280</v>
      </c>
      <c r="I174" s="77">
        <f>+'National DB'!BB142</f>
        <v>0</v>
      </c>
      <c r="J174" s="77">
        <f>+'National DB'!BC142</f>
        <v>0</v>
      </c>
      <c r="K174" s="77">
        <f>+'National DB'!BD142</f>
        <v>0</v>
      </c>
      <c r="L174" s="77">
        <f>+'National DB'!BE142</f>
        <v>0</v>
      </c>
      <c r="M174" s="77">
        <f>+'National DB'!BF142</f>
        <v>0</v>
      </c>
      <c r="N174" s="77">
        <f>+'National DB'!BG142</f>
        <v>0</v>
      </c>
      <c r="O174" s="77">
        <f>+'National DB'!BH142</f>
        <v>0</v>
      </c>
      <c r="P174" s="77">
        <f>+'National DB'!BI142</f>
        <v>0</v>
      </c>
      <c r="Q174" s="77">
        <f>+'National DB'!BJ142</f>
        <v>0</v>
      </c>
      <c r="R174" s="77">
        <f>+'National DB'!BK142</f>
        <v>0</v>
      </c>
      <c r="S174" s="77">
        <f>+'National DB'!BL142</f>
        <v>0</v>
      </c>
      <c r="T174" s="77">
        <f>+'National DB'!BO142</f>
        <v>0</v>
      </c>
      <c r="U174" s="77">
        <f>+'National DB'!BP142</f>
        <v>0</v>
      </c>
      <c r="V174" s="77">
        <f>+'National DB'!BQ142</f>
        <v>0</v>
      </c>
      <c r="W174" s="77">
        <f>+'National DB'!BR142</f>
        <v>280</v>
      </c>
      <c r="X174" s="77" t="str">
        <f>+'National DB'!BS142</f>
        <v>kgCO2e/Capo</v>
      </c>
      <c r="Y174" s="77" t="str">
        <f>+'National DB'!BT142</f>
        <v>kgCO2e/Head</v>
      </c>
    </row>
    <row r="175" spans="1:25" ht="28">
      <c r="A175" s="77" t="str">
        <f>+'National DB'!B143</f>
        <v xml:space="preserve">Processi ed emissioni </v>
      </c>
      <c r="B175" s="77" t="str">
        <f>+'National DB'!C143</f>
        <v>Agricultura</v>
      </c>
      <c r="C175" s="77">
        <f>+'National DB'!D143</f>
        <v>0</v>
      </c>
      <c r="D175" s="77">
        <f>+'National DB'!H143</f>
        <v>0</v>
      </c>
      <c r="E175" s="77" t="str">
        <f>+'National DB'!I143</f>
        <v>Fermentazione Enterica - Muli e Asini (Peso)</v>
      </c>
      <c r="F175" s="77">
        <f>+'National DB'!AY143</f>
        <v>0</v>
      </c>
      <c r="G175" s="77">
        <f>+'National DB'!AZ143</f>
        <v>0</v>
      </c>
      <c r="H175" s="77">
        <f>+'National DB'!BA143</f>
        <v>0.93332400000000004</v>
      </c>
      <c r="I175" s="77">
        <f>+'National DB'!BB143</f>
        <v>0</v>
      </c>
      <c r="J175" s="77">
        <f>+'National DB'!BC143</f>
        <v>0</v>
      </c>
      <c r="K175" s="77">
        <f>+'National DB'!BD143</f>
        <v>0</v>
      </c>
      <c r="L175" s="77">
        <f>+'National DB'!BE143</f>
        <v>0</v>
      </c>
      <c r="M175" s="77">
        <f>+'National DB'!BF143</f>
        <v>0</v>
      </c>
      <c r="N175" s="77">
        <f>+'National DB'!BG143</f>
        <v>0</v>
      </c>
      <c r="O175" s="77">
        <f>+'National DB'!BH143</f>
        <v>0</v>
      </c>
      <c r="P175" s="77">
        <f>+'National DB'!BI143</f>
        <v>0</v>
      </c>
      <c r="Q175" s="77">
        <f>+'National DB'!BJ143</f>
        <v>0</v>
      </c>
      <c r="R175" s="77">
        <f>+'National DB'!BK143</f>
        <v>0</v>
      </c>
      <c r="S175" s="77">
        <f>+'National DB'!BL143</f>
        <v>0</v>
      </c>
      <c r="T175" s="77">
        <f>+'National DB'!BO143</f>
        <v>0</v>
      </c>
      <c r="U175" s="77">
        <f>+'National DB'!BP143</f>
        <v>0</v>
      </c>
      <c r="V175" s="77">
        <f>+'National DB'!BQ143</f>
        <v>0</v>
      </c>
      <c r="W175" s="77">
        <f>+'National DB'!BR143</f>
        <v>0.93332400000000004</v>
      </c>
      <c r="X175" s="77" t="str">
        <f>+'National DB'!BS143</f>
        <v>kgCO2e/kg</v>
      </c>
      <c r="Y175" s="77" t="str">
        <f>+'National DB'!BT143</f>
        <v>kgCO2e/kg</v>
      </c>
    </row>
    <row r="176" spans="1:25" ht="28">
      <c r="A176" s="77" t="str">
        <f>+'National DB'!B144</f>
        <v xml:space="preserve">Processi ed emissioni </v>
      </c>
      <c r="B176" s="77" t="str">
        <f>+'National DB'!C144</f>
        <v>Agricultura</v>
      </c>
      <c r="C176" s="77">
        <f>+'National DB'!D144</f>
        <v>0</v>
      </c>
      <c r="D176" s="77">
        <f>+'National DB'!H144</f>
        <v>0</v>
      </c>
      <c r="E176" s="77" t="str">
        <f>+'National DB'!I144</f>
        <v>Fermentazione Enterica - Scrofe (Capo)</v>
      </c>
      <c r="F176" s="77">
        <f>+'National DB'!AY144</f>
        <v>0</v>
      </c>
      <c r="G176" s="77">
        <f>+'National DB'!AZ144</f>
        <v>0</v>
      </c>
      <c r="H176" s="77">
        <f>+'National DB'!BA144</f>
        <v>42</v>
      </c>
      <c r="I176" s="77">
        <f>+'National DB'!BB144</f>
        <v>0</v>
      </c>
      <c r="J176" s="77">
        <f>+'National DB'!BC144</f>
        <v>0</v>
      </c>
      <c r="K176" s="77">
        <f>+'National DB'!BD144</f>
        <v>0</v>
      </c>
      <c r="L176" s="77">
        <f>+'National DB'!BE144</f>
        <v>0</v>
      </c>
      <c r="M176" s="77">
        <f>+'National DB'!BF144</f>
        <v>0</v>
      </c>
      <c r="N176" s="77">
        <f>+'National DB'!BG144</f>
        <v>0</v>
      </c>
      <c r="O176" s="77">
        <f>+'National DB'!BH144</f>
        <v>0</v>
      </c>
      <c r="P176" s="77">
        <f>+'National DB'!BI144</f>
        <v>0</v>
      </c>
      <c r="Q176" s="77">
        <f>+'National DB'!BJ144</f>
        <v>0</v>
      </c>
      <c r="R176" s="77">
        <f>+'National DB'!BK144</f>
        <v>0</v>
      </c>
      <c r="S176" s="77">
        <f>+'National DB'!BL144</f>
        <v>0</v>
      </c>
      <c r="T176" s="77">
        <f>+'National DB'!BO144</f>
        <v>0</v>
      </c>
      <c r="U176" s="77">
        <f>+'National DB'!BP144</f>
        <v>0</v>
      </c>
      <c r="V176" s="77">
        <f>+'National DB'!BQ144</f>
        <v>0</v>
      </c>
      <c r="W176" s="77">
        <f>+'National DB'!BR144</f>
        <v>42</v>
      </c>
      <c r="X176" s="77" t="str">
        <f>+'National DB'!BS144</f>
        <v>kgCO2e/Capo</v>
      </c>
      <c r="Y176" s="77" t="str">
        <f>+'National DB'!BT144</f>
        <v>kgCO2e/Head</v>
      </c>
    </row>
    <row r="177" spans="1:25" ht="28">
      <c r="A177" s="77" t="str">
        <f>+'National DB'!B145</f>
        <v xml:space="preserve">Processi ed emissioni </v>
      </c>
      <c r="B177" s="77" t="str">
        <f>+'National DB'!C145</f>
        <v>Agricultura</v>
      </c>
      <c r="C177" s="77">
        <f>+'National DB'!D145</f>
        <v>0</v>
      </c>
      <c r="D177" s="77">
        <f>+'National DB'!H145</f>
        <v>0</v>
      </c>
      <c r="E177" s="77" t="str">
        <f>+'National DB'!I145</f>
        <v>Fermentazione Enterica - Scrofe (Peso)</v>
      </c>
      <c r="F177" s="77">
        <f>+'National DB'!AY145</f>
        <v>0</v>
      </c>
      <c r="G177" s="77">
        <f>+'National DB'!AZ145</f>
        <v>0</v>
      </c>
      <c r="H177" s="77">
        <f>+'National DB'!BA145</f>
        <v>0.24359999999999998</v>
      </c>
      <c r="I177" s="77">
        <f>+'National DB'!BB145</f>
        <v>0</v>
      </c>
      <c r="J177" s="77">
        <f>+'National DB'!BC145</f>
        <v>0</v>
      </c>
      <c r="K177" s="77">
        <f>+'National DB'!BD145</f>
        <v>0</v>
      </c>
      <c r="L177" s="77">
        <f>+'National DB'!BE145</f>
        <v>0</v>
      </c>
      <c r="M177" s="77">
        <f>+'National DB'!BF145</f>
        <v>0</v>
      </c>
      <c r="N177" s="77">
        <f>+'National DB'!BG145</f>
        <v>0</v>
      </c>
      <c r="O177" s="77">
        <f>+'National DB'!BH145</f>
        <v>0</v>
      </c>
      <c r="P177" s="77">
        <f>+'National DB'!BI145</f>
        <v>0</v>
      </c>
      <c r="Q177" s="77">
        <f>+'National DB'!BJ145</f>
        <v>0</v>
      </c>
      <c r="R177" s="77">
        <f>+'National DB'!BK145</f>
        <v>0</v>
      </c>
      <c r="S177" s="77">
        <f>+'National DB'!BL145</f>
        <v>0</v>
      </c>
      <c r="T177" s="77">
        <f>+'National DB'!BO145</f>
        <v>0</v>
      </c>
      <c r="U177" s="77">
        <f>+'National DB'!BP145</f>
        <v>0</v>
      </c>
      <c r="V177" s="77">
        <f>+'National DB'!BQ145</f>
        <v>0</v>
      </c>
      <c r="W177" s="77">
        <f>+'National DB'!BR145</f>
        <v>0.24359999999999998</v>
      </c>
      <c r="X177" s="77" t="str">
        <f>+'National DB'!BS145</f>
        <v>kgCO2e/kg</v>
      </c>
      <c r="Y177" s="77" t="str">
        <f>+'National DB'!BT145</f>
        <v>kgCO2e/kg</v>
      </c>
    </row>
    <row r="178" spans="1:25" ht="28">
      <c r="A178" s="77" t="str">
        <f>+'National DB'!B146</f>
        <v xml:space="preserve">Processi ed emissioni </v>
      </c>
      <c r="B178" s="77" t="str">
        <f>+'National DB'!C146</f>
        <v>Agricultura</v>
      </c>
      <c r="C178" s="77">
        <f>+'National DB'!D146</f>
        <v>0</v>
      </c>
      <c r="D178" s="77">
        <f>+'National DB'!H146</f>
        <v>0</v>
      </c>
      <c r="E178" s="77" t="str">
        <f>+'National DB'!I146</f>
        <v>Fermentazione Enterica - Altri Suini (Capo)</v>
      </c>
      <c r="F178" s="77">
        <f>+'National DB'!AY146</f>
        <v>0</v>
      </c>
      <c r="G178" s="77">
        <f>+'National DB'!AZ146</f>
        <v>0</v>
      </c>
      <c r="H178" s="77">
        <f>+'National DB'!BA146</f>
        <v>42</v>
      </c>
      <c r="I178" s="77">
        <f>+'National DB'!BB146</f>
        <v>0</v>
      </c>
      <c r="J178" s="77">
        <f>+'National DB'!BC146</f>
        <v>0</v>
      </c>
      <c r="K178" s="77">
        <f>+'National DB'!BD146</f>
        <v>0</v>
      </c>
      <c r="L178" s="77">
        <f>+'National DB'!BE146</f>
        <v>0</v>
      </c>
      <c r="M178" s="77">
        <f>+'National DB'!BF146</f>
        <v>0</v>
      </c>
      <c r="N178" s="77">
        <f>+'National DB'!BG146</f>
        <v>0</v>
      </c>
      <c r="O178" s="77">
        <f>+'National DB'!BH146</f>
        <v>0</v>
      </c>
      <c r="P178" s="77">
        <f>+'National DB'!BI146</f>
        <v>0</v>
      </c>
      <c r="Q178" s="77">
        <f>+'National DB'!BJ146</f>
        <v>0</v>
      </c>
      <c r="R178" s="77">
        <f>+'National DB'!BK146</f>
        <v>0</v>
      </c>
      <c r="S178" s="77">
        <f>+'National DB'!BL146</f>
        <v>0</v>
      </c>
      <c r="T178" s="77">
        <f>+'National DB'!BO146</f>
        <v>0</v>
      </c>
      <c r="U178" s="77">
        <f>+'National DB'!BP146</f>
        <v>0</v>
      </c>
      <c r="V178" s="77">
        <f>+'National DB'!BQ146</f>
        <v>0</v>
      </c>
      <c r="W178" s="77">
        <f>+'National DB'!BR146</f>
        <v>42</v>
      </c>
      <c r="X178" s="77" t="str">
        <f>+'National DB'!BS146</f>
        <v>kgCO2e/Capo</v>
      </c>
      <c r="Y178" s="77" t="str">
        <f>+'National DB'!BT146</f>
        <v>kgCO2e/Head</v>
      </c>
    </row>
    <row r="179" spans="1:25" ht="28">
      <c r="A179" s="77" t="str">
        <f>+'National DB'!B147</f>
        <v xml:space="preserve">Processi ed emissioni </v>
      </c>
      <c r="B179" s="77" t="str">
        <f>+'National DB'!C147</f>
        <v>Agricultura</v>
      </c>
      <c r="C179" s="77">
        <f>+'National DB'!D147</f>
        <v>0</v>
      </c>
      <c r="D179" s="77">
        <f>+'National DB'!H147</f>
        <v>0</v>
      </c>
      <c r="E179" s="77" t="str">
        <f>+'National DB'!I147</f>
        <v>Fermentazione Enterica - Altri Suini (Peso)</v>
      </c>
      <c r="F179" s="77">
        <f>+'National DB'!AY147</f>
        <v>0</v>
      </c>
      <c r="G179" s="77">
        <f>+'National DB'!AZ147</f>
        <v>0</v>
      </c>
      <c r="H179" s="77">
        <f>+'National DB'!BA147</f>
        <v>0.47600000000000003</v>
      </c>
      <c r="I179" s="77">
        <f>+'National DB'!BB147</f>
        <v>0</v>
      </c>
      <c r="J179" s="77">
        <f>+'National DB'!BC147</f>
        <v>0</v>
      </c>
      <c r="K179" s="77">
        <f>+'National DB'!BD147</f>
        <v>0</v>
      </c>
      <c r="L179" s="77">
        <f>+'National DB'!BE147</f>
        <v>0</v>
      </c>
      <c r="M179" s="77">
        <f>+'National DB'!BF147</f>
        <v>0</v>
      </c>
      <c r="N179" s="77">
        <f>+'National DB'!BG147</f>
        <v>0</v>
      </c>
      <c r="O179" s="77">
        <f>+'National DB'!BH147</f>
        <v>0</v>
      </c>
      <c r="P179" s="77">
        <f>+'National DB'!BI147</f>
        <v>0</v>
      </c>
      <c r="Q179" s="77">
        <f>+'National DB'!BJ147</f>
        <v>0</v>
      </c>
      <c r="R179" s="77">
        <f>+'National DB'!BK147</f>
        <v>0</v>
      </c>
      <c r="S179" s="77">
        <f>+'National DB'!BL147</f>
        <v>0</v>
      </c>
      <c r="T179" s="77">
        <f>+'National DB'!BO147</f>
        <v>0</v>
      </c>
      <c r="U179" s="77">
        <f>+'National DB'!BP147</f>
        <v>0</v>
      </c>
      <c r="V179" s="77">
        <f>+'National DB'!BQ147</f>
        <v>0</v>
      </c>
      <c r="W179" s="77">
        <f>+'National DB'!BR147</f>
        <v>0.47600000000000003</v>
      </c>
      <c r="X179" s="77" t="str">
        <f>+'National DB'!BS147</f>
        <v>kgCO2e/kg</v>
      </c>
      <c r="Y179" s="77" t="str">
        <f>+'National DB'!BT147</f>
        <v>kgCO2e/kg</v>
      </c>
    </row>
    <row r="180" spans="1:25" ht="28">
      <c r="A180" s="77" t="str">
        <f>+'National DB'!B148</f>
        <v xml:space="preserve">Processi ed emissioni </v>
      </c>
      <c r="B180" s="77" t="str">
        <f>+'National DB'!C148</f>
        <v>Agricultura</v>
      </c>
      <c r="C180" s="77">
        <f>+'National DB'!D148</f>
        <v>0</v>
      </c>
      <c r="D180" s="77">
        <f>+'National DB'!H148</f>
        <v>0</v>
      </c>
      <c r="E180" s="77" t="str">
        <f>+'National DB'!I148</f>
        <v>Fermentazione Enterica - Conigli (Capo)</v>
      </c>
      <c r="F180" s="77">
        <f>+'National DB'!AY148</f>
        <v>0</v>
      </c>
      <c r="G180" s="77">
        <f>+'National DB'!AZ148</f>
        <v>0</v>
      </c>
      <c r="H180" s="77">
        <f>+'National DB'!BA148</f>
        <v>2.2400000000000002</v>
      </c>
      <c r="I180" s="77">
        <f>+'National DB'!BB148</f>
        <v>0</v>
      </c>
      <c r="J180" s="77">
        <f>+'National DB'!BC148</f>
        <v>0</v>
      </c>
      <c r="K180" s="77">
        <f>+'National DB'!BD148</f>
        <v>0</v>
      </c>
      <c r="L180" s="77">
        <f>+'National DB'!BE148</f>
        <v>0</v>
      </c>
      <c r="M180" s="77">
        <f>+'National DB'!BF148</f>
        <v>0</v>
      </c>
      <c r="N180" s="77">
        <f>+'National DB'!BG148</f>
        <v>0</v>
      </c>
      <c r="O180" s="77">
        <f>+'National DB'!BH148</f>
        <v>0</v>
      </c>
      <c r="P180" s="77">
        <f>+'National DB'!BI148</f>
        <v>0</v>
      </c>
      <c r="Q180" s="77">
        <f>+'National DB'!BJ148</f>
        <v>0</v>
      </c>
      <c r="R180" s="77">
        <f>+'National DB'!BK148</f>
        <v>0</v>
      </c>
      <c r="S180" s="77">
        <f>+'National DB'!BL148</f>
        <v>0</v>
      </c>
      <c r="T180" s="77">
        <f>+'National DB'!BO148</f>
        <v>0</v>
      </c>
      <c r="U180" s="77">
        <f>+'National DB'!BP148</f>
        <v>0</v>
      </c>
      <c r="V180" s="77">
        <f>+'National DB'!BQ148</f>
        <v>0</v>
      </c>
      <c r="W180" s="77">
        <f>+'National DB'!BR148</f>
        <v>2.2400000000000002</v>
      </c>
      <c r="X180" s="77" t="str">
        <f>+'National DB'!BS148</f>
        <v>kgCO2e/Capo</v>
      </c>
      <c r="Y180" s="77" t="str">
        <f>+'National DB'!BT148</f>
        <v>kgCO2e/Head</v>
      </c>
    </row>
    <row r="181" spans="1:25" ht="28">
      <c r="A181" s="77" t="str">
        <f>+'National DB'!B149</f>
        <v xml:space="preserve">Processi ed emissioni </v>
      </c>
      <c r="B181" s="77" t="str">
        <f>+'National DB'!C149</f>
        <v>Agricultura</v>
      </c>
      <c r="C181" s="77">
        <f>+'National DB'!D149</f>
        <v>0</v>
      </c>
      <c r="D181" s="77">
        <f>+'National DB'!H149</f>
        <v>0</v>
      </c>
      <c r="E181" s="77" t="str">
        <f>+'National DB'!I149</f>
        <v>Fermentazione Enterica - Conigli (Peso)</v>
      </c>
      <c r="F181" s="77">
        <f>+'National DB'!AY149</f>
        <v>0</v>
      </c>
      <c r="G181" s="77">
        <f>+'National DB'!AZ149</f>
        <v>0</v>
      </c>
      <c r="H181" s="77">
        <f>+'National DB'!BA149</f>
        <v>1.4000000000000001</v>
      </c>
      <c r="I181" s="77">
        <f>+'National DB'!BB149</f>
        <v>0</v>
      </c>
      <c r="J181" s="77">
        <f>+'National DB'!BC149</f>
        <v>0</v>
      </c>
      <c r="K181" s="77">
        <f>+'National DB'!BD149</f>
        <v>0</v>
      </c>
      <c r="L181" s="77">
        <f>+'National DB'!BE149</f>
        <v>0</v>
      </c>
      <c r="M181" s="77">
        <f>+'National DB'!BF149</f>
        <v>0</v>
      </c>
      <c r="N181" s="77">
        <f>+'National DB'!BG149</f>
        <v>0</v>
      </c>
      <c r="O181" s="77">
        <f>+'National DB'!BH149</f>
        <v>0</v>
      </c>
      <c r="P181" s="77">
        <f>+'National DB'!BI149</f>
        <v>0</v>
      </c>
      <c r="Q181" s="77">
        <f>+'National DB'!BJ149</f>
        <v>0</v>
      </c>
      <c r="R181" s="77">
        <f>+'National DB'!BK149</f>
        <v>0</v>
      </c>
      <c r="S181" s="77">
        <f>+'National DB'!BL149</f>
        <v>0</v>
      </c>
      <c r="T181" s="77">
        <f>+'National DB'!BO149</f>
        <v>0</v>
      </c>
      <c r="U181" s="77">
        <f>+'National DB'!BP149</f>
        <v>0</v>
      </c>
      <c r="V181" s="77">
        <f>+'National DB'!BQ149</f>
        <v>0</v>
      </c>
      <c r="W181" s="77">
        <f>+'National DB'!BR149</f>
        <v>1.4000000000000001</v>
      </c>
      <c r="X181" s="77" t="str">
        <f>+'National DB'!BS149</f>
        <v>kgCO2e/kg</v>
      </c>
      <c r="Y181" s="77" t="str">
        <f>+'National DB'!BT149</f>
        <v>kgCO2e/kg</v>
      </c>
    </row>
    <row r="182" spans="1:25" ht="28">
      <c r="A182" s="77" t="str">
        <f>+'National DB'!B150</f>
        <v xml:space="preserve">Processi ed emissioni </v>
      </c>
      <c r="B182" s="77" t="str">
        <f>+'National DB'!C150</f>
        <v>Agricultura</v>
      </c>
      <c r="C182" s="77">
        <f>+'National DB'!D150</f>
        <v>0</v>
      </c>
      <c r="D182" s="77">
        <f>+'National DB'!H150</f>
        <v>0</v>
      </c>
      <c r="E182" s="77" t="str">
        <f>+'National DB'!I150</f>
        <v>Gestione del letame - Bovini da latte (Capo)</v>
      </c>
      <c r="F182" s="77">
        <f>+'National DB'!AY150</f>
        <v>0</v>
      </c>
      <c r="G182" s="77">
        <f>+'National DB'!AZ150</f>
        <v>0</v>
      </c>
      <c r="H182" s="77">
        <f>+'National DB'!BA150</f>
        <v>420</v>
      </c>
      <c r="I182" s="77">
        <f>+'National DB'!BB150</f>
        <v>153.69999999999999</v>
      </c>
      <c r="J182" s="77">
        <f>+'National DB'!BC150</f>
        <v>0</v>
      </c>
      <c r="K182" s="77">
        <f>+'National DB'!BD150</f>
        <v>0</v>
      </c>
      <c r="L182" s="77">
        <f>+'National DB'!BE150</f>
        <v>0</v>
      </c>
      <c r="M182" s="77">
        <f>+'National DB'!BF150</f>
        <v>0</v>
      </c>
      <c r="N182" s="77">
        <f>+'National DB'!BG150</f>
        <v>0</v>
      </c>
      <c r="O182" s="77">
        <f>+'National DB'!BH150</f>
        <v>0</v>
      </c>
      <c r="P182" s="77">
        <f>+'National DB'!BI150</f>
        <v>0</v>
      </c>
      <c r="Q182" s="77">
        <f>+'National DB'!BJ150</f>
        <v>0</v>
      </c>
      <c r="R182" s="77">
        <f>+'National DB'!BK150</f>
        <v>0</v>
      </c>
      <c r="S182" s="77">
        <f>+'National DB'!BL150</f>
        <v>0</v>
      </c>
      <c r="T182" s="77">
        <f>+'National DB'!BO150</f>
        <v>0</v>
      </c>
      <c r="U182" s="77">
        <f>+'National DB'!BP150</f>
        <v>0</v>
      </c>
      <c r="V182" s="77">
        <f>+'National DB'!BQ150</f>
        <v>0</v>
      </c>
      <c r="W182" s="77">
        <f>+'National DB'!BR150</f>
        <v>573.70000000000005</v>
      </c>
      <c r="X182" s="77" t="str">
        <f>+'National DB'!BS150</f>
        <v>kgCO2e/Capo</v>
      </c>
      <c r="Y182" s="77" t="str">
        <f>+'National DB'!BT150</f>
        <v>kgCO2e/Head</v>
      </c>
    </row>
    <row r="183" spans="1:25" ht="28">
      <c r="A183" s="77" t="str">
        <f>+'National DB'!B151</f>
        <v xml:space="preserve">Processi ed emissioni </v>
      </c>
      <c r="B183" s="77" t="str">
        <f>+'National DB'!C151</f>
        <v>Agricultura</v>
      </c>
      <c r="C183" s="77">
        <f>+'National DB'!D151</f>
        <v>0</v>
      </c>
      <c r="D183" s="77">
        <f>+'National DB'!H151</f>
        <v>0</v>
      </c>
      <c r="E183" s="77" t="str">
        <f>+'National DB'!I151</f>
        <v>Gestione del letame - Bovini da latte (Peso)</v>
      </c>
      <c r="F183" s="77">
        <f>+'National DB'!AY151</f>
        <v>0</v>
      </c>
      <c r="G183" s="77">
        <f>+'National DB'!AZ151</f>
        <v>0</v>
      </c>
      <c r="H183" s="77">
        <f>+'National DB'!BA151</f>
        <v>0.70000000000000007</v>
      </c>
      <c r="I183" s="77">
        <f>+'National DB'!BB151</f>
        <v>0.25492999999999999</v>
      </c>
      <c r="J183" s="77">
        <f>+'National DB'!BC151</f>
        <v>0</v>
      </c>
      <c r="K183" s="77">
        <f>+'National DB'!BD151</f>
        <v>0</v>
      </c>
      <c r="L183" s="77">
        <f>+'National DB'!BE151</f>
        <v>0</v>
      </c>
      <c r="M183" s="77">
        <f>+'National DB'!BF151</f>
        <v>0</v>
      </c>
      <c r="N183" s="77">
        <f>+'National DB'!BG151</f>
        <v>0</v>
      </c>
      <c r="O183" s="77">
        <f>+'National DB'!BH151</f>
        <v>0</v>
      </c>
      <c r="P183" s="77">
        <f>+'National DB'!BI151</f>
        <v>0</v>
      </c>
      <c r="Q183" s="77">
        <f>+'National DB'!BJ151</f>
        <v>0</v>
      </c>
      <c r="R183" s="77">
        <f>+'National DB'!BK151</f>
        <v>0</v>
      </c>
      <c r="S183" s="77">
        <f>+'National DB'!BL151</f>
        <v>0</v>
      </c>
      <c r="T183" s="77">
        <f>+'National DB'!BO151</f>
        <v>0</v>
      </c>
      <c r="U183" s="77">
        <f>+'National DB'!BP151</f>
        <v>0</v>
      </c>
      <c r="V183" s="77">
        <f>+'National DB'!BQ151</f>
        <v>0</v>
      </c>
      <c r="W183" s="77">
        <f>+'National DB'!BR151</f>
        <v>0.95493000000000006</v>
      </c>
      <c r="X183" s="77" t="str">
        <f>+'National DB'!BS151</f>
        <v>kgCO2e/kg</v>
      </c>
      <c r="Y183" s="77" t="str">
        <f>+'National DB'!BT151</f>
        <v>kgCO2e/kg</v>
      </c>
    </row>
    <row r="184" spans="1:25" ht="28">
      <c r="A184" s="77" t="str">
        <f>+'National DB'!B152</f>
        <v xml:space="preserve">Processi ed emissioni </v>
      </c>
      <c r="B184" s="77" t="str">
        <f>+'National DB'!C152</f>
        <v>Agricultura</v>
      </c>
      <c r="C184" s="77">
        <f>+'National DB'!D152</f>
        <v>0</v>
      </c>
      <c r="D184" s="77">
        <f>+'National DB'!H152</f>
        <v>0</v>
      </c>
      <c r="E184" s="77" t="str">
        <f>+'National DB'!I152</f>
        <v>Gestione del letame - Bovini non da latte (Capo)</v>
      </c>
      <c r="F184" s="77">
        <f>+'National DB'!AY152</f>
        <v>0</v>
      </c>
      <c r="G184" s="77">
        <f>+'National DB'!AZ152</f>
        <v>0</v>
      </c>
      <c r="H184" s="77">
        <f>+'National DB'!BA152</f>
        <v>217.56</v>
      </c>
      <c r="I184" s="77">
        <f>+'National DB'!BB152</f>
        <v>67.045000000000002</v>
      </c>
      <c r="J184" s="77">
        <f>+'National DB'!BC152</f>
        <v>0</v>
      </c>
      <c r="K184" s="77">
        <f>+'National DB'!BD152</f>
        <v>0</v>
      </c>
      <c r="L184" s="77">
        <f>+'National DB'!BE152</f>
        <v>0</v>
      </c>
      <c r="M184" s="77">
        <f>+'National DB'!BF152</f>
        <v>0</v>
      </c>
      <c r="N184" s="77">
        <f>+'National DB'!BG152</f>
        <v>0</v>
      </c>
      <c r="O184" s="77">
        <f>+'National DB'!BH152</f>
        <v>0</v>
      </c>
      <c r="P184" s="77">
        <f>+'National DB'!BI152</f>
        <v>0</v>
      </c>
      <c r="Q184" s="77">
        <f>+'National DB'!BJ152</f>
        <v>0</v>
      </c>
      <c r="R184" s="77">
        <f>+'National DB'!BK152</f>
        <v>0</v>
      </c>
      <c r="S184" s="77">
        <f>+'National DB'!BL152</f>
        <v>0</v>
      </c>
      <c r="T184" s="77">
        <f>+'National DB'!BO152</f>
        <v>0</v>
      </c>
      <c r="U184" s="77">
        <f>+'National DB'!BP152</f>
        <v>0</v>
      </c>
      <c r="V184" s="77">
        <f>+'National DB'!BQ152</f>
        <v>0</v>
      </c>
      <c r="W184" s="77">
        <f>+'National DB'!BR152</f>
        <v>284.60500000000002</v>
      </c>
      <c r="X184" s="77" t="str">
        <f>+'National DB'!BS152</f>
        <v>kgCO2e/Capo</v>
      </c>
      <c r="Y184" s="77" t="str">
        <f>+'National DB'!BT152</f>
        <v>kgCO2e/Head</v>
      </c>
    </row>
    <row r="185" spans="1:25" ht="28">
      <c r="A185" s="77" t="str">
        <f>+'National DB'!B153</f>
        <v xml:space="preserve">Processi ed emissioni </v>
      </c>
      <c r="B185" s="77" t="str">
        <f>+'National DB'!C153</f>
        <v>Agricultura</v>
      </c>
      <c r="C185" s="77">
        <f>+'National DB'!D153</f>
        <v>0</v>
      </c>
      <c r="D185" s="77">
        <f>+'National DB'!H153</f>
        <v>0</v>
      </c>
      <c r="E185" s="77" t="str">
        <f>+'National DB'!I153</f>
        <v>Gestione del letame - Bovini non da latte (Peso)</v>
      </c>
      <c r="F185" s="77">
        <f>+'National DB'!AY153</f>
        <v>0</v>
      </c>
      <c r="G185" s="77">
        <f>+'National DB'!AZ153</f>
        <v>0</v>
      </c>
      <c r="H185" s="77">
        <f>+'National DB'!BA153</f>
        <v>0.57120000000000004</v>
      </c>
      <c r="I185" s="77">
        <f>+'National DB'!BB153</f>
        <v>0.17596000000000001</v>
      </c>
      <c r="J185" s="77">
        <f>+'National DB'!BC153</f>
        <v>0</v>
      </c>
      <c r="K185" s="77">
        <f>+'National DB'!BD153</f>
        <v>0</v>
      </c>
      <c r="L185" s="77">
        <f>+'National DB'!BE153</f>
        <v>0</v>
      </c>
      <c r="M185" s="77">
        <f>+'National DB'!BF153</f>
        <v>0</v>
      </c>
      <c r="N185" s="77">
        <f>+'National DB'!BG153</f>
        <v>0</v>
      </c>
      <c r="O185" s="77">
        <f>+'National DB'!BH153</f>
        <v>0</v>
      </c>
      <c r="P185" s="77">
        <f>+'National DB'!BI153</f>
        <v>0</v>
      </c>
      <c r="Q185" s="77">
        <f>+'National DB'!BJ153</f>
        <v>0</v>
      </c>
      <c r="R185" s="77">
        <f>+'National DB'!BK153</f>
        <v>0</v>
      </c>
      <c r="S185" s="77">
        <f>+'National DB'!BL153</f>
        <v>0</v>
      </c>
      <c r="T185" s="77">
        <f>+'National DB'!BO153</f>
        <v>0</v>
      </c>
      <c r="U185" s="77">
        <f>+'National DB'!BP153</f>
        <v>0</v>
      </c>
      <c r="V185" s="77">
        <f>+'National DB'!BQ153</f>
        <v>0</v>
      </c>
      <c r="W185" s="77">
        <f>+'National DB'!BR153</f>
        <v>0.74716000000000005</v>
      </c>
      <c r="X185" s="77" t="str">
        <f>+'National DB'!BS153</f>
        <v>kgCO2e/kg</v>
      </c>
      <c r="Y185" s="77" t="str">
        <f>+'National DB'!BT153</f>
        <v>kgCO2e/kg</v>
      </c>
    </row>
    <row r="186" spans="1:25" ht="28">
      <c r="A186" s="77" t="str">
        <f>+'National DB'!B154</f>
        <v xml:space="preserve">Processi ed emissioni </v>
      </c>
      <c r="B186" s="77" t="str">
        <f>+'National DB'!C154</f>
        <v>Agricultura</v>
      </c>
      <c r="C186" s="77">
        <f>+'National DB'!D154</f>
        <v>0</v>
      </c>
      <c r="D186" s="77">
        <f>+'National DB'!H154</f>
        <v>0</v>
      </c>
      <c r="E186" s="77" t="str">
        <f>+'National DB'!I154</f>
        <v>Gestione del letame - Bufalo (Capo)</v>
      </c>
      <c r="F186" s="77">
        <f>+'National DB'!AY154</f>
        <v>0</v>
      </c>
      <c r="G186" s="77">
        <f>+'National DB'!AZ154</f>
        <v>0</v>
      </c>
      <c r="H186" s="77">
        <f>+'National DB'!BA154</f>
        <v>338.8</v>
      </c>
      <c r="I186" s="77">
        <f>+'National DB'!BB154</f>
        <v>123.75500000000001</v>
      </c>
      <c r="J186" s="77">
        <f>+'National DB'!BC154</f>
        <v>0</v>
      </c>
      <c r="K186" s="77">
        <f>+'National DB'!BD154</f>
        <v>0</v>
      </c>
      <c r="L186" s="77">
        <f>+'National DB'!BE154</f>
        <v>0</v>
      </c>
      <c r="M186" s="77">
        <f>+'National DB'!BF154</f>
        <v>0</v>
      </c>
      <c r="N186" s="77">
        <f>+'National DB'!BG154</f>
        <v>0</v>
      </c>
      <c r="O186" s="77">
        <f>+'National DB'!BH154</f>
        <v>0</v>
      </c>
      <c r="P186" s="77">
        <f>+'National DB'!BI154</f>
        <v>0</v>
      </c>
      <c r="Q186" s="77">
        <f>+'National DB'!BJ154</f>
        <v>0</v>
      </c>
      <c r="R186" s="77">
        <f>+'National DB'!BK154</f>
        <v>0</v>
      </c>
      <c r="S186" s="77">
        <f>+'National DB'!BL154</f>
        <v>0</v>
      </c>
      <c r="T186" s="77">
        <f>+'National DB'!BO154</f>
        <v>0</v>
      </c>
      <c r="U186" s="77">
        <f>+'National DB'!BP154</f>
        <v>0</v>
      </c>
      <c r="V186" s="77">
        <f>+'National DB'!BQ154</f>
        <v>0</v>
      </c>
      <c r="W186" s="77">
        <f>+'National DB'!BR154</f>
        <v>462.55500000000001</v>
      </c>
      <c r="X186" s="77" t="str">
        <f>+'National DB'!BS154</f>
        <v>kgCO2e/Capo</v>
      </c>
      <c r="Y186" s="77" t="str">
        <f>+'National DB'!BT154</f>
        <v>kgCO2e/Head</v>
      </c>
    </row>
    <row r="187" spans="1:25" ht="28">
      <c r="A187" s="77" t="str">
        <f>+'National DB'!B155</f>
        <v xml:space="preserve">Processi ed emissioni </v>
      </c>
      <c r="B187" s="77" t="str">
        <f>+'National DB'!C155</f>
        <v>Agricultura</v>
      </c>
      <c r="C187" s="77">
        <f>+'National DB'!D155</f>
        <v>0</v>
      </c>
      <c r="D187" s="77">
        <f>+'National DB'!H155</f>
        <v>0</v>
      </c>
      <c r="E187" s="77" t="str">
        <f>+'National DB'!I155</f>
        <v>Gestione del letame - Bufalo (Peso)</v>
      </c>
      <c r="F187" s="77">
        <f>+'National DB'!AY155</f>
        <v>0</v>
      </c>
      <c r="G187" s="77">
        <f>+'National DB'!AZ155</f>
        <v>0</v>
      </c>
      <c r="H187" s="77">
        <f>+'National DB'!BA155</f>
        <v>0.64959999999999996</v>
      </c>
      <c r="I187" s="77">
        <f>+'National DB'!BB155</f>
        <v>0.237705</v>
      </c>
      <c r="J187" s="77">
        <f>+'National DB'!BC155</f>
        <v>0</v>
      </c>
      <c r="K187" s="77">
        <f>+'National DB'!BD155</f>
        <v>0</v>
      </c>
      <c r="L187" s="77">
        <f>+'National DB'!BE155</f>
        <v>0</v>
      </c>
      <c r="M187" s="77">
        <f>+'National DB'!BF155</f>
        <v>0</v>
      </c>
      <c r="N187" s="77">
        <f>+'National DB'!BG155</f>
        <v>0</v>
      </c>
      <c r="O187" s="77">
        <f>+'National DB'!BH155</f>
        <v>0</v>
      </c>
      <c r="P187" s="77">
        <f>+'National DB'!BI155</f>
        <v>0</v>
      </c>
      <c r="Q187" s="77">
        <f>+'National DB'!BJ155</f>
        <v>0</v>
      </c>
      <c r="R187" s="77">
        <f>+'National DB'!BK155</f>
        <v>0</v>
      </c>
      <c r="S187" s="77">
        <f>+'National DB'!BL155</f>
        <v>0</v>
      </c>
      <c r="T187" s="77">
        <f>+'National DB'!BO155</f>
        <v>0</v>
      </c>
      <c r="U187" s="77">
        <f>+'National DB'!BP155</f>
        <v>0</v>
      </c>
      <c r="V187" s="77">
        <f>+'National DB'!BQ155</f>
        <v>0</v>
      </c>
      <c r="W187" s="77">
        <f>+'National DB'!BR155</f>
        <v>0.88730500000000001</v>
      </c>
      <c r="X187" s="77" t="str">
        <f>+'National DB'!BS155</f>
        <v>kgCO2e/kg</v>
      </c>
      <c r="Y187" s="77" t="str">
        <f>+'National DB'!BT155</f>
        <v>kgCO2e/kg</v>
      </c>
    </row>
    <row r="188" spans="1:25" ht="28">
      <c r="A188" s="77" t="str">
        <f>+'National DB'!B156</f>
        <v xml:space="preserve">Processi ed emissioni </v>
      </c>
      <c r="B188" s="77" t="str">
        <f>+'National DB'!C156</f>
        <v>Agricultura</v>
      </c>
      <c r="C188" s="77">
        <f>+'National DB'!D156</f>
        <v>0</v>
      </c>
      <c r="D188" s="77">
        <f>+'National DB'!H156</f>
        <v>0</v>
      </c>
      <c r="E188" s="77" t="str">
        <f>+'National DB'!I156</f>
        <v>Gestione del letame - Scrofe (Capo)</v>
      </c>
      <c r="F188" s="77">
        <f>+'National DB'!AY156</f>
        <v>0</v>
      </c>
      <c r="G188" s="77">
        <f>+'National DB'!AZ156</f>
        <v>0</v>
      </c>
      <c r="H188" s="77">
        <f>+'National DB'!BA156</f>
        <v>624.4</v>
      </c>
      <c r="I188" s="77">
        <f>+'National DB'!BB156</f>
        <v>37.629999999999995</v>
      </c>
      <c r="J188" s="77">
        <f>+'National DB'!BC156</f>
        <v>0</v>
      </c>
      <c r="K188" s="77">
        <f>+'National DB'!BD156</f>
        <v>0</v>
      </c>
      <c r="L188" s="77">
        <f>+'National DB'!BE156</f>
        <v>0</v>
      </c>
      <c r="M188" s="77">
        <f>+'National DB'!BF156</f>
        <v>0</v>
      </c>
      <c r="N188" s="77">
        <f>+'National DB'!BG156</f>
        <v>0</v>
      </c>
      <c r="O188" s="77">
        <f>+'National DB'!BH156</f>
        <v>0</v>
      </c>
      <c r="P188" s="77">
        <f>+'National DB'!BI156</f>
        <v>0</v>
      </c>
      <c r="Q188" s="77">
        <f>+'National DB'!BJ156</f>
        <v>0</v>
      </c>
      <c r="R188" s="77">
        <f>+'National DB'!BK156</f>
        <v>0</v>
      </c>
      <c r="S188" s="77">
        <f>+'National DB'!BL156</f>
        <v>0</v>
      </c>
      <c r="T188" s="77">
        <f>+'National DB'!BO156</f>
        <v>0</v>
      </c>
      <c r="U188" s="77">
        <f>+'National DB'!BP156</f>
        <v>0</v>
      </c>
      <c r="V188" s="77">
        <f>+'National DB'!BQ156</f>
        <v>0</v>
      </c>
      <c r="W188" s="77">
        <f>+'National DB'!BR156</f>
        <v>662.03</v>
      </c>
      <c r="X188" s="77" t="str">
        <f>+'National DB'!BS156</f>
        <v>kgCO2e/Capo</v>
      </c>
      <c r="Y188" s="77" t="str">
        <f>+'National DB'!BT156</f>
        <v>kgCO2e/Head</v>
      </c>
    </row>
    <row r="189" spans="1:25" ht="28">
      <c r="A189" s="77" t="str">
        <f>+'National DB'!B157</f>
        <v xml:space="preserve">Processi ed emissioni </v>
      </c>
      <c r="B189" s="77" t="str">
        <f>+'National DB'!C157</f>
        <v>Agricultura</v>
      </c>
      <c r="C189" s="77">
        <f>+'National DB'!D157</f>
        <v>0</v>
      </c>
      <c r="D189" s="77">
        <f>+'National DB'!H157</f>
        <v>0</v>
      </c>
      <c r="E189" s="77" t="str">
        <f>+'National DB'!I157</f>
        <v>Gestione del letame - Scrofe (Peso)</v>
      </c>
      <c r="F189" s="77">
        <f>+'National DB'!AY157</f>
        <v>0</v>
      </c>
      <c r="G189" s="77">
        <f>+'National DB'!AZ157</f>
        <v>0</v>
      </c>
      <c r="H189" s="77">
        <f>+'National DB'!BA157</f>
        <v>3.64</v>
      </c>
      <c r="I189" s="77">
        <f>+'National DB'!BB157</f>
        <v>0.21809499999999998</v>
      </c>
      <c r="J189" s="77">
        <f>+'National DB'!BC157</f>
        <v>0</v>
      </c>
      <c r="K189" s="77">
        <f>+'National DB'!BD157</f>
        <v>0</v>
      </c>
      <c r="L189" s="77">
        <f>+'National DB'!BE157</f>
        <v>0</v>
      </c>
      <c r="M189" s="77">
        <f>+'National DB'!BF157</f>
        <v>0</v>
      </c>
      <c r="N189" s="77">
        <f>+'National DB'!BG157</f>
        <v>0</v>
      </c>
      <c r="O189" s="77">
        <f>+'National DB'!BH157</f>
        <v>0</v>
      </c>
      <c r="P189" s="77">
        <f>+'National DB'!BI157</f>
        <v>0</v>
      </c>
      <c r="Q189" s="77">
        <f>+'National DB'!BJ157</f>
        <v>0</v>
      </c>
      <c r="R189" s="77">
        <f>+'National DB'!BK157</f>
        <v>0</v>
      </c>
      <c r="S189" s="77">
        <f>+'National DB'!BL157</f>
        <v>0</v>
      </c>
      <c r="T189" s="77">
        <f>+'National DB'!BO157</f>
        <v>0</v>
      </c>
      <c r="U189" s="77">
        <f>+'National DB'!BP157</f>
        <v>0</v>
      </c>
      <c r="V189" s="77">
        <f>+'National DB'!BQ157</f>
        <v>0</v>
      </c>
      <c r="W189" s="77">
        <f>+'National DB'!BR157</f>
        <v>3.8580950000000001</v>
      </c>
      <c r="X189" s="77" t="str">
        <f>+'National DB'!BS157</f>
        <v>kgCO2e/kg</v>
      </c>
      <c r="Y189" s="77" t="str">
        <f>+'National DB'!BT157</f>
        <v>kgCO2e/kg</v>
      </c>
    </row>
    <row r="190" spans="1:25" ht="28">
      <c r="A190" s="77" t="str">
        <f>+'National DB'!B158</f>
        <v xml:space="preserve">Processi ed emissioni </v>
      </c>
      <c r="B190" s="77" t="str">
        <f>+'National DB'!C158</f>
        <v>Agricultura</v>
      </c>
      <c r="C190" s="77">
        <f>+'National DB'!D158</f>
        <v>0</v>
      </c>
      <c r="D190" s="77">
        <f>+'National DB'!H158</f>
        <v>0</v>
      </c>
      <c r="E190" s="77" t="str">
        <f>+'National DB'!I158</f>
        <v>Gestione del letame - Altri Suini (Capo)</v>
      </c>
      <c r="F190" s="77">
        <f>+'National DB'!AY158</f>
        <v>0</v>
      </c>
      <c r="G190" s="77">
        <f>+'National DB'!AZ158</f>
        <v>0</v>
      </c>
      <c r="H190" s="77">
        <f>+'National DB'!BA158</f>
        <v>242.76</v>
      </c>
      <c r="I190" s="77">
        <f>+'National DB'!BB158</f>
        <v>17.649000000000001</v>
      </c>
      <c r="J190" s="77">
        <f>+'National DB'!BC158</f>
        <v>0</v>
      </c>
      <c r="K190" s="77">
        <f>+'National DB'!BD158</f>
        <v>0</v>
      </c>
      <c r="L190" s="77">
        <f>+'National DB'!BE158</f>
        <v>0</v>
      </c>
      <c r="M190" s="77">
        <f>+'National DB'!BF158</f>
        <v>0</v>
      </c>
      <c r="N190" s="77">
        <f>+'National DB'!BG158</f>
        <v>0</v>
      </c>
      <c r="O190" s="77">
        <f>+'National DB'!BH158</f>
        <v>0</v>
      </c>
      <c r="P190" s="77">
        <f>+'National DB'!BI158</f>
        <v>0</v>
      </c>
      <c r="Q190" s="77">
        <f>+'National DB'!BJ158</f>
        <v>0</v>
      </c>
      <c r="R190" s="77">
        <f>+'National DB'!BK158</f>
        <v>0</v>
      </c>
      <c r="S190" s="77">
        <f>+'National DB'!BL158</f>
        <v>0</v>
      </c>
      <c r="T190" s="77">
        <f>+'National DB'!BO158</f>
        <v>0</v>
      </c>
      <c r="U190" s="77">
        <f>+'National DB'!BP158</f>
        <v>0</v>
      </c>
      <c r="V190" s="77">
        <f>+'National DB'!BQ158</f>
        <v>0</v>
      </c>
      <c r="W190" s="77">
        <f>+'National DB'!BR158</f>
        <v>260.40899999999999</v>
      </c>
      <c r="X190" s="77" t="str">
        <f>+'National DB'!BS158</f>
        <v>kgCO2e/Capo</v>
      </c>
      <c r="Y190" s="77" t="str">
        <f>+'National DB'!BT158</f>
        <v>kgCO2e/Head</v>
      </c>
    </row>
    <row r="191" spans="1:25" ht="28">
      <c r="A191" s="77" t="str">
        <f>+'National DB'!B159</f>
        <v xml:space="preserve">Processi ed emissioni </v>
      </c>
      <c r="B191" s="77" t="str">
        <f>+'National DB'!C159</f>
        <v>Agricultura</v>
      </c>
      <c r="C191" s="77">
        <f>+'National DB'!D159</f>
        <v>0</v>
      </c>
      <c r="D191" s="77">
        <f>+'National DB'!H159</f>
        <v>0</v>
      </c>
      <c r="E191" s="77" t="str">
        <f>+'National DB'!I159</f>
        <v>Gestione del letame - Altri Suini (Peso)</v>
      </c>
      <c r="F191" s="77">
        <f>+'National DB'!AY159</f>
        <v>0</v>
      </c>
      <c r="G191" s="77">
        <f>+'National DB'!AZ159</f>
        <v>0</v>
      </c>
      <c r="H191" s="77">
        <f>+'National DB'!BA159</f>
        <v>2.7468000000000004</v>
      </c>
      <c r="I191" s="77">
        <f>+'National DB'!BB159</f>
        <v>0.19980999999999999</v>
      </c>
      <c r="J191" s="77">
        <f>+'National DB'!BC159</f>
        <v>0</v>
      </c>
      <c r="K191" s="77">
        <f>+'National DB'!BD159</f>
        <v>0</v>
      </c>
      <c r="L191" s="77">
        <f>+'National DB'!BE159</f>
        <v>0</v>
      </c>
      <c r="M191" s="77">
        <f>+'National DB'!BF159</f>
        <v>0</v>
      </c>
      <c r="N191" s="77">
        <f>+'National DB'!BG159</f>
        <v>0</v>
      </c>
      <c r="O191" s="77">
        <f>+'National DB'!BH159</f>
        <v>0</v>
      </c>
      <c r="P191" s="77">
        <f>+'National DB'!BI159</f>
        <v>0</v>
      </c>
      <c r="Q191" s="77">
        <f>+'National DB'!BJ159</f>
        <v>0</v>
      </c>
      <c r="R191" s="77">
        <f>+'National DB'!BK159</f>
        <v>0</v>
      </c>
      <c r="S191" s="77">
        <f>+'National DB'!BL159</f>
        <v>0</v>
      </c>
      <c r="T191" s="77">
        <f>+'National DB'!BO159</f>
        <v>0</v>
      </c>
      <c r="U191" s="77">
        <f>+'National DB'!BP159</f>
        <v>0</v>
      </c>
      <c r="V191" s="77">
        <f>+'National DB'!BQ159</f>
        <v>0</v>
      </c>
      <c r="W191" s="77">
        <f>+'National DB'!BR159</f>
        <v>2.9466100000000002</v>
      </c>
      <c r="X191" s="77" t="str">
        <f>+'National DB'!BS159</f>
        <v>kgCO2e/kgDM</v>
      </c>
      <c r="Y191" s="77" t="str">
        <f>+'National DB'!BT159</f>
        <v>kgCO2e/kgDM</v>
      </c>
    </row>
    <row r="192" spans="1:25" ht="28">
      <c r="A192" s="77" t="str">
        <f>+'National DB'!B160</f>
        <v>Prodotti e processi</v>
      </c>
      <c r="B192" s="77" t="str">
        <f>+'National DB'!C160</f>
        <v>Agricultura</v>
      </c>
      <c r="C192" s="77" t="str">
        <f>+'National DB'!D160</f>
        <v>Vegetali</v>
      </c>
      <c r="D192" s="77">
        <f>+'National DB'!H160</f>
        <v>0</v>
      </c>
      <c r="E192" s="77" t="str">
        <f>+'National DB'!I160</f>
        <v>Orzo, Irrigazione, non lavorazione</v>
      </c>
      <c r="F192" s="77">
        <f>+'National DB'!AY160</f>
        <v>0</v>
      </c>
      <c r="G192" s="77">
        <f>+'National DB'!AZ160</f>
        <v>0</v>
      </c>
      <c r="H192" s="77">
        <f>+'National DB'!BA160</f>
        <v>0</v>
      </c>
      <c r="I192" s="77">
        <f>+'National DB'!BB160</f>
        <v>0</v>
      </c>
      <c r="J192" s="77">
        <f>+'National DB'!BC160</f>
        <v>0</v>
      </c>
      <c r="K192" s="77">
        <f>+'National DB'!BD160</f>
        <v>0</v>
      </c>
      <c r="L192" s="77">
        <f>+'National DB'!BE160</f>
        <v>0</v>
      </c>
      <c r="M192" s="77">
        <f>+'National DB'!BF160</f>
        <v>0</v>
      </c>
      <c r="N192" s="77">
        <f>+'National DB'!BG160</f>
        <v>0</v>
      </c>
      <c r="O192" s="77">
        <f>+'National DB'!BH160</f>
        <v>0</v>
      </c>
      <c r="P192" s="77">
        <f>+'National DB'!BI160</f>
        <v>0</v>
      </c>
      <c r="Q192" s="77">
        <f>+'National DB'!BJ160</f>
        <v>0</v>
      </c>
      <c r="R192" s="77">
        <f>+'National DB'!BK160</f>
        <v>0</v>
      </c>
      <c r="S192" s="77">
        <f>+'National DB'!BL160</f>
        <v>0</v>
      </c>
      <c r="T192" s="77">
        <f>+'National DB'!BO160</f>
        <v>0</v>
      </c>
      <c r="U192" s="77">
        <f>+'National DB'!BP160</f>
        <v>0</v>
      </c>
      <c r="V192" s="77">
        <f>+'National DB'!BQ160</f>
        <v>0</v>
      </c>
      <c r="W192" s="77">
        <f>+'National DB'!BR160</f>
        <v>0.44600000000000001</v>
      </c>
      <c r="X192" s="77" t="str">
        <f>+'National DB'!BS160</f>
        <v>kgCO2e/kgDM</v>
      </c>
      <c r="Y192" s="77" t="str">
        <f>+'National DB'!BT160</f>
        <v>kgCO2e/kgDM</v>
      </c>
    </row>
    <row r="193" spans="1:25" ht="28">
      <c r="A193" s="77" t="str">
        <f>+'National DB'!B161</f>
        <v>Prodotti e processi</v>
      </c>
      <c r="B193" s="77" t="str">
        <f>+'National DB'!C161</f>
        <v>Agricultura</v>
      </c>
      <c r="C193" s="77" t="str">
        <f>+'National DB'!D161</f>
        <v>Vegetali</v>
      </c>
      <c r="D193" s="77">
        <f>+'National DB'!H161</f>
        <v>0</v>
      </c>
      <c r="E193" s="77" t="str">
        <f>+'National DB'!I161</f>
        <v>Orzo, Irrigazione, minima lavorazione</v>
      </c>
      <c r="F193" s="77">
        <f>+'National DB'!AY161</f>
        <v>0</v>
      </c>
      <c r="G193" s="77">
        <f>+'National DB'!AZ161</f>
        <v>0</v>
      </c>
      <c r="H193" s="77">
        <f>+'National DB'!BA161</f>
        <v>0</v>
      </c>
      <c r="I193" s="77">
        <f>+'National DB'!BB161</f>
        <v>0</v>
      </c>
      <c r="J193" s="77">
        <f>+'National DB'!BC161</f>
        <v>0</v>
      </c>
      <c r="K193" s="77">
        <f>+'National DB'!BD161</f>
        <v>0</v>
      </c>
      <c r="L193" s="77">
        <f>+'National DB'!BE161</f>
        <v>0</v>
      </c>
      <c r="M193" s="77">
        <f>+'National DB'!BF161</f>
        <v>0</v>
      </c>
      <c r="N193" s="77">
        <f>+'National DB'!BG161</f>
        <v>0</v>
      </c>
      <c r="O193" s="77">
        <f>+'National DB'!BH161</f>
        <v>0</v>
      </c>
      <c r="P193" s="77">
        <f>+'National DB'!BI161</f>
        <v>0</v>
      </c>
      <c r="Q193" s="77">
        <f>+'National DB'!BJ161</f>
        <v>0</v>
      </c>
      <c r="R193" s="77">
        <f>+'National DB'!BK161</f>
        <v>0</v>
      </c>
      <c r="S193" s="77">
        <f>+'National DB'!BL161</f>
        <v>0</v>
      </c>
      <c r="T193" s="77">
        <f>+'National DB'!BO161</f>
        <v>0</v>
      </c>
      <c r="U193" s="77">
        <f>+'National DB'!BP161</f>
        <v>0</v>
      </c>
      <c r="V193" s="77">
        <f>+'National DB'!BQ161</f>
        <v>0</v>
      </c>
      <c r="W193" s="77">
        <f>+'National DB'!BR161</f>
        <v>0.51300000000000001</v>
      </c>
      <c r="X193" s="77" t="str">
        <f>+'National DB'!BS161</f>
        <v>kgCO2e/kgDM</v>
      </c>
      <c r="Y193" s="77" t="str">
        <f>+'National DB'!BT161</f>
        <v>kgCO2e/kgDM</v>
      </c>
    </row>
    <row r="194" spans="1:25" ht="42">
      <c r="A194" s="77" t="str">
        <f>+'National DB'!B162</f>
        <v>Prodotti e processi</v>
      </c>
      <c r="B194" s="77" t="str">
        <f>+'National DB'!C162</f>
        <v>Agricultura</v>
      </c>
      <c r="C194" s="77" t="str">
        <f>+'National DB'!D162</f>
        <v>Vegetali</v>
      </c>
      <c r="D194" s="77">
        <f>+'National DB'!H162</f>
        <v>0</v>
      </c>
      <c r="E194" s="77" t="str">
        <f>+'National DB'!I162</f>
        <v xml:space="preserve">Orzo, Irrigazione, lavorazione convenzionale </v>
      </c>
      <c r="F194" s="77">
        <f>+'National DB'!AY162</f>
        <v>0</v>
      </c>
      <c r="G194" s="77">
        <f>+'National DB'!AZ162</f>
        <v>0</v>
      </c>
      <c r="H194" s="77">
        <f>+'National DB'!BA162</f>
        <v>0</v>
      </c>
      <c r="I194" s="77">
        <f>+'National DB'!BB162</f>
        <v>0</v>
      </c>
      <c r="J194" s="77">
        <f>+'National DB'!BC162</f>
        <v>0</v>
      </c>
      <c r="K194" s="77">
        <f>+'National DB'!BD162</f>
        <v>0</v>
      </c>
      <c r="L194" s="77">
        <f>+'National DB'!BE162</f>
        <v>0</v>
      </c>
      <c r="M194" s="77">
        <f>+'National DB'!BF162</f>
        <v>0</v>
      </c>
      <c r="N194" s="77">
        <f>+'National DB'!BG162</f>
        <v>0</v>
      </c>
      <c r="O194" s="77">
        <f>+'National DB'!BH162</f>
        <v>0</v>
      </c>
      <c r="P194" s="77">
        <f>+'National DB'!BI162</f>
        <v>0</v>
      </c>
      <c r="Q194" s="77">
        <f>+'National DB'!BJ162</f>
        <v>0</v>
      </c>
      <c r="R194" s="77">
        <f>+'National DB'!BK162</f>
        <v>0</v>
      </c>
      <c r="S194" s="77">
        <f>+'National DB'!BL162</f>
        <v>0</v>
      </c>
      <c r="T194" s="77">
        <f>+'National DB'!BO162</f>
        <v>0</v>
      </c>
      <c r="U194" s="77">
        <f>+'National DB'!BP162</f>
        <v>0</v>
      </c>
      <c r="V194" s="77">
        <f>+'National DB'!BQ162</f>
        <v>0</v>
      </c>
      <c r="W194" s="77">
        <f>+'National DB'!BR162</f>
        <v>0.52400000000000002</v>
      </c>
      <c r="X194" s="77" t="str">
        <f>+'National DB'!BS162</f>
        <v>kgCO2e/kgDM</v>
      </c>
      <c r="Y194" s="77" t="str">
        <f>+'National DB'!BT162</f>
        <v>kgCO2e/kgDM</v>
      </c>
    </row>
    <row r="195" spans="1:25" ht="28">
      <c r="A195" s="77" t="str">
        <f>+'National DB'!B163</f>
        <v>Prodotti e processi</v>
      </c>
      <c r="B195" s="77" t="str">
        <f>+'National DB'!C163</f>
        <v>Agricultura</v>
      </c>
      <c r="C195" s="77" t="str">
        <f>+'National DB'!D163</f>
        <v>Vegetali</v>
      </c>
      <c r="D195" s="77">
        <f>+'National DB'!H163</f>
        <v>0</v>
      </c>
      <c r="E195" s="77" t="str">
        <f>+'National DB'!I163</f>
        <v>Orzo, Senza irrigazione, Nessuna lavorazione</v>
      </c>
      <c r="F195" s="77">
        <f>+'National DB'!AY163</f>
        <v>0</v>
      </c>
      <c r="G195" s="77">
        <f>+'National DB'!AZ163</f>
        <v>0</v>
      </c>
      <c r="H195" s="77">
        <f>+'National DB'!BA163</f>
        <v>0</v>
      </c>
      <c r="I195" s="77">
        <f>+'National DB'!BB163</f>
        <v>0</v>
      </c>
      <c r="J195" s="77">
        <f>+'National DB'!BC163</f>
        <v>0</v>
      </c>
      <c r="K195" s="77">
        <f>+'National DB'!BD163</f>
        <v>0</v>
      </c>
      <c r="L195" s="77">
        <f>+'National DB'!BE163</f>
        <v>0</v>
      </c>
      <c r="M195" s="77">
        <f>+'National DB'!BF163</f>
        <v>0</v>
      </c>
      <c r="N195" s="77">
        <f>+'National DB'!BG163</f>
        <v>0</v>
      </c>
      <c r="O195" s="77">
        <f>+'National DB'!BH163</f>
        <v>0</v>
      </c>
      <c r="P195" s="77">
        <f>+'National DB'!BI163</f>
        <v>0</v>
      </c>
      <c r="Q195" s="77">
        <f>+'National DB'!BJ163</f>
        <v>0</v>
      </c>
      <c r="R195" s="77">
        <f>+'National DB'!BK163</f>
        <v>0</v>
      </c>
      <c r="S195" s="77">
        <f>+'National DB'!BL163</f>
        <v>0</v>
      </c>
      <c r="T195" s="77">
        <f>+'National DB'!BO163</f>
        <v>0</v>
      </c>
      <c r="U195" s="77">
        <f>+'National DB'!BP163</f>
        <v>0</v>
      </c>
      <c r="V195" s="77">
        <f>+'National DB'!BQ163</f>
        <v>0</v>
      </c>
      <c r="W195" s="77">
        <f>+'National DB'!BR163</f>
        <v>0.66300000000000003</v>
      </c>
      <c r="X195" s="77" t="str">
        <f>+'National DB'!BS163</f>
        <v>kgCO2e/kgDM</v>
      </c>
      <c r="Y195" s="77" t="str">
        <f>+'National DB'!BT163</f>
        <v>kgCO2e/kgDM</v>
      </c>
    </row>
    <row r="196" spans="1:25" ht="28">
      <c r="A196" s="77" t="str">
        <f>+'National DB'!B164</f>
        <v>Prodotti e processi</v>
      </c>
      <c r="B196" s="77" t="str">
        <f>+'National DB'!C164</f>
        <v>Agricultura</v>
      </c>
      <c r="C196" s="77" t="str">
        <f>+'National DB'!D164</f>
        <v>Vegetali</v>
      </c>
      <c r="D196" s="77">
        <f>+'National DB'!H164</f>
        <v>0</v>
      </c>
      <c r="E196" s="77" t="str">
        <f>+'National DB'!I164</f>
        <v>Orzo, Senza irrigazione, Minima Lavorazione</v>
      </c>
      <c r="F196" s="77">
        <f>+'National DB'!AY164</f>
        <v>0</v>
      </c>
      <c r="G196" s="77">
        <f>+'National DB'!AZ164</f>
        <v>0</v>
      </c>
      <c r="H196" s="77">
        <f>+'National DB'!BA164</f>
        <v>0</v>
      </c>
      <c r="I196" s="77">
        <f>+'National DB'!BB164</f>
        <v>0</v>
      </c>
      <c r="J196" s="77">
        <f>+'National DB'!BC164</f>
        <v>0</v>
      </c>
      <c r="K196" s="77">
        <f>+'National DB'!BD164</f>
        <v>0</v>
      </c>
      <c r="L196" s="77">
        <f>+'National DB'!BE164</f>
        <v>0</v>
      </c>
      <c r="M196" s="77">
        <f>+'National DB'!BF164</f>
        <v>0</v>
      </c>
      <c r="N196" s="77">
        <f>+'National DB'!BG164</f>
        <v>0</v>
      </c>
      <c r="O196" s="77">
        <f>+'National DB'!BH164</f>
        <v>0</v>
      </c>
      <c r="P196" s="77">
        <f>+'National DB'!BI164</f>
        <v>0</v>
      </c>
      <c r="Q196" s="77">
        <f>+'National DB'!BJ164</f>
        <v>0</v>
      </c>
      <c r="R196" s="77">
        <f>+'National DB'!BK164</f>
        <v>0</v>
      </c>
      <c r="S196" s="77">
        <f>+'National DB'!BL164</f>
        <v>0</v>
      </c>
      <c r="T196" s="77">
        <f>+'National DB'!BO164</f>
        <v>0</v>
      </c>
      <c r="U196" s="77">
        <f>+'National DB'!BP164</f>
        <v>0</v>
      </c>
      <c r="V196" s="77">
        <f>+'National DB'!BQ164</f>
        <v>0</v>
      </c>
      <c r="W196" s="77">
        <f>+'National DB'!BR164</f>
        <v>0.77900000000000003</v>
      </c>
      <c r="X196" s="77" t="str">
        <f>+'National DB'!BS164</f>
        <v>kgCO2e/kgDM</v>
      </c>
      <c r="Y196" s="77" t="str">
        <f>+'National DB'!BT164</f>
        <v>kgCO2e/kgDM</v>
      </c>
    </row>
    <row r="197" spans="1:25" ht="28">
      <c r="A197" s="77" t="str">
        <f>+'National DB'!B165</f>
        <v>Prodotti e processi</v>
      </c>
      <c r="B197" s="77" t="str">
        <f>+'National DB'!C165</f>
        <v>Agricultura</v>
      </c>
      <c r="C197" s="77" t="str">
        <f>+'National DB'!D165</f>
        <v>Vegetali</v>
      </c>
      <c r="D197" s="77">
        <f>+'National DB'!H165</f>
        <v>0</v>
      </c>
      <c r="E197" s="77" t="str">
        <f>+'National DB'!I165</f>
        <v>Orzo, Senza irrigazione, Convenzionale</v>
      </c>
      <c r="F197" s="77">
        <f>+'National DB'!AY165</f>
        <v>0</v>
      </c>
      <c r="G197" s="77">
        <f>+'National DB'!AZ165</f>
        <v>0</v>
      </c>
      <c r="H197" s="77">
        <f>+'National DB'!BA165</f>
        <v>0</v>
      </c>
      <c r="I197" s="77">
        <f>+'National DB'!BB165</f>
        <v>0</v>
      </c>
      <c r="J197" s="77">
        <f>+'National DB'!BC165</f>
        <v>0</v>
      </c>
      <c r="K197" s="77">
        <f>+'National DB'!BD165</f>
        <v>0</v>
      </c>
      <c r="L197" s="77">
        <f>+'National DB'!BE165</f>
        <v>0</v>
      </c>
      <c r="M197" s="77">
        <f>+'National DB'!BF165</f>
        <v>0</v>
      </c>
      <c r="N197" s="77">
        <f>+'National DB'!BG165</f>
        <v>0</v>
      </c>
      <c r="O197" s="77">
        <f>+'National DB'!BH165</f>
        <v>0</v>
      </c>
      <c r="P197" s="77">
        <f>+'National DB'!BI165</f>
        <v>0</v>
      </c>
      <c r="Q197" s="77">
        <f>+'National DB'!BJ165</f>
        <v>0</v>
      </c>
      <c r="R197" s="77">
        <f>+'National DB'!BK165</f>
        <v>0</v>
      </c>
      <c r="S197" s="77">
        <f>+'National DB'!BL165</f>
        <v>0</v>
      </c>
      <c r="T197" s="77">
        <f>+'National DB'!BO165</f>
        <v>0</v>
      </c>
      <c r="U197" s="77">
        <f>+'National DB'!BP165</f>
        <v>0</v>
      </c>
      <c r="V197" s="77">
        <f>+'National DB'!BQ165</f>
        <v>0</v>
      </c>
      <c r="W197" s="77">
        <f>+'National DB'!BR165</f>
        <v>0.79900000000000004</v>
      </c>
      <c r="X197" s="77" t="str">
        <f>+'National DB'!BS165</f>
        <v>kgCO2e/kgDM</v>
      </c>
      <c r="Y197" s="77" t="str">
        <f>+'National DB'!BT165</f>
        <v>kgCO2e/kgDM</v>
      </c>
    </row>
    <row r="198" spans="1:25" ht="28">
      <c r="A198" s="77" t="str">
        <f>+'National DB'!B166</f>
        <v>Prodotti e processi</v>
      </c>
      <c r="B198" s="77" t="str">
        <f>+'National DB'!C166</f>
        <v>Agricultura</v>
      </c>
      <c r="C198" s="77" t="str">
        <f>+'National DB'!D166</f>
        <v>Vegetali</v>
      </c>
      <c r="D198" s="77">
        <f>+'National DB'!H166</f>
        <v>0</v>
      </c>
      <c r="E198" s="77" t="str">
        <f>+'National DB'!I166</f>
        <v>Mais, Con Irrigazione, Convenzionale</v>
      </c>
      <c r="F198" s="77">
        <f>+'National DB'!AY166</f>
        <v>0</v>
      </c>
      <c r="G198" s="77">
        <f>+'National DB'!AZ166</f>
        <v>0</v>
      </c>
      <c r="H198" s="77">
        <f>+'National DB'!BA166</f>
        <v>0</v>
      </c>
      <c r="I198" s="77">
        <f>+'National DB'!BB166</f>
        <v>0</v>
      </c>
      <c r="J198" s="77">
        <f>+'National DB'!BC166</f>
        <v>0</v>
      </c>
      <c r="K198" s="77">
        <f>+'National DB'!BD166</f>
        <v>0</v>
      </c>
      <c r="L198" s="77">
        <f>+'National DB'!BE166</f>
        <v>0</v>
      </c>
      <c r="M198" s="77">
        <f>+'National DB'!BF166</f>
        <v>0</v>
      </c>
      <c r="N198" s="77">
        <f>+'National DB'!BG166</f>
        <v>0</v>
      </c>
      <c r="O198" s="77">
        <f>+'National DB'!BH166</f>
        <v>0</v>
      </c>
      <c r="P198" s="77">
        <f>+'National DB'!BI166</f>
        <v>0</v>
      </c>
      <c r="Q198" s="77">
        <f>+'National DB'!BJ166</f>
        <v>0</v>
      </c>
      <c r="R198" s="77">
        <f>+'National DB'!BK166</f>
        <v>0</v>
      </c>
      <c r="S198" s="77">
        <f>+'National DB'!BL166</f>
        <v>0</v>
      </c>
      <c r="T198" s="77">
        <f>+'National DB'!BO166</f>
        <v>0</v>
      </c>
      <c r="U198" s="77">
        <f>+'National DB'!BP166</f>
        <v>0</v>
      </c>
      <c r="V198" s="77">
        <f>+'National DB'!BQ166</f>
        <v>0</v>
      </c>
      <c r="W198" s="77">
        <f>+'National DB'!BR166</f>
        <v>0.22800000000000001</v>
      </c>
      <c r="X198" s="77" t="str">
        <f>+'National DB'!BS166</f>
        <v>kgCO2e/kgDM</v>
      </c>
      <c r="Y198" s="77" t="str">
        <f>+'National DB'!BT166</f>
        <v>kgCO2e/kgDM</v>
      </c>
    </row>
    <row r="199" spans="1:25" ht="28">
      <c r="A199" s="77" t="str">
        <f>+'National DB'!B167</f>
        <v>Prodotti e processi</v>
      </c>
      <c r="B199" s="77" t="str">
        <f>+'National DB'!C167</f>
        <v>Agricultura</v>
      </c>
      <c r="C199" s="77" t="str">
        <f>+'National DB'!D167</f>
        <v>Vegetali</v>
      </c>
      <c r="D199" s="77">
        <f>+'National DB'!H167</f>
        <v>0</v>
      </c>
      <c r="E199" s="77" t="str">
        <f>+'National DB'!I167</f>
        <v>Mais, Senza Irrigazione, Convenzionale</v>
      </c>
      <c r="F199" s="77">
        <f>+'National DB'!AY167</f>
        <v>0</v>
      </c>
      <c r="G199" s="77">
        <f>+'National DB'!AZ167</f>
        <v>0</v>
      </c>
      <c r="H199" s="77">
        <f>+'National DB'!BA167</f>
        <v>0</v>
      </c>
      <c r="I199" s="77">
        <f>+'National DB'!BB167</f>
        <v>0</v>
      </c>
      <c r="J199" s="77">
        <f>+'National DB'!BC167</f>
        <v>0</v>
      </c>
      <c r="K199" s="77">
        <f>+'National DB'!BD167</f>
        <v>0</v>
      </c>
      <c r="L199" s="77">
        <f>+'National DB'!BE167</f>
        <v>0</v>
      </c>
      <c r="M199" s="77">
        <f>+'National DB'!BF167</f>
        <v>0</v>
      </c>
      <c r="N199" s="77">
        <f>+'National DB'!BG167</f>
        <v>0</v>
      </c>
      <c r="O199" s="77">
        <f>+'National DB'!BH167</f>
        <v>0</v>
      </c>
      <c r="P199" s="77">
        <f>+'National DB'!BI167</f>
        <v>0</v>
      </c>
      <c r="Q199" s="77">
        <f>+'National DB'!BJ167</f>
        <v>0</v>
      </c>
      <c r="R199" s="77">
        <f>+'National DB'!BK167</f>
        <v>0</v>
      </c>
      <c r="S199" s="77">
        <f>+'National DB'!BL167</f>
        <v>0</v>
      </c>
      <c r="T199" s="77">
        <f>+'National DB'!BO167</f>
        <v>0</v>
      </c>
      <c r="U199" s="77">
        <f>+'National DB'!BP167</f>
        <v>0</v>
      </c>
      <c r="V199" s="77">
        <f>+'National DB'!BQ167</f>
        <v>0</v>
      </c>
      <c r="W199" s="77">
        <f>+'National DB'!BR167</f>
        <v>0.312</v>
      </c>
      <c r="X199" s="77" t="str">
        <f>+'National DB'!BS167</f>
        <v>kgCO2e/kgDM</v>
      </c>
      <c r="Y199" s="77" t="str">
        <f>+'National DB'!BT167</f>
        <v>kgCO2e/kgDM</v>
      </c>
    </row>
    <row r="200" spans="1:25" ht="28">
      <c r="A200" s="77" t="str">
        <f>+'National DB'!B168</f>
        <v>Prodotti e processi</v>
      </c>
      <c r="B200" s="77" t="str">
        <f>+'National DB'!C168</f>
        <v>Agricultura</v>
      </c>
      <c r="C200" s="77" t="str">
        <f>+'National DB'!D168</f>
        <v>Vegetali</v>
      </c>
      <c r="D200" s="77">
        <f>+'National DB'!H168</f>
        <v>0</v>
      </c>
      <c r="E200" s="77" t="str">
        <f>+'National DB'!I168</f>
        <v>Grano, Con Irrigazione, Nessuna Lavorazione</v>
      </c>
      <c r="F200" s="77">
        <f>+'National DB'!AY168</f>
        <v>0</v>
      </c>
      <c r="G200" s="77">
        <f>+'National DB'!AZ168</f>
        <v>0</v>
      </c>
      <c r="H200" s="77">
        <f>+'National DB'!BA168</f>
        <v>0</v>
      </c>
      <c r="I200" s="77">
        <f>+'National DB'!BB168</f>
        <v>0</v>
      </c>
      <c r="J200" s="77">
        <f>+'National DB'!BC168</f>
        <v>0</v>
      </c>
      <c r="K200" s="77">
        <f>+'National DB'!BD168</f>
        <v>0</v>
      </c>
      <c r="L200" s="77">
        <f>+'National DB'!BE168</f>
        <v>0</v>
      </c>
      <c r="M200" s="77">
        <f>+'National DB'!BF168</f>
        <v>0</v>
      </c>
      <c r="N200" s="77">
        <f>+'National DB'!BG168</f>
        <v>0</v>
      </c>
      <c r="O200" s="77">
        <f>+'National DB'!BH168</f>
        <v>0</v>
      </c>
      <c r="P200" s="77">
        <f>+'National DB'!BI168</f>
        <v>0</v>
      </c>
      <c r="Q200" s="77">
        <f>+'National DB'!BJ168</f>
        <v>0</v>
      </c>
      <c r="R200" s="77">
        <f>+'National DB'!BK168</f>
        <v>0</v>
      </c>
      <c r="S200" s="77">
        <f>+'National DB'!BL168</f>
        <v>0</v>
      </c>
      <c r="T200" s="77">
        <f>+'National DB'!BO168</f>
        <v>0</v>
      </c>
      <c r="U200" s="77">
        <f>+'National DB'!BP168</f>
        <v>0</v>
      </c>
      <c r="V200" s="77">
        <f>+'National DB'!BQ168</f>
        <v>0</v>
      </c>
      <c r="W200" s="77">
        <f>+'National DB'!BR168</f>
        <v>0.443</v>
      </c>
      <c r="X200" s="77" t="str">
        <f>+'National DB'!BS168</f>
        <v>kgCO2e/kgDM</v>
      </c>
      <c r="Y200" s="77" t="str">
        <f>+'National DB'!BT168</f>
        <v>kgCO2e/kgDM</v>
      </c>
    </row>
    <row r="201" spans="1:25" ht="28">
      <c r="A201" s="77" t="str">
        <f>+'National DB'!B169</f>
        <v>Prodotti e processi</v>
      </c>
      <c r="B201" s="77" t="str">
        <f>+'National DB'!C169</f>
        <v>Agricultura</v>
      </c>
      <c r="C201" s="77" t="str">
        <f>+'National DB'!D169</f>
        <v>Vegetali</v>
      </c>
      <c r="D201" s="77">
        <f>+'National DB'!H169</f>
        <v>0</v>
      </c>
      <c r="E201" s="77" t="str">
        <f>+'National DB'!I169</f>
        <v>Grano, Con Irrigazione, Minima Lavorazione</v>
      </c>
      <c r="F201" s="77">
        <f>+'National DB'!AY169</f>
        <v>0</v>
      </c>
      <c r="G201" s="77">
        <f>+'National DB'!AZ169</f>
        <v>0</v>
      </c>
      <c r="H201" s="77">
        <f>+'National DB'!BA169</f>
        <v>0</v>
      </c>
      <c r="I201" s="77">
        <f>+'National DB'!BB169</f>
        <v>0</v>
      </c>
      <c r="J201" s="77">
        <f>+'National DB'!BC169</f>
        <v>0</v>
      </c>
      <c r="K201" s="77">
        <f>+'National DB'!BD169</f>
        <v>0</v>
      </c>
      <c r="L201" s="77">
        <f>+'National DB'!BE169</f>
        <v>0</v>
      </c>
      <c r="M201" s="77">
        <f>+'National DB'!BF169</f>
        <v>0</v>
      </c>
      <c r="N201" s="77">
        <f>+'National DB'!BG169</f>
        <v>0</v>
      </c>
      <c r="O201" s="77">
        <f>+'National DB'!BH169</f>
        <v>0</v>
      </c>
      <c r="P201" s="77">
        <f>+'National DB'!BI169</f>
        <v>0</v>
      </c>
      <c r="Q201" s="77">
        <f>+'National DB'!BJ169</f>
        <v>0</v>
      </c>
      <c r="R201" s="77">
        <f>+'National DB'!BK169</f>
        <v>0</v>
      </c>
      <c r="S201" s="77">
        <f>+'National DB'!BL169</f>
        <v>0</v>
      </c>
      <c r="T201" s="77">
        <f>+'National DB'!BO169</f>
        <v>0</v>
      </c>
      <c r="U201" s="77">
        <f>+'National DB'!BP169</f>
        <v>0</v>
      </c>
      <c r="V201" s="77">
        <f>+'National DB'!BQ169</f>
        <v>0</v>
      </c>
      <c r="W201" s="77">
        <f>+'National DB'!BR169</f>
        <v>0.51500000000000001</v>
      </c>
      <c r="X201" s="77" t="str">
        <f>+'National DB'!BS169</f>
        <v>kgCO2e/kgDM</v>
      </c>
      <c r="Y201" s="77" t="str">
        <f>+'National DB'!BT169</f>
        <v>kgCO2e/kgDM</v>
      </c>
    </row>
    <row r="202" spans="1:25" ht="28">
      <c r="A202" s="77" t="str">
        <f>+'National DB'!B170</f>
        <v>Prodotti e processi</v>
      </c>
      <c r="B202" s="77" t="str">
        <f>+'National DB'!C170</f>
        <v>Agricultura</v>
      </c>
      <c r="C202" s="77" t="str">
        <f>+'National DB'!D170</f>
        <v>Vegetali</v>
      </c>
      <c r="D202" s="77">
        <f>+'National DB'!H170</f>
        <v>0</v>
      </c>
      <c r="E202" s="77" t="str">
        <f>+'National DB'!I170</f>
        <v xml:space="preserve">Grano, Con Irrigazione, Convenzionale </v>
      </c>
      <c r="F202" s="77">
        <f>+'National DB'!AY170</f>
        <v>0</v>
      </c>
      <c r="G202" s="77">
        <f>+'National DB'!AZ170</f>
        <v>0</v>
      </c>
      <c r="H202" s="77">
        <f>+'National DB'!BA170</f>
        <v>0</v>
      </c>
      <c r="I202" s="77">
        <f>+'National DB'!BB170</f>
        <v>0</v>
      </c>
      <c r="J202" s="77">
        <f>+'National DB'!BC170</f>
        <v>0</v>
      </c>
      <c r="K202" s="77">
        <f>+'National DB'!BD170</f>
        <v>0</v>
      </c>
      <c r="L202" s="77">
        <f>+'National DB'!BE170</f>
        <v>0</v>
      </c>
      <c r="M202" s="77">
        <f>+'National DB'!BF170</f>
        <v>0</v>
      </c>
      <c r="N202" s="77">
        <f>+'National DB'!BG170</f>
        <v>0</v>
      </c>
      <c r="O202" s="77">
        <f>+'National DB'!BH170</f>
        <v>0</v>
      </c>
      <c r="P202" s="77">
        <f>+'National DB'!BI170</f>
        <v>0</v>
      </c>
      <c r="Q202" s="77">
        <f>+'National DB'!BJ170</f>
        <v>0</v>
      </c>
      <c r="R202" s="77">
        <f>+'National DB'!BK170</f>
        <v>0</v>
      </c>
      <c r="S202" s="77">
        <f>+'National DB'!BL170</f>
        <v>0</v>
      </c>
      <c r="T202" s="77">
        <f>+'National DB'!BO170</f>
        <v>0</v>
      </c>
      <c r="U202" s="77">
        <f>+'National DB'!BP170</f>
        <v>0</v>
      </c>
      <c r="V202" s="77">
        <f>+'National DB'!BQ170</f>
        <v>0</v>
      </c>
      <c r="W202" s="77">
        <f>+'National DB'!BR170</f>
        <v>0.52800000000000002</v>
      </c>
      <c r="X202" s="77" t="str">
        <f>+'National DB'!BS170</f>
        <v>kgCO2e/kgDM</v>
      </c>
      <c r="Y202" s="77" t="str">
        <f>+'National DB'!BT170</f>
        <v>kgCO2e/kgDM</v>
      </c>
    </row>
    <row r="203" spans="1:25" ht="28">
      <c r="A203" s="77" t="str">
        <f>+'National DB'!B178</f>
        <v>Combustibile</v>
      </c>
      <c r="B203" s="77" t="str">
        <f>+'National DB'!C178</f>
        <v>Fossile</v>
      </c>
      <c r="C203" s="77" t="str">
        <f>+'National DB'!D178</f>
        <v>Gassoso</v>
      </c>
      <c r="D203" s="77" t="str">
        <f>+'National DB'!H178</f>
        <v>1A3</v>
      </c>
      <c r="E203" s="77" t="str">
        <f>+'National DB'!I178</f>
        <v>Gasolio per autotrazione -toe  (IT)</v>
      </c>
      <c r="F203" s="77">
        <f>+'National DB'!AY178</f>
        <v>3080</v>
      </c>
      <c r="G203" s="77">
        <f>+'National DB'!AZ178</f>
        <v>0</v>
      </c>
      <c r="H203" s="77">
        <f>+'National DB'!BA178</f>
        <v>0</v>
      </c>
      <c r="I203" s="77">
        <f>+'National DB'!BB178</f>
        <v>0</v>
      </c>
      <c r="J203" s="77">
        <f>+'National DB'!BC178</f>
        <v>0</v>
      </c>
      <c r="K203" s="77">
        <f>+'National DB'!BD178</f>
        <v>0</v>
      </c>
      <c r="L203" s="77">
        <f>+'National DB'!BE178</f>
        <v>0</v>
      </c>
      <c r="M203" s="77">
        <f>+'National DB'!BF178</f>
        <v>0</v>
      </c>
      <c r="N203" s="77">
        <f>+'National DB'!BG178</f>
        <v>0</v>
      </c>
      <c r="O203" s="77">
        <f>+'National DB'!BH178</f>
        <v>0</v>
      </c>
      <c r="P203" s="77">
        <f>+'National DB'!BI178</f>
        <v>0</v>
      </c>
      <c r="Q203" s="77">
        <f>+'National DB'!BJ178</f>
        <v>0</v>
      </c>
      <c r="R203" s="77">
        <f>+'National DB'!BK178</f>
        <v>0</v>
      </c>
      <c r="S203" s="77">
        <f>+'National DB'!BL178</f>
        <v>0</v>
      </c>
      <c r="T203" s="77">
        <f>+'National DB'!BO178</f>
        <v>0</v>
      </c>
      <c r="U203" s="77">
        <f>+'National DB'!BP178</f>
        <v>0</v>
      </c>
      <c r="V203" s="77">
        <f>+'National DB'!BQ178</f>
        <v>0</v>
      </c>
      <c r="W203" s="77">
        <f>+'National DB'!BR178</f>
        <v>3080</v>
      </c>
      <c r="X203" s="77" t="str">
        <f>+'National DB'!BS178</f>
        <v>kgCO2e/tep</v>
      </c>
      <c r="Y203" s="77" t="str">
        <f>+'National DB'!BT178</f>
        <v>kgCO2e/toe</v>
      </c>
    </row>
    <row r="204" spans="1:25">
      <c r="A204" s="77" t="e">
        <f>+'National DB'!#REF!</f>
        <v>#REF!</v>
      </c>
      <c r="B204" s="77" t="e">
        <f>+'National DB'!#REF!</f>
        <v>#REF!</v>
      </c>
      <c r="C204" s="77" t="e">
        <f>+'National DB'!#REF!</f>
        <v>#REF!</v>
      </c>
      <c r="D204" s="77" t="e">
        <f>+'National DB'!#REF!</f>
        <v>#REF!</v>
      </c>
      <c r="E204" s="77" t="e">
        <f>+'National DB'!#REF!</f>
        <v>#REF!</v>
      </c>
      <c r="F204" s="77" t="e">
        <f>+'National DB'!#REF!</f>
        <v>#REF!</v>
      </c>
      <c r="G204" s="77" t="e">
        <f>+'National DB'!#REF!</f>
        <v>#REF!</v>
      </c>
      <c r="H204" s="77" t="e">
        <f>+'National DB'!#REF!</f>
        <v>#REF!</v>
      </c>
      <c r="I204" s="77" t="e">
        <f>+'National DB'!#REF!</f>
        <v>#REF!</v>
      </c>
      <c r="J204" s="77" t="e">
        <f>+'National DB'!#REF!</f>
        <v>#REF!</v>
      </c>
      <c r="K204" s="77" t="e">
        <f>+'National DB'!#REF!</f>
        <v>#REF!</v>
      </c>
      <c r="L204" s="77" t="e">
        <f>+'National DB'!#REF!</f>
        <v>#REF!</v>
      </c>
      <c r="M204" s="77" t="e">
        <f>+'National DB'!#REF!</f>
        <v>#REF!</v>
      </c>
      <c r="N204" s="77" t="e">
        <f>+'National DB'!#REF!</f>
        <v>#REF!</v>
      </c>
      <c r="O204" s="77" t="e">
        <f>+'National DB'!#REF!</f>
        <v>#REF!</v>
      </c>
      <c r="P204" s="77" t="e">
        <f>+'National DB'!#REF!</f>
        <v>#REF!</v>
      </c>
      <c r="Q204" s="77" t="e">
        <f>+'National DB'!#REF!</f>
        <v>#REF!</v>
      </c>
      <c r="R204" s="77" t="e">
        <f>+'National DB'!#REF!</f>
        <v>#REF!</v>
      </c>
      <c r="S204" s="77" t="e">
        <f>+'National DB'!#REF!</f>
        <v>#REF!</v>
      </c>
      <c r="T204" s="77" t="e">
        <f>+'National DB'!#REF!</f>
        <v>#REF!</v>
      </c>
      <c r="U204" s="77" t="e">
        <f>+'National DB'!#REF!</f>
        <v>#REF!</v>
      </c>
      <c r="V204" s="77" t="e">
        <f>+'National DB'!#REF!</f>
        <v>#REF!</v>
      </c>
      <c r="W204" s="77" t="e">
        <f>+'National DB'!#REF!</f>
        <v>#REF!</v>
      </c>
      <c r="X204" s="77" t="e">
        <f>+'National DB'!#REF!</f>
        <v>#REF!</v>
      </c>
      <c r="Y204" s="77" t="e">
        <f>+'National DB'!#REF!</f>
        <v>#REF!</v>
      </c>
    </row>
    <row r="205" spans="1:25">
      <c r="A205" s="77" t="e">
        <f>+'National DB'!#REF!</f>
        <v>#REF!</v>
      </c>
      <c r="B205" s="77" t="e">
        <f>+'National DB'!#REF!</f>
        <v>#REF!</v>
      </c>
      <c r="C205" s="77" t="e">
        <f>+'National DB'!#REF!</f>
        <v>#REF!</v>
      </c>
      <c r="D205" s="77" t="e">
        <f>+'National DB'!#REF!</f>
        <v>#REF!</v>
      </c>
      <c r="E205" s="77" t="e">
        <f>+'National DB'!#REF!</f>
        <v>#REF!</v>
      </c>
      <c r="F205" s="77" t="e">
        <f>+'National DB'!#REF!</f>
        <v>#REF!</v>
      </c>
      <c r="G205" s="77" t="e">
        <f>+'National DB'!#REF!</f>
        <v>#REF!</v>
      </c>
      <c r="H205" s="77" t="e">
        <f>+'National DB'!#REF!</f>
        <v>#REF!</v>
      </c>
      <c r="I205" s="77" t="e">
        <f>+'National DB'!#REF!</f>
        <v>#REF!</v>
      </c>
      <c r="J205" s="77" t="e">
        <f>+'National DB'!#REF!</f>
        <v>#REF!</v>
      </c>
      <c r="K205" s="77" t="e">
        <f>+'National DB'!#REF!</f>
        <v>#REF!</v>
      </c>
      <c r="L205" s="77" t="e">
        <f>+'National DB'!#REF!</f>
        <v>#REF!</v>
      </c>
      <c r="M205" s="77" t="e">
        <f>+'National DB'!#REF!</f>
        <v>#REF!</v>
      </c>
      <c r="N205" s="77" t="e">
        <f>+'National DB'!#REF!</f>
        <v>#REF!</v>
      </c>
      <c r="O205" s="77" t="e">
        <f>+'National DB'!#REF!</f>
        <v>#REF!</v>
      </c>
      <c r="P205" s="77" t="e">
        <f>+'National DB'!#REF!</f>
        <v>#REF!</v>
      </c>
      <c r="Q205" s="77" t="e">
        <f>+'National DB'!#REF!</f>
        <v>#REF!</v>
      </c>
      <c r="R205" s="77" t="e">
        <f>+'National DB'!#REF!</f>
        <v>#REF!</v>
      </c>
      <c r="S205" s="77" t="e">
        <f>+'National DB'!#REF!</f>
        <v>#REF!</v>
      </c>
      <c r="T205" s="77" t="e">
        <f>+'National DB'!#REF!</f>
        <v>#REF!</v>
      </c>
      <c r="U205" s="77" t="e">
        <f>+'National DB'!#REF!</f>
        <v>#REF!</v>
      </c>
      <c r="V205" s="77" t="e">
        <f>+'National DB'!#REF!</f>
        <v>#REF!</v>
      </c>
      <c r="W205" s="77" t="e">
        <f>+'National DB'!#REF!</f>
        <v>#REF!</v>
      </c>
      <c r="X205" s="77" t="e">
        <f>+'National DB'!#REF!</f>
        <v>#REF!</v>
      </c>
      <c r="Y205" s="77" t="e">
        <f>+'National DB'!#REF!</f>
        <v>#REF!</v>
      </c>
    </row>
    <row r="206" spans="1:25">
      <c r="A206" s="77" t="e">
        <f>+'National DB'!#REF!</f>
        <v>#REF!</v>
      </c>
      <c r="B206" s="77" t="e">
        <f>+'National DB'!#REF!</f>
        <v>#REF!</v>
      </c>
      <c r="C206" s="77" t="e">
        <f>+'National DB'!#REF!</f>
        <v>#REF!</v>
      </c>
      <c r="D206" s="77" t="e">
        <f>+'National DB'!#REF!</f>
        <v>#REF!</v>
      </c>
      <c r="E206" s="77" t="e">
        <f>+'National DB'!#REF!</f>
        <v>#REF!</v>
      </c>
      <c r="F206" s="77" t="e">
        <f>+'National DB'!#REF!</f>
        <v>#REF!</v>
      </c>
      <c r="G206" s="77" t="e">
        <f>+'National DB'!#REF!</f>
        <v>#REF!</v>
      </c>
      <c r="H206" s="77" t="e">
        <f>+'National DB'!#REF!</f>
        <v>#REF!</v>
      </c>
      <c r="I206" s="77" t="e">
        <f>+'National DB'!#REF!</f>
        <v>#REF!</v>
      </c>
      <c r="J206" s="77" t="e">
        <f>+'National DB'!#REF!</f>
        <v>#REF!</v>
      </c>
      <c r="K206" s="77" t="e">
        <f>+'National DB'!#REF!</f>
        <v>#REF!</v>
      </c>
      <c r="L206" s="77" t="e">
        <f>+'National DB'!#REF!</f>
        <v>#REF!</v>
      </c>
      <c r="M206" s="77" t="e">
        <f>+'National DB'!#REF!</f>
        <v>#REF!</v>
      </c>
      <c r="N206" s="77" t="e">
        <f>+'National DB'!#REF!</f>
        <v>#REF!</v>
      </c>
      <c r="O206" s="77" t="e">
        <f>+'National DB'!#REF!</f>
        <v>#REF!</v>
      </c>
      <c r="P206" s="77" t="e">
        <f>+'National DB'!#REF!</f>
        <v>#REF!</v>
      </c>
      <c r="Q206" s="77" t="e">
        <f>+'National DB'!#REF!</f>
        <v>#REF!</v>
      </c>
      <c r="R206" s="77" t="e">
        <f>+'National DB'!#REF!</f>
        <v>#REF!</v>
      </c>
      <c r="S206" s="77" t="e">
        <f>+'National DB'!#REF!</f>
        <v>#REF!</v>
      </c>
      <c r="T206" s="77" t="e">
        <f>+'National DB'!#REF!</f>
        <v>#REF!</v>
      </c>
      <c r="U206" s="77" t="e">
        <f>+'National DB'!#REF!</f>
        <v>#REF!</v>
      </c>
      <c r="V206" s="77" t="e">
        <f>+'National DB'!#REF!</f>
        <v>#REF!</v>
      </c>
      <c r="W206" s="77" t="e">
        <f>+'National DB'!#REF!</f>
        <v>#REF!</v>
      </c>
      <c r="X206" s="77" t="e">
        <f>+'National DB'!#REF!</f>
        <v>#REF!</v>
      </c>
      <c r="Y206" s="77" t="e">
        <f>+'National DB'!#REF!</f>
        <v>#REF!</v>
      </c>
    </row>
    <row r="207" spans="1:25">
      <c r="A207" s="77" t="e">
        <f>+'National DB'!#REF!</f>
        <v>#REF!</v>
      </c>
      <c r="B207" s="77" t="e">
        <f>+'National DB'!#REF!</f>
        <v>#REF!</v>
      </c>
      <c r="C207" s="77" t="e">
        <f>+'National DB'!#REF!</f>
        <v>#REF!</v>
      </c>
      <c r="D207" s="77" t="e">
        <f>+'National DB'!#REF!</f>
        <v>#REF!</v>
      </c>
      <c r="E207" s="77" t="e">
        <f>+'National DB'!#REF!</f>
        <v>#REF!</v>
      </c>
      <c r="F207" s="77" t="e">
        <f>+'National DB'!#REF!</f>
        <v>#REF!</v>
      </c>
      <c r="G207" s="77" t="e">
        <f>+'National DB'!#REF!</f>
        <v>#REF!</v>
      </c>
      <c r="H207" s="77" t="e">
        <f>+'National DB'!#REF!</f>
        <v>#REF!</v>
      </c>
      <c r="I207" s="77" t="e">
        <f>+'National DB'!#REF!</f>
        <v>#REF!</v>
      </c>
      <c r="J207" s="77" t="e">
        <f>+'National DB'!#REF!</f>
        <v>#REF!</v>
      </c>
      <c r="K207" s="77" t="e">
        <f>+'National DB'!#REF!</f>
        <v>#REF!</v>
      </c>
      <c r="L207" s="77" t="e">
        <f>+'National DB'!#REF!</f>
        <v>#REF!</v>
      </c>
      <c r="M207" s="77" t="e">
        <f>+'National DB'!#REF!</f>
        <v>#REF!</v>
      </c>
      <c r="N207" s="77" t="e">
        <f>+'National DB'!#REF!</f>
        <v>#REF!</v>
      </c>
      <c r="O207" s="77" t="e">
        <f>+'National DB'!#REF!</f>
        <v>#REF!</v>
      </c>
      <c r="P207" s="77" t="e">
        <f>+'National DB'!#REF!</f>
        <v>#REF!</v>
      </c>
      <c r="Q207" s="77" t="e">
        <f>+'National DB'!#REF!</f>
        <v>#REF!</v>
      </c>
      <c r="R207" s="77" t="e">
        <f>+'National DB'!#REF!</f>
        <v>#REF!</v>
      </c>
      <c r="S207" s="77" t="e">
        <f>+'National DB'!#REF!</f>
        <v>#REF!</v>
      </c>
      <c r="T207" s="77" t="e">
        <f>+'National DB'!#REF!</f>
        <v>#REF!</v>
      </c>
      <c r="U207" s="77" t="e">
        <f>+'National DB'!#REF!</f>
        <v>#REF!</v>
      </c>
      <c r="V207" s="77" t="e">
        <f>+'National DB'!#REF!</f>
        <v>#REF!</v>
      </c>
      <c r="W207" s="77" t="e">
        <f>+'National DB'!#REF!</f>
        <v>#REF!</v>
      </c>
      <c r="X207" s="77" t="e">
        <f>+'National DB'!#REF!</f>
        <v>#REF!</v>
      </c>
      <c r="Y207" s="77" t="e">
        <f>+'National DB'!#REF!</f>
        <v>#REF!</v>
      </c>
    </row>
    <row r="208" spans="1:25">
      <c r="A208" s="77" t="e">
        <f>+'National DB'!#REF!</f>
        <v>#REF!</v>
      </c>
      <c r="B208" s="77" t="e">
        <f>+'National DB'!#REF!</f>
        <v>#REF!</v>
      </c>
      <c r="C208" s="77" t="e">
        <f>+'National DB'!#REF!</f>
        <v>#REF!</v>
      </c>
      <c r="D208" s="77" t="e">
        <f>+'National DB'!#REF!</f>
        <v>#REF!</v>
      </c>
      <c r="E208" s="77" t="e">
        <f>+'National DB'!#REF!</f>
        <v>#REF!</v>
      </c>
      <c r="F208" s="77" t="e">
        <f>+'National DB'!#REF!</f>
        <v>#REF!</v>
      </c>
      <c r="G208" s="77" t="e">
        <f>+'National DB'!#REF!</f>
        <v>#REF!</v>
      </c>
      <c r="H208" s="77" t="e">
        <f>+'National DB'!#REF!</f>
        <v>#REF!</v>
      </c>
      <c r="I208" s="77" t="e">
        <f>+'National DB'!#REF!</f>
        <v>#REF!</v>
      </c>
      <c r="J208" s="77" t="e">
        <f>+'National DB'!#REF!</f>
        <v>#REF!</v>
      </c>
      <c r="K208" s="77" t="e">
        <f>+'National DB'!#REF!</f>
        <v>#REF!</v>
      </c>
      <c r="L208" s="77" t="e">
        <f>+'National DB'!#REF!</f>
        <v>#REF!</v>
      </c>
      <c r="M208" s="77" t="e">
        <f>+'National DB'!#REF!</f>
        <v>#REF!</v>
      </c>
      <c r="N208" s="77" t="e">
        <f>+'National DB'!#REF!</f>
        <v>#REF!</v>
      </c>
      <c r="O208" s="77" t="e">
        <f>+'National DB'!#REF!</f>
        <v>#REF!</v>
      </c>
      <c r="P208" s="77" t="e">
        <f>+'National DB'!#REF!</f>
        <v>#REF!</v>
      </c>
      <c r="Q208" s="77" t="e">
        <f>+'National DB'!#REF!</f>
        <v>#REF!</v>
      </c>
      <c r="R208" s="77" t="e">
        <f>+'National DB'!#REF!</f>
        <v>#REF!</v>
      </c>
      <c r="S208" s="77" t="e">
        <f>+'National DB'!#REF!</f>
        <v>#REF!</v>
      </c>
      <c r="T208" s="77" t="e">
        <f>+'National DB'!#REF!</f>
        <v>#REF!</v>
      </c>
      <c r="U208" s="77" t="e">
        <f>+'National DB'!#REF!</f>
        <v>#REF!</v>
      </c>
      <c r="V208" s="77" t="e">
        <f>+'National DB'!#REF!</f>
        <v>#REF!</v>
      </c>
      <c r="W208" s="77" t="e">
        <f>+'National DB'!#REF!</f>
        <v>#REF!</v>
      </c>
      <c r="X208" s="77" t="e">
        <f>+'National DB'!#REF!</f>
        <v>#REF!</v>
      </c>
      <c r="Y208" s="77" t="e">
        <f>+'National DB'!#REF!</f>
        <v>#REF!</v>
      </c>
    </row>
    <row r="209" spans="1:25">
      <c r="A209" s="77" t="e">
        <f>+'National DB'!#REF!</f>
        <v>#REF!</v>
      </c>
      <c r="B209" s="77" t="e">
        <f>+'National DB'!#REF!</f>
        <v>#REF!</v>
      </c>
      <c r="C209" s="77" t="e">
        <f>+'National DB'!#REF!</f>
        <v>#REF!</v>
      </c>
      <c r="D209" s="77" t="e">
        <f>+'National DB'!#REF!</f>
        <v>#REF!</v>
      </c>
      <c r="E209" s="77" t="e">
        <f>+'National DB'!#REF!</f>
        <v>#REF!</v>
      </c>
      <c r="F209" s="77" t="e">
        <f>+'National DB'!#REF!</f>
        <v>#REF!</v>
      </c>
      <c r="G209" s="77" t="e">
        <f>+'National DB'!#REF!</f>
        <v>#REF!</v>
      </c>
      <c r="H209" s="77" t="e">
        <f>+'National DB'!#REF!</f>
        <v>#REF!</v>
      </c>
      <c r="I209" s="77" t="e">
        <f>+'National DB'!#REF!</f>
        <v>#REF!</v>
      </c>
      <c r="J209" s="77" t="e">
        <f>+'National DB'!#REF!</f>
        <v>#REF!</v>
      </c>
      <c r="K209" s="77" t="e">
        <f>+'National DB'!#REF!</f>
        <v>#REF!</v>
      </c>
      <c r="L209" s="77" t="e">
        <f>+'National DB'!#REF!</f>
        <v>#REF!</v>
      </c>
      <c r="M209" s="77" t="e">
        <f>+'National DB'!#REF!</f>
        <v>#REF!</v>
      </c>
      <c r="N209" s="77" t="e">
        <f>+'National DB'!#REF!</f>
        <v>#REF!</v>
      </c>
      <c r="O209" s="77" t="e">
        <f>+'National DB'!#REF!</f>
        <v>#REF!</v>
      </c>
      <c r="P209" s="77" t="e">
        <f>+'National DB'!#REF!</f>
        <v>#REF!</v>
      </c>
      <c r="Q209" s="77" t="e">
        <f>+'National DB'!#REF!</f>
        <v>#REF!</v>
      </c>
      <c r="R209" s="77" t="e">
        <f>+'National DB'!#REF!</f>
        <v>#REF!</v>
      </c>
      <c r="S209" s="77" t="e">
        <f>+'National DB'!#REF!</f>
        <v>#REF!</v>
      </c>
      <c r="T209" s="77" t="e">
        <f>+'National DB'!#REF!</f>
        <v>#REF!</v>
      </c>
      <c r="U209" s="77" t="e">
        <f>+'National DB'!#REF!</f>
        <v>#REF!</v>
      </c>
      <c r="V209" s="77" t="e">
        <f>+'National DB'!#REF!</f>
        <v>#REF!</v>
      </c>
      <c r="W209" s="77" t="e">
        <f>+'National DB'!#REF!</f>
        <v>#REF!</v>
      </c>
      <c r="X209" s="77" t="e">
        <f>+'National DB'!#REF!</f>
        <v>#REF!</v>
      </c>
      <c r="Y209" s="77" t="e">
        <f>+'National DB'!#REF!</f>
        <v>#REF!</v>
      </c>
    </row>
    <row r="210" spans="1:25">
      <c r="A210" s="77" t="e">
        <f>+'National DB'!#REF!</f>
        <v>#REF!</v>
      </c>
      <c r="B210" s="77" t="e">
        <f>+'National DB'!#REF!</f>
        <v>#REF!</v>
      </c>
      <c r="C210" s="77" t="e">
        <f>+'National DB'!#REF!</f>
        <v>#REF!</v>
      </c>
      <c r="D210" s="77" t="e">
        <f>+'National DB'!#REF!</f>
        <v>#REF!</v>
      </c>
      <c r="E210" s="77" t="e">
        <f>+'National DB'!#REF!</f>
        <v>#REF!</v>
      </c>
      <c r="F210" s="77" t="e">
        <f>+'National DB'!#REF!</f>
        <v>#REF!</v>
      </c>
      <c r="G210" s="77" t="e">
        <f>+'National DB'!#REF!</f>
        <v>#REF!</v>
      </c>
      <c r="H210" s="77" t="e">
        <f>+'National DB'!#REF!</f>
        <v>#REF!</v>
      </c>
      <c r="I210" s="77" t="e">
        <f>+'National DB'!#REF!</f>
        <v>#REF!</v>
      </c>
      <c r="J210" s="77" t="e">
        <f>+'National DB'!#REF!</f>
        <v>#REF!</v>
      </c>
      <c r="K210" s="77" t="e">
        <f>+'National DB'!#REF!</f>
        <v>#REF!</v>
      </c>
      <c r="L210" s="77" t="e">
        <f>+'National DB'!#REF!</f>
        <v>#REF!</v>
      </c>
      <c r="M210" s="77" t="e">
        <f>+'National DB'!#REF!</f>
        <v>#REF!</v>
      </c>
      <c r="N210" s="77" t="e">
        <f>+'National DB'!#REF!</f>
        <v>#REF!</v>
      </c>
      <c r="O210" s="77" t="e">
        <f>+'National DB'!#REF!</f>
        <v>#REF!</v>
      </c>
      <c r="P210" s="77" t="e">
        <f>+'National DB'!#REF!</f>
        <v>#REF!</v>
      </c>
      <c r="Q210" s="77" t="e">
        <f>+'National DB'!#REF!</f>
        <v>#REF!</v>
      </c>
      <c r="R210" s="77" t="e">
        <f>+'National DB'!#REF!</f>
        <v>#REF!</v>
      </c>
      <c r="S210" s="77" t="e">
        <f>+'National DB'!#REF!</f>
        <v>#REF!</v>
      </c>
      <c r="T210" s="77" t="e">
        <f>+'National DB'!#REF!</f>
        <v>#REF!</v>
      </c>
      <c r="U210" s="77" t="e">
        <f>+'National DB'!#REF!</f>
        <v>#REF!</v>
      </c>
      <c r="V210" s="77" t="e">
        <f>+'National DB'!#REF!</f>
        <v>#REF!</v>
      </c>
      <c r="W210" s="77" t="e">
        <f>+'National DB'!#REF!</f>
        <v>#REF!</v>
      </c>
      <c r="X210" s="77" t="e">
        <f>+'National DB'!#REF!</f>
        <v>#REF!</v>
      </c>
      <c r="Y210" s="77" t="e">
        <f>+'National DB'!#REF!</f>
        <v>#REF!</v>
      </c>
    </row>
    <row r="211" spans="1:25">
      <c r="A211" s="77" t="e">
        <f>+'National DB'!#REF!</f>
        <v>#REF!</v>
      </c>
      <c r="B211" s="77" t="e">
        <f>+'National DB'!#REF!</f>
        <v>#REF!</v>
      </c>
      <c r="C211" s="77" t="e">
        <f>+'National DB'!#REF!</f>
        <v>#REF!</v>
      </c>
      <c r="D211" s="77" t="e">
        <f>+'National DB'!#REF!</f>
        <v>#REF!</v>
      </c>
      <c r="E211" s="77" t="e">
        <f>+'National DB'!#REF!</f>
        <v>#REF!</v>
      </c>
      <c r="F211" s="77" t="e">
        <f>+'National DB'!#REF!</f>
        <v>#REF!</v>
      </c>
      <c r="G211" s="77" t="e">
        <f>+'National DB'!#REF!</f>
        <v>#REF!</v>
      </c>
      <c r="H211" s="77" t="e">
        <f>+'National DB'!#REF!</f>
        <v>#REF!</v>
      </c>
      <c r="I211" s="77" t="e">
        <f>+'National DB'!#REF!</f>
        <v>#REF!</v>
      </c>
      <c r="J211" s="77" t="e">
        <f>+'National DB'!#REF!</f>
        <v>#REF!</v>
      </c>
      <c r="K211" s="77" t="e">
        <f>+'National DB'!#REF!</f>
        <v>#REF!</v>
      </c>
      <c r="L211" s="77" t="e">
        <f>+'National DB'!#REF!</f>
        <v>#REF!</v>
      </c>
      <c r="M211" s="77" t="e">
        <f>+'National DB'!#REF!</f>
        <v>#REF!</v>
      </c>
      <c r="N211" s="77" t="e">
        <f>+'National DB'!#REF!</f>
        <v>#REF!</v>
      </c>
      <c r="O211" s="77" t="e">
        <f>+'National DB'!#REF!</f>
        <v>#REF!</v>
      </c>
      <c r="P211" s="77" t="e">
        <f>+'National DB'!#REF!</f>
        <v>#REF!</v>
      </c>
      <c r="Q211" s="77" t="e">
        <f>+'National DB'!#REF!</f>
        <v>#REF!</v>
      </c>
      <c r="R211" s="77" t="e">
        <f>+'National DB'!#REF!</f>
        <v>#REF!</v>
      </c>
      <c r="S211" s="77" t="e">
        <f>+'National DB'!#REF!</f>
        <v>#REF!</v>
      </c>
      <c r="T211" s="77" t="e">
        <f>+'National DB'!#REF!</f>
        <v>#REF!</v>
      </c>
      <c r="U211" s="77" t="e">
        <f>+'National DB'!#REF!</f>
        <v>#REF!</v>
      </c>
      <c r="V211" s="77" t="e">
        <f>+'National DB'!#REF!</f>
        <v>#REF!</v>
      </c>
      <c r="W211" s="77" t="e">
        <f>+'National DB'!#REF!</f>
        <v>#REF!</v>
      </c>
      <c r="X211" s="77" t="e">
        <f>+'National DB'!#REF!</f>
        <v>#REF!</v>
      </c>
      <c r="Y211" s="77" t="e">
        <f>+'National DB'!#REF!</f>
        <v>#REF!</v>
      </c>
    </row>
    <row r="212" spans="1:25">
      <c r="A212" s="77" t="e">
        <f>+'National DB'!#REF!</f>
        <v>#REF!</v>
      </c>
      <c r="B212" s="77" t="e">
        <f>+'National DB'!#REF!</f>
        <v>#REF!</v>
      </c>
      <c r="C212" s="77" t="e">
        <f>+'National DB'!#REF!</f>
        <v>#REF!</v>
      </c>
      <c r="D212" s="77" t="e">
        <f>+'National DB'!#REF!</f>
        <v>#REF!</v>
      </c>
      <c r="E212" s="77" t="e">
        <f>+'National DB'!#REF!</f>
        <v>#REF!</v>
      </c>
      <c r="F212" s="77" t="e">
        <f>+'National DB'!#REF!</f>
        <v>#REF!</v>
      </c>
      <c r="G212" s="77" t="e">
        <f>+'National DB'!#REF!</f>
        <v>#REF!</v>
      </c>
      <c r="H212" s="77" t="e">
        <f>+'National DB'!#REF!</f>
        <v>#REF!</v>
      </c>
      <c r="I212" s="77" t="e">
        <f>+'National DB'!#REF!</f>
        <v>#REF!</v>
      </c>
      <c r="J212" s="77" t="e">
        <f>+'National DB'!#REF!</f>
        <v>#REF!</v>
      </c>
      <c r="K212" s="77" t="e">
        <f>+'National DB'!#REF!</f>
        <v>#REF!</v>
      </c>
      <c r="L212" s="77" t="e">
        <f>+'National DB'!#REF!</f>
        <v>#REF!</v>
      </c>
      <c r="M212" s="77" t="e">
        <f>+'National DB'!#REF!</f>
        <v>#REF!</v>
      </c>
      <c r="N212" s="77" t="e">
        <f>+'National DB'!#REF!</f>
        <v>#REF!</v>
      </c>
      <c r="O212" s="77" t="e">
        <f>+'National DB'!#REF!</f>
        <v>#REF!</v>
      </c>
      <c r="P212" s="77" t="e">
        <f>+'National DB'!#REF!</f>
        <v>#REF!</v>
      </c>
      <c r="Q212" s="77" t="e">
        <f>+'National DB'!#REF!</f>
        <v>#REF!</v>
      </c>
      <c r="R212" s="77" t="e">
        <f>+'National DB'!#REF!</f>
        <v>#REF!</v>
      </c>
      <c r="S212" s="77" t="e">
        <f>+'National DB'!#REF!</f>
        <v>#REF!</v>
      </c>
      <c r="T212" s="77" t="e">
        <f>+'National DB'!#REF!</f>
        <v>#REF!</v>
      </c>
      <c r="U212" s="77" t="e">
        <f>+'National DB'!#REF!</f>
        <v>#REF!</v>
      </c>
      <c r="V212" s="77" t="e">
        <f>+'National DB'!#REF!</f>
        <v>#REF!</v>
      </c>
      <c r="W212" s="77" t="e">
        <f>+'National DB'!#REF!</f>
        <v>#REF!</v>
      </c>
      <c r="X212" s="77" t="e">
        <f>+'National DB'!#REF!</f>
        <v>#REF!</v>
      </c>
      <c r="Y212" s="77" t="e">
        <f>+'National DB'!#REF!</f>
        <v>#REF!</v>
      </c>
    </row>
    <row r="213" spans="1:25">
      <c r="A213" s="77" t="e">
        <f>+'National DB'!#REF!</f>
        <v>#REF!</v>
      </c>
      <c r="B213" s="77" t="e">
        <f>+'National DB'!#REF!</f>
        <v>#REF!</v>
      </c>
      <c r="C213" s="77" t="e">
        <f>+'National DB'!#REF!</f>
        <v>#REF!</v>
      </c>
      <c r="D213" s="77" t="e">
        <f>+'National DB'!#REF!</f>
        <v>#REF!</v>
      </c>
      <c r="E213" s="77" t="e">
        <f>+'National DB'!#REF!</f>
        <v>#REF!</v>
      </c>
      <c r="F213" s="77" t="e">
        <f>+'National DB'!#REF!</f>
        <v>#REF!</v>
      </c>
      <c r="G213" s="77" t="e">
        <f>+'National DB'!#REF!</f>
        <v>#REF!</v>
      </c>
      <c r="H213" s="77" t="e">
        <f>+'National DB'!#REF!</f>
        <v>#REF!</v>
      </c>
      <c r="I213" s="77" t="e">
        <f>+'National DB'!#REF!</f>
        <v>#REF!</v>
      </c>
      <c r="J213" s="77" t="e">
        <f>+'National DB'!#REF!</f>
        <v>#REF!</v>
      </c>
      <c r="K213" s="77" t="e">
        <f>+'National DB'!#REF!</f>
        <v>#REF!</v>
      </c>
      <c r="L213" s="77" t="e">
        <f>+'National DB'!#REF!</f>
        <v>#REF!</v>
      </c>
      <c r="M213" s="77" t="e">
        <f>+'National DB'!#REF!</f>
        <v>#REF!</v>
      </c>
      <c r="N213" s="77" t="e">
        <f>+'National DB'!#REF!</f>
        <v>#REF!</v>
      </c>
      <c r="O213" s="77" t="e">
        <f>+'National DB'!#REF!</f>
        <v>#REF!</v>
      </c>
      <c r="P213" s="77" t="e">
        <f>+'National DB'!#REF!</f>
        <v>#REF!</v>
      </c>
      <c r="Q213" s="77" t="e">
        <f>+'National DB'!#REF!</f>
        <v>#REF!</v>
      </c>
      <c r="R213" s="77" t="e">
        <f>+'National DB'!#REF!</f>
        <v>#REF!</v>
      </c>
      <c r="S213" s="77" t="e">
        <f>+'National DB'!#REF!</f>
        <v>#REF!</v>
      </c>
      <c r="T213" s="77" t="e">
        <f>+'National DB'!#REF!</f>
        <v>#REF!</v>
      </c>
      <c r="U213" s="77" t="e">
        <f>+'National DB'!#REF!</f>
        <v>#REF!</v>
      </c>
      <c r="V213" s="77" t="e">
        <f>+'National DB'!#REF!</f>
        <v>#REF!</v>
      </c>
      <c r="W213" s="77" t="e">
        <f>+'National DB'!#REF!</f>
        <v>#REF!</v>
      </c>
      <c r="X213" s="77" t="e">
        <f>+'National DB'!#REF!</f>
        <v>#REF!</v>
      </c>
      <c r="Y213" s="77" t="e">
        <f>+'National DB'!#REF!</f>
        <v>#REF!</v>
      </c>
    </row>
    <row r="214" spans="1:25">
      <c r="A214" s="77" t="e">
        <f>+'National DB'!#REF!</f>
        <v>#REF!</v>
      </c>
      <c r="B214" s="77" t="e">
        <f>+'National DB'!#REF!</f>
        <v>#REF!</v>
      </c>
      <c r="C214" s="77" t="e">
        <f>+'National DB'!#REF!</f>
        <v>#REF!</v>
      </c>
      <c r="D214" s="77" t="e">
        <f>+'National DB'!#REF!</f>
        <v>#REF!</v>
      </c>
      <c r="E214" s="77" t="e">
        <f>+'National DB'!#REF!</f>
        <v>#REF!</v>
      </c>
      <c r="F214" s="77" t="e">
        <f>+'National DB'!#REF!</f>
        <v>#REF!</v>
      </c>
      <c r="G214" s="77" t="e">
        <f>+'National DB'!#REF!</f>
        <v>#REF!</v>
      </c>
      <c r="H214" s="77" t="e">
        <f>+'National DB'!#REF!</f>
        <v>#REF!</v>
      </c>
      <c r="I214" s="77" t="e">
        <f>+'National DB'!#REF!</f>
        <v>#REF!</v>
      </c>
      <c r="J214" s="77" t="e">
        <f>+'National DB'!#REF!</f>
        <v>#REF!</v>
      </c>
      <c r="K214" s="77" t="e">
        <f>+'National DB'!#REF!</f>
        <v>#REF!</v>
      </c>
      <c r="L214" s="77" t="e">
        <f>+'National DB'!#REF!</f>
        <v>#REF!</v>
      </c>
      <c r="M214" s="77" t="e">
        <f>+'National DB'!#REF!</f>
        <v>#REF!</v>
      </c>
      <c r="N214" s="77" t="e">
        <f>+'National DB'!#REF!</f>
        <v>#REF!</v>
      </c>
      <c r="O214" s="77" t="e">
        <f>+'National DB'!#REF!</f>
        <v>#REF!</v>
      </c>
      <c r="P214" s="77" t="e">
        <f>+'National DB'!#REF!</f>
        <v>#REF!</v>
      </c>
      <c r="Q214" s="77" t="e">
        <f>+'National DB'!#REF!</f>
        <v>#REF!</v>
      </c>
      <c r="R214" s="77" t="e">
        <f>+'National DB'!#REF!</f>
        <v>#REF!</v>
      </c>
      <c r="S214" s="77" t="e">
        <f>+'National DB'!#REF!</f>
        <v>#REF!</v>
      </c>
      <c r="T214" s="77" t="e">
        <f>+'National DB'!#REF!</f>
        <v>#REF!</v>
      </c>
      <c r="U214" s="77" t="e">
        <f>+'National DB'!#REF!</f>
        <v>#REF!</v>
      </c>
      <c r="V214" s="77" t="e">
        <f>+'National DB'!#REF!</f>
        <v>#REF!</v>
      </c>
      <c r="W214" s="77" t="e">
        <f>+'National DB'!#REF!</f>
        <v>#REF!</v>
      </c>
      <c r="X214" s="77" t="e">
        <f>+'National DB'!#REF!</f>
        <v>#REF!</v>
      </c>
      <c r="Y214" s="77" t="e">
        <f>+'National DB'!#REF!</f>
        <v>#REF!</v>
      </c>
    </row>
    <row r="215" spans="1:25">
      <c r="A215" s="77" t="e">
        <f>+'National DB'!#REF!</f>
        <v>#REF!</v>
      </c>
      <c r="B215" s="77" t="e">
        <f>+'National DB'!#REF!</f>
        <v>#REF!</v>
      </c>
      <c r="C215" s="77" t="e">
        <f>+'National DB'!#REF!</f>
        <v>#REF!</v>
      </c>
      <c r="D215" s="77" t="e">
        <f>+'National DB'!#REF!</f>
        <v>#REF!</v>
      </c>
      <c r="E215" s="77" t="e">
        <f>+'National DB'!#REF!</f>
        <v>#REF!</v>
      </c>
      <c r="F215" s="77" t="e">
        <f>+'National DB'!#REF!</f>
        <v>#REF!</v>
      </c>
      <c r="G215" s="77" t="e">
        <f>+'National DB'!#REF!</f>
        <v>#REF!</v>
      </c>
      <c r="H215" s="77" t="e">
        <f>+'National DB'!#REF!</f>
        <v>#REF!</v>
      </c>
      <c r="I215" s="77" t="e">
        <f>+'National DB'!#REF!</f>
        <v>#REF!</v>
      </c>
      <c r="J215" s="77" t="e">
        <f>+'National DB'!#REF!</f>
        <v>#REF!</v>
      </c>
      <c r="K215" s="77" t="e">
        <f>+'National DB'!#REF!</f>
        <v>#REF!</v>
      </c>
      <c r="L215" s="77" t="e">
        <f>+'National DB'!#REF!</f>
        <v>#REF!</v>
      </c>
      <c r="M215" s="77" t="e">
        <f>+'National DB'!#REF!</f>
        <v>#REF!</v>
      </c>
      <c r="N215" s="77" t="e">
        <f>+'National DB'!#REF!</f>
        <v>#REF!</v>
      </c>
      <c r="O215" s="77" t="e">
        <f>+'National DB'!#REF!</f>
        <v>#REF!</v>
      </c>
      <c r="P215" s="77" t="e">
        <f>+'National DB'!#REF!</f>
        <v>#REF!</v>
      </c>
      <c r="Q215" s="77" t="e">
        <f>+'National DB'!#REF!</f>
        <v>#REF!</v>
      </c>
      <c r="R215" s="77" t="e">
        <f>+'National DB'!#REF!</f>
        <v>#REF!</v>
      </c>
      <c r="S215" s="77" t="e">
        <f>+'National DB'!#REF!</f>
        <v>#REF!</v>
      </c>
      <c r="T215" s="77" t="e">
        <f>+'National DB'!#REF!</f>
        <v>#REF!</v>
      </c>
      <c r="U215" s="77" t="e">
        <f>+'National DB'!#REF!</f>
        <v>#REF!</v>
      </c>
      <c r="V215" s="77" t="e">
        <f>+'National DB'!#REF!</f>
        <v>#REF!</v>
      </c>
      <c r="W215" s="77" t="e">
        <f>+'National DB'!#REF!</f>
        <v>#REF!</v>
      </c>
      <c r="X215" s="77" t="e">
        <f>+'National DB'!#REF!</f>
        <v>#REF!</v>
      </c>
      <c r="Y215" s="77" t="e">
        <f>+'National DB'!#REF!</f>
        <v>#REF!</v>
      </c>
    </row>
    <row r="216" spans="1:25">
      <c r="A216" s="77" t="e">
        <f>+'National DB'!#REF!</f>
        <v>#REF!</v>
      </c>
      <c r="B216" s="77" t="e">
        <f>+'National DB'!#REF!</f>
        <v>#REF!</v>
      </c>
      <c r="C216" s="77" t="e">
        <f>+'National DB'!#REF!</f>
        <v>#REF!</v>
      </c>
      <c r="D216" s="77" t="e">
        <f>+'National DB'!#REF!</f>
        <v>#REF!</v>
      </c>
      <c r="E216" s="77" t="e">
        <f>+'National DB'!#REF!</f>
        <v>#REF!</v>
      </c>
      <c r="F216" s="77" t="e">
        <f>+'National DB'!#REF!</f>
        <v>#REF!</v>
      </c>
      <c r="G216" s="77" t="e">
        <f>+'National DB'!#REF!</f>
        <v>#REF!</v>
      </c>
      <c r="H216" s="77" t="e">
        <f>+'National DB'!#REF!</f>
        <v>#REF!</v>
      </c>
      <c r="I216" s="77" t="e">
        <f>+'National DB'!#REF!</f>
        <v>#REF!</v>
      </c>
      <c r="J216" s="77" t="e">
        <f>+'National DB'!#REF!</f>
        <v>#REF!</v>
      </c>
      <c r="K216" s="77" t="e">
        <f>+'National DB'!#REF!</f>
        <v>#REF!</v>
      </c>
      <c r="L216" s="77" t="e">
        <f>+'National DB'!#REF!</f>
        <v>#REF!</v>
      </c>
      <c r="M216" s="77" t="e">
        <f>+'National DB'!#REF!</f>
        <v>#REF!</v>
      </c>
      <c r="N216" s="77" t="e">
        <f>+'National DB'!#REF!</f>
        <v>#REF!</v>
      </c>
      <c r="O216" s="77" t="e">
        <f>+'National DB'!#REF!</f>
        <v>#REF!</v>
      </c>
      <c r="P216" s="77" t="e">
        <f>+'National DB'!#REF!</f>
        <v>#REF!</v>
      </c>
      <c r="Q216" s="77" t="e">
        <f>+'National DB'!#REF!</f>
        <v>#REF!</v>
      </c>
      <c r="R216" s="77" t="e">
        <f>+'National DB'!#REF!</f>
        <v>#REF!</v>
      </c>
      <c r="S216" s="77" t="e">
        <f>+'National DB'!#REF!</f>
        <v>#REF!</v>
      </c>
      <c r="T216" s="77" t="e">
        <f>+'National DB'!#REF!</f>
        <v>#REF!</v>
      </c>
      <c r="U216" s="77" t="e">
        <f>+'National DB'!#REF!</f>
        <v>#REF!</v>
      </c>
      <c r="V216" s="77" t="e">
        <f>+'National DB'!#REF!</f>
        <v>#REF!</v>
      </c>
      <c r="W216" s="77" t="e">
        <f>+'National DB'!#REF!</f>
        <v>#REF!</v>
      </c>
      <c r="X216" s="77" t="e">
        <f>+'National DB'!#REF!</f>
        <v>#REF!</v>
      </c>
      <c r="Y216" s="77" t="e">
        <f>+'National DB'!#REF!</f>
        <v>#REF!</v>
      </c>
    </row>
    <row r="217" spans="1:25">
      <c r="A217" s="77" t="e">
        <f>+'National DB'!#REF!</f>
        <v>#REF!</v>
      </c>
      <c r="B217" s="77" t="e">
        <f>+'National DB'!#REF!</f>
        <v>#REF!</v>
      </c>
      <c r="C217" s="77" t="e">
        <f>+'National DB'!#REF!</f>
        <v>#REF!</v>
      </c>
      <c r="D217" s="77" t="e">
        <f>+'National DB'!#REF!</f>
        <v>#REF!</v>
      </c>
      <c r="E217" s="77" t="e">
        <f>+'National DB'!#REF!</f>
        <v>#REF!</v>
      </c>
      <c r="F217" s="77" t="e">
        <f>+'National DB'!#REF!</f>
        <v>#REF!</v>
      </c>
      <c r="G217" s="77" t="e">
        <f>+'National DB'!#REF!</f>
        <v>#REF!</v>
      </c>
      <c r="H217" s="77" t="e">
        <f>+'National DB'!#REF!</f>
        <v>#REF!</v>
      </c>
      <c r="I217" s="77" t="e">
        <f>+'National DB'!#REF!</f>
        <v>#REF!</v>
      </c>
      <c r="J217" s="77" t="e">
        <f>+'National DB'!#REF!</f>
        <v>#REF!</v>
      </c>
      <c r="K217" s="77" t="e">
        <f>+'National DB'!#REF!</f>
        <v>#REF!</v>
      </c>
      <c r="L217" s="77" t="e">
        <f>+'National DB'!#REF!</f>
        <v>#REF!</v>
      </c>
      <c r="M217" s="77" t="e">
        <f>+'National DB'!#REF!</f>
        <v>#REF!</v>
      </c>
      <c r="N217" s="77" t="e">
        <f>+'National DB'!#REF!</f>
        <v>#REF!</v>
      </c>
      <c r="O217" s="77" t="e">
        <f>+'National DB'!#REF!</f>
        <v>#REF!</v>
      </c>
      <c r="P217" s="77" t="e">
        <f>+'National DB'!#REF!</f>
        <v>#REF!</v>
      </c>
      <c r="Q217" s="77" t="e">
        <f>+'National DB'!#REF!</f>
        <v>#REF!</v>
      </c>
      <c r="R217" s="77" t="e">
        <f>+'National DB'!#REF!</f>
        <v>#REF!</v>
      </c>
      <c r="S217" s="77" t="e">
        <f>+'National DB'!#REF!</f>
        <v>#REF!</v>
      </c>
      <c r="T217" s="77" t="e">
        <f>+'National DB'!#REF!</f>
        <v>#REF!</v>
      </c>
      <c r="U217" s="77" t="e">
        <f>+'National DB'!#REF!</f>
        <v>#REF!</v>
      </c>
      <c r="V217" s="77" t="e">
        <f>+'National DB'!#REF!</f>
        <v>#REF!</v>
      </c>
      <c r="W217" s="77" t="e">
        <f>+'National DB'!#REF!</f>
        <v>#REF!</v>
      </c>
      <c r="X217" s="77" t="e">
        <f>+'National DB'!#REF!</f>
        <v>#REF!</v>
      </c>
      <c r="Y217" s="77" t="e">
        <f>+'National DB'!#REF!</f>
        <v>#REF!</v>
      </c>
    </row>
    <row r="218" spans="1:25">
      <c r="A218" s="77" t="e">
        <f>+'National DB'!#REF!</f>
        <v>#REF!</v>
      </c>
      <c r="B218" s="77" t="e">
        <f>+'National DB'!#REF!</f>
        <v>#REF!</v>
      </c>
      <c r="C218" s="77" t="e">
        <f>+'National DB'!#REF!</f>
        <v>#REF!</v>
      </c>
      <c r="D218" s="77" t="e">
        <f>+'National DB'!#REF!</f>
        <v>#REF!</v>
      </c>
      <c r="E218" s="77" t="e">
        <f>+'National DB'!#REF!</f>
        <v>#REF!</v>
      </c>
      <c r="F218" s="77" t="e">
        <f>+'National DB'!#REF!</f>
        <v>#REF!</v>
      </c>
      <c r="G218" s="77" t="e">
        <f>+'National DB'!#REF!</f>
        <v>#REF!</v>
      </c>
      <c r="H218" s="77" t="e">
        <f>+'National DB'!#REF!</f>
        <v>#REF!</v>
      </c>
      <c r="I218" s="77" t="e">
        <f>+'National DB'!#REF!</f>
        <v>#REF!</v>
      </c>
      <c r="J218" s="77" t="e">
        <f>+'National DB'!#REF!</f>
        <v>#REF!</v>
      </c>
      <c r="K218" s="77" t="e">
        <f>+'National DB'!#REF!</f>
        <v>#REF!</v>
      </c>
      <c r="L218" s="77" t="e">
        <f>+'National DB'!#REF!</f>
        <v>#REF!</v>
      </c>
      <c r="M218" s="77" t="e">
        <f>+'National DB'!#REF!</f>
        <v>#REF!</v>
      </c>
      <c r="N218" s="77" t="e">
        <f>+'National DB'!#REF!</f>
        <v>#REF!</v>
      </c>
      <c r="O218" s="77" t="e">
        <f>+'National DB'!#REF!</f>
        <v>#REF!</v>
      </c>
      <c r="P218" s="77" t="e">
        <f>+'National DB'!#REF!</f>
        <v>#REF!</v>
      </c>
      <c r="Q218" s="77" t="e">
        <f>+'National DB'!#REF!</f>
        <v>#REF!</v>
      </c>
      <c r="R218" s="77" t="e">
        <f>+'National DB'!#REF!</f>
        <v>#REF!</v>
      </c>
      <c r="S218" s="77" t="e">
        <f>+'National DB'!#REF!</f>
        <v>#REF!</v>
      </c>
      <c r="T218" s="77" t="e">
        <f>+'National DB'!#REF!</f>
        <v>#REF!</v>
      </c>
      <c r="U218" s="77" t="e">
        <f>+'National DB'!#REF!</f>
        <v>#REF!</v>
      </c>
      <c r="V218" s="77" t="e">
        <f>+'National DB'!#REF!</f>
        <v>#REF!</v>
      </c>
      <c r="W218" s="77" t="e">
        <f>+'National DB'!#REF!</f>
        <v>#REF!</v>
      </c>
      <c r="X218" s="77" t="e">
        <f>+'National DB'!#REF!</f>
        <v>#REF!</v>
      </c>
      <c r="Y218" s="77" t="e">
        <f>+'National DB'!#REF!</f>
        <v>#REF!</v>
      </c>
    </row>
    <row r="219" spans="1:25">
      <c r="A219" s="77" t="e">
        <f>+'National DB'!#REF!</f>
        <v>#REF!</v>
      </c>
      <c r="B219" s="77" t="e">
        <f>+'National DB'!#REF!</f>
        <v>#REF!</v>
      </c>
      <c r="C219" s="77" t="e">
        <f>+'National DB'!#REF!</f>
        <v>#REF!</v>
      </c>
      <c r="D219" s="77" t="e">
        <f>+'National DB'!#REF!</f>
        <v>#REF!</v>
      </c>
      <c r="E219" s="77" t="e">
        <f>+'National DB'!#REF!</f>
        <v>#REF!</v>
      </c>
      <c r="F219" s="77" t="e">
        <f>+'National DB'!#REF!</f>
        <v>#REF!</v>
      </c>
      <c r="G219" s="77" t="e">
        <f>+'National DB'!#REF!</f>
        <v>#REF!</v>
      </c>
      <c r="H219" s="77" t="e">
        <f>+'National DB'!#REF!</f>
        <v>#REF!</v>
      </c>
      <c r="I219" s="77" t="e">
        <f>+'National DB'!#REF!</f>
        <v>#REF!</v>
      </c>
      <c r="J219" s="77" t="e">
        <f>+'National DB'!#REF!</f>
        <v>#REF!</v>
      </c>
      <c r="K219" s="77" t="e">
        <f>+'National DB'!#REF!</f>
        <v>#REF!</v>
      </c>
      <c r="L219" s="77" t="e">
        <f>+'National DB'!#REF!</f>
        <v>#REF!</v>
      </c>
      <c r="M219" s="77" t="e">
        <f>+'National DB'!#REF!</f>
        <v>#REF!</v>
      </c>
      <c r="N219" s="77" t="e">
        <f>+'National DB'!#REF!</f>
        <v>#REF!</v>
      </c>
      <c r="O219" s="77" t="e">
        <f>+'National DB'!#REF!</f>
        <v>#REF!</v>
      </c>
      <c r="P219" s="77" t="e">
        <f>+'National DB'!#REF!</f>
        <v>#REF!</v>
      </c>
      <c r="Q219" s="77" t="e">
        <f>+'National DB'!#REF!</f>
        <v>#REF!</v>
      </c>
      <c r="R219" s="77" t="e">
        <f>+'National DB'!#REF!</f>
        <v>#REF!</v>
      </c>
      <c r="S219" s="77" t="e">
        <f>+'National DB'!#REF!</f>
        <v>#REF!</v>
      </c>
      <c r="T219" s="77" t="e">
        <f>+'National DB'!#REF!</f>
        <v>#REF!</v>
      </c>
      <c r="U219" s="77" t="e">
        <f>+'National DB'!#REF!</f>
        <v>#REF!</v>
      </c>
      <c r="V219" s="77" t="e">
        <f>+'National DB'!#REF!</f>
        <v>#REF!</v>
      </c>
      <c r="W219" s="77" t="e">
        <f>+'National DB'!#REF!</f>
        <v>#REF!</v>
      </c>
      <c r="X219" s="77" t="e">
        <f>+'National DB'!#REF!</f>
        <v>#REF!</v>
      </c>
      <c r="Y219" s="77" t="e">
        <f>+'National DB'!#REF!</f>
        <v>#REF!</v>
      </c>
    </row>
    <row r="220" spans="1:25">
      <c r="A220" s="77" t="e">
        <f>+'National DB'!#REF!</f>
        <v>#REF!</v>
      </c>
      <c r="B220" s="77" t="e">
        <f>+'National DB'!#REF!</f>
        <v>#REF!</v>
      </c>
      <c r="C220" s="77" t="e">
        <f>+'National DB'!#REF!</f>
        <v>#REF!</v>
      </c>
      <c r="D220" s="77" t="e">
        <f>+'National DB'!#REF!</f>
        <v>#REF!</v>
      </c>
      <c r="E220" s="77" t="e">
        <f>+'National DB'!#REF!</f>
        <v>#REF!</v>
      </c>
      <c r="F220" s="77" t="e">
        <f>+'National DB'!#REF!</f>
        <v>#REF!</v>
      </c>
      <c r="G220" s="77" t="e">
        <f>+'National DB'!#REF!</f>
        <v>#REF!</v>
      </c>
      <c r="H220" s="77" t="e">
        <f>+'National DB'!#REF!</f>
        <v>#REF!</v>
      </c>
      <c r="I220" s="77" t="e">
        <f>+'National DB'!#REF!</f>
        <v>#REF!</v>
      </c>
      <c r="J220" s="77" t="e">
        <f>+'National DB'!#REF!</f>
        <v>#REF!</v>
      </c>
      <c r="K220" s="77" t="e">
        <f>+'National DB'!#REF!</f>
        <v>#REF!</v>
      </c>
      <c r="L220" s="77" t="e">
        <f>+'National DB'!#REF!</f>
        <v>#REF!</v>
      </c>
      <c r="M220" s="77" t="e">
        <f>+'National DB'!#REF!</f>
        <v>#REF!</v>
      </c>
      <c r="N220" s="77" t="e">
        <f>+'National DB'!#REF!</f>
        <v>#REF!</v>
      </c>
      <c r="O220" s="77" t="e">
        <f>+'National DB'!#REF!</f>
        <v>#REF!</v>
      </c>
      <c r="P220" s="77" t="e">
        <f>+'National DB'!#REF!</f>
        <v>#REF!</v>
      </c>
      <c r="Q220" s="77" t="e">
        <f>+'National DB'!#REF!</f>
        <v>#REF!</v>
      </c>
      <c r="R220" s="77" t="e">
        <f>+'National DB'!#REF!</f>
        <v>#REF!</v>
      </c>
      <c r="S220" s="77" t="e">
        <f>+'National DB'!#REF!</f>
        <v>#REF!</v>
      </c>
      <c r="T220" s="77" t="e">
        <f>+'National DB'!#REF!</f>
        <v>#REF!</v>
      </c>
      <c r="U220" s="77" t="e">
        <f>+'National DB'!#REF!</f>
        <v>#REF!</v>
      </c>
      <c r="V220" s="77" t="e">
        <f>+'National DB'!#REF!</f>
        <v>#REF!</v>
      </c>
      <c r="W220" s="77" t="e">
        <f>+'National DB'!#REF!</f>
        <v>#REF!</v>
      </c>
      <c r="X220" s="77" t="e">
        <f>+'National DB'!#REF!</f>
        <v>#REF!</v>
      </c>
      <c r="Y220" s="77" t="e">
        <f>+'National DB'!#REF!</f>
        <v>#REF!</v>
      </c>
    </row>
    <row r="221" spans="1:25">
      <c r="A221" s="77" t="e">
        <f>+'National DB'!#REF!</f>
        <v>#REF!</v>
      </c>
      <c r="B221" s="77" t="e">
        <f>+'National DB'!#REF!</f>
        <v>#REF!</v>
      </c>
      <c r="C221" s="77" t="e">
        <f>+'National DB'!#REF!</f>
        <v>#REF!</v>
      </c>
      <c r="D221" s="77" t="e">
        <f>+'National DB'!#REF!</f>
        <v>#REF!</v>
      </c>
      <c r="E221" s="77" t="e">
        <f>+'National DB'!#REF!</f>
        <v>#REF!</v>
      </c>
      <c r="F221" s="77" t="e">
        <f>+'National DB'!#REF!</f>
        <v>#REF!</v>
      </c>
      <c r="G221" s="77" t="e">
        <f>+'National DB'!#REF!</f>
        <v>#REF!</v>
      </c>
      <c r="H221" s="77" t="e">
        <f>+'National DB'!#REF!</f>
        <v>#REF!</v>
      </c>
      <c r="I221" s="77" t="e">
        <f>+'National DB'!#REF!</f>
        <v>#REF!</v>
      </c>
      <c r="J221" s="77" t="e">
        <f>+'National DB'!#REF!</f>
        <v>#REF!</v>
      </c>
      <c r="K221" s="77" t="e">
        <f>+'National DB'!#REF!</f>
        <v>#REF!</v>
      </c>
      <c r="L221" s="77" t="e">
        <f>+'National DB'!#REF!</f>
        <v>#REF!</v>
      </c>
      <c r="M221" s="77" t="e">
        <f>+'National DB'!#REF!</f>
        <v>#REF!</v>
      </c>
      <c r="N221" s="77" t="e">
        <f>+'National DB'!#REF!</f>
        <v>#REF!</v>
      </c>
      <c r="O221" s="77" t="e">
        <f>+'National DB'!#REF!</f>
        <v>#REF!</v>
      </c>
      <c r="P221" s="77" t="e">
        <f>+'National DB'!#REF!</f>
        <v>#REF!</v>
      </c>
      <c r="Q221" s="77" t="e">
        <f>+'National DB'!#REF!</f>
        <v>#REF!</v>
      </c>
      <c r="R221" s="77" t="e">
        <f>+'National DB'!#REF!</f>
        <v>#REF!</v>
      </c>
      <c r="S221" s="77" t="e">
        <f>+'National DB'!#REF!</f>
        <v>#REF!</v>
      </c>
      <c r="T221" s="77" t="e">
        <f>+'National DB'!#REF!</f>
        <v>#REF!</v>
      </c>
      <c r="U221" s="77" t="e">
        <f>+'National DB'!#REF!</f>
        <v>#REF!</v>
      </c>
      <c r="V221" s="77" t="e">
        <f>+'National DB'!#REF!</f>
        <v>#REF!</v>
      </c>
      <c r="W221" s="77" t="e">
        <f>+'National DB'!#REF!</f>
        <v>#REF!</v>
      </c>
      <c r="X221" s="77" t="e">
        <f>+'National DB'!#REF!</f>
        <v>#REF!</v>
      </c>
      <c r="Y221" s="77" t="e">
        <f>+'National DB'!#REF!</f>
        <v>#REF!</v>
      </c>
    </row>
    <row r="222" spans="1:25">
      <c r="A222" s="77" t="e">
        <f>+'National DB'!#REF!</f>
        <v>#REF!</v>
      </c>
      <c r="B222" s="77" t="e">
        <f>+'National DB'!#REF!</f>
        <v>#REF!</v>
      </c>
      <c r="C222" s="77" t="e">
        <f>+'National DB'!#REF!</f>
        <v>#REF!</v>
      </c>
      <c r="D222" s="77" t="e">
        <f>+'National DB'!#REF!</f>
        <v>#REF!</v>
      </c>
      <c r="E222" s="77" t="e">
        <f>+'National DB'!#REF!</f>
        <v>#REF!</v>
      </c>
      <c r="F222" s="77" t="e">
        <f>+'National DB'!#REF!</f>
        <v>#REF!</v>
      </c>
      <c r="G222" s="77" t="e">
        <f>+'National DB'!#REF!</f>
        <v>#REF!</v>
      </c>
      <c r="H222" s="77" t="e">
        <f>+'National DB'!#REF!</f>
        <v>#REF!</v>
      </c>
      <c r="I222" s="77" t="e">
        <f>+'National DB'!#REF!</f>
        <v>#REF!</v>
      </c>
      <c r="J222" s="77" t="e">
        <f>+'National DB'!#REF!</f>
        <v>#REF!</v>
      </c>
      <c r="K222" s="77" t="e">
        <f>+'National DB'!#REF!</f>
        <v>#REF!</v>
      </c>
      <c r="L222" s="77" t="e">
        <f>+'National DB'!#REF!</f>
        <v>#REF!</v>
      </c>
      <c r="M222" s="77" t="e">
        <f>+'National DB'!#REF!</f>
        <v>#REF!</v>
      </c>
      <c r="N222" s="77" t="e">
        <f>+'National DB'!#REF!</f>
        <v>#REF!</v>
      </c>
      <c r="O222" s="77" t="e">
        <f>+'National DB'!#REF!</f>
        <v>#REF!</v>
      </c>
      <c r="P222" s="77" t="e">
        <f>+'National DB'!#REF!</f>
        <v>#REF!</v>
      </c>
      <c r="Q222" s="77" t="e">
        <f>+'National DB'!#REF!</f>
        <v>#REF!</v>
      </c>
      <c r="R222" s="77" t="e">
        <f>+'National DB'!#REF!</f>
        <v>#REF!</v>
      </c>
      <c r="S222" s="77" t="e">
        <f>+'National DB'!#REF!</f>
        <v>#REF!</v>
      </c>
      <c r="T222" s="77" t="e">
        <f>+'National DB'!#REF!</f>
        <v>#REF!</v>
      </c>
      <c r="U222" s="77" t="e">
        <f>+'National DB'!#REF!</f>
        <v>#REF!</v>
      </c>
      <c r="V222" s="77" t="e">
        <f>+'National DB'!#REF!</f>
        <v>#REF!</v>
      </c>
      <c r="W222" s="77" t="e">
        <f>+'National DB'!#REF!</f>
        <v>#REF!</v>
      </c>
      <c r="X222" s="77" t="e">
        <f>+'National DB'!#REF!</f>
        <v>#REF!</v>
      </c>
      <c r="Y222" s="77" t="e">
        <f>+'National DB'!#REF!</f>
        <v>#REF!</v>
      </c>
    </row>
    <row r="223" spans="1:25">
      <c r="A223" s="77" t="e">
        <f>+'National DB'!#REF!</f>
        <v>#REF!</v>
      </c>
      <c r="B223" s="77" t="e">
        <f>+'National DB'!#REF!</f>
        <v>#REF!</v>
      </c>
      <c r="C223" s="77" t="e">
        <f>+'National DB'!#REF!</f>
        <v>#REF!</v>
      </c>
      <c r="D223" s="77" t="e">
        <f>+'National DB'!#REF!</f>
        <v>#REF!</v>
      </c>
      <c r="E223" s="77" t="e">
        <f>+'National DB'!#REF!</f>
        <v>#REF!</v>
      </c>
      <c r="F223" s="77" t="e">
        <f>+'National DB'!#REF!</f>
        <v>#REF!</v>
      </c>
      <c r="G223" s="77" t="e">
        <f>+'National DB'!#REF!</f>
        <v>#REF!</v>
      </c>
      <c r="H223" s="77" t="e">
        <f>+'National DB'!#REF!</f>
        <v>#REF!</v>
      </c>
      <c r="I223" s="77" t="e">
        <f>+'National DB'!#REF!</f>
        <v>#REF!</v>
      </c>
      <c r="J223" s="77" t="e">
        <f>+'National DB'!#REF!</f>
        <v>#REF!</v>
      </c>
      <c r="K223" s="77" t="e">
        <f>+'National DB'!#REF!</f>
        <v>#REF!</v>
      </c>
      <c r="L223" s="77" t="e">
        <f>+'National DB'!#REF!</f>
        <v>#REF!</v>
      </c>
      <c r="M223" s="77" t="e">
        <f>+'National DB'!#REF!</f>
        <v>#REF!</v>
      </c>
      <c r="N223" s="77" t="e">
        <f>+'National DB'!#REF!</f>
        <v>#REF!</v>
      </c>
      <c r="O223" s="77" t="e">
        <f>+'National DB'!#REF!</f>
        <v>#REF!</v>
      </c>
      <c r="P223" s="77" t="e">
        <f>+'National DB'!#REF!</f>
        <v>#REF!</v>
      </c>
      <c r="Q223" s="77" t="e">
        <f>+'National DB'!#REF!</f>
        <v>#REF!</v>
      </c>
      <c r="R223" s="77" t="e">
        <f>+'National DB'!#REF!</f>
        <v>#REF!</v>
      </c>
      <c r="S223" s="77" t="e">
        <f>+'National DB'!#REF!</f>
        <v>#REF!</v>
      </c>
      <c r="T223" s="77" t="e">
        <f>+'National DB'!#REF!</f>
        <v>#REF!</v>
      </c>
      <c r="U223" s="77" t="e">
        <f>+'National DB'!#REF!</f>
        <v>#REF!</v>
      </c>
      <c r="V223" s="77" t="e">
        <f>+'National DB'!#REF!</f>
        <v>#REF!</v>
      </c>
      <c r="W223" s="77" t="e">
        <f>+'National DB'!#REF!</f>
        <v>#REF!</v>
      </c>
      <c r="X223" s="77" t="e">
        <f>+'National DB'!#REF!</f>
        <v>#REF!</v>
      </c>
      <c r="Y223" s="77" t="e">
        <f>+'National DB'!#REF!</f>
        <v>#REF!</v>
      </c>
    </row>
    <row r="224" spans="1:25">
      <c r="A224" s="77" t="e">
        <f>+'National DB'!#REF!</f>
        <v>#REF!</v>
      </c>
      <c r="B224" s="77" t="e">
        <f>+'National DB'!#REF!</f>
        <v>#REF!</v>
      </c>
      <c r="C224" s="77" t="e">
        <f>+'National DB'!#REF!</f>
        <v>#REF!</v>
      </c>
      <c r="D224" s="77" t="e">
        <f>+'National DB'!#REF!</f>
        <v>#REF!</v>
      </c>
      <c r="E224" s="77" t="e">
        <f>+'National DB'!#REF!</f>
        <v>#REF!</v>
      </c>
      <c r="F224" s="77" t="e">
        <f>+'National DB'!#REF!</f>
        <v>#REF!</v>
      </c>
      <c r="G224" s="77" t="e">
        <f>+'National DB'!#REF!</f>
        <v>#REF!</v>
      </c>
      <c r="H224" s="77" t="e">
        <f>+'National DB'!#REF!</f>
        <v>#REF!</v>
      </c>
      <c r="I224" s="77" t="e">
        <f>+'National DB'!#REF!</f>
        <v>#REF!</v>
      </c>
      <c r="J224" s="77" t="e">
        <f>+'National DB'!#REF!</f>
        <v>#REF!</v>
      </c>
      <c r="K224" s="77" t="e">
        <f>+'National DB'!#REF!</f>
        <v>#REF!</v>
      </c>
      <c r="L224" s="77" t="e">
        <f>+'National DB'!#REF!</f>
        <v>#REF!</v>
      </c>
      <c r="M224" s="77" t="e">
        <f>+'National DB'!#REF!</f>
        <v>#REF!</v>
      </c>
      <c r="N224" s="77" t="e">
        <f>+'National DB'!#REF!</f>
        <v>#REF!</v>
      </c>
      <c r="O224" s="77" t="e">
        <f>+'National DB'!#REF!</f>
        <v>#REF!</v>
      </c>
      <c r="P224" s="77" t="e">
        <f>+'National DB'!#REF!</f>
        <v>#REF!</v>
      </c>
      <c r="Q224" s="77" t="e">
        <f>+'National DB'!#REF!</f>
        <v>#REF!</v>
      </c>
      <c r="R224" s="77" t="e">
        <f>+'National DB'!#REF!</f>
        <v>#REF!</v>
      </c>
      <c r="S224" s="77" t="e">
        <f>+'National DB'!#REF!</f>
        <v>#REF!</v>
      </c>
      <c r="T224" s="77" t="e">
        <f>+'National DB'!#REF!</f>
        <v>#REF!</v>
      </c>
      <c r="U224" s="77" t="e">
        <f>+'National DB'!#REF!</f>
        <v>#REF!</v>
      </c>
      <c r="V224" s="77" t="e">
        <f>+'National DB'!#REF!</f>
        <v>#REF!</v>
      </c>
      <c r="W224" s="77" t="e">
        <f>+'National DB'!#REF!</f>
        <v>#REF!</v>
      </c>
      <c r="X224" s="77" t="e">
        <f>+'National DB'!#REF!</f>
        <v>#REF!</v>
      </c>
      <c r="Y224" s="77" t="e">
        <f>+'National DB'!#REF!</f>
        <v>#REF!</v>
      </c>
    </row>
    <row r="225" spans="1:25">
      <c r="A225" s="77" t="e">
        <f>+'National DB'!#REF!</f>
        <v>#REF!</v>
      </c>
      <c r="B225" s="77" t="e">
        <f>+'National DB'!#REF!</f>
        <v>#REF!</v>
      </c>
      <c r="C225" s="77" t="e">
        <f>+'National DB'!#REF!</f>
        <v>#REF!</v>
      </c>
      <c r="D225" s="77" t="e">
        <f>+'National DB'!#REF!</f>
        <v>#REF!</v>
      </c>
      <c r="E225" s="77" t="e">
        <f>+'National DB'!#REF!</f>
        <v>#REF!</v>
      </c>
      <c r="F225" s="77" t="e">
        <f>+'National DB'!#REF!</f>
        <v>#REF!</v>
      </c>
      <c r="G225" s="77" t="e">
        <f>+'National DB'!#REF!</f>
        <v>#REF!</v>
      </c>
      <c r="H225" s="77" t="e">
        <f>+'National DB'!#REF!</f>
        <v>#REF!</v>
      </c>
      <c r="I225" s="77" t="e">
        <f>+'National DB'!#REF!</f>
        <v>#REF!</v>
      </c>
      <c r="J225" s="77" t="e">
        <f>+'National DB'!#REF!</f>
        <v>#REF!</v>
      </c>
      <c r="K225" s="77" t="e">
        <f>+'National DB'!#REF!</f>
        <v>#REF!</v>
      </c>
      <c r="L225" s="77" t="e">
        <f>+'National DB'!#REF!</f>
        <v>#REF!</v>
      </c>
      <c r="M225" s="77" t="e">
        <f>+'National DB'!#REF!</f>
        <v>#REF!</v>
      </c>
      <c r="N225" s="77" t="e">
        <f>+'National DB'!#REF!</f>
        <v>#REF!</v>
      </c>
      <c r="O225" s="77" t="e">
        <f>+'National DB'!#REF!</f>
        <v>#REF!</v>
      </c>
      <c r="P225" s="77" t="e">
        <f>+'National DB'!#REF!</f>
        <v>#REF!</v>
      </c>
      <c r="Q225" s="77" t="e">
        <f>+'National DB'!#REF!</f>
        <v>#REF!</v>
      </c>
      <c r="R225" s="77" t="e">
        <f>+'National DB'!#REF!</f>
        <v>#REF!</v>
      </c>
      <c r="S225" s="77" t="e">
        <f>+'National DB'!#REF!</f>
        <v>#REF!</v>
      </c>
      <c r="T225" s="77" t="e">
        <f>+'National DB'!#REF!</f>
        <v>#REF!</v>
      </c>
      <c r="U225" s="77" t="e">
        <f>+'National DB'!#REF!</f>
        <v>#REF!</v>
      </c>
      <c r="V225" s="77" t="e">
        <f>+'National DB'!#REF!</f>
        <v>#REF!</v>
      </c>
      <c r="W225" s="77" t="e">
        <f>+'National DB'!#REF!</f>
        <v>#REF!</v>
      </c>
      <c r="X225" s="77" t="e">
        <f>+'National DB'!#REF!</f>
        <v>#REF!</v>
      </c>
      <c r="Y225" s="77" t="e">
        <f>+'National DB'!#REF!</f>
        <v>#REF!</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Category</vt:lpstr>
      <vt:lpstr>National DB</vt:lpstr>
      <vt:lpstr>Clim'Foot DB</vt:lpstr>
      <vt:lpstr>CHF </vt:lpstr>
      <vt:lpstr>PFC</vt:lpstr>
      <vt:lpstr>GHG </vt:lpstr>
      <vt:lpstr>Foglio1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2017-01-31T09:33:54Z</cp:lastPrinted>
  <dcterms:created xsi:type="dcterms:W3CDTF">2006-09-16T00:00:00Z</dcterms:created>
  <dcterms:modified xsi:type="dcterms:W3CDTF">2019-02-12T13:58:50Z</dcterms:modified>
</cp:coreProperties>
</file>