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za\Downloads\BURN &amp; ALTECH MONITORING\"/>
    </mc:Choice>
  </mc:AlternateContent>
  <xr:revisionPtr revIDLastSave="0" documentId="13_ncr:1_{692D5D40-8880-47EB-A033-0254F9845B33}" xr6:coauthVersionLast="47" xr6:coauthVersionMax="47" xr10:uidLastSave="{00000000-0000-0000-0000-000000000000}"/>
  <bookViews>
    <workbookView xWindow="-120" yWindow="480" windowWidth="24240" windowHeight="13140" activeTab="5" xr2:uid="{7E229B6B-80E0-422A-8AA3-EFD2EFCB5F21}"/>
  </bookViews>
  <sheets>
    <sheet name="T&amp;C Pilote" sheetId="6" r:id="rId1"/>
    <sheet name="T&amp;C Real Surveys" sheetId="1" r:id="rId2"/>
    <sheet name="Perdiem Pilote" sheetId="3" r:id="rId3"/>
    <sheet name="Perdiem Real Surveys" sheetId="2" r:id="rId4"/>
    <sheet name="TO REFUND" sheetId="4" r:id="rId5"/>
    <sheet name="Sheet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5" l="1"/>
  <c r="C5" i="5"/>
  <c r="C4" i="5"/>
  <c r="C3" i="5"/>
  <c r="C16" i="5" s="1"/>
  <c r="G10" i="6"/>
  <c r="C10" i="6"/>
  <c r="H9" i="6"/>
  <c r="F9" i="6"/>
  <c r="H8" i="6"/>
  <c r="F8" i="6"/>
  <c r="H7" i="6"/>
  <c r="F7" i="6"/>
  <c r="H6" i="6"/>
  <c r="F6" i="6"/>
  <c r="H5" i="6"/>
  <c r="H10" i="6" s="1"/>
  <c r="F5" i="6"/>
  <c r="F10" i="6" s="1"/>
  <c r="I79" i="3"/>
  <c r="B75" i="3"/>
  <c r="H73" i="3"/>
  <c r="F72" i="3"/>
  <c r="F73" i="3" s="1"/>
  <c r="H71" i="3"/>
  <c r="F70" i="3"/>
  <c r="F71" i="3" s="1"/>
  <c r="H69" i="3"/>
  <c r="F68" i="3"/>
  <c r="F69" i="3" s="1"/>
  <c r="H67" i="3"/>
  <c r="F66" i="3"/>
  <c r="G66" i="3" s="1"/>
  <c r="I66" i="3" s="1"/>
  <c r="F65" i="3"/>
  <c r="H64" i="3"/>
  <c r="F63" i="3"/>
  <c r="G63" i="3" s="1"/>
  <c r="I63" i="3" s="1"/>
  <c r="F62" i="3"/>
  <c r="G62" i="3" s="1"/>
  <c r="I62" i="3" s="1"/>
  <c r="F61" i="3"/>
  <c r="G61" i="3" s="1"/>
  <c r="I61" i="3" s="1"/>
  <c r="F60" i="3"/>
  <c r="G60" i="3" s="1"/>
  <c r="I60" i="3" s="1"/>
  <c r="F59" i="3"/>
  <c r="F58" i="3"/>
  <c r="G58" i="3" s="1"/>
  <c r="F57" i="3"/>
  <c r="G57" i="3" s="1"/>
  <c r="I57" i="3" s="1"/>
  <c r="H23" i="3"/>
  <c r="F23" i="3"/>
  <c r="G22" i="3"/>
  <c r="I22" i="3" s="1"/>
  <c r="G21" i="3"/>
  <c r="I21" i="3" s="1"/>
  <c r="G20" i="3"/>
  <c r="I20" i="3" s="1"/>
  <c r="G19" i="3"/>
  <c r="I19" i="3" s="1"/>
  <c r="G18" i="3"/>
  <c r="I18" i="3" s="1"/>
  <c r="G17" i="3"/>
  <c r="I17" i="3" s="1"/>
  <c r="G16" i="3"/>
  <c r="I16" i="3" s="1"/>
  <c r="G15" i="3"/>
  <c r="I15" i="3" s="1"/>
  <c r="G14" i="3"/>
  <c r="I14" i="3" s="1"/>
  <c r="G13" i="3"/>
  <c r="I13" i="3" s="1"/>
  <c r="G12" i="3"/>
  <c r="I12" i="3" s="1"/>
  <c r="G11" i="3"/>
  <c r="I11" i="3" s="1"/>
  <c r="G10" i="3"/>
  <c r="I10" i="3" s="1"/>
  <c r="G9" i="3"/>
  <c r="I9" i="3" s="1"/>
  <c r="G8" i="3"/>
  <c r="I8" i="3" s="1"/>
  <c r="G7" i="3"/>
  <c r="I7" i="3" s="1"/>
  <c r="G6" i="3"/>
  <c r="I6" i="3" s="1"/>
  <c r="G5" i="3"/>
  <c r="I5" i="3" s="1"/>
  <c r="G4" i="3"/>
  <c r="I4" i="3" s="1"/>
  <c r="G3" i="3"/>
  <c r="H56" i="3"/>
  <c r="F55" i="3"/>
  <c r="G55" i="3" s="1"/>
  <c r="H54" i="3"/>
  <c r="F53" i="3"/>
  <c r="G53" i="3" s="1"/>
  <c r="I53" i="3" s="1"/>
  <c r="F52" i="3"/>
  <c r="G52" i="3" s="1"/>
  <c r="I52" i="3" s="1"/>
  <c r="F51" i="3"/>
  <c r="G51" i="3" s="1"/>
  <c r="I51" i="3" s="1"/>
  <c r="F50" i="3"/>
  <c r="G50" i="3" s="1"/>
  <c r="I50" i="3" s="1"/>
  <c r="F49" i="3"/>
  <c r="G49" i="3" s="1"/>
  <c r="I49" i="3" s="1"/>
  <c r="F48" i="3"/>
  <c r="G48" i="3" s="1"/>
  <c r="I48" i="3" s="1"/>
  <c r="F47" i="3"/>
  <c r="G47" i="3" s="1"/>
  <c r="H46" i="3"/>
  <c r="F46" i="3"/>
  <c r="G45" i="3"/>
  <c r="I45" i="3" s="1"/>
  <c r="G44" i="3"/>
  <c r="I44" i="3" s="1"/>
  <c r="G43" i="3"/>
  <c r="I43" i="3" s="1"/>
  <c r="G42" i="3"/>
  <c r="I42" i="3" s="1"/>
  <c r="G41" i="3"/>
  <c r="I41" i="3" s="1"/>
  <c r="G40" i="3"/>
  <c r="I40" i="3" s="1"/>
  <c r="G39" i="3"/>
  <c r="I39" i="3" s="1"/>
  <c r="G38" i="3"/>
  <c r="I38" i="3" s="1"/>
  <c r="G37" i="3"/>
  <c r="H36" i="3"/>
  <c r="F36" i="3"/>
  <c r="G35" i="3"/>
  <c r="I35" i="3" s="1"/>
  <c r="G34" i="3"/>
  <c r="I34" i="3" s="1"/>
  <c r="G33" i="3"/>
  <c r="I33" i="3" s="1"/>
  <c r="G32" i="3"/>
  <c r="H31" i="3"/>
  <c r="F31" i="3"/>
  <c r="G30" i="3"/>
  <c r="I30" i="3" s="1"/>
  <c r="G29" i="3"/>
  <c r="I29" i="3" s="1"/>
  <c r="G28" i="3"/>
  <c r="I28" i="3" s="1"/>
  <c r="G27" i="3"/>
  <c r="I27" i="3" s="1"/>
  <c r="G26" i="3"/>
  <c r="I26" i="3" s="1"/>
  <c r="G25" i="3"/>
  <c r="I25" i="3" s="1"/>
  <c r="G24" i="3"/>
  <c r="C21" i="4"/>
  <c r="C14" i="4"/>
  <c r="E4" i="2"/>
  <c r="L70" i="2"/>
  <c r="J70" i="2"/>
  <c r="H70" i="2"/>
  <c r="F70" i="2"/>
  <c r="D70" i="2"/>
  <c r="C70" i="2"/>
  <c r="B70" i="2"/>
  <c r="M69" i="2"/>
  <c r="N69" i="2" s="1"/>
  <c r="I69" i="2"/>
  <c r="E69" i="2"/>
  <c r="M68" i="2"/>
  <c r="N68" i="2" s="1"/>
  <c r="I68" i="2"/>
  <c r="E68" i="2"/>
  <c r="M67" i="2"/>
  <c r="N67" i="2" s="1"/>
  <c r="I67" i="2"/>
  <c r="E67" i="2"/>
  <c r="M66" i="2"/>
  <c r="N66" i="2" s="1"/>
  <c r="I66" i="2"/>
  <c r="E66" i="2"/>
  <c r="M65" i="2"/>
  <c r="N65" i="2" s="1"/>
  <c r="I65" i="2"/>
  <c r="E65" i="2"/>
  <c r="M64" i="2"/>
  <c r="N64" i="2" s="1"/>
  <c r="I64" i="2"/>
  <c r="E64" i="2"/>
  <c r="M63" i="2"/>
  <c r="N63" i="2" s="1"/>
  <c r="I63" i="2"/>
  <c r="E63" i="2"/>
  <c r="L62" i="2"/>
  <c r="J62" i="2"/>
  <c r="H62" i="2"/>
  <c r="F62" i="2"/>
  <c r="D62" i="2"/>
  <c r="C62" i="2"/>
  <c r="B62" i="2"/>
  <c r="M61" i="2"/>
  <c r="M62" i="2" s="1"/>
  <c r="I61" i="2"/>
  <c r="I62" i="2" s="1"/>
  <c r="E61" i="2"/>
  <c r="E62" i="2" s="1"/>
  <c r="L60" i="2"/>
  <c r="K60" i="2"/>
  <c r="J60" i="2"/>
  <c r="H60" i="2"/>
  <c r="G60" i="2"/>
  <c r="F60" i="2"/>
  <c r="D60" i="2"/>
  <c r="C60" i="2"/>
  <c r="B60" i="2"/>
  <c r="M59" i="2"/>
  <c r="N59" i="2" s="1"/>
  <c r="I59" i="2"/>
  <c r="E59" i="2"/>
  <c r="M58" i="2"/>
  <c r="N58" i="2" s="1"/>
  <c r="I58" i="2"/>
  <c r="E58" i="2"/>
  <c r="M57" i="2"/>
  <c r="N57" i="2" s="1"/>
  <c r="I57" i="2"/>
  <c r="E57" i="2"/>
  <c r="M56" i="2"/>
  <c r="I56" i="2"/>
  <c r="N56" i="2" s="1"/>
  <c r="E56" i="2"/>
  <c r="L55" i="2"/>
  <c r="J55" i="2"/>
  <c r="H55" i="2"/>
  <c r="F55" i="2"/>
  <c r="D55" i="2"/>
  <c r="C55" i="2"/>
  <c r="B55" i="2"/>
  <c r="M54" i="2"/>
  <c r="N54" i="2" s="1"/>
  <c r="I54" i="2"/>
  <c r="E54" i="2"/>
  <c r="M53" i="2"/>
  <c r="N53" i="2" s="1"/>
  <c r="I53" i="2"/>
  <c r="E53" i="2"/>
  <c r="M52" i="2"/>
  <c r="I52" i="2"/>
  <c r="N52" i="2" s="1"/>
  <c r="E52" i="2"/>
  <c r="M51" i="2"/>
  <c r="N51" i="2" s="1"/>
  <c r="I51" i="2"/>
  <c r="E51" i="2"/>
  <c r="M50" i="2"/>
  <c r="N50" i="2" s="1"/>
  <c r="I50" i="2"/>
  <c r="E50" i="2"/>
  <c r="M49" i="2"/>
  <c r="N49" i="2" s="1"/>
  <c r="I49" i="2"/>
  <c r="E49" i="2"/>
  <c r="M48" i="2"/>
  <c r="I48" i="2"/>
  <c r="N48" i="2" s="1"/>
  <c r="E48" i="2"/>
  <c r="L47" i="2"/>
  <c r="J47" i="2"/>
  <c r="H47" i="2"/>
  <c r="F47" i="2"/>
  <c r="D47" i="2"/>
  <c r="C47" i="2"/>
  <c r="B47" i="2"/>
  <c r="M46" i="2"/>
  <c r="N46" i="2" s="1"/>
  <c r="I46" i="2"/>
  <c r="E46" i="2"/>
  <c r="M45" i="2"/>
  <c r="N45" i="2" s="1"/>
  <c r="I45" i="2"/>
  <c r="E45" i="2"/>
  <c r="M44" i="2"/>
  <c r="N44" i="2" s="1"/>
  <c r="I44" i="2"/>
  <c r="E44" i="2"/>
  <c r="M43" i="2"/>
  <c r="I43" i="2"/>
  <c r="E43" i="2"/>
  <c r="N43" i="2" s="1"/>
  <c r="M42" i="2"/>
  <c r="N42" i="2" s="1"/>
  <c r="I42" i="2"/>
  <c r="E42" i="2"/>
  <c r="L41" i="2"/>
  <c r="J41" i="2"/>
  <c r="H41" i="2"/>
  <c r="F41" i="2"/>
  <c r="D41" i="2"/>
  <c r="C41" i="2"/>
  <c r="B41" i="2"/>
  <c r="M40" i="2"/>
  <c r="N40" i="2" s="1"/>
  <c r="I40" i="2"/>
  <c r="E40" i="2"/>
  <c r="M39" i="2"/>
  <c r="I39" i="2"/>
  <c r="E39" i="2"/>
  <c r="N39" i="2" s="1"/>
  <c r="L38" i="2"/>
  <c r="J38" i="2"/>
  <c r="H38" i="2"/>
  <c r="F38" i="2"/>
  <c r="D38" i="2"/>
  <c r="C38" i="2"/>
  <c r="B38" i="2"/>
  <c r="M37" i="2"/>
  <c r="M38" i="2" s="1"/>
  <c r="I37" i="2"/>
  <c r="I38" i="2" s="1"/>
  <c r="E37" i="2"/>
  <c r="E38" i="2" s="1"/>
  <c r="L36" i="2"/>
  <c r="J36" i="2"/>
  <c r="H36" i="2"/>
  <c r="F36" i="2"/>
  <c r="D36" i="2"/>
  <c r="C36" i="2"/>
  <c r="B36" i="2"/>
  <c r="M35" i="2"/>
  <c r="N35" i="2" s="1"/>
  <c r="I35" i="2"/>
  <c r="E35" i="2"/>
  <c r="M34" i="2"/>
  <c r="N34" i="2" s="1"/>
  <c r="I34" i="2"/>
  <c r="E34" i="2"/>
  <c r="M33" i="2"/>
  <c r="N33" i="2" s="1"/>
  <c r="I33" i="2"/>
  <c r="E33" i="2"/>
  <c r="M32" i="2"/>
  <c r="I32" i="2"/>
  <c r="N32" i="2" s="1"/>
  <c r="E32" i="2"/>
  <c r="M31" i="2"/>
  <c r="N31" i="2" s="1"/>
  <c r="I31" i="2"/>
  <c r="E31" i="2"/>
  <c r="M30" i="2"/>
  <c r="N30" i="2" s="1"/>
  <c r="I30" i="2"/>
  <c r="E30" i="2"/>
  <c r="M29" i="2"/>
  <c r="N29" i="2" s="1"/>
  <c r="I29" i="2"/>
  <c r="E29" i="2"/>
  <c r="M28" i="2"/>
  <c r="I28" i="2"/>
  <c r="N28" i="2" s="1"/>
  <c r="E28" i="2"/>
  <c r="M27" i="2"/>
  <c r="N27" i="2" s="1"/>
  <c r="I27" i="2"/>
  <c r="E27" i="2"/>
  <c r="L26" i="2"/>
  <c r="J26" i="2"/>
  <c r="H26" i="2"/>
  <c r="F26" i="2"/>
  <c r="D26" i="2"/>
  <c r="C26" i="2"/>
  <c r="B26" i="2"/>
  <c r="M25" i="2"/>
  <c r="N25" i="2" s="1"/>
  <c r="I25" i="2"/>
  <c r="I26" i="2" s="1"/>
  <c r="E25" i="2"/>
  <c r="E26" i="2" s="1"/>
  <c r="L24" i="2"/>
  <c r="J24" i="2"/>
  <c r="H24" i="2"/>
  <c r="F24" i="2"/>
  <c r="D24" i="2"/>
  <c r="B24" i="2"/>
  <c r="M23" i="2"/>
  <c r="N23" i="2" s="1"/>
  <c r="I23" i="2"/>
  <c r="E23" i="2"/>
  <c r="M22" i="2"/>
  <c r="N22" i="2" s="1"/>
  <c r="I22" i="2"/>
  <c r="E22" i="2"/>
  <c r="M21" i="2"/>
  <c r="N21" i="2" s="1"/>
  <c r="I21" i="2"/>
  <c r="E21" i="2"/>
  <c r="M20" i="2"/>
  <c r="I20" i="2"/>
  <c r="E20" i="2"/>
  <c r="N20" i="2" s="1"/>
  <c r="M19" i="2"/>
  <c r="N19" i="2" s="1"/>
  <c r="I19" i="2"/>
  <c r="E19" i="2"/>
  <c r="M18" i="2"/>
  <c r="N18" i="2" s="1"/>
  <c r="I18" i="2"/>
  <c r="E18" i="2"/>
  <c r="M17" i="2"/>
  <c r="N17" i="2" s="1"/>
  <c r="I17" i="2"/>
  <c r="E17" i="2"/>
  <c r="M16" i="2"/>
  <c r="I16" i="2"/>
  <c r="E16" i="2"/>
  <c r="N16" i="2" s="1"/>
  <c r="M15" i="2"/>
  <c r="N15" i="2" s="1"/>
  <c r="I15" i="2"/>
  <c r="E15" i="2"/>
  <c r="M14" i="2"/>
  <c r="N14" i="2" s="1"/>
  <c r="I14" i="2"/>
  <c r="E14" i="2"/>
  <c r="M13" i="2"/>
  <c r="N13" i="2" s="1"/>
  <c r="I13" i="2"/>
  <c r="E13" i="2"/>
  <c r="M12" i="2"/>
  <c r="I12" i="2"/>
  <c r="E12" i="2"/>
  <c r="N12" i="2" s="1"/>
  <c r="M11" i="2"/>
  <c r="N11" i="2" s="1"/>
  <c r="I11" i="2"/>
  <c r="E11" i="2"/>
  <c r="M10" i="2"/>
  <c r="N10" i="2" s="1"/>
  <c r="I10" i="2"/>
  <c r="E10" i="2"/>
  <c r="M9" i="2"/>
  <c r="N9" i="2" s="1"/>
  <c r="I9" i="2"/>
  <c r="E9" i="2"/>
  <c r="M8" i="2"/>
  <c r="I8" i="2"/>
  <c r="E8" i="2"/>
  <c r="N8" i="2" s="1"/>
  <c r="M7" i="2"/>
  <c r="N7" i="2" s="1"/>
  <c r="I7" i="2"/>
  <c r="E7" i="2"/>
  <c r="M6" i="2"/>
  <c r="N6" i="2" s="1"/>
  <c r="I6" i="2"/>
  <c r="E6" i="2"/>
  <c r="M5" i="2"/>
  <c r="N5" i="2" s="1"/>
  <c r="I5" i="2"/>
  <c r="E5" i="2"/>
  <c r="M4" i="2"/>
  <c r="N4" i="2" s="1"/>
  <c r="I4" i="2"/>
  <c r="R70" i="1"/>
  <c r="Q70" i="1"/>
  <c r="O70" i="1"/>
  <c r="M70" i="1"/>
  <c r="L70" i="1"/>
  <c r="J70" i="1"/>
  <c r="J72" i="1" s="1"/>
  <c r="H70" i="1"/>
  <c r="E70" i="1"/>
  <c r="D70" i="1"/>
  <c r="C70" i="1"/>
  <c r="B70" i="1"/>
  <c r="B72" i="1" s="1"/>
  <c r="S69" i="1"/>
  <c r="T69" i="1" s="1"/>
  <c r="N69" i="1"/>
  <c r="G69" i="1"/>
  <c r="I69" i="1" s="1"/>
  <c r="F69" i="1"/>
  <c r="S68" i="1"/>
  <c r="T68" i="1" s="1"/>
  <c r="N68" i="1"/>
  <c r="I68" i="1"/>
  <c r="F68" i="1"/>
  <c r="S67" i="1"/>
  <c r="T67" i="1" s="1"/>
  <c r="N67" i="1"/>
  <c r="G67" i="1"/>
  <c r="I67" i="1" s="1"/>
  <c r="F67" i="1"/>
  <c r="S66" i="1"/>
  <c r="N66" i="1"/>
  <c r="G66" i="1"/>
  <c r="I66" i="1" s="1"/>
  <c r="T66" i="1" s="1"/>
  <c r="F66" i="1"/>
  <c r="S65" i="1"/>
  <c r="T65" i="1" s="1"/>
  <c r="N65" i="1"/>
  <c r="I65" i="1"/>
  <c r="G65" i="1"/>
  <c r="F65" i="1"/>
  <c r="S64" i="1"/>
  <c r="N64" i="1"/>
  <c r="G64" i="1"/>
  <c r="I64" i="1" s="1"/>
  <c r="T64" i="1" s="1"/>
  <c r="F64" i="1"/>
  <c r="S63" i="1"/>
  <c r="T63" i="1" s="1"/>
  <c r="N63" i="1"/>
  <c r="N70" i="1" s="1"/>
  <c r="I63" i="1"/>
  <c r="I70" i="1" s="1"/>
  <c r="G63" i="1"/>
  <c r="G70" i="1" s="1"/>
  <c r="F63" i="1"/>
  <c r="F70" i="1" s="1"/>
  <c r="R62" i="1"/>
  <c r="Q62" i="1"/>
  <c r="O62" i="1"/>
  <c r="O72" i="1" s="1"/>
  <c r="M62" i="1"/>
  <c r="L62" i="1"/>
  <c r="J62" i="1"/>
  <c r="H62" i="1"/>
  <c r="G62" i="1"/>
  <c r="F62" i="1"/>
  <c r="E62" i="1"/>
  <c r="D62" i="1"/>
  <c r="C62" i="1"/>
  <c r="B62" i="1"/>
  <c r="S61" i="1"/>
  <c r="S62" i="1" s="1"/>
  <c r="N61" i="1"/>
  <c r="N62" i="1" s="1"/>
  <c r="I61" i="1"/>
  <c r="I62" i="1" s="1"/>
  <c r="G61" i="1"/>
  <c r="F61" i="1"/>
  <c r="S60" i="1"/>
  <c r="R60" i="1"/>
  <c r="Q60" i="1"/>
  <c r="P60" i="1"/>
  <c r="O60" i="1"/>
  <c r="M60" i="1"/>
  <c r="L60" i="1"/>
  <c r="K60" i="1"/>
  <c r="J60" i="1"/>
  <c r="H60" i="1"/>
  <c r="E60" i="1"/>
  <c r="D60" i="1"/>
  <c r="C60" i="1"/>
  <c r="B60" i="1"/>
  <c r="S59" i="1"/>
  <c r="N59" i="1"/>
  <c r="G59" i="1"/>
  <c r="I59" i="1" s="1"/>
  <c r="F59" i="1"/>
  <c r="S58" i="1"/>
  <c r="N58" i="1"/>
  <c r="G58" i="1"/>
  <c r="I58" i="1" s="1"/>
  <c r="T58" i="1" s="1"/>
  <c r="F58" i="1"/>
  <c r="S57" i="1"/>
  <c r="N57" i="1"/>
  <c r="G57" i="1"/>
  <c r="I57" i="1" s="1"/>
  <c r="F57" i="1"/>
  <c r="S56" i="1"/>
  <c r="N56" i="1"/>
  <c r="N60" i="1" s="1"/>
  <c r="G56" i="1"/>
  <c r="G60" i="1" s="1"/>
  <c r="F56" i="1"/>
  <c r="F60" i="1" s="1"/>
  <c r="R55" i="1"/>
  <c r="Q55" i="1"/>
  <c r="O55" i="1"/>
  <c r="M55" i="1"/>
  <c r="L55" i="1"/>
  <c r="J55" i="1"/>
  <c r="H55" i="1"/>
  <c r="E55" i="1"/>
  <c r="D55" i="1"/>
  <c r="C55" i="1"/>
  <c r="B55" i="1"/>
  <c r="S54" i="1"/>
  <c r="N54" i="1"/>
  <c r="G54" i="1"/>
  <c r="I54" i="1" s="1"/>
  <c r="F54" i="1"/>
  <c r="S53" i="1"/>
  <c r="T53" i="1" s="1"/>
  <c r="N53" i="1"/>
  <c r="I53" i="1"/>
  <c r="G53" i="1"/>
  <c r="F53" i="1"/>
  <c r="S52" i="1"/>
  <c r="N52" i="1"/>
  <c r="G52" i="1"/>
  <c r="I52" i="1" s="1"/>
  <c r="F52" i="1"/>
  <c r="S51" i="1"/>
  <c r="T51" i="1" s="1"/>
  <c r="N51" i="1"/>
  <c r="I51" i="1"/>
  <c r="G51" i="1"/>
  <c r="F51" i="1"/>
  <c r="S50" i="1"/>
  <c r="T50" i="1" s="1"/>
  <c r="N50" i="1"/>
  <c r="I50" i="1"/>
  <c r="G50" i="1"/>
  <c r="F50" i="1"/>
  <c r="S49" i="1"/>
  <c r="T49" i="1" s="1"/>
  <c r="N49" i="1"/>
  <c r="I49" i="1"/>
  <c r="G49" i="1"/>
  <c r="F49" i="1"/>
  <c r="S48" i="1"/>
  <c r="S55" i="1" s="1"/>
  <c r="N48" i="1"/>
  <c r="N55" i="1" s="1"/>
  <c r="I48" i="1"/>
  <c r="G48" i="1"/>
  <c r="G55" i="1" s="1"/>
  <c r="F48" i="1"/>
  <c r="F55" i="1" s="1"/>
  <c r="R47" i="1"/>
  <c r="Q47" i="1"/>
  <c r="O47" i="1"/>
  <c r="M47" i="1"/>
  <c r="L47" i="1"/>
  <c r="J47" i="1"/>
  <c r="H47" i="1"/>
  <c r="E47" i="1"/>
  <c r="D47" i="1"/>
  <c r="C47" i="1"/>
  <c r="B47" i="1"/>
  <c r="S46" i="1"/>
  <c r="N46" i="1"/>
  <c r="T46" i="1" s="1"/>
  <c r="I46" i="1"/>
  <c r="F46" i="1"/>
  <c r="S45" i="1"/>
  <c r="T45" i="1" s="1"/>
  <c r="N45" i="1"/>
  <c r="I45" i="1"/>
  <c r="F45" i="1"/>
  <c r="S44" i="1"/>
  <c r="N44" i="1"/>
  <c r="G44" i="1"/>
  <c r="I44" i="1" s="1"/>
  <c r="T44" i="1" s="1"/>
  <c r="F44" i="1"/>
  <c r="S43" i="1"/>
  <c r="N43" i="1"/>
  <c r="T43" i="1" s="1"/>
  <c r="G43" i="1"/>
  <c r="I43" i="1" s="1"/>
  <c r="F43" i="1"/>
  <c r="S42" i="1"/>
  <c r="S47" i="1" s="1"/>
  <c r="N42" i="1"/>
  <c r="N47" i="1" s="1"/>
  <c r="G42" i="1"/>
  <c r="I42" i="1" s="1"/>
  <c r="F42" i="1"/>
  <c r="F47" i="1" s="1"/>
  <c r="R41" i="1"/>
  <c r="Q41" i="1"/>
  <c r="O41" i="1"/>
  <c r="M41" i="1"/>
  <c r="L41" i="1"/>
  <c r="J41" i="1"/>
  <c r="H41" i="1"/>
  <c r="E41" i="1"/>
  <c r="D41" i="1"/>
  <c r="C41" i="1"/>
  <c r="B41" i="1"/>
  <c r="S40" i="1"/>
  <c r="T40" i="1" s="1"/>
  <c r="N40" i="1"/>
  <c r="I40" i="1"/>
  <c r="G40" i="1"/>
  <c r="F40" i="1"/>
  <c r="S39" i="1"/>
  <c r="T39" i="1" s="1"/>
  <c r="N39" i="1"/>
  <c r="N41" i="1" s="1"/>
  <c r="I39" i="1"/>
  <c r="I41" i="1" s="1"/>
  <c r="G39" i="1"/>
  <c r="G41" i="1" s="1"/>
  <c r="F39" i="1"/>
  <c r="F41" i="1" s="1"/>
  <c r="S38" i="1"/>
  <c r="R38" i="1"/>
  <c r="Q38" i="1"/>
  <c r="O38" i="1"/>
  <c r="N38" i="1"/>
  <c r="M38" i="1"/>
  <c r="L38" i="1"/>
  <c r="J38" i="1"/>
  <c r="E38" i="1"/>
  <c r="D38" i="1"/>
  <c r="C38" i="1"/>
  <c r="B38" i="1"/>
  <c r="S37" i="1"/>
  <c r="N37" i="1"/>
  <c r="H37" i="1"/>
  <c r="H38" i="1" s="1"/>
  <c r="G37" i="1"/>
  <c r="G38" i="1" s="1"/>
  <c r="F37" i="1"/>
  <c r="F38" i="1" s="1"/>
  <c r="R36" i="1"/>
  <c r="Q36" i="1"/>
  <c r="O36" i="1"/>
  <c r="N36" i="1"/>
  <c r="M36" i="1"/>
  <c r="L36" i="1"/>
  <c r="J36" i="1"/>
  <c r="H36" i="1"/>
  <c r="E36" i="1"/>
  <c r="D36" i="1"/>
  <c r="C36" i="1"/>
  <c r="B36" i="1"/>
  <c r="S35" i="1"/>
  <c r="N35" i="1"/>
  <c r="I35" i="1"/>
  <c r="F35" i="1"/>
  <c r="T35" i="1" s="1"/>
  <c r="S34" i="1"/>
  <c r="T34" i="1" s="1"/>
  <c r="N34" i="1"/>
  <c r="I34" i="1"/>
  <c r="G34" i="1"/>
  <c r="F34" i="1"/>
  <c r="S33" i="1"/>
  <c r="T33" i="1" s="1"/>
  <c r="N33" i="1"/>
  <c r="I33" i="1"/>
  <c r="G33" i="1"/>
  <c r="F33" i="1"/>
  <c r="S32" i="1"/>
  <c r="T32" i="1" s="1"/>
  <c r="N32" i="1"/>
  <c r="I32" i="1"/>
  <c r="G32" i="1"/>
  <c r="F32" i="1"/>
  <c r="S31" i="1"/>
  <c r="T31" i="1" s="1"/>
  <c r="N31" i="1"/>
  <c r="I31" i="1"/>
  <c r="G31" i="1"/>
  <c r="F31" i="1"/>
  <c r="S30" i="1"/>
  <c r="T30" i="1" s="1"/>
  <c r="N30" i="1"/>
  <c r="I30" i="1"/>
  <c r="G30" i="1"/>
  <c r="F30" i="1"/>
  <c r="S29" i="1"/>
  <c r="T29" i="1" s="1"/>
  <c r="N29" i="1"/>
  <c r="I29" i="1"/>
  <c r="G29" i="1"/>
  <c r="F29" i="1"/>
  <c r="S28" i="1"/>
  <c r="T28" i="1" s="1"/>
  <c r="N28" i="1"/>
  <c r="I28" i="1"/>
  <c r="I36" i="1" s="1"/>
  <c r="G28" i="1"/>
  <c r="F28" i="1"/>
  <c r="S27" i="1"/>
  <c r="S36" i="1" s="1"/>
  <c r="N27" i="1"/>
  <c r="I27" i="1"/>
  <c r="G27" i="1"/>
  <c r="G36" i="1" s="1"/>
  <c r="F27" i="1"/>
  <c r="F36" i="1" s="1"/>
  <c r="S26" i="1"/>
  <c r="R26" i="1"/>
  <c r="Q26" i="1"/>
  <c r="O26" i="1"/>
  <c r="M26" i="1"/>
  <c r="L26" i="1"/>
  <c r="J26" i="1"/>
  <c r="H26" i="1"/>
  <c r="G26" i="1"/>
  <c r="E26" i="1"/>
  <c r="D26" i="1"/>
  <c r="C26" i="1"/>
  <c r="B26" i="1"/>
  <c r="S25" i="1"/>
  <c r="N25" i="1"/>
  <c r="N26" i="1" s="1"/>
  <c r="G25" i="1"/>
  <c r="I25" i="1" s="1"/>
  <c r="I26" i="1" s="1"/>
  <c r="F25" i="1"/>
  <c r="F26" i="1" s="1"/>
  <c r="R24" i="1"/>
  <c r="Q24" i="1"/>
  <c r="O24" i="1"/>
  <c r="M24" i="1"/>
  <c r="L24" i="1"/>
  <c r="J24" i="1"/>
  <c r="H24" i="1"/>
  <c r="F24" i="1"/>
  <c r="E24" i="1"/>
  <c r="D24" i="1"/>
  <c r="B24" i="1"/>
  <c r="S23" i="1"/>
  <c r="N23" i="1"/>
  <c r="G23" i="1"/>
  <c r="I23" i="1" s="1"/>
  <c r="T23" i="1" s="1"/>
  <c r="F23" i="1"/>
  <c r="S22" i="1"/>
  <c r="N22" i="1"/>
  <c r="T22" i="1" s="1"/>
  <c r="G22" i="1"/>
  <c r="I22" i="1" s="1"/>
  <c r="F22" i="1"/>
  <c r="S21" i="1"/>
  <c r="N21" i="1"/>
  <c r="G21" i="1"/>
  <c r="I21" i="1" s="1"/>
  <c r="T21" i="1" s="1"/>
  <c r="F21" i="1"/>
  <c r="S20" i="1"/>
  <c r="N20" i="1"/>
  <c r="T20" i="1" s="1"/>
  <c r="G20" i="1"/>
  <c r="I20" i="1" s="1"/>
  <c r="F20" i="1"/>
  <c r="S19" i="1"/>
  <c r="N19" i="1"/>
  <c r="G19" i="1"/>
  <c r="I19" i="1" s="1"/>
  <c r="T19" i="1" s="1"/>
  <c r="F19" i="1"/>
  <c r="S18" i="1"/>
  <c r="N18" i="1"/>
  <c r="T18" i="1" s="1"/>
  <c r="G18" i="1"/>
  <c r="I18" i="1" s="1"/>
  <c r="F18" i="1"/>
  <c r="S17" i="1"/>
  <c r="N17" i="1"/>
  <c r="G17" i="1"/>
  <c r="I17" i="1" s="1"/>
  <c r="T17" i="1" s="1"/>
  <c r="F17" i="1"/>
  <c r="S16" i="1"/>
  <c r="N16" i="1"/>
  <c r="T16" i="1" s="1"/>
  <c r="G16" i="1"/>
  <c r="I16" i="1" s="1"/>
  <c r="F16" i="1"/>
  <c r="S15" i="1"/>
  <c r="N15" i="1"/>
  <c r="G15" i="1"/>
  <c r="I15" i="1" s="1"/>
  <c r="T15" i="1" s="1"/>
  <c r="F15" i="1"/>
  <c r="S14" i="1"/>
  <c r="N14" i="1"/>
  <c r="T14" i="1" s="1"/>
  <c r="G14" i="1"/>
  <c r="I14" i="1" s="1"/>
  <c r="F14" i="1"/>
  <c r="S13" i="1"/>
  <c r="N13" i="1"/>
  <c r="G13" i="1"/>
  <c r="I13" i="1" s="1"/>
  <c r="T13" i="1" s="1"/>
  <c r="F13" i="1"/>
  <c r="S12" i="1"/>
  <c r="N12" i="1"/>
  <c r="T12" i="1" s="1"/>
  <c r="G12" i="1"/>
  <c r="I12" i="1" s="1"/>
  <c r="F12" i="1"/>
  <c r="S11" i="1"/>
  <c r="N11" i="1"/>
  <c r="G11" i="1"/>
  <c r="I11" i="1" s="1"/>
  <c r="T11" i="1" s="1"/>
  <c r="F11" i="1"/>
  <c r="S10" i="1"/>
  <c r="N10" i="1"/>
  <c r="T10" i="1" s="1"/>
  <c r="G10" i="1"/>
  <c r="I10" i="1" s="1"/>
  <c r="F10" i="1"/>
  <c r="S9" i="1"/>
  <c r="N9" i="1"/>
  <c r="G9" i="1"/>
  <c r="I9" i="1" s="1"/>
  <c r="T9" i="1" s="1"/>
  <c r="F9" i="1"/>
  <c r="S8" i="1"/>
  <c r="N8" i="1"/>
  <c r="T8" i="1" s="1"/>
  <c r="G8" i="1"/>
  <c r="I8" i="1" s="1"/>
  <c r="F8" i="1"/>
  <c r="S7" i="1"/>
  <c r="N7" i="1"/>
  <c r="G7" i="1"/>
  <c r="I7" i="1" s="1"/>
  <c r="T7" i="1" s="1"/>
  <c r="F7" i="1"/>
  <c r="S6" i="1"/>
  <c r="N6" i="1"/>
  <c r="T6" i="1" s="1"/>
  <c r="G6" i="1"/>
  <c r="I6" i="1" s="1"/>
  <c r="F6" i="1"/>
  <c r="S5" i="1"/>
  <c r="N5" i="1"/>
  <c r="G5" i="1"/>
  <c r="I5" i="1" s="1"/>
  <c r="T5" i="1" s="1"/>
  <c r="F5" i="1"/>
  <c r="S4" i="1"/>
  <c r="S24" i="1" s="1"/>
  <c r="N4" i="1"/>
  <c r="N24" i="1" s="1"/>
  <c r="G4" i="1"/>
  <c r="I4" i="1" s="1"/>
  <c r="I24" i="1" s="1"/>
  <c r="F4" i="1"/>
  <c r="G68" i="3" l="1"/>
  <c r="G69" i="3" s="1"/>
  <c r="F56" i="3"/>
  <c r="G70" i="3"/>
  <c r="G71" i="3" s="1"/>
  <c r="G46" i="3"/>
  <c r="G72" i="3"/>
  <c r="G73" i="3" s="1"/>
  <c r="F67" i="3"/>
  <c r="G36" i="3"/>
  <c r="F64" i="3"/>
  <c r="I32" i="3"/>
  <c r="I36" i="3" s="1"/>
  <c r="H75" i="3"/>
  <c r="G31" i="3"/>
  <c r="G23" i="3"/>
  <c r="G54" i="3"/>
  <c r="I55" i="3"/>
  <c r="I56" i="3" s="1"/>
  <c r="G56" i="3"/>
  <c r="I58" i="3"/>
  <c r="F54" i="3"/>
  <c r="I24" i="3"/>
  <c r="I31" i="3" s="1"/>
  <c r="I37" i="3"/>
  <c r="I46" i="3" s="1"/>
  <c r="I47" i="3"/>
  <c r="I54" i="3" s="1"/>
  <c r="G59" i="3"/>
  <c r="I59" i="3" s="1"/>
  <c r="G65" i="3"/>
  <c r="I68" i="3"/>
  <c r="I69" i="3" s="1"/>
  <c r="I70" i="3"/>
  <c r="I71" i="3" s="1"/>
  <c r="I72" i="3"/>
  <c r="I73" i="3" s="1"/>
  <c r="I3" i="3"/>
  <c r="I23" i="3" s="1"/>
  <c r="N37" i="2"/>
  <c r="N61" i="2"/>
  <c r="M41" i="2"/>
  <c r="J72" i="2"/>
  <c r="E36" i="2"/>
  <c r="I41" i="2"/>
  <c r="E60" i="2"/>
  <c r="I55" i="2"/>
  <c r="E24" i="2"/>
  <c r="E41" i="2"/>
  <c r="B72" i="2"/>
  <c r="I36" i="2"/>
  <c r="M55" i="2"/>
  <c r="I24" i="2"/>
  <c r="I47" i="2"/>
  <c r="I70" i="2"/>
  <c r="M24" i="2"/>
  <c r="M26" i="2"/>
  <c r="N26" i="2"/>
  <c r="M36" i="2"/>
  <c r="M70" i="2"/>
  <c r="N24" i="2"/>
  <c r="N41" i="2"/>
  <c r="E47" i="2"/>
  <c r="M60" i="2"/>
  <c r="F72" i="2"/>
  <c r="N47" i="2"/>
  <c r="M47" i="2"/>
  <c r="E55" i="2"/>
  <c r="N55" i="2"/>
  <c r="I60" i="2"/>
  <c r="E70" i="2"/>
  <c r="N62" i="2"/>
  <c r="T42" i="1"/>
  <c r="T47" i="1" s="1"/>
  <c r="I47" i="1"/>
  <c r="I55" i="1"/>
  <c r="T52" i="1"/>
  <c r="T57" i="1"/>
  <c r="T59" i="1"/>
  <c r="N72" i="1"/>
  <c r="N78" i="1" s="1"/>
  <c r="T41" i="1"/>
  <c r="T54" i="1"/>
  <c r="F72" i="1"/>
  <c r="F78" i="1" s="1"/>
  <c r="T70" i="1"/>
  <c r="G47" i="1"/>
  <c r="G24" i="1"/>
  <c r="T27" i="1"/>
  <c r="T36" i="1" s="1"/>
  <c r="I37" i="1"/>
  <c r="S41" i="1"/>
  <c r="T48" i="1"/>
  <c r="T55" i="1" s="1"/>
  <c r="I56" i="1"/>
  <c r="S70" i="1"/>
  <c r="S72" i="1" s="1"/>
  <c r="S78" i="1" s="1"/>
  <c r="T4" i="1"/>
  <c r="T24" i="1" s="1"/>
  <c r="T25" i="1"/>
  <c r="T26" i="1" s="1"/>
  <c r="T61" i="1"/>
  <c r="T62" i="1" s="1"/>
  <c r="I64" i="3" l="1"/>
  <c r="F75" i="3"/>
  <c r="G64" i="3"/>
  <c r="G67" i="3"/>
  <c r="I65" i="3"/>
  <c r="I67" i="3" s="1"/>
  <c r="I75" i="3" s="1"/>
  <c r="E72" i="2"/>
  <c r="I72" i="2"/>
  <c r="N36" i="2"/>
  <c r="N38" i="2"/>
  <c r="M72" i="2"/>
  <c r="N60" i="2"/>
  <c r="N70" i="2"/>
  <c r="I38" i="1"/>
  <c r="I72" i="1" s="1"/>
  <c r="I78" i="1" s="1"/>
  <c r="T37" i="1"/>
  <c r="T38" i="1" s="1"/>
  <c r="T72" i="1" s="1"/>
  <c r="T78" i="1" s="1"/>
  <c r="I60" i="1"/>
  <c r="T56" i="1"/>
  <c r="T60" i="1" s="1"/>
  <c r="G75" i="3" l="1"/>
  <c r="N7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Mazambi Jonathan</author>
  </authors>
  <commentList>
    <comment ref="T76" authorId="0" shapeId="0" xr:uid="{5DB4F84B-0B17-4361-8249-D17CE9A97D56}">
      <text>
        <r>
          <rPr>
            <b/>
            <sz val="9"/>
            <color indexed="81"/>
            <rFont val="Tahoma"/>
            <family val="2"/>
          </rPr>
          <t>Mazambi Jonathan:</t>
        </r>
        <r>
          <rPr>
            <sz val="9"/>
            <color indexed="81"/>
            <rFont val="Tahoma"/>
            <family val="2"/>
          </rPr>
          <t xml:space="preserve">
Remaining amount disbursed by Altech</t>
        </r>
      </text>
    </comment>
  </commentList>
</comments>
</file>

<file path=xl/sharedStrings.xml><?xml version="1.0" encoding="utf-8"?>
<sst xmlns="http://schemas.openxmlformats.org/spreadsheetml/2006/main" count="441" uniqueCount="160">
  <si>
    <t>TRANSPORT ET COMMUNICATION DES SURVEYERS</t>
  </si>
  <si>
    <t>TRANS &amp; COM KPT</t>
  </si>
  <si>
    <t>CHARCOAL COST</t>
  </si>
  <si>
    <t>IN-PERSON</t>
  </si>
  <si>
    <t>WBT</t>
  </si>
  <si>
    <t>NET</t>
  </si>
  <si>
    <t>REFERENCE</t>
  </si>
  <si>
    <t>Name Surveyer</t>
  </si>
  <si>
    <t>HH</t>
  </si>
  <si>
    <t>No.Days</t>
  </si>
  <si>
    <t>Com</t>
  </si>
  <si>
    <t>Trans</t>
  </si>
  <si>
    <t>1st VISIT</t>
  </si>
  <si>
    <t>2nd VISIT</t>
  </si>
  <si>
    <t>Adamson Undji</t>
  </si>
  <si>
    <t>Amedee Matabaro</t>
  </si>
  <si>
    <t>Bahati Bauma</t>
  </si>
  <si>
    <t>Bienvenu Rukera</t>
  </si>
  <si>
    <t>Billy Lumbayi</t>
  </si>
  <si>
    <t>Claudine Kavira</t>
  </si>
  <si>
    <t>Douglas Alimasi</t>
  </si>
  <si>
    <t>Evan Kalimba</t>
  </si>
  <si>
    <t>Grace Faida</t>
  </si>
  <si>
    <t>Grâce Feza</t>
  </si>
  <si>
    <t>Joseph Bikubanga</t>
  </si>
  <si>
    <t>Kanyere Nicole</t>
  </si>
  <si>
    <t>Kashindi Anzuruni</t>
  </si>
  <si>
    <t>Leonard Masanga</t>
  </si>
  <si>
    <t>Luc Kavuba</t>
  </si>
  <si>
    <t>Mulumbi Douglas</t>
  </si>
  <si>
    <t>Nsimire Clarisse Marie</t>
  </si>
  <si>
    <t>Riziki Faustine</t>
  </si>
  <si>
    <t>Vagila Eyenga Lucienne</t>
  </si>
  <si>
    <t>Zihindula Bisimwa Desire</t>
  </si>
  <si>
    <t>GOMA</t>
  </si>
  <si>
    <t>Jeanne Oscarine</t>
  </si>
  <si>
    <t>BARAKA</t>
  </si>
  <si>
    <t>Benjamin Mirindi</t>
  </si>
  <si>
    <t>Bintu Sangara Nadine</t>
  </si>
  <si>
    <t>Fortune Ansima</t>
  </si>
  <si>
    <t>Judith Maombi Bagula</t>
  </si>
  <si>
    <t>Nathan Bwami</t>
  </si>
  <si>
    <t>Zigashane John</t>
  </si>
  <si>
    <t>Cedrick Byamungu</t>
  </si>
  <si>
    <t>Roger Aganze</t>
  </si>
  <si>
    <t>Brunelle Cirimwengoma</t>
  </si>
  <si>
    <t>BUKAVU</t>
  </si>
  <si>
    <t>Elie Bacibonera</t>
  </si>
  <si>
    <t>KALEMIE</t>
  </si>
  <si>
    <t>Amisi Reve</t>
  </si>
  <si>
    <t>Assumani Lukindula</t>
  </si>
  <si>
    <t>KINDU</t>
  </si>
  <si>
    <t>Johnson Useni Ebinda</t>
  </si>
  <si>
    <t>Kalenga Cherif Shomari</t>
  </si>
  <si>
    <t>Makoki Mediatrice Katondwa</t>
  </si>
  <si>
    <t>Bijoux Furahisha</t>
  </si>
  <si>
    <t>Janto Rehani</t>
  </si>
  <si>
    <t>KINSHASA</t>
  </si>
  <si>
    <t>Civava Mamu</t>
  </si>
  <si>
    <t>Derrick Baboko</t>
  </si>
  <si>
    <t>Fabrice Kyavulikira</t>
  </si>
  <si>
    <t>Helene Akondo Yanyi</t>
  </si>
  <si>
    <t>John Bange Apimbu</t>
  </si>
  <si>
    <t>Landry Kayeye</t>
  </si>
  <si>
    <t>Noella Idey</t>
  </si>
  <si>
    <t>KISANGANI</t>
  </si>
  <si>
    <t>Remy Kayembe</t>
  </si>
  <si>
    <t>Consolate Mbombo</t>
  </si>
  <si>
    <t>Joelle Palasa</t>
  </si>
  <si>
    <t>Symphorien Mande</t>
  </si>
  <si>
    <t>LUBUMBASHI</t>
  </si>
  <si>
    <t>Laurent Mukuna</t>
  </si>
  <si>
    <t>ARU</t>
  </si>
  <si>
    <t>Byamungu Christian</t>
  </si>
  <si>
    <t>Elisabeth Fundi</t>
  </si>
  <si>
    <t>Guilaine Ntumba</t>
  </si>
  <si>
    <t>Justin Fundi</t>
  </si>
  <si>
    <t>Matumaini Francine</t>
  </si>
  <si>
    <t>Clementine Douce</t>
  </si>
  <si>
    <t>Edgar Metha</t>
  </si>
  <si>
    <t>UVIRA</t>
  </si>
  <si>
    <t>TOTAL</t>
  </si>
  <si>
    <t>FINANCED BY AKILIMALI 1</t>
  </si>
  <si>
    <t>FINANCED BY AKILIMALI 2</t>
  </si>
  <si>
    <t>FINANCED BY AKILIMALI 3</t>
  </si>
  <si>
    <t>FINANCED BY MAZAMBI</t>
  </si>
  <si>
    <t>EXPENSES TO BE REFUNDED</t>
  </si>
  <si>
    <t>Tickets Bukavu speedboats</t>
  </si>
  <si>
    <t>Receipt submitted to Arsene</t>
  </si>
  <si>
    <t>Braises Goma pilote</t>
  </si>
  <si>
    <t>Carnets reunion</t>
  </si>
  <si>
    <t>Covid test</t>
  </si>
  <si>
    <t xml:space="preserve">Transport call center </t>
  </si>
  <si>
    <t>Not submitted</t>
  </si>
  <si>
    <t>Consommation supplementaires BELVEDERE</t>
  </si>
  <si>
    <t>Achat 4 balances pour Lushi</t>
  </si>
  <si>
    <t>Mazambi's Hotel (2 more nights)</t>
  </si>
  <si>
    <t>Mazambi's Perdiem</t>
  </si>
  <si>
    <t>EXPENSES TO BE REFUNDED (TONY)</t>
  </si>
  <si>
    <t>Go-pass Kindu</t>
  </si>
  <si>
    <t>2 Scales Kindu</t>
  </si>
  <si>
    <t>REMUNERATION DES SURVEYERS</t>
  </si>
  <si>
    <t>Sex</t>
  </si>
  <si>
    <t>Whatsapp Number</t>
  </si>
  <si>
    <t>Travelling/training days</t>
  </si>
  <si>
    <t>Perdiem</t>
  </si>
  <si>
    <t>Pilote</t>
  </si>
  <si>
    <t>M</t>
  </si>
  <si>
    <t>F</t>
  </si>
  <si>
    <t>Bijoux Firahisha</t>
  </si>
  <si>
    <t>Gad Siluambo</t>
  </si>
  <si>
    <t>Finey Buhendwa Chubaka</t>
  </si>
  <si>
    <t> </t>
  </si>
  <si>
    <t>Consolante Mbombo</t>
  </si>
  <si>
    <t>Airtel</t>
  </si>
  <si>
    <t>Brunelle Cirimwegoma</t>
  </si>
  <si>
    <t>Voda</t>
  </si>
  <si>
    <t>Clémentine Mlongecha</t>
  </si>
  <si>
    <t>Edgard Metha</t>
  </si>
  <si>
    <t>Jeanne Oscarine Mwenyembele</t>
  </si>
  <si>
    <t>done</t>
  </si>
  <si>
    <t>Bienvenue Rukera</t>
  </si>
  <si>
    <t>Kazinguvu Nsimire Clarisse Marie</t>
  </si>
  <si>
    <t>Bahati Bauma John</t>
  </si>
  <si>
    <t>Kambale Kyavulikira Fabrice</t>
  </si>
  <si>
    <t>Assumani Lukindala Lavoisier</t>
  </si>
  <si>
    <t>Amisi Kangadju Reve</t>
  </si>
  <si>
    <t>NIANIA</t>
  </si>
  <si>
    <t>Jeff Ngama</t>
  </si>
  <si>
    <t>Arrival Date</t>
  </si>
  <si>
    <t>Return Date</t>
  </si>
  <si>
    <t xml:space="preserve">ALREADY PAID </t>
  </si>
  <si>
    <t>RESTE A PAYER</t>
  </si>
  <si>
    <t>TRANS &amp; COM @ REAL SURVEY</t>
  </si>
  <si>
    <t>TRANS &amp; COM @ PILOTE</t>
  </si>
  <si>
    <t>BRAISES, TRANS &amp; COM PILOTE</t>
  </si>
  <si>
    <t>Outlet</t>
  </si>
  <si>
    <t>No. pple</t>
  </si>
  <si>
    <t>No. days</t>
  </si>
  <si>
    <t>Per person</t>
  </si>
  <si>
    <t>Net</t>
  </si>
  <si>
    <t>Fees</t>
  </si>
  <si>
    <t>Total</t>
  </si>
  <si>
    <t>Kisangani</t>
  </si>
  <si>
    <t>Niania</t>
  </si>
  <si>
    <t>Aru</t>
  </si>
  <si>
    <t>Kalemie</t>
  </si>
  <si>
    <t>Kindu</t>
  </si>
  <si>
    <t>Expenses made by MAZAMBI</t>
  </si>
  <si>
    <t>Expenses made by THONY</t>
  </si>
  <si>
    <t>Mazambi &amp; call agents Airtime</t>
  </si>
  <si>
    <t>Shipping costs Jikokoa Lushi to Goma</t>
  </si>
  <si>
    <t>Status</t>
  </si>
  <si>
    <t>FOR NEXT WEEK</t>
  </si>
  <si>
    <t>Perdiem Pilote</t>
  </si>
  <si>
    <t>Perdiem Real Surveys</t>
  </si>
  <si>
    <t>Consultant fees MAZAMBI</t>
  </si>
  <si>
    <t>Call center fees WINNY</t>
  </si>
  <si>
    <t>Call center fees BIJOUX</t>
  </si>
  <si>
    <t>Consultant fees THONY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</si>
</sst>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* #,##0\ [$FC-240C]_-;\-* #,##0\ [$FC-240C]_-;_-* &quot;-&quot;\ [$FC-240C]_-;_-@_-"/>
    <numFmt numFmtId="167" formatCode="[$-409]d\-mmm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4" fontId="2" fillId="0" borderId="7" xfId="1" applyFont="1" applyBorder="1" applyAlignment="1">
      <alignment horizontal="center" vertical="center"/>
    </xf>
    <xf numFmtId="44" fontId="2" fillId="0" borderId="5" xfId="1" applyFont="1" applyBorder="1" applyAlignment="1">
      <alignment horizontal="center" vertical="center"/>
    </xf>
    <xf numFmtId="44" fontId="2" fillId="0" borderId="6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4" fontId="2" fillId="0" borderId="8" xfId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4" fontId="2" fillId="0" borderId="11" xfId="1" applyFont="1" applyBorder="1" applyAlignment="1">
      <alignment horizontal="center" vertical="center" wrapText="1"/>
    </xf>
    <xf numFmtId="44" fontId="4" fillId="0" borderId="12" xfId="1" applyFont="1" applyBorder="1" applyAlignment="1">
      <alignment horizontal="center" vertical="center" wrapText="1"/>
    </xf>
    <xf numFmtId="44" fontId="2" fillId="0" borderId="3" xfId="1" applyFont="1" applyBorder="1" applyAlignment="1">
      <alignment horizontal="center" vertical="center" wrapText="1"/>
    </xf>
    <xf numFmtId="44" fontId="2" fillId="0" borderId="12" xfId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44" fontId="2" fillId="0" borderId="13" xfId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2" borderId="1" xfId="0" applyFont="1" applyFill="1" applyBorder="1"/>
    <xf numFmtId="0" fontId="5" fillId="0" borderId="10" xfId="0" applyFont="1" applyBorder="1"/>
    <xf numFmtId="0" fontId="5" fillId="0" borderId="11" xfId="0" applyFont="1" applyBorder="1"/>
    <xf numFmtId="44" fontId="5" fillId="0" borderId="11" xfId="1" applyFont="1" applyBorder="1"/>
    <xf numFmtId="44" fontId="3" fillId="3" borderId="12" xfId="1" applyFont="1" applyFill="1" applyBorder="1"/>
    <xf numFmtId="44" fontId="5" fillId="0" borderId="3" xfId="1" applyFont="1" applyBorder="1"/>
    <xf numFmtId="44" fontId="5" fillId="3" borderId="12" xfId="1" applyFont="1" applyFill="1" applyBorder="1"/>
    <xf numFmtId="0" fontId="5" fillId="0" borderId="3" xfId="0" applyFont="1" applyBorder="1"/>
    <xf numFmtId="44" fontId="5" fillId="4" borderId="12" xfId="1" applyFont="1" applyFill="1" applyBorder="1"/>
    <xf numFmtId="164" fontId="3" fillId="0" borderId="3" xfId="0" applyNumberFormat="1" applyFont="1" applyBorder="1"/>
    <xf numFmtId="0" fontId="5" fillId="0" borderId="1" xfId="0" applyFont="1" applyBorder="1"/>
    <xf numFmtId="0" fontId="5" fillId="5" borderId="10" xfId="0" applyFont="1" applyFill="1" applyBorder="1"/>
    <xf numFmtId="0" fontId="5" fillId="6" borderId="3" xfId="0" applyFont="1" applyFill="1" applyBorder="1"/>
    <xf numFmtId="0" fontId="6" fillId="7" borderId="1" xfId="0" applyFont="1" applyFill="1" applyBorder="1"/>
    <xf numFmtId="0" fontId="5" fillId="6" borderId="10" xfId="0" applyFont="1" applyFill="1" applyBorder="1"/>
    <xf numFmtId="0" fontId="5" fillId="7" borderId="1" xfId="0" applyFont="1" applyFill="1" applyBorder="1"/>
    <xf numFmtId="0" fontId="5" fillId="8" borderId="1" xfId="0" applyFont="1" applyFill="1" applyBorder="1"/>
    <xf numFmtId="0" fontId="5" fillId="8" borderId="10" xfId="0" applyFont="1" applyFill="1" applyBorder="1"/>
    <xf numFmtId="0" fontId="5" fillId="8" borderId="11" xfId="0" applyFont="1" applyFill="1" applyBorder="1"/>
    <xf numFmtId="44" fontId="3" fillId="9" borderId="11" xfId="1" applyFont="1" applyFill="1" applyBorder="1"/>
    <xf numFmtId="44" fontId="3" fillId="9" borderId="12" xfId="1" applyFont="1" applyFill="1" applyBorder="1"/>
    <xf numFmtId="44" fontId="3" fillId="9" borderId="3" xfId="1" applyFont="1" applyFill="1" applyBorder="1"/>
    <xf numFmtId="0" fontId="5" fillId="8" borderId="3" xfId="0" applyFont="1" applyFill="1" applyBorder="1"/>
    <xf numFmtId="164" fontId="3" fillId="9" borderId="3" xfId="0" applyNumberFormat="1" applyFont="1" applyFill="1" applyBorder="1"/>
    <xf numFmtId="0" fontId="3" fillId="0" borderId="1" xfId="0" applyFont="1" applyBorder="1"/>
    <xf numFmtId="0" fontId="3" fillId="0" borderId="10" xfId="0" applyFont="1" applyBorder="1"/>
    <xf numFmtId="0" fontId="3" fillId="0" borderId="3" xfId="0" applyFont="1" applyBorder="1"/>
    <xf numFmtId="0" fontId="3" fillId="9" borderId="1" xfId="0" applyFont="1" applyFill="1" applyBorder="1"/>
    <xf numFmtId="0" fontId="3" fillId="9" borderId="10" xfId="0" applyFont="1" applyFill="1" applyBorder="1"/>
    <xf numFmtId="0" fontId="3" fillId="9" borderId="11" xfId="0" applyFont="1" applyFill="1" applyBorder="1"/>
    <xf numFmtId="0" fontId="3" fillId="9" borderId="3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6" borderId="3" xfId="0" applyFont="1" applyFill="1" applyBorder="1"/>
    <xf numFmtId="0" fontId="3" fillId="0" borderId="11" xfId="0" applyFont="1" applyBorder="1"/>
    <xf numFmtId="44" fontId="3" fillId="0" borderId="11" xfId="1" applyFont="1" applyFill="1" applyBorder="1"/>
    <xf numFmtId="44" fontId="3" fillId="0" borderId="12" xfId="1" applyFont="1" applyFill="1" applyBorder="1"/>
    <xf numFmtId="44" fontId="3" fillId="0" borderId="3" xfId="1" applyFont="1" applyFill="1" applyBorder="1"/>
    <xf numFmtId="0" fontId="3" fillId="10" borderId="1" xfId="0" applyFont="1" applyFill="1" applyBorder="1"/>
    <xf numFmtId="0" fontId="3" fillId="10" borderId="15" xfId="0" applyFont="1" applyFill="1" applyBorder="1"/>
    <xf numFmtId="0" fontId="3" fillId="10" borderId="16" xfId="0" applyFont="1" applyFill="1" applyBorder="1"/>
    <xf numFmtId="44" fontId="3" fillId="10" borderId="16" xfId="1" applyFont="1" applyFill="1" applyBorder="1"/>
    <xf numFmtId="44" fontId="3" fillId="10" borderId="17" xfId="1" applyFont="1" applyFill="1" applyBorder="1"/>
    <xf numFmtId="44" fontId="3" fillId="10" borderId="18" xfId="1" applyFont="1" applyFill="1" applyBorder="1"/>
    <xf numFmtId="0" fontId="3" fillId="10" borderId="18" xfId="0" applyFont="1" applyFill="1" applyBorder="1"/>
    <xf numFmtId="0" fontId="3" fillId="6" borderId="1" xfId="0" applyFont="1" applyFill="1" applyBorder="1"/>
    <xf numFmtId="44" fontId="3" fillId="0" borderId="0" xfId="1" applyFont="1" applyFill="1" applyBorder="1"/>
    <xf numFmtId="44" fontId="3" fillId="6" borderId="3" xfId="1" applyFont="1" applyFill="1" applyBorder="1"/>
    <xf numFmtId="44" fontId="3" fillId="6" borderId="0" xfId="1" applyFont="1" applyFill="1" applyBorder="1"/>
    <xf numFmtId="0" fontId="3" fillId="7" borderId="11" xfId="0" applyFont="1" applyFill="1" applyBorder="1"/>
    <xf numFmtId="44" fontId="3" fillId="7" borderId="11" xfId="1" applyFont="1" applyFill="1" applyBorder="1"/>
    <xf numFmtId="44" fontId="3" fillId="0" borderId="0" xfId="1" applyFont="1"/>
    <xf numFmtId="0" fontId="0" fillId="0" borderId="11" xfId="0" applyBorder="1" applyAlignment="1">
      <alignment horizontal="center"/>
    </xf>
    <xf numFmtId="0" fontId="0" fillId="0" borderId="11" xfId="0" applyBorder="1"/>
    <xf numFmtId="44" fontId="0" fillId="11" borderId="11" xfId="1" applyFont="1" applyFill="1" applyBorder="1"/>
    <xf numFmtId="44" fontId="0" fillId="12" borderId="11" xfId="1" applyFont="1" applyFill="1" applyBorder="1"/>
    <xf numFmtId="44" fontId="0" fillId="7" borderId="11" xfId="1" applyFont="1" applyFill="1" applyBorder="1"/>
    <xf numFmtId="44" fontId="0" fillId="0" borderId="11" xfId="1" applyFont="1" applyBorder="1"/>
    <xf numFmtId="0" fontId="0" fillId="10" borderId="11" xfId="0" applyFill="1" applyBorder="1"/>
    <xf numFmtId="44" fontId="0" fillId="10" borderId="11" xfId="1" applyFont="1" applyFill="1" applyBorder="1"/>
    <xf numFmtId="44" fontId="0" fillId="0" borderId="11" xfId="1" applyFont="1" applyFill="1" applyBorder="1"/>
    <xf numFmtId="0" fontId="2" fillId="0" borderId="11" xfId="0" applyFont="1" applyBorder="1" applyAlignment="1">
      <alignment horizontal="center" vertical="center"/>
    </xf>
    <xf numFmtId="44" fontId="5" fillId="8" borderId="11" xfId="1" applyFont="1" applyFill="1" applyBorder="1"/>
    <xf numFmtId="0" fontId="5" fillId="0" borderId="11" xfId="0" applyFont="1" applyFill="1" applyBorder="1"/>
    <xf numFmtId="0" fontId="9" fillId="0" borderId="11" xfId="0" applyFont="1" applyBorder="1"/>
    <xf numFmtId="0" fontId="9" fillId="0" borderId="11" xfId="0" applyFont="1" applyFill="1" applyBorder="1"/>
    <xf numFmtId="0" fontId="2" fillId="8" borderId="11" xfId="0" applyFont="1" applyFill="1" applyBorder="1"/>
    <xf numFmtId="0" fontId="2" fillId="0" borderId="19" xfId="0" applyFont="1" applyBorder="1" applyAlignment="1">
      <alignment horizontal="center"/>
    </xf>
    <xf numFmtId="167" fontId="4" fillId="0" borderId="11" xfId="0" applyNumberFormat="1" applyFont="1" applyBorder="1" applyAlignment="1">
      <alignment horizontal="center" vertical="center" wrapText="1"/>
    </xf>
    <xf numFmtId="167" fontId="3" fillId="0" borderId="11" xfId="0" applyNumberFormat="1" applyFont="1" applyBorder="1" applyAlignment="1">
      <alignment horizontal="right"/>
    </xf>
    <xf numFmtId="167" fontId="5" fillId="8" borderId="11" xfId="0" applyNumberFormat="1" applyFont="1" applyFill="1" applyBorder="1"/>
    <xf numFmtId="167" fontId="3" fillId="0" borderId="11" xfId="0" applyNumberFormat="1" applyFont="1" applyBorder="1" applyAlignment="1">
      <alignment horizontal="left"/>
    </xf>
    <xf numFmtId="167" fontId="10" fillId="0" borderId="11" xfId="0" applyNumberFormat="1" applyFont="1" applyBorder="1" applyAlignment="1">
      <alignment horizontal="right"/>
    </xf>
    <xf numFmtId="167" fontId="0" fillId="0" borderId="0" xfId="0" applyNumberFormat="1"/>
    <xf numFmtId="44" fontId="5" fillId="13" borderId="11" xfId="1" applyFont="1" applyFill="1" applyBorder="1"/>
    <xf numFmtId="0" fontId="2" fillId="2" borderId="11" xfId="0" applyFont="1" applyFill="1" applyBorder="1"/>
    <xf numFmtId="167" fontId="2" fillId="2" borderId="11" xfId="0" applyNumberFormat="1" applyFont="1" applyFill="1" applyBorder="1"/>
    <xf numFmtId="44" fontId="2" fillId="2" borderId="11" xfId="1" applyFont="1" applyFill="1" applyBorder="1"/>
    <xf numFmtId="44" fontId="5" fillId="0" borderId="0" xfId="1" applyFont="1" applyBorder="1"/>
    <xf numFmtId="44" fontId="2" fillId="0" borderId="0" xfId="1" applyFont="1" applyFill="1" applyBorder="1"/>
    <xf numFmtId="0" fontId="0" fillId="0" borderId="0" xfId="0" applyBorder="1"/>
    <xf numFmtId="44" fontId="0" fillId="6" borderId="11" xfId="1" applyFont="1" applyFill="1" applyBorder="1"/>
    <xf numFmtId="0" fontId="0" fillId="7" borderId="11" xfId="0" applyFill="1" applyBorder="1"/>
    <xf numFmtId="167" fontId="0" fillId="7" borderId="11" xfId="0" applyNumberFormat="1" applyFill="1" applyBorder="1"/>
    <xf numFmtId="44" fontId="0" fillId="7" borderId="11" xfId="0" applyNumberFormat="1" applyFill="1" applyBorder="1"/>
    <xf numFmtId="0" fontId="0" fillId="6" borderId="11" xfId="0" applyFill="1" applyBorder="1"/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44" fontId="11" fillId="0" borderId="11" xfId="1" applyFont="1" applyBorder="1" applyAlignment="1">
      <alignment horizontal="center"/>
    </xf>
    <xf numFmtId="44" fontId="11" fillId="0" borderId="12" xfId="1" applyFont="1" applyBorder="1" applyAlignment="1">
      <alignment horizontal="center"/>
    </xf>
    <xf numFmtId="0" fontId="11" fillId="0" borderId="10" xfId="0" applyFont="1" applyBorder="1"/>
    <xf numFmtId="0" fontId="11" fillId="0" borderId="11" xfId="0" applyFont="1" applyBorder="1"/>
    <xf numFmtId="44" fontId="11" fillId="0" borderId="11" xfId="1" applyFont="1" applyBorder="1"/>
    <xf numFmtId="44" fontId="11" fillId="0" borderId="12" xfId="1" applyFont="1" applyBorder="1"/>
    <xf numFmtId="0" fontId="11" fillId="0" borderId="15" xfId="0" applyFont="1" applyBorder="1"/>
    <xf numFmtId="0" fontId="11" fillId="10" borderId="16" xfId="0" applyFont="1" applyFill="1" applyBorder="1"/>
    <xf numFmtId="44" fontId="11" fillId="10" borderId="16" xfId="1" applyFont="1" applyFill="1" applyBorder="1"/>
    <xf numFmtId="44" fontId="11" fillId="10" borderId="17" xfId="1" applyFont="1" applyFill="1" applyBorder="1"/>
    <xf numFmtId="44" fontId="0" fillId="0" borderId="11" xfId="0" applyNumberFormat="1" applyBorder="1"/>
    <xf numFmtId="0" fontId="0" fillId="0" borderId="11" xfId="0" applyBorder="1" applyAlignment="1">
      <alignment horizontal="center"/>
    </xf>
    <xf numFmtId="44" fontId="0" fillId="10" borderId="11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56E3-698A-4B64-B2CD-5710707553D6}">
  <dimension ref="B2:H10"/>
  <sheetViews>
    <sheetView workbookViewId="0">
      <selection activeCell="H21" sqref="H21"/>
    </sheetView>
  </sheetViews>
  <sheetFormatPr defaultRowHeight="15" x14ac:dyDescent="0.25"/>
  <cols>
    <col min="2" max="2" width="9.42578125" bestFit="1" customWidth="1"/>
    <col min="5" max="5" width="12" bestFit="1" customWidth="1"/>
  </cols>
  <sheetData>
    <row r="2" spans="2:8" ht="15.75" thickBot="1" x14ac:dyDescent="0.3"/>
    <row r="3" spans="2:8" x14ac:dyDescent="0.25">
      <c r="B3" s="113" t="s">
        <v>135</v>
      </c>
      <c r="C3" s="114"/>
      <c r="D3" s="114"/>
      <c r="E3" s="114"/>
      <c r="F3" s="114"/>
      <c r="G3" s="114"/>
      <c r="H3" s="115"/>
    </row>
    <row r="4" spans="2:8" x14ac:dyDescent="0.25">
      <c r="B4" s="116" t="s">
        <v>136</v>
      </c>
      <c r="C4" s="117" t="s">
        <v>137</v>
      </c>
      <c r="D4" s="117" t="s">
        <v>138</v>
      </c>
      <c r="E4" s="118" t="s">
        <v>139</v>
      </c>
      <c r="F4" s="118" t="s">
        <v>140</v>
      </c>
      <c r="G4" s="118" t="s">
        <v>141</v>
      </c>
      <c r="H4" s="119" t="s">
        <v>142</v>
      </c>
    </row>
    <row r="5" spans="2:8" x14ac:dyDescent="0.25">
      <c r="B5" s="120" t="s">
        <v>143</v>
      </c>
      <c r="C5" s="121">
        <v>7</v>
      </c>
      <c r="D5" s="121">
        <v>4</v>
      </c>
      <c r="E5" s="122">
        <v>19.5</v>
      </c>
      <c r="F5" s="122">
        <f>C5*E5</f>
        <v>136.5</v>
      </c>
      <c r="G5" s="122">
        <v>2</v>
      </c>
      <c r="H5" s="123">
        <f>SUM(F5:G5)</f>
        <v>138.5</v>
      </c>
    </row>
    <row r="6" spans="2:8" x14ac:dyDescent="0.25">
      <c r="B6" s="120" t="s">
        <v>144</v>
      </c>
      <c r="C6" s="121">
        <v>1</v>
      </c>
      <c r="D6" s="121">
        <v>4</v>
      </c>
      <c r="E6" s="122">
        <v>19.5</v>
      </c>
      <c r="F6" s="122">
        <f t="shared" ref="F6:F9" si="0">C6*E6</f>
        <v>19.5</v>
      </c>
      <c r="G6" s="122">
        <v>1</v>
      </c>
      <c r="H6" s="123">
        <f t="shared" ref="H6:H9" si="1">SUM(F6:G6)</f>
        <v>20.5</v>
      </c>
    </row>
    <row r="7" spans="2:8" x14ac:dyDescent="0.25">
      <c r="B7" s="120" t="s">
        <v>145</v>
      </c>
      <c r="C7" s="121">
        <v>1</v>
      </c>
      <c r="D7" s="121">
        <v>4</v>
      </c>
      <c r="E7" s="122">
        <v>19.5</v>
      </c>
      <c r="F7" s="122">
        <f t="shared" si="0"/>
        <v>19.5</v>
      </c>
      <c r="G7" s="122">
        <v>1</v>
      </c>
      <c r="H7" s="123">
        <f t="shared" si="1"/>
        <v>20.5</v>
      </c>
    </row>
    <row r="8" spans="2:8" x14ac:dyDescent="0.25">
      <c r="B8" s="120" t="s">
        <v>146</v>
      </c>
      <c r="C8" s="121">
        <v>1</v>
      </c>
      <c r="D8" s="121">
        <v>4</v>
      </c>
      <c r="E8" s="122">
        <v>19.5</v>
      </c>
      <c r="F8" s="122">
        <f t="shared" si="0"/>
        <v>19.5</v>
      </c>
      <c r="G8" s="122">
        <v>1</v>
      </c>
      <c r="H8" s="123">
        <f t="shared" si="1"/>
        <v>20.5</v>
      </c>
    </row>
    <row r="9" spans="2:8" x14ac:dyDescent="0.25">
      <c r="B9" s="120" t="s">
        <v>147</v>
      </c>
      <c r="C9" s="121">
        <v>2</v>
      </c>
      <c r="D9" s="121">
        <v>4</v>
      </c>
      <c r="E9" s="122">
        <v>19.5</v>
      </c>
      <c r="F9" s="122">
        <f t="shared" si="0"/>
        <v>39</v>
      </c>
      <c r="G9" s="122">
        <v>1</v>
      </c>
      <c r="H9" s="123">
        <f t="shared" si="1"/>
        <v>40</v>
      </c>
    </row>
    <row r="10" spans="2:8" ht="15.75" thickBot="1" x14ac:dyDescent="0.3">
      <c r="B10" s="124"/>
      <c r="C10" s="125">
        <f>SUM(C5:C9)</f>
        <v>12</v>
      </c>
      <c r="D10" s="125"/>
      <c r="E10" s="126"/>
      <c r="F10" s="126">
        <f>SUM(F5:F9)</f>
        <v>234</v>
      </c>
      <c r="G10" s="126">
        <f t="shared" ref="G10" si="2">SUM(G5:G9)</f>
        <v>6</v>
      </c>
      <c r="H10" s="127">
        <f>SUM(H5:H9)</f>
        <v>240</v>
      </c>
    </row>
  </sheetData>
  <mergeCells count="1">
    <mergeCell ref="B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1353-68B4-454D-A203-2EBE3551E7B6}">
  <dimension ref="A1:U78"/>
  <sheetViews>
    <sheetView workbookViewId="0">
      <selection activeCell="V4" sqref="V4"/>
    </sheetView>
  </sheetViews>
  <sheetFormatPr defaultRowHeight="12.75" x14ac:dyDescent="0.2"/>
  <cols>
    <col min="1" max="1" width="24.5703125" style="4" bestFit="1" customWidth="1"/>
    <col min="2" max="2" width="3.5703125" style="4" customWidth="1"/>
    <col min="3" max="3" width="7.28515625" style="4" bestFit="1" customWidth="1"/>
    <col min="4" max="4" width="7.5703125" style="78" bestFit="1" customWidth="1"/>
    <col min="5" max="5" width="8.5703125" style="78" bestFit="1" customWidth="1"/>
    <col min="6" max="6" width="10.28515625" style="78" bestFit="1" customWidth="1"/>
    <col min="7" max="7" width="9.5703125" style="78" customWidth="1"/>
    <col min="8" max="8" width="9.42578125" style="78" customWidth="1"/>
    <col min="9" max="9" width="10" style="78" bestFit="1" customWidth="1"/>
    <col min="10" max="10" width="4.5703125" style="4" customWidth="1"/>
    <col min="11" max="11" width="7.28515625" style="4" bestFit="1" customWidth="1"/>
    <col min="12" max="12" width="7.5703125" style="78" bestFit="1" customWidth="1"/>
    <col min="13" max="13" width="8.5703125" style="78" bestFit="1" customWidth="1"/>
    <col min="14" max="14" width="10.28515625" style="78" bestFit="1" customWidth="1"/>
    <col min="15" max="15" width="4.42578125" style="4" customWidth="1"/>
    <col min="16" max="16" width="7.28515625" style="4" bestFit="1" customWidth="1"/>
    <col min="17" max="17" width="7.5703125" style="78" bestFit="1" customWidth="1"/>
    <col min="18" max="18" width="8.5703125" style="78" bestFit="1" customWidth="1"/>
    <col min="19" max="19" width="10.28515625" style="78" bestFit="1" customWidth="1"/>
    <col min="20" max="20" width="10" style="78" bestFit="1" customWidth="1"/>
    <col min="21" max="21" width="10" style="4" bestFit="1" customWidth="1"/>
    <col min="22" max="16384" width="9.140625" style="4"/>
  </cols>
  <sheetData>
    <row r="1" spans="1:21" ht="13.5" thickBo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</row>
    <row r="2" spans="1:21" s="15" customFormat="1" ht="15" customHeight="1" x14ac:dyDescent="0.25">
      <c r="A2" s="5"/>
      <c r="B2" s="6" t="s">
        <v>1</v>
      </c>
      <c r="C2" s="7"/>
      <c r="D2" s="7"/>
      <c r="E2" s="7"/>
      <c r="F2" s="8"/>
      <c r="G2" s="9" t="s">
        <v>2</v>
      </c>
      <c r="H2" s="10"/>
      <c r="I2" s="11"/>
      <c r="J2" s="12" t="s">
        <v>3</v>
      </c>
      <c r="K2" s="7"/>
      <c r="L2" s="7"/>
      <c r="M2" s="7"/>
      <c r="N2" s="8"/>
      <c r="O2" s="12" t="s">
        <v>4</v>
      </c>
      <c r="P2" s="7"/>
      <c r="Q2" s="7"/>
      <c r="R2" s="7"/>
      <c r="S2" s="8"/>
      <c r="T2" s="13" t="s">
        <v>5</v>
      </c>
      <c r="U2" s="14" t="s">
        <v>6</v>
      </c>
    </row>
    <row r="3" spans="1:21" s="26" customFormat="1" x14ac:dyDescent="0.25">
      <c r="A3" s="16" t="s">
        <v>7</v>
      </c>
      <c r="B3" s="17" t="s">
        <v>8</v>
      </c>
      <c r="C3" s="18" t="s">
        <v>9</v>
      </c>
      <c r="D3" s="19" t="s">
        <v>10</v>
      </c>
      <c r="E3" s="19" t="s">
        <v>11</v>
      </c>
      <c r="F3" s="20" t="s">
        <v>5</v>
      </c>
      <c r="G3" s="21" t="s">
        <v>12</v>
      </c>
      <c r="H3" s="19" t="s">
        <v>13</v>
      </c>
      <c r="I3" s="22" t="s">
        <v>5</v>
      </c>
      <c r="J3" s="23" t="s">
        <v>8</v>
      </c>
      <c r="K3" s="18" t="s">
        <v>9</v>
      </c>
      <c r="L3" s="19" t="s">
        <v>10</v>
      </c>
      <c r="M3" s="19" t="s">
        <v>11</v>
      </c>
      <c r="N3" s="20" t="s">
        <v>5</v>
      </c>
      <c r="O3" s="23" t="s">
        <v>8</v>
      </c>
      <c r="P3" s="18" t="s">
        <v>9</v>
      </c>
      <c r="Q3" s="19" t="s">
        <v>10</v>
      </c>
      <c r="R3" s="19" t="s">
        <v>11</v>
      </c>
      <c r="S3" s="20" t="s">
        <v>5</v>
      </c>
      <c r="T3" s="24"/>
      <c r="U3" s="25"/>
    </row>
    <row r="4" spans="1:21" x14ac:dyDescent="0.2">
      <c r="A4" s="27" t="s">
        <v>14</v>
      </c>
      <c r="B4" s="28">
        <v>1</v>
      </c>
      <c r="C4" s="29">
        <v>4</v>
      </c>
      <c r="D4" s="30">
        <v>2</v>
      </c>
      <c r="E4" s="30">
        <v>2.5</v>
      </c>
      <c r="F4" s="31">
        <f>SUM(D4:E4)*C4*B4</f>
        <v>18</v>
      </c>
      <c r="G4" s="32">
        <f>B4*10</f>
        <v>10</v>
      </c>
      <c r="H4" s="30"/>
      <c r="I4" s="33">
        <f>SUM(G4:H4)</f>
        <v>10</v>
      </c>
      <c r="J4" s="34"/>
      <c r="K4" s="29">
        <v>1</v>
      </c>
      <c r="L4" s="30">
        <v>2</v>
      </c>
      <c r="M4" s="30">
        <v>2.5</v>
      </c>
      <c r="N4" s="31">
        <f>SUM(L4:M4)*K4*J4</f>
        <v>0</v>
      </c>
      <c r="O4" s="34"/>
      <c r="P4" s="29">
        <v>1</v>
      </c>
      <c r="Q4" s="30">
        <v>2</v>
      </c>
      <c r="R4" s="30">
        <v>2.5</v>
      </c>
      <c r="S4" s="31">
        <f>SUM(Q4:R4)*P4*O4</f>
        <v>0</v>
      </c>
      <c r="T4" s="35">
        <f>S4+N4+I4+F4</f>
        <v>28</v>
      </c>
      <c r="U4" s="36"/>
    </row>
    <row r="5" spans="1:21" x14ac:dyDescent="0.2">
      <c r="A5" s="37" t="s">
        <v>15</v>
      </c>
      <c r="B5" s="38">
        <v>4</v>
      </c>
      <c r="C5" s="29">
        <v>4</v>
      </c>
      <c r="D5" s="30">
        <v>2</v>
      </c>
      <c r="E5" s="30">
        <v>2.5</v>
      </c>
      <c r="F5" s="31">
        <f>SUM(D5:E5)*C5*B5</f>
        <v>72</v>
      </c>
      <c r="G5" s="32">
        <f>(B5-1)*10</f>
        <v>30</v>
      </c>
      <c r="H5" s="30">
        <v>5</v>
      </c>
      <c r="I5" s="33">
        <f t="shared" ref="I5:I23" si="0">SUM(G5:H5)</f>
        <v>35</v>
      </c>
      <c r="J5" s="34"/>
      <c r="K5" s="29">
        <v>1</v>
      </c>
      <c r="L5" s="30">
        <v>2</v>
      </c>
      <c r="M5" s="30">
        <v>2.5</v>
      </c>
      <c r="N5" s="31">
        <f>SUM(L5:M5)*K5*J5</f>
        <v>0</v>
      </c>
      <c r="O5" s="34"/>
      <c r="P5" s="29">
        <v>1</v>
      </c>
      <c r="Q5" s="30">
        <v>2</v>
      </c>
      <c r="R5" s="30">
        <v>2.5</v>
      </c>
      <c r="S5" s="31">
        <f>SUM(Q5:R5)*P5*O5</f>
        <v>0</v>
      </c>
      <c r="T5" s="35">
        <f t="shared" ref="T5:T23" si="1">S5+N5+I5+F5</f>
        <v>107</v>
      </c>
      <c r="U5" s="36"/>
    </row>
    <row r="6" spans="1:21" x14ac:dyDescent="0.2">
      <c r="A6" s="37" t="s">
        <v>16</v>
      </c>
      <c r="B6" s="28">
        <v>1</v>
      </c>
      <c r="C6" s="29">
        <v>4</v>
      </c>
      <c r="D6" s="30">
        <v>2</v>
      </c>
      <c r="E6" s="30">
        <v>2.5</v>
      </c>
      <c r="F6" s="31">
        <f>SUM(D6:E6)*C6*B6</f>
        <v>18</v>
      </c>
      <c r="G6" s="32">
        <f>B6*10</f>
        <v>10</v>
      </c>
      <c r="H6" s="30"/>
      <c r="I6" s="33">
        <f t="shared" si="0"/>
        <v>10</v>
      </c>
      <c r="J6" s="39">
        <v>3</v>
      </c>
      <c r="K6" s="29">
        <v>1</v>
      </c>
      <c r="L6" s="30">
        <v>2</v>
      </c>
      <c r="M6" s="30">
        <v>2.5</v>
      </c>
      <c r="N6" s="31">
        <f>SUM(L6:M6)*K6*J6</f>
        <v>13.5</v>
      </c>
      <c r="O6" s="34"/>
      <c r="P6" s="29">
        <v>1</v>
      </c>
      <c r="Q6" s="30">
        <v>2</v>
      </c>
      <c r="R6" s="30">
        <v>2.5</v>
      </c>
      <c r="S6" s="31">
        <f>SUM(Q6:R6)*P6*O6</f>
        <v>0</v>
      </c>
      <c r="T6" s="35">
        <f t="shared" si="1"/>
        <v>41.5</v>
      </c>
      <c r="U6" s="36"/>
    </row>
    <row r="7" spans="1:21" x14ac:dyDescent="0.2">
      <c r="A7" s="40" t="s">
        <v>17</v>
      </c>
      <c r="B7" s="38">
        <v>2</v>
      </c>
      <c r="C7" s="29">
        <v>4</v>
      </c>
      <c r="D7" s="30">
        <v>2</v>
      </c>
      <c r="E7" s="30">
        <v>2.5</v>
      </c>
      <c r="F7" s="31">
        <f>SUM(D7:E7)*C7*B7</f>
        <v>36</v>
      </c>
      <c r="G7" s="32">
        <f>(B7-1)*10</f>
        <v>10</v>
      </c>
      <c r="H7" s="30">
        <v>5</v>
      </c>
      <c r="I7" s="33">
        <f t="shared" si="0"/>
        <v>15</v>
      </c>
      <c r="J7" s="34">
        <v>2</v>
      </c>
      <c r="K7" s="29">
        <v>1</v>
      </c>
      <c r="L7" s="30">
        <v>2</v>
      </c>
      <c r="M7" s="30">
        <v>2.5</v>
      </c>
      <c r="N7" s="31">
        <f>SUM(L7:M7)*K7*J7</f>
        <v>9</v>
      </c>
      <c r="O7" s="34"/>
      <c r="P7" s="29">
        <v>1</v>
      </c>
      <c r="Q7" s="30">
        <v>2</v>
      </c>
      <c r="R7" s="30">
        <v>2.5</v>
      </c>
      <c r="S7" s="31">
        <f>SUM(Q7:R7)*P7*O7</f>
        <v>0</v>
      </c>
      <c r="T7" s="35">
        <f t="shared" si="1"/>
        <v>60</v>
      </c>
      <c r="U7" s="36"/>
    </row>
    <row r="8" spans="1:21" x14ac:dyDescent="0.2">
      <c r="A8" s="37" t="s">
        <v>18</v>
      </c>
      <c r="B8" s="28">
        <v>3</v>
      </c>
      <c r="C8" s="29">
        <v>4</v>
      </c>
      <c r="D8" s="30">
        <v>2</v>
      </c>
      <c r="E8" s="30">
        <v>2.5</v>
      </c>
      <c r="F8" s="31">
        <f>SUM(D8:E8)*C8*B8</f>
        <v>54</v>
      </c>
      <c r="G8" s="32">
        <f>B8*10</f>
        <v>30</v>
      </c>
      <c r="H8" s="30"/>
      <c r="I8" s="33">
        <f t="shared" si="0"/>
        <v>30</v>
      </c>
      <c r="J8" s="39">
        <v>1</v>
      </c>
      <c r="K8" s="29">
        <v>1</v>
      </c>
      <c r="L8" s="30">
        <v>2</v>
      </c>
      <c r="M8" s="30">
        <v>2.5</v>
      </c>
      <c r="N8" s="31">
        <f>SUM(L8:M8)*K8*J8</f>
        <v>4.5</v>
      </c>
      <c r="O8" s="34"/>
      <c r="P8" s="29">
        <v>1</v>
      </c>
      <c r="Q8" s="30">
        <v>2</v>
      </c>
      <c r="R8" s="30">
        <v>2.5</v>
      </c>
      <c r="S8" s="31">
        <f>SUM(Q8:R8)*P8*O8</f>
        <v>0</v>
      </c>
      <c r="T8" s="35">
        <f t="shared" si="1"/>
        <v>88.5</v>
      </c>
      <c r="U8" s="36"/>
    </row>
    <row r="9" spans="1:21" x14ac:dyDescent="0.2">
      <c r="A9" s="37" t="s">
        <v>19</v>
      </c>
      <c r="B9" s="41">
        <v>2</v>
      </c>
      <c r="C9" s="29">
        <v>4</v>
      </c>
      <c r="D9" s="30">
        <v>2</v>
      </c>
      <c r="E9" s="30">
        <v>2.5</v>
      </c>
      <c r="F9" s="31">
        <f>SUM(D9:E9)*C9*B9</f>
        <v>36</v>
      </c>
      <c r="G9" s="32">
        <f>(B9-1)*10</f>
        <v>10</v>
      </c>
      <c r="H9" s="30">
        <v>5</v>
      </c>
      <c r="I9" s="33">
        <f t="shared" si="0"/>
        <v>15</v>
      </c>
      <c r="J9" s="39">
        <v>5</v>
      </c>
      <c r="K9" s="29">
        <v>1</v>
      </c>
      <c r="L9" s="30">
        <v>2</v>
      </c>
      <c r="M9" s="30">
        <v>2.5</v>
      </c>
      <c r="N9" s="31">
        <f>SUM(L9:M9)*K9*J9</f>
        <v>22.5</v>
      </c>
      <c r="O9" s="34"/>
      <c r="P9" s="29">
        <v>1</v>
      </c>
      <c r="Q9" s="30">
        <v>2</v>
      </c>
      <c r="R9" s="30">
        <v>2.5</v>
      </c>
      <c r="S9" s="31">
        <f>SUM(Q9:R9)*P9*O9</f>
        <v>0</v>
      </c>
      <c r="T9" s="35">
        <f t="shared" si="1"/>
        <v>73.5</v>
      </c>
      <c r="U9" s="36"/>
    </row>
    <row r="10" spans="1:21" x14ac:dyDescent="0.2">
      <c r="A10" s="37" t="s">
        <v>20</v>
      </c>
      <c r="B10" s="38">
        <v>4</v>
      </c>
      <c r="C10" s="29">
        <v>4</v>
      </c>
      <c r="D10" s="30">
        <v>2</v>
      </c>
      <c r="E10" s="30">
        <v>2.5</v>
      </c>
      <c r="F10" s="31">
        <f>SUM(D10:E10)*C10*B10</f>
        <v>72</v>
      </c>
      <c r="G10" s="32">
        <f>(B10-1)*10</f>
        <v>30</v>
      </c>
      <c r="H10" s="30">
        <v>5</v>
      </c>
      <c r="I10" s="33">
        <f t="shared" si="0"/>
        <v>35</v>
      </c>
      <c r="J10" s="34"/>
      <c r="K10" s="29">
        <v>1</v>
      </c>
      <c r="L10" s="30">
        <v>2</v>
      </c>
      <c r="M10" s="30">
        <v>2.5</v>
      </c>
      <c r="N10" s="31">
        <f>SUM(L10:M10)*K10*J10</f>
        <v>0</v>
      </c>
      <c r="O10" s="34"/>
      <c r="P10" s="29">
        <v>1</v>
      </c>
      <c r="Q10" s="30">
        <v>2</v>
      </c>
      <c r="R10" s="30">
        <v>2.5</v>
      </c>
      <c r="S10" s="31">
        <f>SUM(Q10:R10)*P10*O10</f>
        <v>0</v>
      </c>
      <c r="T10" s="35">
        <f t="shared" si="1"/>
        <v>107</v>
      </c>
      <c r="U10" s="36"/>
    </row>
    <row r="11" spans="1:21" x14ac:dyDescent="0.2">
      <c r="A11" s="37" t="s">
        <v>21</v>
      </c>
      <c r="B11" s="41">
        <v>2</v>
      </c>
      <c r="C11" s="29">
        <v>4</v>
      </c>
      <c r="D11" s="30">
        <v>2</v>
      </c>
      <c r="E11" s="30">
        <v>2.5</v>
      </c>
      <c r="F11" s="31">
        <f>SUM(D11:E11)*C11*B11</f>
        <v>36</v>
      </c>
      <c r="G11" s="32">
        <f>(B11-1)*10</f>
        <v>10</v>
      </c>
      <c r="H11" s="30">
        <v>5</v>
      </c>
      <c r="I11" s="33">
        <f t="shared" si="0"/>
        <v>15</v>
      </c>
      <c r="J11" s="34">
        <v>2</v>
      </c>
      <c r="K11" s="29">
        <v>1</v>
      </c>
      <c r="L11" s="30">
        <v>2</v>
      </c>
      <c r="M11" s="30">
        <v>2.5</v>
      </c>
      <c r="N11" s="31">
        <f>SUM(L11:M11)*K11*J11</f>
        <v>9</v>
      </c>
      <c r="O11" s="34"/>
      <c r="P11" s="29">
        <v>1</v>
      </c>
      <c r="Q11" s="30">
        <v>2</v>
      </c>
      <c r="R11" s="30">
        <v>2.5</v>
      </c>
      <c r="S11" s="31">
        <f>SUM(Q11:R11)*P11*O11</f>
        <v>0</v>
      </c>
      <c r="T11" s="35">
        <f t="shared" si="1"/>
        <v>60</v>
      </c>
      <c r="U11" s="36"/>
    </row>
    <row r="12" spans="1:21" x14ac:dyDescent="0.2">
      <c r="A12" s="37" t="s">
        <v>22</v>
      </c>
      <c r="B12" s="28">
        <v>1</v>
      </c>
      <c r="C12" s="29">
        <v>4</v>
      </c>
      <c r="D12" s="30">
        <v>2</v>
      </c>
      <c r="E12" s="30">
        <v>2.5</v>
      </c>
      <c r="F12" s="31">
        <f>SUM(D12:E12)*C12*B12</f>
        <v>18</v>
      </c>
      <c r="G12" s="32">
        <f>B12*10</f>
        <v>10</v>
      </c>
      <c r="H12" s="30"/>
      <c r="I12" s="33">
        <f t="shared" si="0"/>
        <v>10</v>
      </c>
      <c r="J12" s="39">
        <v>3</v>
      </c>
      <c r="K12" s="29">
        <v>1</v>
      </c>
      <c r="L12" s="30">
        <v>2</v>
      </c>
      <c r="M12" s="30">
        <v>2.5</v>
      </c>
      <c r="N12" s="31">
        <f>SUM(L12:M12)*K12*J12</f>
        <v>13.5</v>
      </c>
      <c r="O12" s="34"/>
      <c r="P12" s="29">
        <v>1</v>
      </c>
      <c r="Q12" s="30">
        <v>2</v>
      </c>
      <c r="R12" s="30">
        <v>2.5</v>
      </c>
      <c r="S12" s="31">
        <f>SUM(Q12:R12)*P12*O12</f>
        <v>0</v>
      </c>
      <c r="T12" s="35">
        <f t="shared" si="1"/>
        <v>41.5</v>
      </c>
      <c r="U12" s="36"/>
    </row>
    <row r="13" spans="1:21" x14ac:dyDescent="0.2">
      <c r="A13" s="37" t="s">
        <v>23</v>
      </c>
      <c r="B13" s="28">
        <v>1</v>
      </c>
      <c r="C13" s="29">
        <v>4</v>
      </c>
      <c r="D13" s="30">
        <v>2</v>
      </c>
      <c r="E13" s="30">
        <v>2.5</v>
      </c>
      <c r="F13" s="31">
        <f>SUM(D13:E13)*C13*B13</f>
        <v>18</v>
      </c>
      <c r="G13" s="32">
        <f>B13*10</f>
        <v>10</v>
      </c>
      <c r="H13" s="30"/>
      <c r="I13" s="33">
        <f t="shared" si="0"/>
        <v>10</v>
      </c>
      <c r="J13" s="39">
        <v>2</v>
      </c>
      <c r="K13" s="29">
        <v>1</v>
      </c>
      <c r="L13" s="30">
        <v>2</v>
      </c>
      <c r="M13" s="30">
        <v>2.5</v>
      </c>
      <c r="N13" s="31">
        <f>SUM(L13:M13)*K13*J13</f>
        <v>9</v>
      </c>
      <c r="O13" s="34"/>
      <c r="P13" s="29">
        <v>1</v>
      </c>
      <c r="Q13" s="30">
        <v>2</v>
      </c>
      <c r="R13" s="30">
        <v>2.5</v>
      </c>
      <c r="S13" s="31">
        <f>SUM(Q13:R13)*P13*O13</f>
        <v>0</v>
      </c>
      <c r="T13" s="35">
        <f t="shared" si="1"/>
        <v>37</v>
      </c>
      <c r="U13" s="36"/>
    </row>
    <row r="14" spans="1:21" x14ac:dyDescent="0.2">
      <c r="A14" s="42" t="s">
        <v>24</v>
      </c>
      <c r="B14" s="38">
        <v>3</v>
      </c>
      <c r="C14" s="29">
        <v>4</v>
      </c>
      <c r="D14" s="30">
        <v>2</v>
      </c>
      <c r="E14" s="30">
        <v>2.5</v>
      </c>
      <c r="F14" s="31">
        <f>SUM(D14:E14)*C14*B14</f>
        <v>54</v>
      </c>
      <c r="G14" s="32">
        <f>(B14-1)*10</f>
        <v>20</v>
      </c>
      <c r="H14" s="30">
        <v>5</v>
      </c>
      <c r="I14" s="33">
        <f t="shared" si="0"/>
        <v>25</v>
      </c>
      <c r="J14" s="34">
        <v>1</v>
      </c>
      <c r="K14" s="29">
        <v>1</v>
      </c>
      <c r="L14" s="30">
        <v>2</v>
      </c>
      <c r="M14" s="30">
        <v>2.5</v>
      </c>
      <c r="N14" s="31">
        <f>SUM(L14:M14)*K14*J14</f>
        <v>4.5</v>
      </c>
      <c r="O14" s="34"/>
      <c r="P14" s="29">
        <v>1</v>
      </c>
      <c r="Q14" s="30">
        <v>2</v>
      </c>
      <c r="R14" s="30">
        <v>2.5</v>
      </c>
      <c r="S14" s="31">
        <f>SUM(Q14:R14)*P14*O14</f>
        <v>0</v>
      </c>
      <c r="T14" s="35">
        <f t="shared" si="1"/>
        <v>83.5</v>
      </c>
      <c r="U14" s="36"/>
    </row>
    <row r="15" spans="1:21" x14ac:dyDescent="0.2">
      <c r="A15" s="37" t="s">
        <v>25</v>
      </c>
      <c r="B15" s="28">
        <v>1</v>
      </c>
      <c r="C15" s="29">
        <v>4</v>
      </c>
      <c r="D15" s="30">
        <v>2</v>
      </c>
      <c r="E15" s="30">
        <v>2.5</v>
      </c>
      <c r="F15" s="31">
        <f>SUM(D15:E15)*C15*B15</f>
        <v>18</v>
      </c>
      <c r="G15" s="32">
        <f>B15*10</f>
        <v>10</v>
      </c>
      <c r="H15" s="30"/>
      <c r="I15" s="33">
        <f t="shared" si="0"/>
        <v>10</v>
      </c>
      <c r="J15" s="34">
        <v>1</v>
      </c>
      <c r="K15" s="29">
        <v>1</v>
      </c>
      <c r="L15" s="30">
        <v>2</v>
      </c>
      <c r="M15" s="30">
        <v>2.5</v>
      </c>
      <c r="N15" s="31">
        <f>SUM(L15:M15)*K15*J15</f>
        <v>4.5</v>
      </c>
      <c r="O15" s="34"/>
      <c r="P15" s="29">
        <v>1</v>
      </c>
      <c r="Q15" s="30">
        <v>2</v>
      </c>
      <c r="R15" s="30">
        <v>2.5</v>
      </c>
      <c r="S15" s="31">
        <f>SUM(Q15:R15)*P15*O15</f>
        <v>0</v>
      </c>
      <c r="T15" s="35">
        <f t="shared" si="1"/>
        <v>32.5</v>
      </c>
      <c r="U15" s="36"/>
    </row>
    <row r="16" spans="1:21" x14ac:dyDescent="0.2">
      <c r="A16" s="37" t="s">
        <v>26</v>
      </c>
      <c r="B16" s="38">
        <v>3</v>
      </c>
      <c r="C16" s="29">
        <v>4</v>
      </c>
      <c r="D16" s="30">
        <v>2</v>
      </c>
      <c r="E16" s="30">
        <v>2.5</v>
      </c>
      <c r="F16" s="31">
        <f>SUM(D16:E16)*C16*B16</f>
        <v>54</v>
      </c>
      <c r="G16" s="32">
        <f>(B16-1)*10</f>
        <v>20</v>
      </c>
      <c r="H16" s="30">
        <v>5</v>
      </c>
      <c r="I16" s="33">
        <f t="shared" si="0"/>
        <v>25</v>
      </c>
      <c r="J16" s="34">
        <v>1</v>
      </c>
      <c r="K16" s="29">
        <v>1</v>
      </c>
      <c r="L16" s="30">
        <v>2</v>
      </c>
      <c r="M16" s="30">
        <v>2.5</v>
      </c>
      <c r="N16" s="31">
        <f>SUM(L16:M16)*K16*J16</f>
        <v>4.5</v>
      </c>
      <c r="O16" s="34">
        <v>1</v>
      </c>
      <c r="P16" s="29">
        <v>1</v>
      </c>
      <c r="Q16" s="30">
        <v>2</v>
      </c>
      <c r="R16" s="30">
        <v>2.5</v>
      </c>
      <c r="S16" s="31">
        <f>SUM(Q16:R16)*P16*O16</f>
        <v>4.5</v>
      </c>
      <c r="T16" s="35">
        <f t="shared" si="1"/>
        <v>88</v>
      </c>
      <c r="U16" s="36"/>
    </row>
    <row r="17" spans="1:21" x14ac:dyDescent="0.2">
      <c r="A17" s="37" t="s">
        <v>27</v>
      </c>
      <c r="B17" s="38">
        <v>2</v>
      </c>
      <c r="C17" s="29">
        <v>4</v>
      </c>
      <c r="D17" s="30">
        <v>2</v>
      </c>
      <c r="E17" s="30">
        <v>2.5</v>
      </c>
      <c r="F17" s="31">
        <f>SUM(D17:E17)*C17*B17</f>
        <v>36</v>
      </c>
      <c r="G17" s="32">
        <f>(B17-1)*10</f>
        <v>10</v>
      </c>
      <c r="H17" s="30">
        <v>5</v>
      </c>
      <c r="I17" s="33">
        <f t="shared" si="0"/>
        <v>15</v>
      </c>
      <c r="J17" s="34">
        <v>1</v>
      </c>
      <c r="K17" s="29">
        <v>1</v>
      </c>
      <c r="L17" s="30">
        <v>2</v>
      </c>
      <c r="M17" s="30">
        <v>2.5</v>
      </c>
      <c r="N17" s="31">
        <f>SUM(L17:M17)*K17*J17</f>
        <v>4.5</v>
      </c>
      <c r="O17" s="34"/>
      <c r="P17" s="29">
        <v>1</v>
      </c>
      <c r="Q17" s="30">
        <v>2</v>
      </c>
      <c r="R17" s="30">
        <v>2.5</v>
      </c>
      <c r="S17" s="31">
        <f>SUM(Q17:R17)*P17*O17</f>
        <v>0</v>
      </c>
      <c r="T17" s="35">
        <f t="shared" si="1"/>
        <v>55.5</v>
      </c>
      <c r="U17" s="36"/>
    </row>
    <row r="18" spans="1:21" x14ac:dyDescent="0.2">
      <c r="A18" s="37" t="s">
        <v>28</v>
      </c>
      <c r="B18" s="28">
        <v>2</v>
      </c>
      <c r="C18" s="29">
        <v>4</v>
      </c>
      <c r="D18" s="30">
        <v>2</v>
      </c>
      <c r="E18" s="30">
        <v>2.5</v>
      </c>
      <c r="F18" s="31">
        <f>SUM(D18:E18)*C18*B18</f>
        <v>36</v>
      </c>
      <c r="G18" s="32">
        <f>B18*10</f>
        <v>20</v>
      </c>
      <c r="H18" s="30"/>
      <c r="I18" s="33">
        <f t="shared" si="0"/>
        <v>20</v>
      </c>
      <c r="J18" s="34"/>
      <c r="K18" s="29">
        <v>1</v>
      </c>
      <c r="L18" s="30">
        <v>2</v>
      </c>
      <c r="M18" s="30">
        <v>2.5</v>
      </c>
      <c r="N18" s="31">
        <f>SUM(L18:M18)*K18*J18</f>
        <v>0</v>
      </c>
      <c r="O18" s="34"/>
      <c r="P18" s="29">
        <v>1</v>
      </c>
      <c r="Q18" s="30">
        <v>2</v>
      </c>
      <c r="R18" s="30">
        <v>2.5</v>
      </c>
      <c r="S18" s="31">
        <f>SUM(Q18:R18)*P18*O18</f>
        <v>0</v>
      </c>
      <c r="T18" s="35">
        <f t="shared" si="1"/>
        <v>56</v>
      </c>
      <c r="U18" s="36"/>
    </row>
    <row r="19" spans="1:21" x14ac:dyDescent="0.2">
      <c r="A19" s="37" t="s">
        <v>29</v>
      </c>
      <c r="B19" s="38">
        <v>4</v>
      </c>
      <c r="C19" s="29">
        <v>4</v>
      </c>
      <c r="D19" s="30">
        <v>2</v>
      </c>
      <c r="E19" s="30">
        <v>2.5</v>
      </c>
      <c r="F19" s="31">
        <f>SUM(D19:E19)*C19*B19</f>
        <v>72</v>
      </c>
      <c r="G19" s="32">
        <f>(B19-1)*10</f>
        <v>30</v>
      </c>
      <c r="H19" s="30">
        <v>5</v>
      </c>
      <c r="I19" s="33">
        <f t="shared" si="0"/>
        <v>35</v>
      </c>
      <c r="J19" s="34">
        <v>1</v>
      </c>
      <c r="K19" s="29">
        <v>1</v>
      </c>
      <c r="L19" s="30">
        <v>2</v>
      </c>
      <c r="M19" s="30">
        <v>2.5</v>
      </c>
      <c r="N19" s="31">
        <f>SUM(L19:M19)*K19*J19</f>
        <v>4.5</v>
      </c>
      <c r="O19" s="34"/>
      <c r="P19" s="29">
        <v>1</v>
      </c>
      <c r="Q19" s="30">
        <v>2</v>
      </c>
      <c r="R19" s="30">
        <v>2.5</v>
      </c>
      <c r="S19" s="31">
        <f>SUM(Q19:R19)*P19*O19</f>
        <v>0</v>
      </c>
      <c r="T19" s="35">
        <f t="shared" si="1"/>
        <v>111.5</v>
      </c>
      <c r="U19" s="36"/>
    </row>
    <row r="20" spans="1:21" x14ac:dyDescent="0.2">
      <c r="A20" s="37" t="s">
        <v>30</v>
      </c>
      <c r="B20" s="28">
        <v>1</v>
      </c>
      <c r="C20" s="29">
        <v>4</v>
      </c>
      <c r="D20" s="30">
        <v>2</v>
      </c>
      <c r="E20" s="30">
        <v>2.5</v>
      </c>
      <c r="F20" s="31">
        <f>SUM(D20:E20)*C20*B20</f>
        <v>18</v>
      </c>
      <c r="G20" s="32">
        <f>B20*10</f>
        <v>10</v>
      </c>
      <c r="H20" s="30"/>
      <c r="I20" s="33">
        <f t="shared" si="0"/>
        <v>10</v>
      </c>
      <c r="J20" s="39">
        <v>2</v>
      </c>
      <c r="K20" s="29">
        <v>1</v>
      </c>
      <c r="L20" s="30">
        <v>2</v>
      </c>
      <c r="M20" s="30">
        <v>2.5</v>
      </c>
      <c r="N20" s="31">
        <f>SUM(L20:M20)*K20*J20</f>
        <v>9</v>
      </c>
      <c r="O20" s="34"/>
      <c r="P20" s="29">
        <v>1</v>
      </c>
      <c r="Q20" s="30">
        <v>2</v>
      </c>
      <c r="R20" s="30">
        <v>2.5</v>
      </c>
      <c r="S20" s="31">
        <f>SUM(Q20:R20)*P20*O20</f>
        <v>0</v>
      </c>
      <c r="T20" s="35">
        <f t="shared" si="1"/>
        <v>37</v>
      </c>
      <c r="U20" s="36"/>
    </row>
    <row r="21" spans="1:21" x14ac:dyDescent="0.2">
      <c r="A21" s="37" t="s">
        <v>31</v>
      </c>
      <c r="B21" s="38">
        <v>2</v>
      </c>
      <c r="C21" s="29">
        <v>4</v>
      </c>
      <c r="D21" s="30">
        <v>2</v>
      </c>
      <c r="E21" s="30">
        <v>2.5</v>
      </c>
      <c r="F21" s="31">
        <f>SUM(D21:E21)*C21*B21</f>
        <v>36</v>
      </c>
      <c r="G21" s="32">
        <f>(B21-1)*10</f>
        <v>10</v>
      </c>
      <c r="H21" s="30">
        <v>5</v>
      </c>
      <c r="I21" s="33">
        <f t="shared" si="0"/>
        <v>15</v>
      </c>
      <c r="J21" s="34">
        <v>1</v>
      </c>
      <c r="K21" s="29">
        <v>1</v>
      </c>
      <c r="L21" s="30">
        <v>2</v>
      </c>
      <c r="M21" s="30">
        <v>2.5</v>
      </c>
      <c r="N21" s="31">
        <f>SUM(L21:M21)*K21*J21</f>
        <v>4.5</v>
      </c>
      <c r="O21" s="34"/>
      <c r="P21" s="29">
        <v>1</v>
      </c>
      <c r="Q21" s="30">
        <v>2</v>
      </c>
      <c r="R21" s="30">
        <v>2.5</v>
      </c>
      <c r="S21" s="31">
        <f>SUM(Q21:R21)*P21*O21</f>
        <v>0</v>
      </c>
      <c r="T21" s="35">
        <f t="shared" si="1"/>
        <v>55.5</v>
      </c>
      <c r="U21" s="36"/>
    </row>
    <row r="22" spans="1:21" x14ac:dyDescent="0.2">
      <c r="A22" s="37" t="s">
        <v>32</v>
      </c>
      <c r="B22" s="38">
        <v>3</v>
      </c>
      <c r="C22" s="29">
        <v>4</v>
      </c>
      <c r="D22" s="30">
        <v>2</v>
      </c>
      <c r="E22" s="30">
        <v>2.5</v>
      </c>
      <c r="F22" s="31">
        <f>SUM(D22:E22)*C22*B22</f>
        <v>54</v>
      </c>
      <c r="G22" s="32">
        <f>(B22-1)*10</f>
        <v>20</v>
      </c>
      <c r="H22" s="30">
        <v>5</v>
      </c>
      <c r="I22" s="33">
        <f t="shared" si="0"/>
        <v>25</v>
      </c>
      <c r="J22" s="34">
        <v>1</v>
      </c>
      <c r="K22" s="29">
        <v>1</v>
      </c>
      <c r="L22" s="30">
        <v>2</v>
      </c>
      <c r="M22" s="30">
        <v>2.5</v>
      </c>
      <c r="N22" s="31">
        <f>SUM(L22:M22)*K22*J22</f>
        <v>4.5</v>
      </c>
      <c r="O22" s="34"/>
      <c r="P22" s="29">
        <v>1</v>
      </c>
      <c r="Q22" s="30">
        <v>2</v>
      </c>
      <c r="R22" s="30">
        <v>2.5</v>
      </c>
      <c r="S22" s="31">
        <f>SUM(Q22:R22)*P22*O22</f>
        <v>0</v>
      </c>
      <c r="T22" s="35">
        <f t="shared" si="1"/>
        <v>83.5</v>
      </c>
      <c r="U22" s="36"/>
    </row>
    <row r="23" spans="1:21" x14ac:dyDescent="0.2">
      <c r="A23" s="42" t="s">
        <v>33</v>
      </c>
      <c r="B23" s="28">
        <v>1</v>
      </c>
      <c r="C23" s="29">
        <v>4</v>
      </c>
      <c r="D23" s="30">
        <v>2</v>
      </c>
      <c r="E23" s="30">
        <v>2.5</v>
      </c>
      <c r="F23" s="31">
        <f>SUM(D23:E23)*C23*B23</f>
        <v>18</v>
      </c>
      <c r="G23" s="32">
        <f>B23*10</f>
        <v>10</v>
      </c>
      <c r="H23" s="30"/>
      <c r="I23" s="33">
        <f t="shared" si="0"/>
        <v>10</v>
      </c>
      <c r="J23" s="34">
        <v>1</v>
      </c>
      <c r="K23" s="29">
        <v>1</v>
      </c>
      <c r="L23" s="30">
        <v>2</v>
      </c>
      <c r="M23" s="30">
        <v>2.5</v>
      </c>
      <c r="N23" s="31">
        <f>SUM(L23:M23)*K23*J23</f>
        <v>4.5</v>
      </c>
      <c r="O23" s="34"/>
      <c r="P23" s="29">
        <v>1</v>
      </c>
      <c r="Q23" s="30">
        <v>2</v>
      </c>
      <c r="R23" s="30">
        <v>2.5</v>
      </c>
      <c r="S23" s="31">
        <f>SUM(Q23:R23)*P23*O23</f>
        <v>0</v>
      </c>
      <c r="T23" s="35">
        <f t="shared" si="1"/>
        <v>32.5</v>
      </c>
      <c r="U23" s="36"/>
    </row>
    <row r="24" spans="1:21" x14ac:dyDescent="0.2">
      <c r="A24" s="43" t="s">
        <v>34</v>
      </c>
      <c r="B24" s="44">
        <f>SUM(B4:B23)</f>
        <v>43</v>
      </c>
      <c r="C24" s="45"/>
      <c r="D24" s="46">
        <f t="shared" ref="D24:E24" si="2">SUM(D4:D23)</f>
        <v>40</v>
      </c>
      <c r="E24" s="46">
        <f t="shared" si="2"/>
        <v>50</v>
      </c>
      <c r="F24" s="47">
        <f>SUM(F4:F23)</f>
        <v>774</v>
      </c>
      <c r="G24" s="48">
        <f t="shared" ref="G24:I24" si="3">SUM(G4:G23)</f>
        <v>320</v>
      </c>
      <c r="H24" s="46">
        <f t="shared" si="3"/>
        <v>55</v>
      </c>
      <c r="I24" s="47">
        <f t="shared" si="3"/>
        <v>375</v>
      </c>
      <c r="J24" s="49">
        <f>SUM(J4:J23)</f>
        <v>28</v>
      </c>
      <c r="K24" s="45"/>
      <c r="L24" s="46">
        <f t="shared" ref="L24:M24" si="4">SUM(L4:L23)</f>
        <v>40</v>
      </c>
      <c r="M24" s="46">
        <f t="shared" si="4"/>
        <v>50</v>
      </c>
      <c r="N24" s="47">
        <f>SUM(N4:N23)</f>
        <v>126</v>
      </c>
      <c r="O24" s="49">
        <f>SUM(O4:O23)</f>
        <v>1</v>
      </c>
      <c r="P24" s="45"/>
      <c r="Q24" s="46">
        <f t="shared" ref="Q24:R24" si="5">SUM(Q4:Q23)</f>
        <v>40</v>
      </c>
      <c r="R24" s="46">
        <f t="shared" si="5"/>
        <v>50</v>
      </c>
      <c r="S24" s="47">
        <f>SUM(S4:S23)</f>
        <v>4.5</v>
      </c>
      <c r="T24" s="47">
        <f t="shared" ref="T24" si="6">SUM(T4:T23)</f>
        <v>1279.5</v>
      </c>
      <c r="U24" s="50"/>
    </row>
    <row r="25" spans="1:21" x14ac:dyDescent="0.2">
      <c r="A25" s="51" t="s">
        <v>35</v>
      </c>
      <c r="B25" s="52">
        <v>1</v>
      </c>
      <c r="C25" s="29">
        <v>4</v>
      </c>
      <c r="D25" s="30">
        <v>2</v>
      </c>
      <c r="E25" s="30">
        <v>2.5</v>
      </c>
      <c r="F25" s="31">
        <f>SUM(D25:E25)*C25*B25</f>
        <v>18</v>
      </c>
      <c r="G25" s="32">
        <f>B25*10</f>
        <v>10</v>
      </c>
      <c r="H25" s="30"/>
      <c r="I25" s="33">
        <f>SUM(G25:H25)</f>
        <v>10</v>
      </c>
      <c r="J25" s="53"/>
      <c r="K25" s="29">
        <v>1</v>
      </c>
      <c r="L25" s="30">
        <v>2</v>
      </c>
      <c r="M25" s="30">
        <v>2.5</v>
      </c>
      <c r="N25" s="31">
        <f>SUM(L25:M25)*K25*J25</f>
        <v>0</v>
      </c>
      <c r="O25" s="53"/>
      <c r="P25" s="29">
        <v>1</v>
      </c>
      <c r="Q25" s="30">
        <v>2</v>
      </c>
      <c r="R25" s="30">
        <v>2.5</v>
      </c>
      <c r="S25" s="31">
        <f>SUM(Q25:R25)*P25*O25</f>
        <v>0</v>
      </c>
      <c r="T25" s="35">
        <f>S25+N25+I25+F25</f>
        <v>28</v>
      </c>
      <c r="U25" s="53"/>
    </row>
    <row r="26" spans="1:21" x14ac:dyDescent="0.2">
      <c r="A26" s="54" t="s">
        <v>36</v>
      </c>
      <c r="B26" s="55">
        <f>SUM(B25)</f>
        <v>1</v>
      </c>
      <c r="C26" s="56">
        <f>SUM(C25)</f>
        <v>4</v>
      </c>
      <c r="D26" s="46">
        <f>SUM(D25)</f>
        <v>2</v>
      </c>
      <c r="E26" s="46">
        <f>SUM(E25)</f>
        <v>2.5</v>
      </c>
      <c r="F26" s="47">
        <f>SUM(F25)</f>
        <v>18</v>
      </c>
      <c r="G26" s="48">
        <f t="shared" ref="G26:I26" si="7">SUM(G25)</f>
        <v>10</v>
      </c>
      <c r="H26" s="46">
        <f t="shared" si="7"/>
        <v>0</v>
      </c>
      <c r="I26" s="47">
        <f t="shared" si="7"/>
        <v>10</v>
      </c>
      <c r="J26" s="57">
        <f>SUM(J25)</f>
        <v>0</v>
      </c>
      <c r="K26" s="56"/>
      <c r="L26" s="46">
        <f>SUM(L25)</f>
        <v>2</v>
      </c>
      <c r="M26" s="46">
        <f>SUM(M25)</f>
        <v>2.5</v>
      </c>
      <c r="N26" s="47">
        <f>SUM(N25)</f>
        <v>0</v>
      </c>
      <c r="O26" s="57">
        <f>SUM(O25)</f>
        <v>0</v>
      </c>
      <c r="P26" s="56"/>
      <c r="Q26" s="46">
        <f>SUM(Q25)</f>
        <v>2</v>
      </c>
      <c r="R26" s="46">
        <f>SUM(R25)</f>
        <v>2.5</v>
      </c>
      <c r="S26" s="47">
        <f>SUM(S25)</f>
        <v>0</v>
      </c>
      <c r="T26" s="47">
        <f t="shared" ref="T26" si="8">SUM(T25)</f>
        <v>28</v>
      </c>
      <c r="U26" s="57"/>
    </row>
    <row r="27" spans="1:21" x14ac:dyDescent="0.2">
      <c r="A27" s="51" t="s">
        <v>37</v>
      </c>
      <c r="B27" s="58">
        <v>2</v>
      </c>
      <c r="C27" s="29">
        <v>4</v>
      </c>
      <c r="D27" s="30">
        <v>2</v>
      </c>
      <c r="E27" s="30">
        <v>2.5</v>
      </c>
      <c r="F27" s="31">
        <f>SUM(D27:E27)*C27*B27</f>
        <v>36</v>
      </c>
      <c r="G27" s="32">
        <f>(B27-1)*10</f>
        <v>10</v>
      </c>
      <c r="H27" s="30">
        <v>5</v>
      </c>
      <c r="I27" s="33">
        <f t="shared" ref="I27:I35" si="9">SUM(G27:H27)</f>
        <v>15</v>
      </c>
      <c r="J27" s="53"/>
      <c r="K27" s="29">
        <v>1</v>
      </c>
      <c r="L27" s="30">
        <v>2</v>
      </c>
      <c r="M27" s="30">
        <v>2.5</v>
      </c>
      <c r="N27" s="31">
        <f>SUM(L27:M27)*K27*J27</f>
        <v>0</v>
      </c>
      <c r="O27" s="53"/>
      <c r="P27" s="29">
        <v>1</v>
      </c>
      <c r="Q27" s="30">
        <v>2</v>
      </c>
      <c r="R27" s="30">
        <v>2.5</v>
      </c>
      <c r="S27" s="31">
        <f>SUM(Q27:R27)*P27*O27</f>
        <v>0</v>
      </c>
      <c r="T27" s="35">
        <f t="shared" ref="T27:T35" si="10">S27+N27+I27+F27</f>
        <v>51</v>
      </c>
      <c r="U27" s="53"/>
    </row>
    <row r="28" spans="1:21" x14ac:dyDescent="0.2">
      <c r="A28" s="51" t="s">
        <v>38</v>
      </c>
      <c r="B28" s="58">
        <v>2</v>
      </c>
      <c r="C28" s="29">
        <v>4</v>
      </c>
      <c r="D28" s="30">
        <v>2</v>
      </c>
      <c r="E28" s="30">
        <v>2.5</v>
      </c>
      <c r="F28" s="31">
        <f>SUM(D28:E28)*C28*B28</f>
        <v>36</v>
      </c>
      <c r="G28" s="32">
        <f>(B28-1)*10</f>
        <v>10</v>
      </c>
      <c r="H28" s="30">
        <v>5</v>
      </c>
      <c r="I28" s="33">
        <f t="shared" si="9"/>
        <v>15</v>
      </c>
      <c r="J28" s="53"/>
      <c r="K28" s="29">
        <v>1</v>
      </c>
      <c r="L28" s="30">
        <v>2</v>
      </c>
      <c r="M28" s="30">
        <v>2.5</v>
      </c>
      <c r="N28" s="31">
        <f>SUM(L28:M28)*K28*J28</f>
        <v>0</v>
      </c>
      <c r="O28" s="53"/>
      <c r="P28" s="29">
        <v>1</v>
      </c>
      <c r="Q28" s="30">
        <v>2</v>
      </c>
      <c r="R28" s="30">
        <v>2.5</v>
      </c>
      <c r="S28" s="31">
        <f>SUM(Q28:R28)*P28*O28</f>
        <v>0</v>
      </c>
      <c r="T28" s="35">
        <f t="shared" si="10"/>
        <v>51</v>
      </c>
      <c r="U28" s="53"/>
    </row>
    <row r="29" spans="1:21" x14ac:dyDescent="0.2">
      <c r="A29" s="51" t="s">
        <v>39</v>
      </c>
      <c r="B29" s="52">
        <v>1</v>
      </c>
      <c r="C29" s="29">
        <v>4</v>
      </c>
      <c r="D29" s="30">
        <v>2</v>
      </c>
      <c r="E29" s="30">
        <v>2.5</v>
      </c>
      <c r="F29" s="31">
        <f>SUM(D29:E29)*C29*B29</f>
        <v>18</v>
      </c>
      <c r="G29" s="32">
        <f>B29*10</f>
        <v>10</v>
      </c>
      <c r="H29" s="30"/>
      <c r="I29" s="33">
        <f t="shared" si="9"/>
        <v>10</v>
      </c>
      <c r="J29" s="53"/>
      <c r="K29" s="29">
        <v>1</v>
      </c>
      <c r="L29" s="30">
        <v>2</v>
      </c>
      <c r="M29" s="30">
        <v>2.5</v>
      </c>
      <c r="N29" s="31">
        <f>SUM(L29:M29)*K29*J29</f>
        <v>0</v>
      </c>
      <c r="O29" s="53"/>
      <c r="P29" s="29">
        <v>1</v>
      </c>
      <c r="Q29" s="30">
        <v>2</v>
      </c>
      <c r="R29" s="30">
        <v>2.5</v>
      </c>
      <c r="S29" s="31">
        <f>SUM(Q29:R29)*P29*O29</f>
        <v>0</v>
      </c>
      <c r="T29" s="35">
        <f t="shared" si="10"/>
        <v>28</v>
      </c>
      <c r="U29" s="53"/>
    </row>
    <row r="30" spans="1:21" x14ac:dyDescent="0.2">
      <c r="A30" s="51" t="s">
        <v>40</v>
      </c>
      <c r="B30" s="52">
        <v>1</v>
      </c>
      <c r="C30" s="29">
        <v>4</v>
      </c>
      <c r="D30" s="30">
        <v>2</v>
      </c>
      <c r="E30" s="30">
        <v>2.5</v>
      </c>
      <c r="F30" s="31">
        <f>SUM(D30:E30)*C30*B30</f>
        <v>18</v>
      </c>
      <c r="G30" s="32">
        <f>B30*10</f>
        <v>10</v>
      </c>
      <c r="H30" s="30"/>
      <c r="I30" s="33">
        <f t="shared" si="9"/>
        <v>10</v>
      </c>
      <c r="J30" s="53"/>
      <c r="K30" s="29">
        <v>1</v>
      </c>
      <c r="L30" s="30">
        <v>2</v>
      </c>
      <c r="M30" s="30">
        <v>2.5</v>
      </c>
      <c r="N30" s="31">
        <f>SUM(L30:M30)*K30*J30</f>
        <v>0</v>
      </c>
      <c r="O30" s="53"/>
      <c r="P30" s="29">
        <v>1</v>
      </c>
      <c r="Q30" s="30">
        <v>2</v>
      </c>
      <c r="R30" s="30">
        <v>2.5</v>
      </c>
      <c r="S30" s="31">
        <f>SUM(Q30:R30)*P30*O30</f>
        <v>0</v>
      </c>
      <c r="T30" s="35">
        <f t="shared" si="10"/>
        <v>28</v>
      </c>
      <c r="U30" s="53"/>
    </row>
    <row r="31" spans="1:21" x14ac:dyDescent="0.2">
      <c r="A31" s="51" t="s">
        <v>41</v>
      </c>
      <c r="B31" s="52">
        <v>2</v>
      </c>
      <c r="C31" s="29">
        <v>4</v>
      </c>
      <c r="D31" s="30">
        <v>2</v>
      </c>
      <c r="E31" s="30">
        <v>2.5</v>
      </c>
      <c r="F31" s="31">
        <f>SUM(D31:E31)*C31*B31</f>
        <v>36</v>
      </c>
      <c r="G31" s="32">
        <f>B31*10</f>
        <v>20</v>
      </c>
      <c r="H31" s="30"/>
      <c r="I31" s="33">
        <f t="shared" si="9"/>
        <v>20</v>
      </c>
      <c r="J31" s="53">
        <v>1</v>
      </c>
      <c r="K31" s="29">
        <v>1</v>
      </c>
      <c r="L31" s="30">
        <v>2</v>
      </c>
      <c r="M31" s="30">
        <v>2.5</v>
      </c>
      <c r="N31" s="31">
        <f>SUM(L31:M31)*K31*J31</f>
        <v>4.5</v>
      </c>
      <c r="O31" s="53"/>
      <c r="P31" s="29">
        <v>1</v>
      </c>
      <c r="Q31" s="30">
        <v>2</v>
      </c>
      <c r="R31" s="30">
        <v>2.5</v>
      </c>
      <c r="S31" s="31">
        <f>SUM(Q31:R31)*P31*O31</f>
        <v>0</v>
      </c>
      <c r="T31" s="35">
        <f t="shared" si="10"/>
        <v>60.5</v>
      </c>
      <c r="U31" s="53"/>
    </row>
    <row r="32" spans="1:21" x14ac:dyDescent="0.2">
      <c r="A32" s="51" t="s">
        <v>42</v>
      </c>
      <c r="B32" s="52">
        <v>1</v>
      </c>
      <c r="C32" s="29">
        <v>4</v>
      </c>
      <c r="D32" s="30">
        <v>2</v>
      </c>
      <c r="E32" s="30">
        <v>2.5</v>
      </c>
      <c r="F32" s="31">
        <f>SUM(D32:E32)*C32*B32</f>
        <v>18</v>
      </c>
      <c r="G32" s="32">
        <f>B32*10</f>
        <v>10</v>
      </c>
      <c r="H32" s="30"/>
      <c r="I32" s="33">
        <f t="shared" si="9"/>
        <v>10</v>
      </c>
      <c r="J32" s="53">
        <v>1</v>
      </c>
      <c r="K32" s="29">
        <v>1</v>
      </c>
      <c r="L32" s="30">
        <v>2</v>
      </c>
      <c r="M32" s="30">
        <v>2.5</v>
      </c>
      <c r="N32" s="31">
        <f>SUM(L32:M32)*K32*J32</f>
        <v>4.5</v>
      </c>
      <c r="O32" s="53"/>
      <c r="P32" s="29">
        <v>1</v>
      </c>
      <c r="Q32" s="30">
        <v>2</v>
      </c>
      <c r="R32" s="30">
        <v>2.5</v>
      </c>
      <c r="S32" s="31">
        <f>SUM(Q32:R32)*P32*O32</f>
        <v>0</v>
      </c>
      <c r="T32" s="35">
        <f t="shared" si="10"/>
        <v>32.5</v>
      </c>
      <c r="U32" s="53"/>
    </row>
    <row r="33" spans="1:21" x14ac:dyDescent="0.2">
      <c r="A33" s="51" t="s">
        <v>43</v>
      </c>
      <c r="B33" s="59">
        <v>1</v>
      </c>
      <c r="C33" s="29">
        <v>4</v>
      </c>
      <c r="D33" s="30">
        <v>2</v>
      </c>
      <c r="E33" s="30">
        <v>2.5</v>
      </c>
      <c r="F33" s="31">
        <f>SUM(D33:E33)*C33*B33</f>
        <v>18</v>
      </c>
      <c r="G33" s="32">
        <f>(B33-1)*10</f>
        <v>0</v>
      </c>
      <c r="H33" s="30">
        <v>5</v>
      </c>
      <c r="I33" s="33">
        <f t="shared" si="9"/>
        <v>5</v>
      </c>
      <c r="J33" s="53">
        <v>1</v>
      </c>
      <c r="K33" s="29">
        <v>1</v>
      </c>
      <c r="L33" s="30">
        <v>2</v>
      </c>
      <c r="M33" s="30">
        <v>2.5</v>
      </c>
      <c r="N33" s="31">
        <f>SUM(L33:M33)*K33*J33</f>
        <v>4.5</v>
      </c>
      <c r="O33" s="53"/>
      <c r="P33" s="29">
        <v>1</v>
      </c>
      <c r="Q33" s="30">
        <v>2</v>
      </c>
      <c r="R33" s="30">
        <v>2.5</v>
      </c>
      <c r="S33" s="31">
        <f>SUM(Q33:R33)*P33*O33</f>
        <v>0</v>
      </c>
      <c r="T33" s="35">
        <f t="shared" si="10"/>
        <v>27.5</v>
      </c>
      <c r="U33" s="53"/>
    </row>
    <row r="34" spans="1:21" x14ac:dyDescent="0.2">
      <c r="A34" s="51" t="s">
        <v>44</v>
      </c>
      <c r="B34" s="52"/>
      <c r="C34" s="29">
        <v>4</v>
      </c>
      <c r="D34" s="30">
        <v>2</v>
      </c>
      <c r="E34" s="30">
        <v>2.5</v>
      </c>
      <c r="F34" s="31">
        <f>SUM(D34:E34)*C34*B34</f>
        <v>0</v>
      </c>
      <c r="G34" s="32">
        <f>B34*10</f>
        <v>0</v>
      </c>
      <c r="H34" s="30">
        <v>0</v>
      </c>
      <c r="I34" s="33">
        <f t="shared" si="9"/>
        <v>0</v>
      </c>
      <c r="J34" s="53">
        <v>2</v>
      </c>
      <c r="K34" s="29">
        <v>1</v>
      </c>
      <c r="L34" s="30">
        <v>2</v>
      </c>
      <c r="M34" s="30">
        <v>2.5</v>
      </c>
      <c r="N34" s="31">
        <f>SUM(L34:M34)*K34*J34</f>
        <v>9</v>
      </c>
      <c r="O34" s="53">
        <v>1</v>
      </c>
      <c r="P34" s="29">
        <v>1</v>
      </c>
      <c r="Q34" s="30">
        <v>2</v>
      </c>
      <c r="R34" s="30">
        <v>2.5</v>
      </c>
      <c r="S34" s="31">
        <f>SUM(Q34:R34)*P34*O34</f>
        <v>4.5</v>
      </c>
      <c r="T34" s="35">
        <f t="shared" si="10"/>
        <v>13.5</v>
      </c>
      <c r="U34" s="53"/>
    </row>
    <row r="35" spans="1:21" x14ac:dyDescent="0.2">
      <c r="A35" s="51" t="s">
        <v>45</v>
      </c>
      <c r="B35" s="52"/>
      <c r="C35" s="29">
        <v>4</v>
      </c>
      <c r="D35" s="30">
        <v>2</v>
      </c>
      <c r="E35" s="30">
        <v>2.5</v>
      </c>
      <c r="F35" s="31">
        <f>SUM(D35:E35)*C35*B35</f>
        <v>0</v>
      </c>
      <c r="G35" s="32">
        <v>0</v>
      </c>
      <c r="H35" s="30">
        <v>0</v>
      </c>
      <c r="I35" s="33">
        <f t="shared" si="9"/>
        <v>0</v>
      </c>
      <c r="J35" s="53">
        <v>2</v>
      </c>
      <c r="K35" s="29">
        <v>1</v>
      </c>
      <c r="L35" s="30">
        <v>2</v>
      </c>
      <c r="M35" s="30">
        <v>2.5</v>
      </c>
      <c r="N35" s="31">
        <f>SUM(L35:M35)*K35*J35</f>
        <v>9</v>
      </c>
      <c r="O35" s="53"/>
      <c r="P35" s="29">
        <v>1</v>
      </c>
      <c r="Q35" s="30">
        <v>2</v>
      </c>
      <c r="R35" s="30">
        <v>2.5</v>
      </c>
      <c r="S35" s="31">
        <f>SUM(Q35:R35)*P35*O35</f>
        <v>0</v>
      </c>
      <c r="T35" s="35">
        <f t="shared" si="10"/>
        <v>9</v>
      </c>
      <c r="U35" s="53"/>
    </row>
    <row r="36" spans="1:21" x14ac:dyDescent="0.2">
      <c r="A36" s="54" t="s">
        <v>46</v>
      </c>
      <c r="B36" s="55">
        <f>SUM(B27:B35)</f>
        <v>10</v>
      </c>
      <c r="C36" s="56">
        <f>SUM(C27:C35)</f>
        <v>36</v>
      </c>
      <c r="D36" s="46">
        <f>SUM(D27:D35)</f>
        <v>18</v>
      </c>
      <c r="E36" s="46">
        <f>SUM(E27:E35)</f>
        <v>22.5</v>
      </c>
      <c r="F36" s="47">
        <f>SUM(F27:F35)</f>
        <v>180</v>
      </c>
      <c r="G36" s="48">
        <f t="shared" ref="G36:I36" si="11">SUM(G27:G35)</f>
        <v>70</v>
      </c>
      <c r="H36" s="46">
        <f t="shared" si="11"/>
        <v>15</v>
      </c>
      <c r="I36" s="47">
        <f t="shared" si="11"/>
        <v>85</v>
      </c>
      <c r="J36" s="57">
        <f>SUM(J27:J35)</f>
        <v>7</v>
      </c>
      <c r="K36" s="56"/>
      <c r="L36" s="46">
        <f>SUM(L27:L35)</f>
        <v>18</v>
      </c>
      <c r="M36" s="46">
        <f>SUM(M27:M35)</f>
        <v>22.5</v>
      </c>
      <c r="N36" s="47">
        <f>SUM(N27:N35)</f>
        <v>31.5</v>
      </c>
      <c r="O36" s="57">
        <f>SUM(O27:O35)</f>
        <v>1</v>
      </c>
      <c r="P36" s="56"/>
      <c r="Q36" s="46">
        <f>SUM(Q27:Q35)</f>
        <v>18</v>
      </c>
      <c r="R36" s="46">
        <f>SUM(R27:R35)</f>
        <v>22.5</v>
      </c>
      <c r="S36" s="47">
        <f>SUM(S27:S35)</f>
        <v>4.5</v>
      </c>
      <c r="T36" s="47">
        <f t="shared" ref="T36" si="12">SUM(T27:T35)</f>
        <v>301</v>
      </c>
      <c r="U36" s="57"/>
    </row>
    <row r="37" spans="1:21" x14ac:dyDescent="0.2">
      <c r="A37" s="51" t="s">
        <v>47</v>
      </c>
      <c r="B37" s="59">
        <v>5</v>
      </c>
      <c r="C37" s="29">
        <v>4</v>
      </c>
      <c r="D37" s="30">
        <v>2</v>
      </c>
      <c r="E37" s="30">
        <v>2.5</v>
      </c>
      <c r="F37" s="31">
        <f>SUM(D37:E37)*C37*B37</f>
        <v>90</v>
      </c>
      <c r="G37" s="32">
        <f>(B37-3)*10</f>
        <v>20</v>
      </c>
      <c r="H37" s="30">
        <f>(B37-2)*5</f>
        <v>15</v>
      </c>
      <c r="I37" s="33">
        <f>SUM(G37:H37)</f>
        <v>35</v>
      </c>
      <c r="J37" s="53">
        <v>2</v>
      </c>
      <c r="K37" s="29">
        <v>1</v>
      </c>
      <c r="L37" s="30">
        <v>2</v>
      </c>
      <c r="M37" s="30">
        <v>2.5</v>
      </c>
      <c r="N37" s="31">
        <f>SUM(L37:M37)*K37*J37</f>
        <v>9</v>
      </c>
      <c r="O37" s="53"/>
      <c r="P37" s="29">
        <v>1</v>
      </c>
      <c r="Q37" s="30">
        <v>2</v>
      </c>
      <c r="R37" s="30">
        <v>2.5</v>
      </c>
      <c r="S37" s="31">
        <f>SUM(Q37:R37)*P37*O37</f>
        <v>0</v>
      </c>
      <c r="T37" s="35">
        <f>S37+N37+I37+F37</f>
        <v>134</v>
      </c>
      <c r="U37" s="53"/>
    </row>
    <row r="38" spans="1:21" x14ac:dyDescent="0.2">
      <c r="A38" s="54" t="s">
        <v>48</v>
      </c>
      <c r="B38" s="55">
        <f>SUM(B37)</f>
        <v>5</v>
      </c>
      <c r="C38" s="56">
        <f>SUM(C37)</f>
        <v>4</v>
      </c>
      <c r="D38" s="46">
        <f>SUM(D37)</f>
        <v>2</v>
      </c>
      <c r="E38" s="46">
        <f>SUM(E37)</f>
        <v>2.5</v>
      </c>
      <c r="F38" s="47">
        <f>SUM(F37)</f>
        <v>90</v>
      </c>
      <c r="G38" s="48">
        <f t="shared" ref="G38:I38" si="13">SUM(G37)</f>
        <v>20</v>
      </c>
      <c r="H38" s="46">
        <f t="shared" si="13"/>
        <v>15</v>
      </c>
      <c r="I38" s="47">
        <f t="shared" si="13"/>
        <v>35</v>
      </c>
      <c r="J38" s="57">
        <f>SUM(J37)</f>
        <v>2</v>
      </c>
      <c r="K38" s="56"/>
      <c r="L38" s="46">
        <f>SUM(L37)</f>
        <v>2</v>
      </c>
      <c r="M38" s="46">
        <f>SUM(M37)</f>
        <v>2.5</v>
      </c>
      <c r="N38" s="47">
        <f>SUM(N37)</f>
        <v>9</v>
      </c>
      <c r="O38" s="57">
        <f>SUM(O37)</f>
        <v>0</v>
      </c>
      <c r="P38" s="56"/>
      <c r="Q38" s="46">
        <f>SUM(Q37)</f>
        <v>2</v>
      </c>
      <c r="R38" s="46">
        <f>SUM(R37)</f>
        <v>2.5</v>
      </c>
      <c r="S38" s="47">
        <f>SUM(S37)</f>
        <v>0</v>
      </c>
      <c r="T38" s="47">
        <f t="shared" ref="T38" si="14">SUM(T37)</f>
        <v>134</v>
      </c>
      <c r="U38" s="57"/>
    </row>
    <row r="39" spans="1:21" x14ac:dyDescent="0.2">
      <c r="A39" s="51" t="s">
        <v>49</v>
      </c>
      <c r="B39" s="59">
        <v>2</v>
      </c>
      <c r="C39" s="29">
        <v>4</v>
      </c>
      <c r="D39" s="30">
        <v>2</v>
      </c>
      <c r="E39" s="30">
        <v>2.5</v>
      </c>
      <c r="F39" s="31">
        <f>SUM(D39:E39)*C39*B39</f>
        <v>36</v>
      </c>
      <c r="G39" s="32">
        <f>(B39-1)*10</f>
        <v>10</v>
      </c>
      <c r="H39" s="30">
        <v>5</v>
      </c>
      <c r="I39" s="33">
        <f t="shared" ref="I39:I40" si="15">SUM(G39:H39)</f>
        <v>15</v>
      </c>
      <c r="J39" s="53">
        <v>1</v>
      </c>
      <c r="K39" s="29">
        <v>1</v>
      </c>
      <c r="L39" s="30">
        <v>2</v>
      </c>
      <c r="M39" s="30">
        <v>2.5</v>
      </c>
      <c r="N39" s="31">
        <f>SUM(L39:M39)*K39*J39</f>
        <v>4.5</v>
      </c>
      <c r="O39" s="53"/>
      <c r="P39" s="29">
        <v>1</v>
      </c>
      <c r="Q39" s="30">
        <v>2</v>
      </c>
      <c r="R39" s="30">
        <v>2.5</v>
      </c>
      <c r="S39" s="31">
        <f>SUM(Q39:R39)*P39*O39</f>
        <v>0</v>
      </c>
      <c r="T39" s="35">
        <f t="shared" ref="T39:T40" si="16">S39+N39+I39+F39</f>
        <v>55.5</v>
      </c>
      <c r="U39" s="53"/>
    </row>
    <row r="40" spans="1:21" x14ac:dyDescent="0.2">
      <c r="A40" s="51" t="s">
        <v>50</v>
      </c>
      <c r="B40" s="52">
        <v>2</v>
      </c>
      <c r="C40" s="29">
        <v>4</v>
      </c>
      <c r="D40" s="30">
        <v>2</v>
      </c>
      <c r="E40" s="30">
        <v>2.5</v>
      </c>
      <c r="F40" s="31">
        <f>SUM(D40:E40)*C40*B40</f>
        <v>36</v>
      </c>
      <c r="G40" s="32">
        <f>B40*10</f>
        <v>20</v>
      </c>
      <c r="H40" s="30"/>
      <c r="I40" s="33">
        <f t="shared" si="15"/>
        <v>20</v>
      </c>
      <c r="J40" s="53">
        <v>1</v>
      </c>
      <c r="K40" s="29">
        <v>1</v>
      </c>
      <c r="L40" s="30">
        <v>2</v>
      </c>
      <c r="M40" s="30">
        <v>2.5</v>
      </c>
      <c r="N40" s="31">
        <f>SUM(L40:M40)*K40*J40</f>
        <v>4.5</v>
      </c>
      <c r="O40" s="53"/>
      <c r="P40" s="29">
        <v>1</v>
      </c>
      <c r="Q40" s="30">
        <v>2</v>
      </c>
      <c r="R40" s="30">
        <v>2.5</v>
      </c>
      <c r="S40" s="31">
        <f>SUM(Q40:R40)*P40*O40</f>
        <v>0</v>
      </c>
      <c r="T40" s="35">
        <f t="shared" si="16"/>
        <v>60.5</v>
      </c>
      <c r="U40" s="53"/>
    </row>
    <row r="41" spans="1:21" x14ac:dyDescent="0.2">
      <c r="A41" s="54" t="s">
        <v>51</v>
      </c>
      <c r="B41" s="55">
        <f>SUM(B39:B40)</f>
        <v>4</v>
      </c>
      <c r="C41" s="56">
        <f>SUM(C39:C40)</f>
        <v>8</v>
      </c>
      <c r="D41" s="46">
        <f>SUM(D39:D40)</f>
        <v>4</v>
      </c>
      <c r="E41" s="46">
        <f>SUM(E39:E40)</f>
        <v>5</v>
      </c>
      <c r="F41" s="47">
        <f>SUM(F39:F40)</f>
        <v>72</v>
      </c>
      <c r="G41" s="48">
        <f t="shared" ref="G41:I41" si="17">SUM(G39:G40)</f>
        <v>30</v>
      </c>
      <c r="H41" s="46">
        <f t="shared" si="17"/>
        <v>5</v>
      </c>
      <c r="I41" s="47">
        <f t="shared" si="17"/>
        <v>35</v>
      </c>
      <c r="J41" s="57">
        <f>SUM(J39:J40)</f>
        <v>2</v>
      </c>
      <c r="K41" s="56"/>
      <c r="L41" s="46">
        <f>SUM(L39:L40)</f>
        <v>4</v>
      </c>
      <c r="M41" s="46">
        <f>SUM(M39:M40)</f>
        <v>5</v>
      </c>
      <c r="N41" s="47">
        <f>SUM(N39:N40)</f>
        <v>9</v>
      </c>
      <c r="O41" s="57">
        <f>SUM(O39:O40)</f>
        <v>0</v>
      </c>
      <c r="P41" s="56"/>
      <c r="Q41" s="46">
        <f>SUM(Q39:Q40)</f>
        <v>4</v>
      </c>
      <c r="R41" s="46">
        <f>SUM(R39:R40)</f>
        <v>5</v>
      </c>
      <c r="S41" s="47">
        <f>SUM(S39:S40)</f>
        <v>0</v>
      </c>
      <c r="T41" s="47">
        <f t="shared" ref="T41" si="18">SUM(T39:T40)</f>
        <v>116</v>
      </c>
      <c r="U41" s="57"/>
    </row>
    <row r="42" spans="1:21" x14ac:dyDescent="0.2">
      <c r="A42" s="51" t="s">
        <v>52</v>
      </c>
      <c r="B42" s="58">
        <v>2</v>
      </c>
      <c r="C42" s="29">
        <v>4</v>
      </c>
      <c r="D42" s="30">
        <v>2</v>
      </c>
      <c r="E42" s="30">
        <v>5</v>
      </c>
      <c r="F42" s="31">
        <f>SUM(D42:E42)*C42*B42</f>
        <v>56</v>
      </c>
      <c r="G42" s="32">
        <f>(B42-1)*10</f>
        <v>10</v>
      </c>
      <c r="H42" s="30">
        <v>5</v>
      </c>
      <c r="I42" s="33">
        <f t="shared" ref="I42:I46" si="19">SUM(G42:H42)</f>
        <v>15</v>
      </c>
      <c r="J42" s="53"/>
      <c r="K42" s="29">
        <v>1</v>
      </c>
      <c r="L42" s="30">
        <v>2</v>
      </c>
      <c r="M42" s="30">
        <v>5</v>
      </c>
      <c r="N42" s="31">
        <f>SUM(L42:M42)*K42*J42</f>
        <v>0</v>
      </c>
      <c r="O42" s="53"/>
      <c r="P42" s="29">
        <v>1</v>
      </c>
      <c r="Q42" s="30">
        <v>2</v>
      </c>
      <c r="R42" s="30">
        <v>5</v>
      </c>
      <c r="S42" s="31">
        <f>SUM(Q42:R42)*P42*O42</f>
        <v>0</v>
      </c>
      <c r="T42" s="35">
        <f t="shared" ref="T42:T46" si="20">S42+N42+I42+F42</f>
        <v>71</v>
      </c>
      <c r="U42" s="53"/>
    </row>
    <row r="43" spans="1:21" x14ac:dyDescent="0.2">
      <c r="A43" s="51" t="s">
        <v>53</v>
      </c>
      <c r="B43" s="52">
        <v>1</v>
      </c>
      <c r="C43" s="29">
        <v>4</v>
      </c>
      <c r="D43" s="30">
        <v>2</v>
      </c>
      <c r="E43" s="30">
        <v>5</v>
      </c>
      <c r="F43" s="31">
        <f>SUM(D43:E43)*C43*B43</f>
        <v>28</v>
      </c>
      <c r="G43" s="32">
        <f>B43*10</f>
        <v>10</v>
      </c>
      <c r="H43" s="30"/>
      <c r="I43" s="33">
        <f t="shared" si="19"/>
        <v>10</v>
      </c>
      <c r="J43" s="53"/>
      <c r="K43" s="29">
        <v>1</v>
      </c>
      <c r="L43" s="30">
        <v>2</v>
      </c>
      <c r="M43" s="30">
        <v>5</v>
      </c>
      <c r="N43" s="31">
        <f>SUM(L43:M43)*K43*J43</f>
        <v>0</v>
      </c>
      <c r="O43" s="53"/>
      <c r="P43" s="29">
        <v>1</v>
      </c>
      <c r="Q43" s="30">
        <v>2</v>
      </c>
      <c r="R43" s="30">
        <v>5</v>
      </c>
      <c r="S43" s="31">
        <f>SUM(Q43:R43)*P43*O43</f>
        <v>0</v>
      </c>
      <c r="T43" s="35">
        <f t="shared" si="20"/>
        <v>38</v>
      </c>
      <c r="U43" s="53"/>
    </row>
    <row r="44" spans="1:21" x14ac:dyDescent="0.2">
      <c r="A44" s="51" t="s">
        <v>54</v>
      </c>
      <c r="B44" s="58">
        <v>2</v>
      </c>
      <c r="C44" s="29">
        <v>4</v>
      </c>
      <c r="D44" s="30">
        <v>2</v>
      </c>
      <c r="E44" s="30">
        <v>5</v>
      </c>
      <c r="F44" s="31">
        <f>SUM(D44:E44)*C44*B44</f>
        <v>56</v>
      </c>
      <c r="G44" s="32">
        <f>(B44-1)*10</f>
        <v>10</v>
      </c>
      <c r="H44" s="30">
        <v>5</v>
      </c>
      <c r="I44" s="33">
        <f t="shared" si="19"/>
        <v>15</v>
      </c>
      <c r="J44" s="53"/>
      <c r="K44" s="29">
        <v>1</v>
      </c>
      <c r="L44" s="30">
        <v>2</v>
      </c>
      <c r="M44" s="30">
        <v>5</v>
      </c>
      <c r="N44" s="31">
        <f>SUM(L44:M44)*K44*J44</f>
        <v>0</v>
      </c>
      <c r="O44" s="53"/>
      <c r="P44" s="29">
        <v>1</v>
      </c>
      <c r="Q44" s="30">
        <v>2</v>
      </c>
      <c r="R44" s="30">
        <v>5</v>
      </c>
      <c r="S44" s="31">
        <f>SUM(Q44:R44)*P44*O44</f>
        <v>0</v>
      </c>
      <c r="T44" s="35">
        <f t="shared" si="20"/>
        <v>71</v>
      </c>
      <c r="U44" s="53"/>
    </row>
    <row r="45" spans="1:21" x14ac:dyDescent="0.2">
      <c r="A45" s="51" t="s">
        <v>55</v>
      </c>
      <c r="B45" s="52"/>
      <c r="C45" s="29">
        <v>4</v>
      </c>
      <c r="D45" s="30">
        <v>2</v>
      </c>
      <c r="E45" s="30">
        <v>5</v>
      </c>
      <c r="F45" s="31">
        <f>SUM(D45:E45)*C45*B45</f>
        <v>0</v>
      </c>
      <c r="G45" s="32">
        <v>0</v>
      </c>
      <c r="H45" s="30">
        <v>0</v>
      </c>
      <c r="I45" s="33">
        <f t="shared" si="19"/>
        <v>0</v>
      </c>
      <c r="J45" s="53">
        <v>1</v>
      </c>
      <c r="K45" s="29">
        <v>1</v>
      </c>
      <c r="L45" s="30">
        <v>2</v>
      </c>
      <c r="M45" s="30">
        <v>5</v>
      </c>
      <c r="N45" s="31">
        <f>SUM(L45:M45)*K45*J45</f>
        <v>7</v>
      </c>
      <c r="O45" s="53"/>
      <c r="P45" s="29">
        <v>1</v>
      </c>
      <c r="Q45" s="30">
        <v>2</v>
      </c>
      <c r="R45" s="30">
        <v>5</v>
      </c>
      <c r="S45" s="31">
        <f>SUM(Q45:R45)*P45*O45</f>
        <v>0</v>
      </c>
      <c r="T45" s="35">
        <f t="shared" si="20"/>
        <v>7</v>
      </c>
      <c r="U45" s="53"/>
    </row>
    <row r="46" spans="1:21" x14ac:dyDescent="0.2">
      <c r="A46" s="51" t="s">
        <v>56</v>
      </c>
      <c r="B46" s="52"/>
      <c r="C46" s="29">
        <v>4</v>
      </c>
      <c r="D46" s="30">
        <v>2</v>
      </c>
      <c r="E46" s="30">
        <v>5</v>
      </c>
      <c r="F46" s="31">
        <f>SUM(D46:E46)*C46*B46</f>
        <v>0</v>
      </c>
      <c r="G46" s="32">
        <v>0</v>
      </c>
      <c r="H46" s="30">
        <v>0</v>
      </c>
      <c r="I46" s="33">
        <f t="shared" si="19"/>
        <v>0</v>
      </c>
      <c r="J46" s="53">
        <v>1</v>
      </c>
      <c r="K46" s="29">
        <v>1</v>
      </c>
      <c r="L46" s="30">
        <v>2</v>
      </c>
      <c r="M46" s="30">
        <v>5</v>
      </c>
      <c r="N46" s="31">
        <f>SUM(L46:M46)*K46*J46</f>
        <v>7</v>
      </c>
      <c r="O46" s="53"/>
      <c r="P46" s="29">
        <v>1</v>
      </c>
      <c r="Q46" s="30">
        <v>2</v>
      </c>
      <c r="R46" s="30">
        <v>5</v>
      </c>
      <c r="S46" s="31">
        <f>SUM(Q46:R46)*P46*O46</f>
        <v>0</v>
      </c>
      <c r="T46" s="35">
        <f t="shared" si="20"/>
        <v>7</v>
      </c>
      <c r="U46" s="53"/>
    </row>
    <row r="47" spans="1:21" x14ac:dyDescent="0.2">
      <c r="A47" s="54" t="s">
        <v>57</v>
      </c>
      <c r="B47" s="55">
        <f>SUM(B42:B46)</f>
        <v>5</v>
      </c>
      <c r="C47" s="56">
        <f>SUM(C42:C46)</f>
        <v>20</v>
      </c>
      <c r="D47" s="46">
        <f>SUM(D42:D46)</f>
        <v>10</v>
      </c>
      <c r="E47" s="46">
        <f>SUM(E42:E46)</f>
        <v>25</v>
      </c>
      <c r="F47" s="47">
        <f>SUM(F42:F46)</f>
        <v>140</v>
      </c>
      <c r="G47" s="48">
        <f>SUM(G42:G46)</f>
        <v>30</v>
      </c>
      <c r="H47" s="46">
        <f>SUM(H42:H46)</f>
        <v>10</v>
      </c>
      <c r="I47" s="47">
        <f>SUM(I42:I46)</f>
        <v>40</v>
      </c>
      <c r="J47" s="57">
        <f>SUM(J42:J46)</f>
        <v>2</v>
      </c>
      <c r="K47" s="56"/>
      <c r="L47" s="46">
        <f>SUM(L42:L46)</f>
        <v>10</v>
      </c>
      <c r="M47" s="46">
        <f>SUM(M42:M46)</f>
        <v>25</v>
      </c>
      <c r="N47" s="47">
        <f>SUM(N42:N46)</f>
        <v>14</v>
      </c>
      <c r="O47" s="57">
        <f>SUM(O42:O46)</f>
        <v>0</v>
      </c>
      <c r="P47" s="56"/>
      <c r="Q47" s="46">
        <f>SUM(Q42:Q46)</f>
        <v>10</v>
      </c>
      <c r="R47" s="46">
        <f>SUM(R42:R46)</f>
        <v>25</v>
      </c>
      <c r="S47" s="47">
        <f>SUM(S42:S46)</f>
        <v>0</v>
      </c>
      <c r="T47" s="47">
        <f>SUM(T42:T46)</f>
        <v>194</v>
      </c>
      <c r="U47" s="57"/>
    </row>
    <row r="48" spans="1:21" x14ac:dyDescent="0.2">
      <c r="A48" s="51" t="s">
        <v>58</v>
      </c>
      <c r="B48" s="52">
        <v>1</v>
      </c>
      <c r="C48" s="29">
        <v>4</v>
      </c>
      <c r="D48" s="30">
        <v>2</v>
      </c>
      <c r="E48" s="30">
        <v>2.5</v>
      </c>
      <c r="F48" s="31">
        <f>SUM(D48:E48)*C48*B48</f>
        <v>18</v>
      </c>
      <c r="G48" s="32">
        <f>B48*10</f>
        <v>10</v>
      </c>
      <c r="H48" s="30"/>
      <c r="I48" s="33">
        <f t="shared" ref="I48:I54" si="21">SUM(G48:H48)</f>
        <v>10</v>
      </c>
      <c r="J48" s="53">
        <v>1</v>
      </c>
      <c r="K48" s="29">
        <v>1</v>
      </c>
      <c r="L48" s="30">
        <v>2</v>
      </c>
      <c r="M48" s="30">
        <v>2.5</v>
      </c>
      <c r="N48" s="31">
        <f>SUM(L48:M48)*K48*J48</f>
        <v>4.5</v>
      </c>
      <c r="O48" s="53"/>
      <c r="P48" s="29">
        <v>1</v>
      </c>
      <c r="Q48" s="30">
        <v>2</v>
      </c>
      <c r="R48" s="30">
        <v>2.5</v>
      </c>
      <c r="S48" s="31">
        <f>SUM(Q48:R48)*P48*O48</f>
        <v>0</v>
      </c>
      <c r="T48" s="35">
        <f t="shared" ref="T48:T54" si="22">S48+N48+I48+F48</f>
        <v>32.5</v>
      </c>
      <c r="U48" s="53"/>
    </row>
    <row r="49" spans="1:21" x14ac:dyDescent="0.2">
      <c r="A49" s="51" t="s">
        <v>59</v>
      </c>
      <c r="B49" s="52"/>
      <c r="C49" s="29">
        <v>4</v>
      </c>
      <c r="D49" s="30">
        <v>2</v>
      </c>
      <c r="E49" s="30">
        <v>2.5</v>
      </c>
      <c r="F49" s="31">
        <f>SUM(D49:E49)*C49*B49</f>
        <v>0</v>
      </c>
      <c r="G49" s="32">
        <f>B49*10</f>
        <v>0</v>
      </c>
      <c r="H49" s="30"/>
      <c r="I49" s="33">
        <f t="shared" si="21"/>
        <v>0</v>
      </c>
      <c r="J49" s="53"/>
      <c r="K49" s="29">
        <v>1</v>
      </c>
      <c r="L49" s="30">
        <v>2</v>
      </c>
      <c r="M49" s="30">
        <v>2.5</v>
      </c>
      <c r="N49" s="31">
        <f>SUM(L49:M49)*K49*J49</f>
        <v>0</v>
      </c>
      <c r="O49" s="53">
        <v>1</v>
      </c>
      <c r="P49" s="29">
        <v>1</v>
      </c>
      <c r="Q49" s="30">
        <v>2</v>
      </c>
      <c r="R49" s="30">
        <v>2.5</v>
      </c>
      <c r="S49" s="31">
        <f>SUM(Q49:R49)*P49*O49</f>
        <v>4.5</v>
      </c>
      <c r="T49" s="35">
        <f t="shared" si="22"/>
        <v>4.5</v>
      </c>
      <c r="U49" s="53"/>
    </row>
    <row r="50" spans="1:21" x14ac:dyDescent="0.2">
      <c r="A50" s="51" t="s">
        <v>60</v>
      </c>
      <c r="B50" s="52">
        <v>1</v>
      </c>
      <c r="C50" s="29">
        <v>4</v>
      </c>
      <c r="D50" s="30">
        <v>2</v>
      </c>
      <c r="E50" s="30">
        <v>2.5</v>
      </c>
      <c r="F50" s="31">
        <f>SUM(D50:E50)*C50*B50</f>
        <v>18</v>
      </c>
      <c r="G50" s="32">
        <f>B50*10</f>
        <v>10</v>
      </c>
      <c r="H50" s="30"/>
      <c r="I50" s="33">
        <f t="shared" si="21"/>
        <v>10</v>
      </c>
      <c r="J50" s="53">
        <v>1</v>
      </c>
      <c r="K50" s="29">
        <v>1</v>
      </c>
      <c r="L50" s="30">
        <v>2</v>
      </c>
      <c r="M50" s="30">
        <v>2.5</v>
      </c>
      <c r="N50" s="31">
        <f>SUM(L50:M50)*K50*J50</f>
        <v>4.5</v>
      </c>
      <c r="O50" s="53">
        <v>1</v>
      </c>
      <c r="P50" s="29">
        <v>1</v>
      </c>
      <c r="Q50" s="30">
        <v>2</v>
      </c>
      <c r="R50" s="30">
        <v>2.5</v>
      </c>
      <c r="S50" s="31">
        <f>SUM(Q50:R50)*P50*O50</f>
        <v>4.5</v>
      </c>
      <c r="T50" s="35">
        <f t="shared" si="22"/>
        <v>37</v>
      </c>
      <c r="U50" s="53"/>
    </row>
    <row r="51" spans="1:21" x14ac:dyDescent="0.2">
      <c r="A51" s="51" t="s">
        <v>61</v>
      </c>
      <c r="B51" s="52">
        <v>1</v>
      </c>
      <c r="C51" s="29">
        <v>4</v>
      </c>
      <c r="D51" s="30">
        <v>2</v>
      </c>
      <c r="E51" s="30">
        <v>2.5</v>
      </c>
      <c r="F51" s="31">
        <f>SUM(D51:E51)*C51*B51</f>
        <v>18</v>
      </c>
      <c r="G51" s="32">
        <f>B51*10</f>
        <v>10</v>
      </c>
      <c r="H51" s="30"/>
      <c r="I51" s="33">
        <f t="shared" si="21"/>
        <v>10</v>
      </c>
      <c r="J51" s="53">
        <v>1</v>
      </c>
      <c r="K51" s="29">
        <v>1</v>
      </c>
      <c r="L51" s="30">
        <v>2</v>
      </c>
      <c r="M51" s="30">
        <v>2.5</v>
      </c>
      <c r="N51" s="31">
        <f>SUM(L51:M51)*K51*J51</f>
        <v>4.5</v>
      </c>
      <c r="O51" s="53"/>
      <c r="P51" s="29">
        <v>1</v>
      </c>
      <c r="Q51" s="30">
        <v>2</v>
      </c>
      <c r="R51" s="30">
        <v>2.5</v>
      </c>
      <c r="S51" s="31">
        <f>SUM(Q51:R51)*P51*O51</f>
        <v>0</v>
      </c>
      <c r="T51" s="35">
        <f t="shared" si="22"/>
        <v>32.5</v>
      </c>
      <c r="U51" s="53"/>
    </row>
    <row r="52" spans="1:21" x14ac:dyDescent="0.2">
      <c r="A52" s="51" t="s">
        <v>62</v>
      </c>
      <c r="B52" s="52">
        <v>1</v>
      </c>
      <c r="C52" s="29">
        <v>4</v>
      </c>
      <c r="D52" s="30">
        <v>2</v>
      </c>
      <c r="E52" s="30">
        <v>2.5</v>
      </c>
      <c r="F52" s="31">
        <f>SUM(D52:E52)*C52*B52</f>
        <v>18</v>
      </c>
      <c r="G52" s="32">
        <f>B52*10</f>
        <v>10</v>
      </c>
      <c r="H52" s="30"/>
      <c r="I52" s="33">
        <f t="shared" si="21"/>
        <v>10</v>
      </c>
      <c r="J52" s="53"/>
      <c r="K52" s="29">
        <v>1</v>
      </c>
      <c r="L52" s="30">
        <v>2</v>
      </c>
      <c r="M52" s="30">
        <v>2.5</v>
      </c>
      <c r="N52" s="31">
        <f>SUM(L52:M52)*K52*J52</f>
        <v>0</v>
      </c>
      <c r="O52" s="53"/>
      <c r="P52" s="29">
        <v>1</v>
      </c>
      <c r="Q52" s="30">
        <v>2</v>
      </c>
      <c r="R52" s="30">
        <v>2.5</v>
      </c>
      <c r="S52" s="31">
        <f>SUM(Q52:R52)*P52*O52</f>
        <v>0</v>
      </c>
      <c r="T52" s="35">
        <f t="shared" si="22"/>
        <v>28</v>
      </c>
      <c r="U52" s="53"/>
    </row>
    <row r="53" spans="1:21" x14ac:dyDescent="0.2">
      <c r="A53" s="51" t="s">
        <v>63</v>
      </c>
      <c r="B53" s="52">
        <v>2</v>
      </c>
      <c r="C53" s="29">
        <v>4</v>
      </c>
      <c r="D53" s="30">
        <v>2</v>
      </c>
      <c r="E53" s="30">
        <v>2.5</v>
      </c>
      <c r="F53" s="31">
        <f>SUM(D53:E53)*C53*B53</f>
        <v>36</v>
      </c>
      <c r="G53" s="32">
        <f>B53*10</f>
        <v>20</v>
      </c>
      <c r="H53" s="30"/>
      <c r="I53" s="33">
        <f t="shared" si="21"/>
        <v>20</v>
      </c>
      <c r="J53" s="53"/>
      <c r="K53" s="29">
        <v>1</v>
      </c>
      <c r="L53" s="30">
        <v>2</v>
      </c>
      <c r="M53" s="30">
        <v>2.5</v>
      </c>
      <c r="N53" s="31">
        <f>SUM(L53:M53)*K53*J53</f>
        <v>0</v>
      </c>
      <c r="O53" s="53"/>
      <c r="P53" s="29">
        <v>1</v>
      </c>
      <c r="Q53" s="30">
        <v>2</v>
      </c>
      <c r="R53" s="30">
        <v>2.5</v>
      </c>
      <c r="S53" s="31">
        <f>SUM(Q53:R53)*P53*O53</f>
        <v>0</v>
      </c>
      <c r="T53" s="35">
        <f t="shared" si="22"/>
        <v>56</v>
      </c>
      <c r="U53" s="53"/>
    </row>
    <row r="54" spans="1:21" x14ac:dyDescent="0.2">
      <c r="A54" s="51" t="s">
        <v>64</v>
      </c>
      <c r="B54" s="52">
        <v>1</v>
      </c>
      <c r="C54" s="29">
        <v>4</v>
      </c>
      <c r="D54" s="30">
        <v>2</v>
      </c>
      <c r="E54" s="30">
        <v>2.5</v>
      </c>
      <c r="F54" s="31">
        <f>SUM(D54:E54)*C54*B54</f>
        <v>18</v>
      </c>
      <c r="G54" s="32">
        <f>B54*10</f>
        <v>10</v>
      </c>
      <c r="H54" s="30"/>
      <c r="I54" s="33">
        <f t="shared" si="21"/>
        <v>10</v>
      </c>
      <c r="J54" s="53">
        <v>1</v>
      </c>
      <c r="K54" s="29">
        <v>1</v>
      </c>
      <c r="L54" s="30">
        <v>2</v>
      </c>
      <c r="M54" s="30">
        <v>2.5</v>
      </c>
      <c r="N54" s="31">
        <f>SUM(L54:M54)*K54*J54</f>
        <v>4.5</v>
      </c>
      <c r="O54" s="53"/>
      <c r="P54" s="29">
        <v>1</v>
      </c>
      <c r="Q54" s="30">
        <v>2</v>
      </c>
      <c r="R54" s="30">
        <v>2.5</v>
      </c>
      <c r="S54" s="31">
        <f>SUM(Q54:R54)*P54*O54</f>
        <v>0</v>
      </c>
      <c r="T54" s="35">
        <f t="shared" si="22"/>
        <v>32.5</v>
      </c>
      <c r="U54" s="53"/>
    </row>
    <row r="55" spans="1:21" x14ac:dyDescent="0.2">
      <c r="A55" s="54" t="s">
        <v>65</v>
      </c>
      <c r="B55" s="55">
        <f>SUM(B48:B54)</f>
        <v>7</v>
      </c>
      <c r="C55" s="56">
        <f t="shared" ref="C55:E55" si="23">SUM(C48:C54)</f>
        <v>28</v>
      </c>
      <c r="D55" s="46">
        <f t="shared" si="23"/>
        <v>14</v>
      </c>
      <c r="E55" s="46">
        <f t="shared" si="23"/>
        <v>17.5</v>
      </c>
      <c r="F55" s="47">
        <f>SUM(F48:F54)</f>
        <v>126</v>
      </c>
      <c r="G55" s="48">
        <f t="shared" ref="G55:I55" si="24">SUM(G48:G54)</f>
        <v>70</v>
      </c>
      <c r="H55" s="46">
        <f t="shared" si="24"/>
        <v>0</v>
      </c>
      <c r="I55" s="47">
        <f t="shared" si="24"/>
        <v>70</v>
      </c>
      <c r="J55" s="57">
        <f>SUM(J48:J54)</f>
        <v>4</v>
      </c>
      <c r="K55" s="56"/>
      <c r="L55" s="46">
        <f t="shared" ref="L55:M55" si="25">SUM(L48:L54)</f>
        <v>14</v>
      </c>
      <c r="M55" s="46">
        <f t="shared" si="25"/>
        <v>17.5</v>
      </c>
      <c r="N55" s="47">
        <f>SUM(N48:N54)</f>
        <v>18</v>
      </c>
      <c r="O55" s="57">
        <f>SUM(O48:O54)</f>
        <v>2</v>
      </c>
      <c r="P55" s="56"/>
      <c r="Q55" s="46">
        <f t="shared" ref="Q55:R55" si="26">SUM(Q48:Q54)</f>
        <v>14</v>
      </c>
      <c r="R55" s="46">
        <f t="shared" si="26"/>
        <v>17.5</v>
      </c>
      <c r="S55" s="47">
        <f>SUM(S48:S54)</f>
        <v>9</v>
      </c>
      <c r="T55" s="47">
        <f>SUM(T48:T54)</f>
        <v>223</v>
      </c>
      <c r="U55" s="57"/>
    </row>
    <row r="56" spans="1:21" x14ac:dyDescent="0.2">
      <c r="A56" s="51" t="s">
        <v>66</v>
      </c>
      <c r="B56" s="52">
        <v>1</v>
      </c>
      <c r="C56" s="29">
        <v>4</v>
      </c>
      <c r="D56" s="30">
        <v>2</v>
      </c>
      <c r="E56" s="30">
        <v>2.5</v>
      </c>
      <c r="F56" s="31">
        <f>SUM(D56:E56)*C56*B56</f>
        <v>18</v>
      </c>
      <c r="G56" s="32">
        <f>B56*10</f>
        <v>10</v>
      </c>
      <c r="H56" s="30"/>
      <c r="I56" s="33">
        <f>SUM(G56:H56)</f>
        <v>10</v>
      </c>
      <c r="J56" s="53"/>
      <c r="K56" s="29">
        <v>1</v>
      </c>
      <c r="L56" s="30">
        <v>2</v>
      </c>
      <c r="M56" s="30">
        <v>2.5</v>
      </c>
      <c r="N56" s="31">
        <f>SUM(L56:M56)*K56*J56</f>
        <v>0</v>
      </c>
      <c r="O56" s="53"/>
      <c r="P56" s="29">
        <v>1</v>
      </c>
      <c r="Q56" s="30">
        <v>2</v>
      </c>
      <c r="R56" s="30">
        <v>2.5</v>
      </c>
      <c r="S56" s="31">
        <f>SUM(Q56:R56)*P56*O56</f>
        <v>0</v>
      </c>
      <c r="T56" s="35">
        <f t="shared" ref="T56:T59" si="27">S56+N56+I56+F56</f>
        <v>28</v>
      </c>
      <c r="U56" s="53"/>
    </row>
    <row r="57" spans="1:21" x14ac:dyDescent="0.2">
      <c r="A57" s="51" t="s">
        <v>67</v>
      </c>
      <c r="B57" s="52"/>
      <c r="C57" s="29">
        <v>4</v>
      </c>
      <c r="D57" s="30">
        <v>2</v>
      </c>
      <c r="E57" s="30">
        <v>2.5</v>
      </c>
      <c r="F57" s="31">
        <f>SUM(D57:E57)*C57*B57</f>
        <v>0</v>
      </c>
      <c r="G57" s="32">
        <f>B57*10</f>
        <v>0</v>
      </c>
      <c r="H57" s="30"/>
      <c r="I57" s="33">
        <f>SUM(G57:H57)</f>
        <v>0</v>
      </c>
      <c r="J57" s="53">
        <v>1</v>
      </c>
      <c r="K57" s="29">
        <v>1</v>
      </c>
      <c r="L57" s="30">
        <v>2</v>
      </c>
      <c r="M57" s="30">
        <v>2.5</v>
      </c>
      <c r="N57" s="31">
        <f>SUM(L57:M57)*K57*J57</f>
        <v>4.5</v>
      </c>
      <c r="O57" s="53"/>
      <c r="P57" s="29">
        <v>1</v>
      </c>
      <c r="Q57" s="30">
        <v>2</v>
      </c>
      <c r="R57" s="30">
        <v>2.5</v>
      </c>
      <c r="S57" s="31">
        <f>SUM(Q57:R57)*P57*O57</f>
        <v>0</v>
      </c>
      <c r="T57" s="35">
        <f t="shared" si="27"/>
        <v>4.5</v>
      </c>
      <c r="U57" s="53"/>
    </row>
    <row r="58" spans="1:21" x14ac:dyDescent="0.2">
      <c r="A58" s="51" t="s">
        <v>68</v>
      </c>
      <c r="B58" s="52"/>
      <c r="C58" s="29">
        <v>4</v>
      </c>
      <c r="D58" s="30">
        <v>2</v>
      </c>
      <c r="E58" s="30">
        <v>2.5</v>
      </c>
      <c r="F58" s="31">
        <f>SUM(D58:E58)*C58*B58</f>
        <v>0</v>
      </c>
      <c r="G58" s="32">
        <f>B58*10</f>
        <v>0</v>
      </c>
      <c r="H58" s="30"/>
      <c r="I58" s="33">
        <f>SUM(G58:H58)</f>
        <v>0</v>
      </c>
      <c r="J58" s="60">
        <v>2</v>
      </c>
      <c r="K58" s="29">
        <v>1</v>
      </c>
      <c r="L58" s="30">
        <v>2</v>
      </c>
      <c r="M58" s="30">
        <v>2.5</v>
      </c>
      <c r="N58" s="31">
        <f>SUM(L58:M58)*K58*J58</f>
        <v>9</v>
      </c>
      <c r="O58" s="53"/>
      <c r="P58" s="29">
        <v>1</v>
      </c>
      <c r="Q58" s="30">
        <v>2</v>
      </c>
      <c r="R58" s="30">
        <v>2.5</v>
      </c>
      <c r="S58" s="31">
        <f>SUM(Q58:R58)*P58*O58</f>
        <v>0</v>
      </c>
      <c r="T58" s="35">
        <f t="shared" si="27"/>
        <v>9</v>
      </c>
      <c r="U58" s="53"/>
    </row>
    <row r="59" spans="1:21" x14ac:dyDescent="0.2">
      <c r="A59" s="51" t="s">
        <v>69</v>
      </c>
      <c r="B59" s="52"/>
      <c r="C59" s="29">
        <v>4</v>
      </c>
      <c r="D59" s="30">
        <v>2</v>
      </c>
      <c r="E59" s="30">
        <v>2.5</v>
      </c>
      <c r="F59" s="31">
        <f>SUM(D59:E59)*C59*B59</f>
        <v>0</v>
      </c>
      <c r="G59" s="32">
        <f>B59*10</f>
        <v>0</v>
      </c>
      <c r="H59" s="30"/>
      <c r="I59" s="33">
        <f>SUM(G59:H59)</f>
        <v>0</v>
      </c>
      <c r="J59" s="53">
        <v>1</v>
      </c>
      <c r="K59" s="29">
        <v>1</v>
      </c>
      <c r="L59" s="30">
        <v>2</v>
      </c>
      <c r="M59" s="30">
        <v>2.5</v>
      </c>
      <c r="N59" s="31">
        <f>SUM(L59:M59)*K59*J59</f>
        <v>4.5</v>
      </c>
      <c r="O59" s="53">
        <v>1</v>
      </c>
      <c r="P59" s="29">
        <v>1</v>
      </c>
      <c r="Q59" s="30">
        <v>2</v>
      </c>
      <c r="R59" s="30">
        <v>2.5</v>
      </c>
      <c r="S59" s="31">
        <f>SUM(Q59:R59)*P59*O59</f>
        <v>4.5</v>
      </c>
      <c r="T59" s="35">
        <f t="shared" si="27"/>
        <v>9</v>
      </c>
      <c r="U59" s="53"/>
    </row>
    <row r="60" spans="1:21" x14ac:dyDescent="0.2">
      <c r="A60" s="54" t="s">
        <v>70</v>
      </c>
      <c r="B60" s="55">
        <f>SUM(B56:B59)</f>
        <v>1</v>
      </c>
      <c r="C60" s="56">
        <f>SUM(C56:C59)</f>
        <v>16</v>
      </c>
      <c r="D60" s="56">
        <f t="shared" ref="D60:T60" si="28">SUM(D56:D59)</f>
        <v>8</v>
      </c>
      <c r="E60" s="56">
        <f t="shared" si="28"/>
        <v>10</v>
      </c>
      <c r="F60" s="47">
        <f t="shared" si="28"/>
        <v>18</v>
      </c>
      <c r="G60" s="48">
        <f t="shared" si="28"/>
        <v>10</v>
      </c>
      <c r="H60" s="46">
        <f t="shared" si="28"/>
        <v>0</v>
      </c>
      <c r="I60" s="47">
        <f t="shared" si="28"/>
        <v>10</v>
      </c>
      <c r="J60" s="57">
        <f t="shared" si="28"/>
        <v>4</v>
      </c>
      <c r="K60" s="56">
        <f t="shared" si="28"/>
        <v>4</v>
      </c>
      <c r="L60" s="46">
        <f t="shared" si="28"/>
        <v>8</v>
      </c>
      <c r="M60" s="46">
        <f t="shared" si="28"/>
        <v>10</v>
      </c>
      <c r="N60" s="47">
        <f t="shared" si="28"/>
        <v>18</v>
      </c>
      <c r="O60" s="57">
        <f t="shared" si="28"/>
        <v>1</v>
      </c>
      <c r="P60" s="56">
        <f t="shared" si="28"/>
        <v>4</v>
      </c>
      <c r="Q60" s="46">
        <f t="shared" si="28"/>
        <v>8</v>
      </c>
      <c r="R60" s="46">
        <f t="shared" si="28"/>
        <v>10</v>
      </c>
      <c r="S60" s="47">
        <f t="shared" si="28"/>
        <v>4.5</v>
      </c>
      <c r="T60" s="47">
        <f t="shared" si="28"/>
        <v>50.5</v>
      </c>
      <c r="U60" s="57"/>
    </row>
    <row r="61" spans="1:21" x14ac:dyDescent="0.2">
      <c r="A61" s="51" t="s">
        <v>71</v>
      </c>
      <c r="B61" s="52"/>
      <c r="C61" s="29">
        <v>4</v>
      </c>
      <c r="D61" s="30">
        <v>2</v>
      </c>
      <c r="E61" s="30">
        <v>2.5</v>
      </c>
      <c r="F61" s="31">
        <f>SUM(D61:E61)*C61*B61</f>
        <v>0</v>
      </c>
      <c r="G61" s="32">
        <f>B61*10</f>
        <v>0</v>
      </c>
      <c r="H61" s="30"/>
      <c r="I61" s="33">
        <f>SUM(G61:H61)</f>
        <v>0</v>
      </c>
      <c r="J61" s="53">
        <v>1</v>
      </c>
      <c r="K61" s="29">
        <v>1</v>
      </c>
      <c r="L61" s="30">
        <v>2</v>
      </c>
      <c r="M61" s="30">
        <v>2.5</v>
      </c>
      <c r="N61" s="31">
        <f>SUM(L61:M61)*K61*J61</f>
        <v>4.5</v>
      </c>
      <c r="O61" s="53"/>
      <c r="P61" s="29">
        <v>1</v>
      </c>
      <c r="Q61" s="30">
        <v>2</v>
      </c>
      <c r="R61" s="30">
        <v>2.5</v>
      </c>
      <c r="S61" s="31">
        <f>SUM(Q61:R61)*P61*O61</f>
        <v>0</v>
      </c>
      <c r="T61" s="35">
        <f>S61+N61+I61+F61</f>
        <v>4.5</v>
      </c>
      <c r="U61" s="53"/>
    </row>
    <row r="62" spans="1:21" x14ac:dyDescent="0.2">
      <c r="A62" s="54" t="s">
        <v>72</v>
      </c>
      <c r="B62" s="55">
        <f>SUM(B61)</f>
        <v>0</v>
      </c>
      <c r="C62" s="56">
        <f t="shared" ref="C62:E62" si="29">SUM(C61)</f>
        <v>4</v>
      </c>
      <c r="D62" s="46">
        <f t="shared" si="29"/>
        <v>2</v>
      </c>
      <c r="E62" s="46">
        <f t="shared" si="29"/>
        <v>2.5</v>
      </c>
      <c r="F62" s="47">
        <f>SUM(F61)</f>
        <v>0</v>
      </c>
      <c r="G62" s="48">
        <f t="shared" ref="G62:I62" si="30">SUM(G61)</f>
        <v>0</v>
      </c>
      <c r="H62" s="46">
        <f t="shared" si="30"/>
        <v>0</v>
      </c>
      <c r="I62" s="47">
        <f t="shared" si="30"/>
        <v>0</v>
      </c>
      <c r="J62" s="57">
        <f>SUM(J61)</f>
        <v>1</v>
      </c>
      <c r="K62" s="56"/>
      <c r="L62" s="46">
        <f t="shared" ref="L62:M62" si="31">SUM(L61)</f>
        <v>2</v>
      </c>
      <c r="M62" s="46">
        <f t="shared" si="31"/>
        <v>2.5</v>
      </c>
      <c r="N62" s="47">
        <f>SUM(N61)</f>
        <v>4.5</v>
      </c>
      <c r="O62" s="57">
        <f>SUM(O61)</f>
        <v>0</v>
      </c>
      <c r="P62" s="56"/>
      <c r="Q62" s="46">
        <f t="shared" ref="Q62:R62" si="32">SUM(Q61)</f>
        <v>2</v>
      </c>
      <c r="R62" s="46">
        <f t="shared" si="32"/>
        <v>2.5</v>
      </c>
      <c r="S62" s="47">
        <f>SUM(S61)</f>
        <v>0</v>
      </c>
      <c r="T62" s="47">
        <f t="shared" ref="T62" si="33">SUM(T61)</f>
        <v>4.5</v>
      </c>
      <c r="U62" s="57"/>
    </row>
    <row r="63" spans="1:21" x14ac:dyDescent="0.2">
      <c r="A63" s="51" t="s">
        <v>73</v>
      </c>
      <c r="B63" s="52">
        <v>1</v>
      </c>
      <c r="C63" s="29">
        <v>4</v>
      </c>
      <c r="D63" s="30">
        <v>2</v>
      </c>
      <c r="E63" s="30">
        <v>2.5</v>
      </c>
      <c r="F63" s="31">
        <f>SUM(D63:E63)*C63*B63</f>
        <v>18</v>
      </c>
      <c r="G63" s="32">
        <f>B63*10</f>
        <v>10</v>
      </c>
      <c r="H63" s="30"/>
      <c r="I63" s="33">
        <f t="shared" ref="I63:I69" si="34">SUM(G63:H63)</f>
        <v>10</v>
      </c>
      <c r="J63" s="53">
        <v>1</v>
      </c>
      <c r="K63" s="29">
        <v>1</v>
      </c>
      <c r="L63" s="30">
        <v>2</v>
      </c>
      <c r="M63" s="30">
        <v>2.5</v>
      </c>
      <c r="N63" s="31">
        <f>SUM(L63:M63)*K63*J63</f>
        <v>4.5</v>
      </c>
      <c r="O63" s="53"/>
      <c r="P63" s="29">
        <v>1</v>
      </c>
      <c r="Q63" s="30">
        <v>2</v>
      </c>
      <c r="R63" s="30">
        <v>2.5</v>
      </c>
      <c r="S63" s="31">
        <f>SUM(Q63:R63)*P63*O63</f>
        <v>0</v>
      </c>
      <c r="T63" s="35">
        <f t="shared" ref="T63:T69" si="35">S63+N63+I63+F63</f>
        <v>32.5</v>
      </c>
      <c r="U63" s="53"/>
    </row>
    <row r="64" spans="1:21" x14ac:dyDescent="0.2">
      <c r="A64" s="51" t="s">
        <v>74</v>
      </c>
      <c r="B64" s="58">
        <v>2</v>
      </c>
      <c r="C64" s="29">
        <v>4</v>
      </c>
      <c r="D64" s="30">
        <v>2</v>
      </c>
      <c r="E64" s="30">
        <v>2.5</v>
      </c>
      <c r="F64" s="31">
        <f>SUM(D64:E64)*C64*B64</f>
        <v>36</v>
      </c>
      <c r="G64" s="32">
        <f>(B64-1)*10</f>
        <v>10</v>
      </c>
      <c r="H64" s="30">
        <v>5</v>
      </c>
      <c r="I64" s="33">
        <f t="shared" si="34"/>
        <v>15</v>
      </c>
      <c r="J64" s="53"/>
      <c r="K64" s="29">
        <v>1</v>
      </c>
      <c r="L64" s="30">
        <v>2</v>
      </c>
      <c r="M64" s="30">
        <v>2.5</v>
      </c>
      <c r="N64" s="31">
        <f>SUM(L64:M64)*K64*J64</f>
        <v>0</v>
      </c>
      <c r="O64" s="53"/>
      <c r="P64" s="29">
        <v>1</v>
      </c>
      <c r="Q64" s="30">
        <v>2</v>
      </c>
      <c r="R64" s="30">
        <v>2.5</v>
      </c>
      <c r="S64" s="31">
        <f>SUM(Q64:R64)*P64*O64</f>
        <v>0</v>
      </c>
      <c r="T64" s="35">
        <f t="shared" si="35"/>
        <v>51</v>
      </c>
      <c r="U64" s="53"/>
    </row>
    <row r="65" spans="1:21" x14ac:dyDescent="0.2">
      <c r="A65" s="51" t="s">
        <v>75</v>
      </c>
      <c r="B65" s="52">
        <v>1</v>
      </c>
      <c r="C65" s="29">
        <v>4</v>
      </c>
      <c r="D65" s="30">
        <v>2</v>
      </c>
      <c r="E65" s="30">
        <v>2.5</v>
      </c>
      <c r="F65" s="31">
        <f>SUM(D65:E65)*C65*B65</f>
        <v>18</v>
      </c>
      <c r="G65" s="32">
        <f>B65*10</f>
        <v>10</v>
      </c>
      <c r="H65" s="30"/>
      <c r="I65" s="33">
        <f t="shared" si="34"/>
        <v>10</v>
      </c>
      <c r="J65" s="53">
        <v>1</v>
      </c>
      <c r="K65" s="29">
        <v>1</v>
      </c>
      <c r="L65" s="30">
        <v>2</v>
      </c>
      <c r="M65" s="30">
        <v>2.5</v>
      </c>
      <c r="N65" s="31">
        <f>SUM(L65:M65)*K65*J65</f>
        <v>4.5</v>
      </c>
      <c r="O65" s="53"/>
      <c r="P65" s="29">
        <v>1</v>
      </c>
      <c r="Q65" s="30">
        <v>2</v>
      </c>
      <c r="R65" s="30">
        <v>2.5</v>
      </c>
      <c r="S65" s="31">
        <f>SUM(Q65:R65)*P65*O65</f>
        <v>0</v>
      </c>
      <c r="T65" s="35">
        <f t="shared" si="35"/>
        <v>32.5</v>
      </c>
      <c r="U65" s="53"/>
    </row>
    <row r="66" spans="1:21" x14ac:dyDescent="0.2">
      <c r="A66" s="51" t="s">
        <v>76</v>
      </c>
      <c r="B66" s="58">
        <v>2</v>
      </c>
      <c r="C66" s="29">
        <v>4</v>
      </c>
      <c r="D66" s="30">
        <v>2</v>
      </c>
      <c r="E66" s="30">
        <v>2.5</v>
      </c>
      <c r="F66" s="31">
        <f>SUM(D66:E66)*C66*B66</f>
        <v>36</v>
      </c>
      <c r="G66" s="32">
        <f>(B66-1)*10</f>
        <v>10</v>
      </c>
      <c r="H66" s="30">
        <v>5</v>
      </c>
      <c r="I66" s="33">
        <f t="shared" si="34"/>
        <v>15</v>
      </c>
      <c r="J66" s="53">
        <v>1</v>
      </c>
      <c r="K66" s="29">
        <v>1</v>
      </c>
      <c r="L66" s="30">
        <v>2</v>
      </c>
      <c r="M66" s="30">
        <v>2.5</v>
      </c>
      <c r="N66" s="31">
        <f>SUM(L66:M66)*K66*J66</f>
        <v>4.5</v>
      </c>
      <c r="O66" s="53"/>
      <c r="P66" s="29">
        <v>1</v>
      </c>
      <c r="Q66" s="30">
        <v>2</v>
      </c>
      <c r="R66" s="30">
        <v>2.5</v>
      </c>
      <c r="S66" s="31">
        <f>SUM(Q66:R66)*P66*O66</f>
        <v>0</v>
      </c>
      <c r="T66" s="35">
        <f t="shared" si="35"/>
        <v>55.5</v>
      </c>
      <c r="U66" s="53"/>
    </row>
    <row r="67" spans="1:21" x14ac:dyDescent="0.2">
      <c r="A67" s="51" t="s">
        <v>77</v>
      </c>
      <c r="B67" s="52">
        <v>1</v>
      </c>
      <c r="C67" s="29">
        <v>4</v>
      </c>
      <c r="D67" s="30">
        <v>2</v>
      </c>
      <c r="E67" s="30">
        <v>2.5</v>
      </c>
      <c r="F67" s="31">
        <f>SUM(D67:E67)*C67*B67</f>
        <v>18</v>
      </c>
      <c r="G67" s="32">
        <f>B67*10</f>
        <v>10</v>
      </c>
      <c r="H67" s="30"/>
      <c r="I67" s="33">
        <f t="shared" si="34"/>
        <v>10</v>
      </c>
      <c r="J67" s="53"/>
      <c r="K67" s="29">
        <v>1</v>
      </c>
      <c r="L67" s="30">
        <v>2</v>
      </c>
      <c r="M67" s="30">
        <v>2.5</v>
      </c>
      <c r="N67" s="31">
        <f>SUM(L67:M67)*K67*J67</f>
        <v>0</v>
      </c>
      <c r="O67" s="53"/>
      <c r="P67" s="29">
        <v>1</v>
      </c>
      <c r="Q67" s="30">
        <v>2</v>
      </c>
      <c r="R67" s="30">
        <v>2.5</v>
      </c>
      <c r="S67" s="31">
        <f>SUM(Q67:R67)*P67*O67</f>
        <v>0</v>
      </c>
      <c r="T67" s="35">
        <f t="shared" si="35"/>
        <v>28</v>
      </c>
      <c r="U67" s="53"/>
    </row>
    <row r="68" spans="1:21" x14ac:dyDescent="0.2">
      <c r="A68" s="51" t="s">
        <v>78</v>
      </c>
      <c r="B68" s="52"/>
      <c r="C68" s="29">
        <v>4</v>
      </c>
      <c r="D68" s="30">
        <v>2</v>
      </c>
      <c r="E68" s="30">
        <v>2.5</v>
      </c>
      <c r="F68" s="31">
        <f>SUM(D68:E68)*C68*B68</f>
        <v>0</v>
      </c>
      <c r="G68" s="32">
        <v>0</v>
      </c>
      <c r="H68" s="30">
        <v>0</v>
      </c>
      <c r="I68" s="33">
        <f t="shared" si="34"/>
        <v>0</v>
      </c>
      <c r="J68" s="60">
        <v>4</v>
      </c>
      <c r="K68" s="29">
        <v>1</v>
      </c>
      <c r="L68" s="30">
        <v>2</v>
      </c>
      <c r="M68" s="30">
        <v>2.5</v>
      </c>
      <c r="N68" s="31">
        <f>SUM(L68:M68)*K68*J68</f>
        <v>18</v>
      </c>
      <c r="O68" s="53"/>
      <c r="P68" s="29">
        <v>1</v>
      </c>
      <c r="Q68" s="30">
        <v>2</v>
      </c>
      <c r="R68" s="30">
        <v>2.5</v>
      </c>
      <c r="S68" s="31">
        <f>SUM(Q68:R68)*P68*O68</f>
        <v>0</v>
      </c>
      <c r="T68" s="35">
        <f t="shared" si="35"/>
        <v>18</v>
      </c>
      <c r="U68" s="53"/>
    </row>
    <row r="69" spans="1:21" x14ac:dyDescent="0.2">
      <c r="A69" s="51" t="s">
        <v>79</v>
      </c>
      <c r="B69" s="52"/>
      <c r="C69" s="29">
        <v>4</v>
      </c>
      <c r="D69" s="30">
        <v>2</v>
      </c>
      <c r="E69" s="30">
        <v>2.5</v>
      </c>
      <c r="F69" s="31">
        <f>SUM(D69:E69)*C69*B69</f>
        <v>0</v>
      </c>
      <c r="G69" s="32">
        <f>B69*10</f>
        <v>0</v>
      </c>
      <c r="H69" s="30"/>
      <c r="I69" s="33">
        <f t="shared" si="34"/>
        <v>0</v>
      </c>
      <c r="J69" s="60">
        <v>3</v>
      </c>
      <c r="K69" s="29">
        <v>1</v>
      </c>
      <c r="L69" s="30">
        <v>2</v>
      </c>
      <c r="M69" s="30">
        <v>2.5</v>
      </c>
      <c r="N69" s="31">
        <f>SUM(L69:M69)*K69*J69</f>
        <v>13.5</v>
      </c>
      <c r="O69" s="53"/>
      <c r="P69" s="29">
        <v>1</v>
      </c>
      <c r="Q69" s="30">
        <v>2</v>
      </c>
      <c r="R69" s="30">
        <v>2.5</v>
      </c>
      <c r="S69" s="31">
        <f>SUM(Q69:R69)*P69*O69</f>
        <v>0</v>
      </c>
      <c r="T69" s="35">
        <f t="shared" si="35"/>
        <v>13.5</v>
      </c>
      <c r="U69" s="53"/>
    </row>
    <row r="70" spans="1:21" x14ac:dyDescent="0.2">
      <c r="A70" s="54" t="s">
        <v>80</v>
      </c>
      <c r="B70" s="55">
        <f>SUM(B63:B69)</f>
        <v>7</v>
      </c>
      <c r="C70" s="56">
        <f t="shared" ref="C70:E70" si="36">SUM(C63:C69)</f>
        <v>28</v>
      </c>
      <c r="D70" s="46">
        <f t="shared" si="36"/>
        <v>14</v>
      </c>
      <c r="E70" s="46">
        <f t="shared" si="36"/>
        <v>17.5</v>
      </c>
      <c r="F70" s="47">
        <f>SUM(F63:F69)</f>
        <v>126</v>
      </c>
      <c r="G70" s="48">
        <f t="shared" ref="G70:I70" si="37">SUM(G63:G69)</f>
        <v>50</v>
      </c>
      <c r="H70" s="46">
        <f t="shared" si="37"/>
        <v>10</v>
      </c>
      <c r="I70" s="47">
        <f t="shared" si="37"/>
        <v>60</v>
      </c>
      <c r="J70" s="57">
        <f>SUM(J63:J69)</f>
        <v>10</v>
      </c>
      <c r="K70" s="56"/>
      <c r="L70" s="46">
        <f t="shared" ref="L70:M70" si="38">SUM(L63:L69)</f>
        <v>14</v>
      </c>
      <c r="M70" s="46">
        <f t="shared" si="38"/>
        <v>17.5</v>
      </c>
      <c r="N70" s="47">
        <f>SUM(N63:N69)</f>
        <v>45</v>
      </c>
      <c r="O70" s="57">
        <f>SUM(O63:O69)</f>
        <v>0</v>
      </c>
      <c r="P70" s="56"/>
      <c r="Q70" s="46">
        <f t="shared" ref="Q70:R70" si="39">SUM(Q63:Q69)</f>
        <v>14</v>
      </c>
      <c r="R70" s="46">
        <f t="shared" si="39"/>
        <v>17.5</v>
      </c>
      <c r="S70" s="47">
        <f>SUM(S63:S69)</f>
        <v>0</v>
      </c>
      <c r="T70" s="47">
        <f>SUM(T63:T69)</f>
        <v>231</v>
      </c>
      <c r="U70" s="57"/>
    </row>
    <row r="71" spans="1:21" x14ac:dyDescent="0.2">
      <c r="A71" s="51"/>
      <c r="B71" s="52"/>
      <c r="C71" s="61"/>
      <c r="D71" s="62"/>
      <c r="E71" s="62"/>
      <c r="F71" s="63"/>
      <c r="G71" s="64"/>
      <c r="H71" s="62"/>
      <c r="I71" s="63"/>
      <c r="J71" s="53"/>
      <c r="K71" s="61"/>
      <c r="L71" s="62"/>
      <c r="M71" s="62"/>
      <c r="N71" s="63"/>
      <c r="O71" s="53"/>
      <c r="P71" s="61"/>
      <c r="Q71" s="62"/>
      <c r="R71" s="62"/>
      <c r="S71" s="63"/>
      <c r="T71" s="63"/>
    </row>
    <row r="72" spans="1:21" ht="13.5" thickBot="1" x14ac:dyDescent="0.25">
      <c r="A72" s="65" t="s">
        <v>81</v>
      </c>
      <c r="B72" s="66">
        <f>SUM(B70,B62,B55,B47,B41,B38,B36,B26,B24,B60)</f>
        <v>83</v>
      </c>
      <c r="C72" s="67"/>
      <c r="D72" s="68"/>
      <c r="E72" s="68"/>
      <c r="F72" s="69">
        <f>SUM(F70,F62,F55,F47,F41,F38,F36,F26,F24,F60)</f>
        <v>1544</v>
      </c>
      <c r="G72" s="70"/>
      <c r="H72" s="68"/>
      <c r="I72" s="69">
        <f t="shared" ref="I72:J72" si="40">SUM(I70,I62,I55,I47,I41,I38,I36,I26,I24,I60)</f>
        <v>720</v>
      </c>
      <c r="J72" s="71">
        <f>SUM(J70,J62,J55,J47,J41,J38,J36,J26,J24,J60)</f>
        <v>60</v>
      </c>
      <c r="K72" s="67"/>
      <c r="L72" s="68"/>
      <c r="M72" s="68"/>
      <c r="N72" s="69">
        <f>SUM(N70,N62,N55,N47,N41,N38,N36,N26,N24,N60)</f>
        <v>275</v>
      </c>
      <c r="O72" s="71">
        <f>SUM(O70,O62,O55,O47,O41,O38,O36,O26,O24,O60)</f>
        <v>5</v>
      </c>
      <c r="P72" s="67"/>
      <c r="Q72" s="68"/>
      <c r="R72" s="68"/>
      <c r="S72" s="69">
        <f>SUM(S70,S62,S55,S47,S41,S38,S36,S26,S24,S60)</f>
        <v>22.5</v>
      </c>
      <c r="T72" s="69">
        <f>SUM(T70,T62,T55,T47,T41,T38,T36,T26,T24,T60)</f>
        <v>2561.5</v>
      </c>
    </row>
    <row r="74" spans="1:21" x14ac:dyDescent="0.2">
      <c r="A74" s="72" t="s">
        <v>82</v>
      </c>
      <c r="D74" s="73"/>
      <c r="E74" s="73"/>
      <c r="F74" s="73"/>
      <c r="G74" s="73"/>
      <c r="H74" s="73"/>
      <c r="I74" s="73"/>
      <c r="L74" s="73"/>
      <c r="M74" s="73"/>
      <c r="N74" s="73"/>
      <c r="Q74" s="73"/>
      <c r="R74" s="73"/>
      <c r="S74" s="73"/>
      <c r="T74" s="74">
        <v>310</v>
      </c>
    </row>
    <row r="75" spans="1:21" x14ac:dyDescent="0.2">
      <c r="A75" s="72" t="s">
        <v>83</v>
      </c>
      <c r="D75" s="73"/>
      <c r="E75" s="73"/>
      <c r="F75" s="73"/>
      <c r="G75" s="73"/>
      <c r="H75" s="73"/>
      <c r="I75" s="73"/>
      <c r="L75" s="73"/>
      <c r="M75" s="73"/>
      <c r="N75" s="73"/>
      <c r="Q75" s="73"/>
      <c r="R75" s="73"/>
      <c r="S75" s="73"/>
      <c r="T75" s="74">
        <v>390</v>
      </c>
    </row>
    <row r="76" spans="1:21" x14ac:dyDescent="0.2">
      <c r="A76" s="72" t="s">
        <v>84</v>
      </c>
      <c r="D76" s="73"/>
      <c r="E76" s="73"/>
      <c r="F76" s="4"/>
      <c r="G76" s="73"/>
      <c r="H76" s="73"/>
      <c r="I76" s="73"/>
      <c r="L76" s="73"/>
      <c r="M76" s="73"/>
      <c r="N76" s="73"/>
      <c r="Q76" s="73"/>
      <c r="R76" s="73"/>
      <c r="S76" s="73"/>
      <c r="T76" s="75">
        <v>615</v>
      </c>
    </row>
    <row r="78" spans="1:21" x14ac:dyDescent="0.2">
      <c r="A78" s="76" t="s">
        <v>85</v>
      </c>
      <c r="B78" s="76"/>
      <c r="C78" s="76"/>
      <c r="D78" s="77"/>
      <c r="E78" s="77"/>
      <c r="F78" s="77">
        <f>F72</f>
        <v>1544</v>
      </c>
      <c r="G78" s="77"/>
      <c r="H78" s="77"/>
      <c r="I78" s="77">
        <f>I72-I74-I76</f>
        <v>720</v>
      </c>
      <c r="J78" s="76"/>
      <c r="K78" s="76"/>
      <c r="L78" s="77"/>
      <c r="M78" s="77"/>
      <c r="N78" s="77">
        <f>N72-N74-N76</f>
        <v>275</v>
      </c>
      <c r="O78" s="76"/>
      <c r="P78" s="76"/>
      <c r="Q78" s="77"/>
      <c r="R78" s="77"/>
      <c r="S78" s="77">
        <f>S72-S74-S76</f>
        <v>22.5</v>
      </c>
      <c r="T78" s="77">
        <f>T72-T74-T75-T76</f>
        <v>1246.5</v>
      </c>
    </row>
  </sheetData>
  <mergeCells count="7">
    <mergeCell ref="A1:U1"/>
    <mergeCell ref="B2:F2"/>
    <mergeCell ref="G2:I2"/>
    <mergeCell ref="J2:N2"/>
    <mergeCell ref="O2:S2"/>
    <mergeCell ref="T2:T3"/>
    <mergeCell ref="U2:U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CFBB-BDD7-4B32-80BC-E9B5C958DC2C}">
  <dimension ref="A1:J79"/>
  <sheetViews>
    <sheetView topLeftCell="A61" workbookViewId="0">
      <selection activeCell="K74" sqref="K74"/>
    </sheetView>
  </sheetViews>
  <sheetFormatPr defaultRowHeight="15" x14ac:dyDescent="0.25"/>
  <cols>
    <col min="1" max="1" width="28.140625" bestFit="1" customWidth="1"/>
    <col min="2" max="2" width="3.7109375" bestFit="1" customWidth="1"/>
    <col min="3" max="3" width="10" bestFit="1" customWidth="1"/>
    <col min="4" max="5" width="6.85546875" style="100" bestFit="1" customWidth="1"/>
    <col min="7" max="8" width="10" bestFit="1" customWidth="1"/>
    <col min="9" max="9" width="10.5703125" bestFit="1" customWidth="1"/>
    <col min="10" max="10" width="10.5703125" customWidth="1"/>
  </cols>
  <sheetData>
    <row r="1" spans="1:10" x14ac:dyDescent="0.25">
      <c r="A1" s="1" t="s">
        <v>101</v>
      </c>
      <c r="B1" s="94"/>
      <c r="C1" s="94"/>
      <c r="D1" s="94"/>
      <c r="E1" s="94"/>
      <c r="F1" s="94"/>
      <c r="G1" s="94"/>
      <c r="H1" s="94"/>
      <c r="I1" s="94"/>
      <c r="J1" s="3"/>
    </row>
    <row r="2" spans="1:10" ht="38.25" x14ac:dyDescent="0.25">
      <c r="A2" s="88" t="s">
        <v>7</v>
      </c>
      <c r="B2" s="18" t="s">
        <v>102</v>
      </c>
      <c r="C2" s="18" t="s">
        <v>103</v>
      </c>
      <c r="D2" s="95" t="s">
        <v>129</v>
      </c>
      <c r="E2" s="95" t="s">
        <v>130</v>
      </c>
      <c r="F2" s="18" t="s">
        <v>104</v>
      </c>
      <c r="G2" s="19" t="s">
        <v>105</v>
      </c>
      <c r="H2" s="19" t="s">
        <v>106</v>
      </c>
      <c r="I2" s="19" t="s">
        <v>81</v>
      </c>
      <c r="J2" s="19" t="s">
        <v>6</v>
      </c>
    </row>
    <row r="3" spans="1:10" x14ac:dyDescent="0.25">
      <c r="A3" s="92" t="s">
        <v>26</v>
      </c>
      <c r="B3" s="92" t="s">
        <v>107</v>
      </c>
      <c r="C3" s="92">
        <v>819452096</v>
      </c>
      <c r="D3" s="96"/>
      <c r="E3" s="96"/>
      <c r="F3" s="29">
        <v>1</v>
      </c>
      <c r="G3" s="30">
        <f t="shared" ref="G3:G22" si="0">F3*10</f>
        <v>10</v>
      </c>
      <c r="H3" s="30">
        <v>20</v>
      </c>
      <c r="I3" s="30">
        <f>SUM(G3:H3)</f>
        <v>30</v>
      </c>
      <c r="J3" s="30"/>
    </row>
    <row r="4" spans="1:10" x14ac:dyDescent="0.25">
      <c r="A4" s="92" t="s">
        <v>21</v>
      </c>
      <c r="B4" s="92" t="s">
        <v>107</v>
      </c>
      <c r="C4" s="92">
        <v>974078803</v>
      </c>
      <c r="D4" s="96"/>
      <c r="E4" s="96"/>
      <c r="F4" s="29">
        <v>1</v>
      </c>
      <c r="G4" s="30">
        <f t="shared" si="0"/>
        <v>10</v>
      </c>
      <c r="H4" s="30">
        <v>20</v>
      </c>
      <c r="I4" s="30">
        <f>SUM(G4:H4)</f>
        <v>30</v>
      </c>
      <c r="J4" s="30"/>
    </row>
    <row r="5" spans="1:10" x14ac:dyDescent="0.25">
      <c r="A5" s="92" t="s">
        <v>24</v>
      </c>
      <c r="B5" s="92" t="s">
        <v>107</v>
      </c>
      <c r="C5" s="92">
        <v>978548274</v>
      </c>
      <c r="D5" s="96"/>
      <c r="E5" s="96"/>
      <c r="F5" s="29">
        <v>1</v>
      </c>
      <c r="G5" s="30">
        <f t="shared" si="0"/>
        <v>10</v>
      </c>
      <c r="H5" s="30">
        <v>20</v>
      </c>
      <c r="I5" s="30">
        <f>SUM(G5:H5)</f>
        <v>30</v>
      </c>
      <c r="J5" s="30"/>
    </row>
    <row r="6" spans="1:10" x14ac:dyDescent="0.25">
      <c r="A6" s="92" t="s">
        <v>33</v>
      </c>
      <c r="B6" s="92" t="s">
        <v>107</v>
      </c>
      <c r="C6" s="92">
        <v>853602324</v>
      </c>
      <c r="D6" s="96"/>
      <c r="E6" s="96"/>
      <c r="F6" s="29">
        <v>1</v>
      </c>
      <c r="G6" s="30">
        <f t="shared" si="0"/>
        <v>10</v>
      </c>
      <c r="H6" s="30">
        <v>20</v>
      </c>
      <c r="I6" s="30">
        <f>SUM(G6:H6)</f>
        <v>30</v>
      </c>
      <c r="J6" s="30"/>
    </row>
    <row r="7" spans="1:10" x14ac:dyDescent="0.25">
      <c r="A7" s="92" t="s">
        <v>18</v>
      </c>
      <c r="B7" s="92" t="s">
        <v>107</v>
      </c>
      <c r="C7" s="92">
        <v>971351251</v>
      </c>
      <c r="D7" s="96"/>
      <c r="E7" s="96"/>
      <c r="F7" s="29">
        <v>1</v>
      </c>
      <c r="G7" s="30">
        <f t="shared" si="0"/>
        <v>10</v>
      </c>
      <c r="H7" s="30">
        <v>20</v>
      </c>
      <c r="I7" s="30">
        <f>SUM(G7:H7)</f>
        <v>30</v>
      </c>
      <c r="J7" s="30"/>
    </row>
    <row r="8" spans="1:10" x14ac:dyDescent="0.25">
      <c r="A8" s="92" t="s">
        <v>27</v>
      </c>
      <c r="B8" s="92" t="s">
        <v>107</v>
      </c>
      <c r="C8" s="92">
        <v>979179872</v>
      </c>
      <c r="D8" s="96"/>
      <c r="E8" s="96"/>
      <c r="F8" s="29">
        <v>1</v>
      </c>
      <c r="G8" s="30">
        <f t="shared" si="0"/>
        <v>10</v>
      </c>
      <c r="H8" s="30">
        <v>20</v>
      </c>
      <c r="I8" s="30">
        <f>SUM(G8:H8)</f>
        <v>30</v>
      </c>
      <c r="J8" s="30"/>
    </row>
    <row r="9" spans="1:10" x14ac:dyDescent="0.25">
      <c r="A9" s="92" t="s">
        <v>22</v>
      </c>
      <c r="B9" s="92" t="s">
        <v>108</v>
      </c>
      <c r="C9" s="92">
        <v>997099707</v>
      </c>
      <c r="D9" s="96"/>
      <c r="E9" s="96"/>
      <c r="F9" s="29">
        <v>1</v>
      </c>
      <c r="G9" s="30">
        <f t="shared" si="0"/>
        <v>10</v>
      </c>
      <c r="H9" s="30">
        <v>20</v>
      </c>
      <c r="I9" s="30">
        <f>SUM(G9:H9)</f>
        <v>30</v>
      </c>
      <c r="J9" s="30"/>
    </row>
    <row r="10" spans="1:10" x14ac:dyDescent="0.25">
      <c r="A10" s="92" t="s">
        <v>25</v>
      </c>
      <c r="B10" s="92" t="s">
        <v>108</v>
      </c>
      <c r="C10" s="92">
        <v>993060015</v>
      </c>
      <c r="D10" s="96"/>
      <c r="E10" s="96"/>
      <c r="F10" s="29">
        <v>1</v>
      </c>
      <c r="G10" s="30">
        <f t="shared" si="0"/>
        <v>10</v>
      </c>
      <c r="H10" s="30">
        <v>20</v>
      </c>
      <c r="I10" s="30">
        <f>SUM(G10:H10)</f>
        <v>30</v>
      </c>
      <c r="J10" s="30"/>
    </row>
    <row r="11" spans="1:10" x14ac:dyDescent="0.25">
      <c r="A11" s="92" t="s">
        <v>31</v>
      </c>
      <c r="B11" s="92" t="s">
        <v>108</v>
      </c>
      <c r="C11" s="92">
        <v>975105161</v>
      </c>
      <c r="D11" s="96"/>
      <c r="E11" s="96"/>
      <c r="F11" s="29">
        <v>1</v>
      </c>
      <c r="G11" s="30">
        <f t="shared" si="0"/>
        <v>10</v>
      </c>
      <c r="H11" s="30">
        <v>20</v>
      </c>
      <c r="I11" s="30">
        <f>SUM(G11:H11)</f>
        <v>30</v>
      </c>
      <c r="J11" s="30"/>
    </row>
    <row r="12" spans="1:10" x14ac:dyDescent="0.25">
      <c r="A12" s="92" t="s">
        <v>121</v>
      </c>
      <c r="B12" s="92" t="s">
        <v>107</v>
      </c>
      <c r="C12" s="92">
        <v>979504998</v>
      </c>
      <c r="D12" s="96"/>
      <c r="E12" s="96"/>
      <c r="F12" s="29">
        <v>1</v>
      </c>
      <c r="G12" s="30">
        <f t="shared" si="0"/>
        <v>10</v>
      </c>
      <c r="H12" s="30">
        <v>20</v>
      </c>
      <c r="I12" s="30">
        <f>SUM(G12:H12)</f>
        <v>30</v>
      </c>
      <c r="J12" s="30"/>
    </row>
    <row r="13" spans="1:10" x14ac:dyDescent="0.25">
      <c r="A13" s="92" t="s">
        <v>122</v>
      </c>
      <c r="B13" s="92" t="s">
        <v>108</v>
      </c>
      <c r="C13" s="92">
        <v>979595165</v>
      </c>
      <c r="D13" s="96"/>
      <c r="E13" s="96"/>
      <c r="F13" s="29">
        <v>1</v>
      </c>
      <c r="G13" s="30">
        <f t="shared" si="0"/>
        <v>10</v>
      </c>
      <c r="H13" s="30">
        <v>20</v>
      </c>
      <c r="I13" s="30">
        <f>SUM(G13:H13)</f>
        <v>30</v>
      </c>
      <c r="J13" s="30"/>
    </row>
    <row r="14" spans="1:10" x14ac:dyDescent="0.25">
      <c r="A14" s="92" t="s">
        <v>23</v>
      </c>
      <c r="B14" s="92" t="s">
        <v>108</v>
      </c>
      <c r="C14" s="92">
        <v>974105607</v>
      </c>
      <c r="D14" s="96"/>
      <c r="E14" s="96"/>
      <c r="F14" s="29">
        <v>1</v>
      </c>
      <c r="G14" s="30">
        <f t="shared" si="0"/>
        <v>10</v>
      </c>
      <c r="H14" s="30">
        <v>20</v>
      </c>
      <c r="I14" s="30">
        <f>SUM(G14:H14)</f>
        <v>30</v>
      </c>
      <c r="J14" s="30"/>
    </row>
    <row r="15" spans="1:10" x14ac:dyDescent="0.25">
      <c r="A15" s="92" t="s">
        <v>14</v>
      </c>
      <c r="B15" s="92" t="s">
        <v>107</v>
      </c>
      <c r="C15" s="92">
        <v>977970714</v>
      </c>
      <c r="D15" s="96"/>
      <c r="E15" s="96"/>
      <c r="F15" s="29">
        <v>1</v>
      </c>
      <c r="G15" s="30">
        <f t="shared" si="0"/>
        <v>10</v>
      </c>
      <c r="H15" s="30">
        <v>20</v>
      </c>
      <c r="I15" s="30">
        <f>SUM(G15:H15)</f>
        <v>30</v>
      </c>
      <c r="J15" s="30"/>
    </row>
    <row r="16" spans="1:10" x14ac:dyDescent="0.25">
      <c r="A16" s="92" t="s">
        <v>20</v>
      </c>
      <c r="B16" s="92" t="s">
        <v>107</v>
      </c>
      <c r="C16" s="92">
        <v>973626016</v>
      </c>
      <c r="D16" s="96"/>
      <c r="E16" s="96"/>
      <c r="F16" s="29">
        <v>1</v>
      </c>
      <c r="G16" s="30">
        <f t="shared" si="0"/>
        <v>10</v>
      </c>
      <c r="H16" s="30">
        <v>20</v>
      </c>
      <c r="I16" s="30">
        <f>SUM(G16:H16)</f>
        <v>30</v>
      </c>
      <c r="J16" s="30"/>
    </row>
    <row r="17" spans="1:10" x14ac:dyDescent="0.25">
      <c r="A17" s="92" t="s">
        <v>29</v>
      </c>
      <c r="B17" s="92" t="s">
        <v>107</v>
      </c>
      <c r="C17" s="92">
        <v>970355424</v>
      </c>
      <c r="D17" s="96"/>
      <c r="E17" s="96"/>
      <c r="F17" s="29">
        <v>1</v>
      </c>
      <c r="G17" s="30">
        <f t="shared" si="0"/>
        <v>10</v>
      </c>
      <c r="H17" s="30">
        <v>20</v>
      </c>
      <c r="I17" s="30">
        <f>SUM(G17:H17)</f>
        <v>30</v>
      </c>
      <c r="J17" s="30"/>
    </row>
    <row r="18" spans="1:10" x14ac:dyDescent="0.25">
      <c r="A18" s="92" t="s">
        <v>15</v>
      </c>
      <c r="B18" s="92" t="s">
        <v>107</v>
      </c>
      <c r="C18" s="92">
        <v>977348840</v>
      </c>
      <c r="D18" s="96"/>
      <c r="E18" s="96"/>
      <c r="F18" s="29">
        <v>1</v>
      </c>
      <c r="G18" s="30">
        <f t="shared" si="0"/>
        <v>10</v>
      </c>
      <c r="H18" s="30">
        <v>20</v>
      </c>
      <c r="I18" s="30">
        <f>SUM(G18:H18)</f>
        <v>30</v>
      </c>
      <c r="J18" s="30"/>
    </row>
    <row r="19" spans="1:10" x14ac:dyDescent="0.25">
      <c r="A19" s="92" t="s">
        <v>19</v>
      </c>
      <c r="B19" s="92" t="s">
        <v>108</v>
      </c>
      <c r="C19" s="92">
        <v>972352654</v>
      </c>
      <c r="D19" s="96"/>
      <c r="E19" s="96"/>
      <c r="F19" s="29">
        <v>1</v>
      </c>
      <c r="G19" s="30">
        <f t="shared" si="0"/>
        <v>10</v>
      </c>
      <c r="H19" s="30">
        <v>20</v>
      </c>
      <c r="I19" s="30">
        <f>SUM(G19:H19)</f>
        <v>30</v>
      </c>
      <c r="J19" s="30"/>
    </row>
    <row r="20" spans="1:10" x14ac:dyDescent="0.25">
      <c r="A20" s="92" t="s">
        <v>28</v>
      </c>
      <c r="B20" s="92" t="s">
        <v>107</v>
      </c>
      <c r="C20" s="92">
        <v>976620755</v>
      </c>
      <c r="D20" s="96"/>
      <c r="E20" s="96"/>
      <c r="F20" s="29">
        <v>1</v>
      </c>
      <c r="G20" s="30">
        <f t="shared" si="0"/>
        <v>10</v>
      </c>
      <c r="H20" s="30">
        <v>20</v>
      </c>
      <c r="I20" s="30">
        <f>SUM(G20:H20)</f>
        <v>30</v>
      </c>
      <c r="J20" s="30"/>
    </row>
    <row r="21" spans="1:10" x14ac:dyDescent="0.25">
      <c r="A21" s="92" t="s">
        <v>32</v>
      </c>
      <c r="B21" s="92" t="s">
        <v>108</v>
      </c>
      <c r="C21" s="92">
        <v>975977280</v>
      </c>
      <c r="D21" s="96"/>
      <c r="E21" s="96"/>
      <c r="F21" s="29">
        <v>1</v>
      </c>
      <c r="G21" s="30">
        <f t="shared" si="0"/>
        <v>10</v>
      </c>
      <c r="H21" s="30">
        <v>20</v>
      </c>
      <c r="I21" s="30">
        <f>SUM(G21:H21)</f>
        <v>30</v>
      </c>
      <c r="J21" s="30"/>
    </row>
    <row r="22" spans="1:10" x14ac:dyDescent="0.25">
      <c r="A22" s="92" t="s">
        <v>123</v>
      </c>
      <c r="B22" s="92" t="s">
        <v>107</v>
      </c>
      <c r="C22" s="92">
        <v>974912634</v>
      </c>
      <c r="D22" s="96"/>
      <c r="E22" s="96"/>
      <c r="F22" s="29">
        <v>1</v>
      </c>
      <c r="G22" s="30">
        <f t="shared" si="0"/>
        <v>10</v>
      </c>
      <c r="H22" s="30">
        <v>20</v>
      </c>
      <c r="I22" s="30">
        <f>SUM(G22:H22)</f>
        <v>30</v>
      </c>
      <c r="J22" s="30"/>
    </row>
    <row r="23" spans="1:10" x14ac:dyDescent="0.25">
      <c r="A23" s="93" t="s">
        <v>34</v>
      </c>
      <c r="B23" s="45">
        <v>20</v>
      </c>
      <c r="C23" s="45" t="s">
        <v>112</v>
      </c>
      <c r="D23" s="97" t="s">
        <v>112</v>
      </c>
      <c r="E23" s="97" t="s">
        <v>112</v>
      </c>
      <c r="F23" s="45">
        <f>SUM(F3:F22)</f>
        <v>20</v>
      </c>
      <c r="G23" s="89">
        <f t="shared" ref="G23:I23" si="1">SUM(G3:G22)</f>
        <v>200</v>
      </c>
      <c r="H23" s="89">
        <f t="shared" si="1"/>
        <v>400</v>
      </c>
      <c r="I23" s="89">
        <f t="shared" si="1"/>
        <v>600</v>
      </c>
      <c r="J23" s="89"/>
    </row>
    <row r="24" spans="1:10" x14ac:dyDescent="0.25">
      <c r="A24" s="90" t="s">
        <v>53</v>
      </c>
      <c r="B24" s="90" t="s">
        <v>107</v>
      </c>
      <c r="C24" s="90"/>
      <c r="D24" s="96"/>
      <c r="E24" s="96"/>
      <c r="F24" s="29">
        <v>2</v>
      </c>
      <c r="G24" s="30">
        <f>F24*10</f>
        <v>20</v>
      </c>
      <c r="H24" s="30">
        <v>20</v>
      </c>
      <c r="I24" s="30">
        <f>SUM(G24:H24)</f>
        <v>40</v>
      </c>
      <c r="J24" s="30"/>
    </row>
    <row r="25" spans="1:10" x14ac:dyDescent="0.25">
      <c r="A25" s="90" t="s">
        <v>54</v>
      </c>
      <c r="B25" s="90" t="s">
        <v>108</v>
      </c>
      <c r="C25" s="90"/>
      <c r="D25" s="96"/>
      <c r="E25" s="96"/>
      <c r="F25" s="29">
        <v>2</v>
      </c>
      <c r="G25" s="30">
        <f t="shared" ref="G25:G35" si="2">F25*10</f>
        <v>20</v>
      </c>
      <c r="H25" s="30">
        <v>20</v>
      </c>
      <c r="I25" s="30">
        <f>SUM(G25:H25)</f>
        <v>40</v>
      </c>
      <c r="J25" s="30"/>
    </row>
    <row r="26" spans="1:10" x14ac:dyDescent="0.25">
      <c r="A26" s="90" t="s">
        <v>52</v>
      </c>
      <c r="B26" s="90" t="s">
        <v>107</v>
      </c>
      <c r="C26" s="90"/>
      <c r="D26" s="96"/>
      <c r="E26" s="96"/>
      <c r="F26" s="29">
        <v>2</v>
      </c>
      <c r="G26" s="30">
        <f t="shared" si="2"/>
        <v>20</v>
      </c>
      <c r="H26" s="30">
        <v>20</v>
      </c>
      <c r="I26" s="30">
        <f>SUM(G26:H26)</f>
        <v>40</v>
      </c>
      <c r="J26" s="30"/>
    </row>
    <row r="27" spans="1:10" x14ac:dyDescent="0.25">
      <c r="A27" s="90" t="s">
        <v>56</v>
      </c>
      <c r="B27" s="90" t="s">
        <v>107</v>
      </c>
      <c r="C27" s="90"/>
      <c r="D27" s="96"/>
      <c r="E27" s="96"/>
      <c r="F27" s="29">
        <v>2</v>
      </c>
      <c r="G27" s="30">
        <f t="shared" si="2"/>
        <v>20</v>
      </c>
      <c r="H27" s="30">
        <v>20</v>
      </c>
      <c r="I27" s="30">
        <f>SUM(G27:H27)</f>
        <v>40</v>
      </c>
      <c r="J27" s="30"/>
    </row>
    <row r="28" spans="1:10" x14ac:dyDescent="0.25">
      <c r="A28" s="90" t="s">
        <v>109</v>
      </c>
      <c r="B28" s="90" t="s">
        <v>108</v>
      </c>
      <c r="C28" s="90"/>
      <c r="D28" s="96"/>
      <c r="E28" s="96"/>
      <c r="F28" s="29">
        <v>2</v>
      </c>
      <c r="G28" s="30">
        <f t="shared" si="2"/>
        <v>20</v>
      </c>
      <c r="H28" s="30">
        <v>20</v>
      </c>
      <c r="I28" s="30">
        <f>SUM(G28:H28)</f>
        <v>40</v>
      </c>
      <c r="J28" s="30"/>
    </row>
    <row r="29" spans="1:10" x14ac:dyDescent="0.25">
      <c r="A29" s="90" t="s">
        <v>110</v>
      </c>
      <c r="B29" s="90" t="s">
        <v>107</v>
      </c>
      <c r="C29" s="90"/>
      <c r="D29" s="96"/>
      <c r="E29" s="96"/>
      <c r="F29" s="29">
        <v>2</v>
      </c>
      <c r="G29" s="30">
        <f t="shared" si="2"/>
        <v>20</v>
      </c>
      <c r="H29" s="30">
        <v>20</v>
      </c>
      <c r="I29" s="30">
        <f>SUM(G29:H29)</f>
        <v>40</v>
      </c>
      <c r="J29" s="30"/>
    </row>
    <row r="30" spans="1:10" x14ac:dyDescent="0.25">
      <c r="A30" s="90" t="s">
        <v>111</v>
      </c>
      <c r="B30" s="90" t="s">
        <v>107</v>
      </c>
      <c r="C30" s="90"/>
      <c r="D30" s="96"/>
      <c r="E30" s="96"/>
      <c r="F30" s="29">
        <v>2</v>
      </c>
      <c r="G30" s="30">
        <f t="shared" si="2"/>
        <v>20</v>
      </c>
      <c r="H30" s="30">
        <v>20</v>
      </c>
      <c r="I30" s="30">
        <f>SUM(G30:H30)</f>
        <v>40</v>
      </c>
      <c r="J30" s="30"/>
    </row>
    <row r="31" spans="1:10" x14ac:dyDescent="0.25">
      <c r="A31" s="93" t="s">
        <v>57</v>
      </c>
      <c r="B31" s="45">
        <v>7</v>
      </c>
      <c r="C31" s="45"/>
      <c r="D31" s="97" t="s">
        <v>112</v>
      </c>
      <c r="E31" s="97" t="s">
        <v>112</v>
      </c>
      <c r="F31" s="45">
        <f>SUM(F24:F30)</f>
        <v>14</v>
      </c>
      <c r="G31" s="89">
        <f t="shared" ref="G31:I31" si="3">SUM(G24:G30)</f>
        <v>140</v>
      </c>
      <c r="H31" s="89">
        <f t="shared" si="3"/>
        <v>140</v>
      </c>
      <c r="I31" s="89">
        <f t="shared" si="3"/>
        <v>280</v>
      </c>
      <c r="J31" s="89"/>
    </row>
    <row r="32" spans="1:10" x14ac:dyDescent="0.25">
      <c r="A32" s="90" t="s">
        <v>69</v>
      </c>
      <c r="B32" s="90" t="s">
        <v>107</v>
      </c>
      <c r="C32" s="90"/>
      <c r="D32" s="96"/>
      <c r="E32" s="96"/>
      <c r="F32" s="29">
        <v>2</v>
      </c>
      <c r="G32" s="30">
        <f t="shared" si="2"/>
        <v>20</v>
      </c>
      <c r="H32" s="30">
        <v>20</v>
      </c>
      <c r="I32" s="30">
        <f>SUM(G32:H32)</f>
        <v>40</v>
      </c>
      <c r="J32" s="30"/>
    </row>
    <row r="33" spans="1:10" x14ac:dyDescent="0.25">
      <c r="A33" s="90" t="s">
        <v>66</v>
      </c>
      <c r="B33" s="90" t="s">
        <v>107</v>
      </c>
      <c r="C33" s="90"/>
      <c r="D33" s="96"/>
      <c r="E33" s="96"/>
      <c r="F33" s="29">
        <v>2</v>
      </c>
      <c r="G33" s="30">
        <f t="shared" si="2"/>
        <v>20</v>
      </c>
      <c r="H33" s="30">
        <v>20</v>
      </c>
      <c r="I33" s="30">
        <f>SUM(G33:H33)</f>
        <v>40</v>
      </c>
      <c r="J33" s="30"/>
    </row>
    <row r="34" spans="1:10" x14ac:dyDescent="0.25">
      <c r="A34" s="90" t="s">
        <v>113</v>
      </c>
      <c r="B34" s="90" t="s">
        <v>108</v>
      </c>
      <c r="C34" s="90"/>
      <c r="D34" s="96"/>
      <c r="E34" s="96"/>
      <c r="F34" s="29">
        <v>2</v>
      </c>
      <c r="G34" s="30">
        <f t="shared" si="2"/>
        <v>20</v>
      </c>
      <c r="H34" s="30">
        <v>20</v>
      </c>
      <c r="I34" s="30">
        <f>SUM(G34:H34)</f>
        <v>40</v>
      </c>
      <c r="J34" s="30"/>
    </row>
    <row r="35" spans="1:10" x14ac:dyDescent="0.25">
      <c r="A35" s="90" t="s">
        <v>68</v>
      </c>
      <c r="B35" s="90" t="s">
        <v>108</v>
      </c>
      <c r="C35" s="90"/>
      <c r="D35" s="98"/>
      <c r="E35" s="96"/>
      <c r="F35" s="29">
        <v>2</v>
      </c>
      <c r="G35" s="30">
        <f t="shared" si="2"/>
        <v>20</v>
      </c>
      <c r="H35" s="30">
        <v>20</v>
      </c>
      <c r="I35" s="30">
        <f>SUM(G35:H35)</f>
        <v>40</v>
      </c>
      <c r="J35" s="30"/>
    </row>
    <row r="36" spans="1:10" x14ac:dyDescent="0.25">
      <c r="A36" s="93" t="s">
        <v>70</v>
      </c>
      <c r="B36" s="45">
        <v>4</v>
      </c>
      <c r="C36" s="45" t="s">
        <v>112</v>
      </c>
      <c r="D36" s="97" t="s">
        <v>112</v>
      </c>
      <c r="E36" s="97" t="s">
        <v>112</v>
      </c>
      <c r="F36" s="45">
        <f>SUM(F32:F35)</f>
        <v>8</v>
      </c>
      <c r="G36" s="89">
        <f t="shared" ref="G36:I36" si="4">SUM(G32:G35)</f>
        <v>80</v>
      </c>
      <c r="H36" s="89">
        <f t="shared" si="4"/>
        <v>80</v>
      </c>
      <c r="I36" s="89">
        <f t="shared" si="4"/>
        <v>160</v>
      </c>
      <c r="J36" s="89"/>
    </row>
    <row r="37" spans="1:10" x14ac:dyDescent="0.25">
      <c r="A37" s="29" t="s">
        <v>44</v>
      </c>
      <c r="B37" s="29" t="s">
        <v>107</v>
      </c>
      <c r="C37" s="29">
        <v>999431539</v>
      </c>
      <c r="D37" s="96"/>
      <c r="E37" s="96"/>
      <c r="F37" s="29">
        <v>2</v>
      </c>
      <c r="G37" s="30">
        <f t="shared" ref="G37:G45" si="5">F37*10</f>
        <v>20</v>
      </c>
      <c r="H37" s="30">
        <v>20</v>
      </c>
      <c r="I37" s="30">
        <f>SUM(G37:H37)</f>
        <v>40</v>
      </c>
      <c r="J37" s="30" t="s">
        <v>114</v>
      </c>
    </row>
    <row r="38" spans="1:10" x14ac:dyDescent="0.25">
      <c r="A38" s="29" t="s">
        <v>115</v>
      </c>
      <c r="B38" s="29" t="s">
        <v>108</v>
      </c>
      <c r="C38" s="29">
        <v>990386689</v>
      </c>
      <c r="D38" s="96"/>
      <c r="E38" s="96"/>
      <c r="F38" s="29">
        <v>2</v>
      </c>
      <c r="G38" s="30">
        <f t="shared" si="5"/>
        <v>20</v>
      </c>
      <c r="H38" s="30">
        <v>20</v>
      </c>
      <c r="I38" s="30">
        <f>SUM(G38:H38)</f>
        <v>40</v>
      </c>
      <c r="J38" s="30" t="s">
        <v>116</v>
      </c>
    </row>
    <row r="39" spans="1:10" x14ac:dyDescent="0.25">
      <c r="A39" s="91" t="s">
        <v>37</v>
      </c>
      <c r="B39" s="91" t="s">
        <v>107</v>
      </c>
      <c r="C39" s="91">
        <v>974800636</v>
      </c>
      <c r="D39" s="96"/>
      <c r="E39" s="96"/>
      <c r="F39" s="29">
        <v>2</v>
      </c>
      <c r="G39" s="30">
        <f t="shared" si="5"/>
        <v>20</v>
      </c>
      <c r="H39" s="30">
        <v>20</v>
      </c>
      <c r="I39" s="30">
        <f>SUM(G39:H39)</f>
        <v>40</v>
      </c>
      <c r="J39" s="30" t="s">
        <v>114</v>
      </c>
    </row>
    <row r="40" spans="1:10" x14ac:dyDescent="0.25">
      <c r="A40" s="91" t="s">
        <v>42</v>
      </c>
      <c r="B40" s="91" t="s">
        <v>107</v>
      </c>
      <c r="C40" s="91">
        <v>975935647</v>
      </c>
      <c r="D40" s="96"/>
      <c r="E40" s="96"/>
      <c r="F40" s="29">
        <v>2</v>
      </c>
      <c r="G40" s="30">
        <f t="shared" si="5"/>
        <v>20</v>
      </c>
      <c r="H40" s="30">
        <v>20</v>
      </c>
      <c r="I40" s="30">
        <f>SUM(G40:H40)</f>
        <v>40</v>
      </c>
      <c r="J40" s="30" t="s">
        <v>114</v>
      </c>
    </row>
    <row r="41" spans="1:10" x14ac:dyDescent="0.25">
      <c r="A41" s="91" t="s">
        <v>41</v>
      </c>
      <c r="B41" s="91" t="s">
        <v>107</v>
      </c>
      <c r="C41" s="91">
        <v>994934853</v>
      </c>
      <c r="D41" s="96"/>
      <c r="E41" s="96"/>
      <c r="F41" s="29">
        <v>2</v>
      </c>
      <c r="G41" s="30">
        <f t="shared" si="5"/>
        <v>20</v>
      </c>
      <c r="H41" s="30">
        <v>20</v>
      </c>
      <c r="I41" s="30">
        <f>SUM(G41:H41)</f>
        <v>40</v>
      </c>
      <c r="J41" s="30" t="s">
        <v>116</v>
      </c>
    </row>
    <row r="42" spans="1:10" x14ac:dyDescent="0.25">
      <c r="A42" s="91" t="s">
        <v>40</v>
      </c>
      <c r="B42" s="91" t="s">
        <v>108</v>
      </c>
      <c r="C42" s="91">
        <v>828118098</v>
      </c>
      <c r="D42" s="96"/>
      <c r="E42" s="96"/>
      <c r="F42" s="29">
        <v>2</v>
      </c>
      <c r="G42" s="30">
        <f t="shared" si="5"/>
        <v>20</v>
      </c>
      <c r="H42" s="30">
        <v>20</v>
      </c>
      <c r="I42" s="30">
        <f>SUM(G42:H42)</f>
        <v>40</v>
      </c>
      <c r="J42" s="30" t="s">
        <v>116</v>
      </c>
    </row>
    <row r="43" spans="1:10" x14ac:dyDescent="0.25">
      <c r="A43" s="91" t="s">
        <v>39</v>
      </c>
      <c r="B43" s="91" t="s">
        <v>108</v>
      </c>
      <c r="C43" s="91">
        <v>892065769</v>
      </c>
      <c r="D43" s="96"/>
      <c r="E43" s="96"/>
      <c r="F43" s="29">
        <v>2</v>
      </c>
      <c r="G43" s="30">
        <f t="shared" si="5"/>
        <v>20</v>
      </c>
      <c r="H43" s="30">
        <v>20</v>
      </c>
      <c r="I43" s="30">
        <f>SUM(G43:H43)</f>
        <v>40</v>
      </c>
      <c r="J43" s="30" t="s">
        <v>114</v>
      </c>
    </row>
    <row r="44" spans="1:10" x14ac:dyDescent="0.25">
      <c r="A44" s="91" t="s">
        <v>38</v>
      </c>
      <c r="B44" s="91" t="s">
        <v>108</v>
      </c>
      <c r="C44" s="91">
        <v>893031697</v>
      </c>
      <c r="D44" s="96"/>
      <c r="E44" s="96"/>
      <c r="F44" s="29">
        <v>2</v>
      </c>
      <c r="G44" s="30">
        <f t="shared" si="5"/>
        <v>20</v>
      </c>
      <c r="H44" s="30">
        <v>20</v>
      </c>
      <c r="I44" s="30">
        <f>SUM(G44:H44)</f>
        <v>40</v>
      </c>
      <c r="J44" s="30" t="s">
        <v>114</v>
      </c>
    </row>
    <row r="45" spans="1:10" x14ac:dyDescent="0.25">
      <c r="A45" s="91" t="s">
        <v>43</v>
      </c>
      <c r="B45" s="91" t="s">
        <v>107</v>
      </c>
      <c r="C45" s="91">
        <v>840823826</v>
      </c>
      <c r="D45" s="96"/>
      <c r="E45" s="96"/>
      <c r="F45" s="29">
        <v>2</v>
      </c>
      <c r="G45" s="30">
        <f t="shared" si="5"/>
        <v>20</v>
      </c>
      <c r="H45" s="30">
        <v>20</v>
      </c>
      <c r="I45" s="30">
        <f>SUM(G45:H45)</f>
        <v>40</v>
      </c>
      <c r="J45" s="30" t="s">
        <v>114</v>
      </c>
    </row>
    <row r="46" spans="1:10" x14ac:dyDescent="0.25">
      <c r="A46" s="93" t="s">
        <v>46</v>
      </c>
      <c r="B46" s="45">
        <v>9</v>
      </c>
      <c r="C46" s="45" t="s">
        <v>112</v>
      </c>
      <c r="D46" s="97" t="s">
        <v>112</v>
      </c>
      <c r="E46" s="97" t="s">
        <v>112</v>
      </c>
      <c r="F46" s="45">
        <f>SUM(F37:F45)</f>
        <v>18</v>
      </c>
      <c r="G46" s="89">
        <f t="shared" ref="G46:I46" si="6">SUM(G37:G45)</f>
        <v>180</v>
      </c>
      <c r="H46" s="89">
        <f t="shared" si="6"/>
        <v>180</v>
      </c>
      <c r="I46" s="101">
        <f t="shared" si="6"/>
        <v>360</v>
      </c>
      <c r="J46" s="89"/>
    </row>
    <row r="47" spans="1:10" x14ac:dyDescent="0.25">
      <c r="A47" s="91" t="s">
        <v>74</v>
      </c>
      <c r="B47" s="91" t="s">
        <v>108</v>
      </c>
      <c r="C47" s="91">
        <v>974985437</v>
      </c>
      <c r="D47" s="96">
        <v>44644</v>
      </c>
      <c r="E47" s="96">
        <v>44647</v>
      </c>
      <c r="F47" s="29">
        <f>E47-D47</f>
        <v>3</v>
      </c>
      <c r="G47" s="30">
        <f t="shared" ref="G47:G53" si="7">F47*10</f>
        <v>30</v>
      </c>
      <c r="H47" s="30">
        <v>20</v>
      </c>
      <c r="I47" s="30">
        <f>SUM(G47:H47)</f>
        <v>50</v>
      </c>
      <c r="J47" s="30" t="s">
        <v>116</v>
      </c>
    </row>
    <row r="48" spans="1:10" x14ac:dyDescent="0.25">
      <c r="A48" s="91" t="s">
        <v>77</v>
      </c>
      <c r="B48" s="91" t="s">
        <v>108</v>
      </c>
      <c r="C48" s="91">
        <v>825484457</v>
      </c>
      <c r="D48" s="96">
        <v>44644</v>
      </c>
      <c r="E48" s="96">
        <v>44647</v>
      </c>
      <c r="F48" s="29">
        <f t="shared" ref="F48:F53" si="8">E48-D48</f>
        <v>3</v>
      </c>
      <c r="G48" s="30">
        <f t="shared" si="7"/>
        <v>30</v>
      </c>
      <c r="H48" s="30">
        <v>20</v>
      </c>
      <c r="I48" s="30">
        <f>SUM(G48:H48)</f>
        <v>50</v>
      </c>
      <c r="J48" s="30" t="s">
        <v>116</v>
      </c>
    </row>
    <row r="49" spans="1:10" x14ac:dyDescent="0.25">
      <c r="A49" s="91" t="s">
        <v>73</v>
      </c>
      <c r="B49" s="91" t="s">
        <v>107</v>
      </c>
      <c r="C49" s="91">
        <v>974049211</v>
      </c>
      <c r="D49" s="96">
        <v>44644</v>
      </c>
      <c r="E49" s="96">
        <v>44647</v>
      </c>
      <c r="F49" s="29">
        <f t="shared" si="8"/>
        <v>3</v>
      </c>
      <c r="G49" s="30">
        <f t="shared" si="7"/>
        <v>30</v>
      </c>
      <c r="H49" s="30">
        <v>20</v>
      </c>
      <c r="I49" s="30">
        <f>SUM(G49:H49)</f>
        <v>50</v>
      </c>
      <c r="J49" s="30" t="s">
        <v>116</v>
      </c>
    </row>
    <row r="50" spans="1:10" x14ac:dyDescent="0.25">
      <c r="A50" s="91" t="s">
        <v>75</v>
      </c>
      <c r="B50" s="91" t="s">
        <v>108</v>
      </c>
      <c r="C50" s="91">
        <v>991707226</v>
      </c>
      <c r="D50" s="96">
        <v>44644</v>
      </c>
      <c r="E50" s="96">
        <v>44647</v>
      </c>
      <c r="F50" s="29">
        <f t="shared" si="8"/>
        <v>3</v>
      </c>
      <c r="G50" s="30">
        <f t="shared" si="7"/>
        <v>30</v>
      </c>
      <c r="H50" s="30">
        <v>20</v>
      </c>
      <c r="I50" s="30">
        <f>SUM(G50:H50)</f>
        <v>50</v>
      </c>
      <c r="J50" s="30" t="s">
        <v>116</v>
      </c>
    </row>
    <row r="51" spans="1:10" x14ac:dyDescent="0.25">
      <c r="A51" s="91" t="s">
        <v>76</v>
      </c>
      <c r="B51" s="91" t="s">
        <v>107</v>
      </c>
      <c r="C51" s="91">
        <v>826079215</v>
      </c>
      <c r="D51" s="96">
        <v>44644</v>
      </c>
      <c r="E51" s="96">
        <v>44647</v>
      </c>
      <c r="F51" s="29">
        <f t="shared" si="8"/>
        <v>3</v>
      </c>
      <c r="G51" s="30">
        <f t="shared" si="7"/>
        <v>30</v>
      </c>
      <c r="H51" s="30">
        <v>20</v>
      </c>
      <c r="I51" s="30">
        <f>SUM(G51:H51)</f>
        <v>50</v>
      </c>
      <c r="J51" s="30" t="s">
        <v>116</v>
      </c>
    </row>
    <row r="52" spans="1:10" x14ac:dyDescent="0.25">
      <c r="A52" s="29" t="s">
        <v>117</v>
      </c>
      <c r="B52" s="29" t="s">
        <v>108</v>
      </c>
      <c r="C52" s="29">
        <v>894802772</v>
      </c>
      <c r="D52" s="96">
        <v>44644</v>
      </c>
      <c r="E52" s="96">
        <v>44647</v>
      </c>
      <c r="F52" s="29">
        <f t="shared" si="8"/>
        <v>3</v>
      </c>
      <c r="G52" s="30">
        <f t="shared" si="7"/>
        <v>30</v>
      </c>
      <c r="H52" s="30">
        <v>20</v>
      </c>
      <c r="I52" s="30">
        <f>SUM(G52:H52)</f>
        <v>50</v>
      </c>
      <c r="J52" s="30" t="s">
        <v>116</v>
      </c>
    </row>
    <row r="53" spans="1:10" x14ac:dyDescent="0.25">
      <c r="A53" s="29" t="s">
        <v>118</v>
      </c>
      <c r="B53" s="29" t="s">
        <v>107</v>
      </c>
      <c r="C53" s="29">
        <v>978142193</v>
      </c>
      <c r="D53" s="96">
        <v>44644</v>
      </c>
      <c r="E53" s="96">
        <v>44647</v>
      </c>
      <c r="F53" s="29">
        <f t="shared" si="8"/>
        <v>3</v>
      </c>
      <c r="G53" s="30">
        <f t="shared" si="7"/>
        <v>30</v>
      </c>
      <c r="H53" s="30">
        <v>20</v>
      </c>
      <c r="I53" s="30">
        <f>SUM(G53:H53)</f>
        <v>50</v>
      </c>
      <c r="J53" s="30" t="s">
        <v>116</v>
      </c>
    </row>
    <row r="54" spans="1:10" x14ac:dyDescent="0.25">
      <c r="A54" s="93" t="s">
        <v>80</v>
      </c>
      <c r="B54" s="45">
        <v>7</v>
      </c>
      <c r="C54" s="45" t="s">
        <v>112</v>
      </c>
      <c r="D54" s="97" t="s">
        <v>112</v>
      </c>
      <c r="E54" s="97" t="s">
        <v>112</v>
      </c>
      <c r="F54" s="45">
        <f>SUM(F47:F53)</f>
        <v>21</v>
      </c>
      <c r="G54" s="89">
        <f t="shared" ref="G54:I54" si="9">SUM(G47:G53)</f>
        <v>210</v>
      </c>
      <c r="H54" s="89">
        <f t="shared" si="9"/>
        <v>140</v>
      </c>
      <c r="I54" s="101">
        <f t="shared" si="9"/>
        <v>350</v>
      </c>
      <c r="J54" s="89"/>
    </row>
    <row r="55" spans="1:10" x14ac:dyDescent="0.25">
      <c r="A55" s="91" t="s">
        <v>119</v>
      </c>
      <c r="B55" s="91" t="s">
        <v>108</v>
      </c>
      <c r="C55" s="91">
        <v>814873306</v>
      </c>
      <c r="D55" s="99">
        <v>44643</v>
      </c>
      <c r="E55" s="96">
        <v>44648</v>
      </c>
      <c r="F55" s="29">
        <f>E55-D55</f>
        <v>5</v>
      </c>
      <c r="G55" s="30">
        <f>F55*10</f>
        <v>50</v>
      </c>
      <c r="H55" s="30">
        <v>20</v>
      </c>
      <c r="I55" s="30">
        <f>SUM(G55:H55)</f>
        <v>70</v>
      </c>
      <c r="J55" s="30" t="s">
        <v>120</v>
      </c>
    </row>
    <row r="56" spans="1:10" x14ac:dyDescent="0.25">
      <c r="A56" s="93" t="s">
        <v>36</v>
      </c>
      <c r="B56" s="45">
        <v>1</v>
      </c>
      <c r="C56" s="45" t="s">
        <v>112</v>
      </c>
      <c r="D56" s="97" t="s">
        <v>112</v>
      </c>
      <c r="E56" s="97" t="s">
        <v>112</v>
      </c>
      <c r="F56" s="45">
        <f>SUM(F55)</f>
        <v>5</v>
      </c>
      <c r="G56" s="89">
        <f t="shared" ref="G56:I56" si="10">SUM(G55)</f>
        <v>50</v>
      </c>
      <c r="H56" s="89">
        <f t="shared" si="10"/>
        <v>20</v>
      </c>
      <c r="I56" s="101">
        <f t="shared" si="10"/>
        <v>70</v>
      </c>
      <c r="J56" s="89"/>
    </row>
    <row r="57" spans="1:10" x14ac:dyDescent="0.25">
      <c r="A57" s="92" t="s">
        <v>124</v>
      </c>
      <c r="B57" s="29" t="s">
        <v>107</v>
      </c>
      <c r="C57" s="29">
        <v>828779718</v>
      </c>
      <c r="D57" s="96">
        <v>44646</v>
      </c>
      <c r="E57" s="96">
        <v>44652</v>
      </c>
      <c r="F57" s="29">
        <f>E57-D57</f>
        <v>6</v>
      </c>
      <c r="G57" s="30">
        <f t="shared" ref="G57:G63" si="11">F57*10</f>
        <v>60</v>
      </c>
      <c r="H57" s="30">
        <v>20</v>
      </c>
      <c r="I57" s="30">
        <f>SUM(G57:H57)</f>
        <v>80</v>
      </c>
      <c r="J57" s="30"/>
    </row>
    <row r="58" spans="1:10" x14ac:dyDescent="0.25">
      <c r="A58" s="92" t="s">
        <v>61</v>
      </c>
      <c r="B58" s="29" t="s">
        <v>108</v>
      </c>
      <c r="C58" s="29">
        <v>819257702</v>
      </c>
      <c r="D58" s="96">
        <v>44646</v>
      </c>
      <c r="E58" s="96">
        <v>44652</v>
      </c>
      <c r="F58" s="29">
        <f t="shared" ref="F58:F63" si="12">E58-D58</f>
        <v>6</v>
      </c>
      <c r="G58" s="30">
        <f t="shared" si="11"/>
        <v>60</v>
      </c>
      <c r="H58" s="30">
        <v>20</v>
      </c>
      <c r="I58" s="30">
        <f>SUM(G58:H58)</f>
        <v>80</v>
      </c>
      <c r="J58" s="30"/>
    </row>
    <row r="59" spans="1:10" x14ac:dyDescent="0.25">
      <c r="A59" s="92" t="s">
        <v>62</v>
      </c>
      <c r="B59" s="29" t="s">
        <v>107</v>
      </c>
      <c r="C59" s="29">
        <v>823328859</v>
      </c>
      <c r="D59" s="96">
        <v>44646</v>
      </c>
      <c r="E59" s="96">
        <v>44652</v>
      </c>
      <c r="F59" s="29">
        <f t="shared" si="12"/>
        <v>6</v>
      </c>
      <c r="G59" s="30">
        <f t="shared" si="11"/>
        <v>60</v>
      </c>
      <c r="H59" s="30">
        <v>20</v>
      </c>
      <c r="I59" s="30">
        <f>SUM(G59:H59)</f>
        <v>80</v>
      </c>
      <c r="J59" s="30"/>
    </row>
    <row r="60" spans="1:10" x14ac:dyDescent="0.25">
      <c r="A60" s="29" t="s">
        <v>64</v>
      </c>
      <c r="B60" s="29" t="s">
        <v>108</v>
      </c>
      <c r="C60" s="29">
        <v>820553734</v>
      </c>
      <c r="D60" s="96">
        <v>44646</v>
      </c>
      <c r="E60" s="96">
        <v>44652</v>
      </c>
      <c r="F60" s="29">
        <f t="shared" si="12"/>
        <v>6</v>
      </c>
      <c r="G60" s="30">
        <f t="shared" si="11"/>
        <v>60</v>
      </c>
      <c r="H60" s="30">
        <v>20</v>
      </c>
      <c r="I60" s="30">
        <f>SUM(G60:H60)</f>
        <v>80</v>
      </c>
      <c r="J60" s="30"/>
    </row>
    <row r="61" spans="1:10" x14ac:dyDescent="0.25">
      <c r="A61" s="29" t="s">
        <v>63</v>
      </c>
      <c r="B61" s="29" t="s">
        <v>107</v>
      </c>
      <c r="C61" s="29">
        <v>820596023</v>
      </c>
      <c r="D61" s="96">
        <v>44646</v>
      </c>
      <c r="E61" s="96">
        <v>44652</v>
      </c>
      <c r="F61" s="29">
        <f t="shared" si="12"/>
        <v>6</v>
      </c>
      <c r="G61" s="30">
        <f t="shared" si="11"/>
        <v>60</v>
      </c>
      <c r="H61" s="30">
        <v>20</v>
      </c>
      <c r="I61" s="30">
        <f>SUM(G61:H61)</f>
        <v>80</v>
      </c>
      <c r="J61" s="30"/>
    </row>
    <row r="62" spans="1:10" x14ac:dyDescent="0.25">
      <c r="A62" s="29" t="s">
        <v>58</v>
      </c>
      <c r="B62" s="29" t="s">
        <v>108</v>
      </c>
      <c r="C62" s="29">
        <v>828000014</v>
      </c>
      <c r="D62" s="96">
        <v>44646</v>
      </c>
      <c r="E62" s="96">
        <v>44652</v>
      </c>
      <c r="F62" s="29">
        <f t="shared" si="12"/>
        <v>6</v>
      </c>
      <c r="G62" s="30">
        <f t="shared" si="11"/>
        <v>60</v>
      </c>
      <c r="H62" s="30">
        <v>20</v>
      </c>
      <c r="I62" s="30">
        <f>SUM(G62:H62)</f>
        <v>80</v>
      </c>
      <c r="J62" s="30"/>
    </row>
    <row r="63" spans="1:10" x14ac:dyDescent="0.25">
      <c r="A63" s="29" t="s">
        <v>59</v>
      </c>
      <c r="B63" s="29" t="s">
        <v>107</v>
      </c>
      <c r="C63" s="29">
        <v>828083107</v>
      </c>
      <c r="D63" s="96">
        <v>44646</v>
      </c>
      <c r="E63" s="96">
        <v>44652</v>
      </c>
      <c r="F63" s="29">
        <f t="shared" si="12"/>
        <v>6</v>
      </c>
      <c r="G63" s="30">
        <f t="shared" si="11"/>
        <v>60</v>
      </c>
      <c r="H63" s="30">
        <v>20</v>
      </c>
      <c r="I63" s="30">
        <f>SUM(G63:H63)</f>
        <v>80</v>
      </c>
      <c r="J63" s="30"/>
    </row>
    <row r="64" spans="1:10" x14ac:dyDescent="0.25">
      <c r="A64" s="93" t="s">
        <v>65</v>
      </c>
      <c r="B64" s="45">
        <v>7</v>
      </c>
      <c r="C64" s="45" t="s">
        <v>112</v>
      </c>
      <c r="D64" s="97" t="s">
        <v>112</v>
      </c>
      <c r="E64" s="97" t="s">
        <v>112</v>
      </c>
      <c r="F64" s="45">
        <f>SUM(F57:F63)</f>
        <v>42</v>
      </c>
      <c r="G64" s="89">
        <f t="shared" ref="G64:I64" si="13">SUM(G57:G63)</f>
        <v>420</v>
      </c>
      <c r="H64" s="89">
        <f t="shared" si="13"/>
        <v>140</v>
      </c>
      <c r="I64" s="89">
        <f t="shared" si="13"/>
        <v>560</v>
      </c>
      <c r="J64" s="89"/>
    </row>
    <row r="65" spans="1:10" x14ac:dyDescent="0.25">
      <c r="A65" s="92" t="s">
        <v>125</v>
      </c>
      <c r="B65" s="29" t="s">
        <v>107</v>
      </c>
      <c r="C65" s="29">
        <v>815615475</v>
      </c>
      <c r="D65" s="96">
        <v>44647</v>
      </c>
      <c r="E65" s="96">
        <v>44658</v>
      </c>
      <c r="F65" s="29">
        <f t="shared" ref="F65:F66" si="14">E65-D65</f>
        <v>11</v>
      </c>
      <c r="G65" s="30">
        <f t="shared" ref="G65:G66" si="15">F65*10</f>
        <v>110</v>
      </c>
      <c r="H65" s="30">
        <v>20</v>
      </c>
      <c r="I65" s="30">
        <f>SUM(G65:H65)</f>
        <v>130</v>
      </c>
      <c r="J65" s="30"/>
    </row>
    <row r="66" spans="1:10" x14ac:dyDescent="0.25">
      <c r="A66" s="29" t="s">
        <v>126</v>
      </c>
      <c r="B66" s="29" t="s">
        <v>107</v>
      </c>
      <c r="C66" s="29">
        <v>810188404</v>
      </c>
      <c r="D66" s="96">
        <v>44647</v>
      </c>
      <c r="E66" s="96">
        <v>44658</v>
      </c>
      <c r="F66" s="29">
        <f t="shared" si="14"/>
        <v>11</v>
      </c>
      <c r="G66" s="30">
        <f t="shared" si="15"/>
        <v>110</v>
      </c>
      <c r="H66" s="30">
        <v>20</v>
      </c>
      <c r="I66" s="30">
        <f>SUM(G66:H66)</f>
        <v>130</v>
      </c>
      <c r="J66" s="30"/>
    </row>
    <row r="67" spans="1:10" x14ac:dyDescent="0.25">
      <c r="A67" s="93" t="s">
        <v>51</v>
      </c>
      <c r="B67" s="45">
        <v>2</v>
      </c>
      <c r="C67" s="45" t="s">
        <v>112</v>
      </c>
      <c r="D67" s="97" t="s">
        <v>112</v>
      </c>
      <c r="E67" s="97" t="s">
        <v>112</v>
      </c>
      <c r="F67" s="45">
        <f>SUM(F65:F66)</f>
        <v>22</v>
      </c>
      <c r="G67" s="89">
        <f t="shared" ref="G67:I67" si="16">SUM(G65:G66)</f>
        <v>220</v>
      </c>
      <c r="H67" s="89">
        <f t="shared" si="16"/>
        <v>40</v>
      </c>
      <c r="I67" s="89">
        <f t="shared" si="16"/>
        <v>260</v>
      </c>
      <c r="J67" s="89"/>
    </row>
    <row r="68" spans="1:10" x14ac:dyDescent="0.25">
      <c r="A68" s="29" t="s">
        <v>71</v>
      </c>
      <c r="B68" s="29" t="s">
        <v>107</v>
      </c>
      <c r="C68" s="29">
        <v>811302485</v>
      </c>
      <c r="D68" s="96">
        <v>44644</v>
      </c>
      <c r="E68" s="96">
        <v>44654</v>
      </c>
      <c r="F68" s="29">
        <f>E68-D68</f>
        <v>10</v>
      </c>
      <c r="G68" s="30">
        <f>F68*10</f>
        <v>100</v>
      </c>
      <c r="H68" s="30">
        <v>20</v>
      </c>
      <c r="I68" s="30">
        <f>SUM(G68:H68)</f>
        <v>120</v>
      </c>
      <c r="J68" s="30"/>
    </row>
    <row r="69" spans="1:10" x14ac:dyDescent="0.25">
      <c r="A69" s="93" t="s">
        <v>72</v>
      </c>
      <c r="B69" s="45">
        <v>1</v>
      </c>
      <c r="C69" s="45" t="s">
        <v>112</v>
      </c>
      <c r="D69" s="97" t="s">
        <v>112</v>
      </c>
      <c r="E69" s="97" t="s">
        <v>112</v>
      </c>
      <c r="F69" s="45">
        <f>SUM(F68)</f>
        <v>10</v>
      </c>
      <c r="G69" s="89">
        <f t="shared" ref="G69:I69" si="17">SUM(G68)</f>
        <v>100</v>
      </c>
      <c r="H69" s="89">
        <f t="shared" si="17"/>
        <v>20</v>
      </c>
      <c r="I69" s="89">
        <f t="shared" si="17"/>
        <v>120</v>
      </c>
      <c r="J69" s="89"/>
    </row>
    <row r="70" spans="1:10" x14ac:dyDescent="0.25">
      <c r="A70" s="29" t="s">
        <v>128</v>
      </c>
      <c r="B70" s="29" t="s">
        <v>107</v>
      </c>
      <c r="C70" s="29">
        <v>818021688</v>
      </c>
      <c r="D70" s="96">
        <v>44646</v>
      </c>
      <c r="E70" s="96">
        <v>44653</v>
      </c>
      <c r="F70" s="29">
        <f>E70-D70</f>
        <v>7</v>
      </c>
      <c r="G70" s="30">
        <f>F70*10</f>
        <v>70</v>
      </c>
      <c r="H70" s="30">
        <v>20</v>
      </c>
      <c r="I70" s="30">
        <f>SUM(G70:H70)</f>
        <v>90</v>
      </c>
      <c r="J70" s="30"/>
    </row>
    <row r="71" spans="1:10" x14ac:dyDescent="0.25">
      <c r="A71" s="93" t="s">
        <v>127</v>
      </c>
      <c r="B71" s="45">
        <v>1</v>
      </c>
      <c r="C71" s="45" t="s">
        <v>112</v>
      </c>
      <c r="D71" s="97" t="s">
        <v>112</v>
      </c>
      <c r="E71" s="97" t="s">
        <v>112</v>
      </c>
      <c r="F71" s="45">
        <f>SUM(F70)</f>
        <v>7</v>
      </c>
      <c r="G71" s="89">
        <f t="shared" ref="G71:I71" si="18">SUM(G70)</f>
        <v>70</v>
      </c>
      <c r="H71" s="89">
        <f t="shared" si="18"/>
        <v>20</v>
      </c>
      <c r="I71" s="89">
        <f t="shared" si="18"/>
        <v>90</v>
      </c>
      <c r="J71" s="89"/>
    </row>
    <row r="72" spans="1:10" x14ac:dyDescent="0.25">
      <c r="A72" s="29" t="s">
        <v>47</v>
      </c>
      <c r="B72" s="29" t="s">
        <v>107</v>
      </c>
      <c r="C72" s="29">
        <v>816956777</v>
      </c>
      <c r="D72" s="96">
        <v>44645</v>
      </c>
      <c r="E72" s="96">
        <v>44650</v>
      </c>
      <c r="F72" s="29">
        <f>E72-D72</f>
        <v>5</v>
      </c>
      <c r="G72" s="30">
        <f>F72*10</f>
        <v>50</v>
      </c>
      <c r="H72" s="30">
        <v>20</v>
      </c>
      <c r="I72" s="30">
        <f>SUM(G72:H72)</f>
        <v>70</v>
      </c>
      <c r="J72" s="30"/>
    </row>
    <row r="73" spans="1:10" x14ac:dyDescent="0.25">
      <c r="A73" s="93" t="s">
        <v>48</v>
      </c>
      <c r="B73" s="45">
        <v>1</v>
      </c>
      <c r="C73" s="45" t="s">
        <v>112</v>
      </c>
      <c r="D73" s="97" t="s">
        <v>112</v>
      </c>
      <c r="E73" s="97" t="s">
        <v>112</v>
      </c>
      <c r="F73" s="45">
        <f>SUM(F72)</f>
        <v>5</v>
      </c>
      <c r="G73" s="89">
        <f t="shared" ref="G73:I73" si="19">SUM(G72)</f>
        <v>50</v>
      </c>
      <c r="H73" s="89">
        <f t="shared" si="19"/>
        <v>20</v>
      </c>
      <c r="I73" s="89">
        <f t="shared" si="19"/>
        <v>70</v>
      </c>
      <c r="J73" s="89"/>
    </row>
    <row r="74" spans="1:10" x14ac:dyDescent="0.25">
      <c r="A74" s="29" t="s">
        <v>112</v>
      </c>
      <c r="B74" s="29" t="s">
        <v>112</v>
      </c>
      <c r="C74" s="29" t="s">
        <v>112</v>
      </c>
      <c r="D74" s="96"/>
      <c r="E74" s="96"/>
      <c r="F74" s="29" t="s">
        <v>112</v>
      </c>
      <c r="G74" s="30" t="s">
        <v>112</v>
      </c>
      <c r="H74" s="30" t="s">
        <v>112</v>
      </c>
      <c r="I74" s="30" t="s">
        <v>112</v>
      </c>
      <c r="J74" s="105"/>
    </row>
    <row r="75" spans="1:10" x14ac:dyDescent="0.25">
      <c r="A75" s="102" t="s">
        <v>81</v>
      </c>
      <c r="B75" s="102">
        <f>SUM(B73,B71,B69,B67,B64+B23+B56+B54+B46+B36+B31)</f>
        <v>60</v>
      </c>
      <c r="C75" s="102" t="s">
        <v>112</v>
      </c>
      <c r="D75" s="103" t="s">
        <v>112</v>
      </c>
      <c r="E75" s="103" t="s">
        <v>112</v>
      </c>
      <c r="F75" s="102">
        <f>SUM(F73,F71,F69,F67,F64,F23,F56,F54,F46,F36,F31)</f>
        <v>172</v>
      </c>
      <c r="G75" s="104">
        <f>SUM(G73,G71,G69,G67,G64,G23,G56,G54,G46,G36,G31)</f>
        <v>1720</v>
      </c>
      <c r="H75" s="104">
        <f>SUM(H73,H71,H69,H67,H64,H23,H56,H54,H46,H36,H31)</f>
        <v>1200</v>
      </c>
      <c r="I75" s="104">
        <f>SUM(I73,I71,I69,I67,I64,I23,I56,I54,I46,I36,I31)</f>
        <v>2920</v>
      </c>
      <c r="J75" s="106"/>
    </row>
    <row r="76" spans="1:10" x14ac:dyDescent="0.25">
      <c r="J76" s="107"/>
    </row>
    <row r="77" spans="1:10" x14ac:dyDescent="0.25">
      <c r="A77" s="112" t="s">
        <v>131</v>
      </c>
      <c r="I77" s="108">
        <v>780</v>
      </c>
    </row>
    <row r="79" spans="1:10" x14ac:dyDescent="0.25">
      <c r="A79" s="109" t="s">
        <v>132</v>
      </c>
      <c r="B79" s="109"/>
      <c r="C79" s="109"/>
      <c r="D79" s="110"/>
      <c r="E79" s="110"/>
      <c r="F79" s="109"/>
      <c r="G79" s="109"/>
      <c r="H79" s="109"/>
      <c r="I79" s="111">
        <f>I75-I77</f>
        <v>2140</v>
      </c>
    </row>
  </sheetData>
  <mergeCells count="1">
    <mergeCell ref="A1:J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B9350-5C55-4672-BF0C-523874CC7761}">
  <dimension ref="A1:O72"/>
  <sheetViews>
    <sheetView topLeftCell="A67" workbookViewId="0">
      <selection activeCell="S74" sqref="S74"/>
    </sheetView>
  </sheetViews>
  <sheetFormatPr defaultRowHeight="12.75" x14ac:dyDescent="0.2"/>
  <cols>
    <col min="1" max="1" width="24.5703125" style="4" bestFit="1" customWidth="1"/>
    <col min="2" max="2" width="3.5703125" style="4" customWidth="1"/>
    <col min="3" max="3" width="7.28515625" style="4" bestFit="1" customWidth="1"/>
    <col min="4" max="4" width="8.5703125" style="78" bestFit="1" customWidth="1"/>
    <col min="5" max="5" width="10.28515625" style="78" bestFit="1" customWidth="1"/>
    <col min="6" max="6" width="4.5703125" style="4" customWidth="1"/>
    <col min="7" max="7" width="7.28515625" style="4" bestFit="1" customWidth="1"/>
    <col min="8" max="8" width="8.5703125" style="78" bestFit="1" customWidth="1"/>
    <col min="9" max="9" width="10.28515625" style="78" bestFit="1" customWidth="1"/>
    <col min="10" max="10" width="4.42578125" style="4" customWidth="1"/>
    <col min="11" max="11" width="7.28515625" style="4" bestFit="1" customWidth="1"/>
    <col min="12" max="12" width="8.5703125" style="78" bestFit="1" customWidth="1"/>
    <col min="13" max="13" width="10.28515625" style="78" bestFit="1" customWidth="1"/>
    <col min="14" max="14" width="10" style="78" bestFit="1" customWidth="1"/>
    <col min="15" max="15" width="10" style="4" bestFit="1" customWidth="1"/>
    <col min="16" max="16384" width="9.140625" style="4"/>
  </cols>
  <sheetData>
    <row r="1" spans="1:15" ht="13.5" thickBo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s="15" customFormat="1" ht="15" customHeight="1" x14ac:dyDescent="0.25">
      <c r="A2" s="5"/>
      <c r="B2" s="6" t="s">
        <v>1</v>
      </c>
      <c r="C2" s="7"/>
      <c r="D2" s="7"/>
      <c r="E2" s="8"/>
      <c r="F2" s="12" t="s">
        <v>3</v>
      </c>
      <c r="G2" s="7"/>
      <c r="H2" s="7"/>
      <c r="I2" s="8"/>
      <c r="J2" s="12" t="s">
        <v>4</v>
      </c>
      <c r="K2" s="7"/>
      <c r="L2" s="7"/>
      <c r="M2" s="8"/>
      <c r="N2" s="13" t="s">
        <v>5</v>
      </c>
      <c r="O2" s="14" t="s">
        <v>6</v>
      </c>
    </row>
    <row r="3" spans="1:15" s="26" customFormat="1" x14ac:dyDescent="0.25">
      <c r="A3" s="16" t="s">
        <v>7</v>
      </c>
      <c r="B3" s="17" t="s">
        <v>8</v>
      </c>
      <c r="C3" s="18" t="s">
        <v>9</v>
      </c>
      <c r="D3" s="19" t="s">
        <v>11</v>
      </c>
      <c r="E3" s="20" t="s">
        <v>5</v>
      </c>
      <c r="F3" s="23" t="s">
        <v>8</v>
      </c>
      <c r="G3" s="18" t="s">
        <v>9</v>
      </c>
      <c r="H3" s="19" t="s">
        <v>11</v>
      </c>
      <c r="I3" s="20" t="s">
        <v>5</v>
      </c>
      <c r="J3" s="23" t="s">
        <v>8</v>
      </c>
      <c r="K3" s="18" t="s">
        <v>9</v>
      </c>
      <c r="L3" s="19" t="s">
        <v>11</v>
      </c>
      <c r="M3" s="20" t="s">
        <v>5</v>
      </c>
      <c r="N3" s="24"/>
      <c r="O3" s="25"/>
    </row>
    <row r="4" spans="1:15" x14ac:dyDescent="0.2">
      <c r="A4" s="27" t="s">
        <v>14</v>
      </c>
      <c r="B4" s="28">
        <v>1</v>
      </c>
      <c r="C4" s="29">
        <v>4</v>
      </c>
      <c r="D4" s="30">
        <v>10</v>
      </c>
      <c r="E4" s="31">
        <f>SUM(D4:D4)*C4*B4</f>
        <v>40</v>
      </c>
      <c r="F4" s="34"/>
      <c r="G4" s="29">
        <v>1</v>
      </c>
      <c r="H4" s="30">
        <v>10</v>
      </c>
      <c r="I4" s="31">
        <f>SUM(H4:H4)*G4*F4</f>
        <v>0</v>
      </c>
      <c r="J4" s="34"/>
      <c r="K4" s="29">
        <v>1</v>
      </c>
      <c r="L4" s="30">
        <v>10</v>
      </c>
      <c r="M4" s="31">
        <f>SUM(L4:L4)*K4*J4</f>
        <v>0</v>
      </c>
      <c r="N4" s="35">
        <f>M4+I4+E4</f>
        <v>40</v>
      </c>
      <c r="O4" s="36"/>
    </row>
    <row r="5" spans="1:15" x14ac:dyDescent="0.2">
      <c r="A5" s="37" t="s">
        <v>15</v>
      </c>
      <c r="B5" s="38">
        <v>4</v>
      </c>
      <c r="C5" s="29">
        <v>4</v>
      </c>
      <c r="D5" s="30">
        <v>10</v>
      </c>
      <c r="E5" s="31">
        <f>SUM(D5:D5)*C5*B5</f>
        <v>160</v>
      </c>
      <c r="F5" s="34"/>
      <c r="G5" s="29">
        <v>1</v>
      </c>
      <c r="H5" s="30">
        <v>10</v>
      </c>
      <c r="I5" s="31">
        <f>SUM(H5:H5)*G5*F5</f>
        <v>0</v>
      </c>
      <c r="J5" s="34"/>
      <c r="K5" s="29">
        <v>1</v>
      </c>
      <c r="L5" s="30">
        <v>10</v>
      </c>
      <c r="M5" s="31">
        <f>SUM(L5:L5)*K5*J5</f>
        <v>0</v>
      </c>
      <c r="N5" s="35">
        <f t="shared" ref="N5:N23" si="0">M5+I5+E5</f>
        <v>160</v>
      </c>
      <c r="O5" s="36"/>
    </row>
    <row r="6" spans="1:15" x14ac:dyDescent="0.2">
      <c r="A6" s="37" t="s">
        <v>16</v>
      </c>
      <c r="B6" s="28">
        <v>1</v>
      </c>
      <c r="C6" s="29">
        <v>4</v>
      </c>
      <c r="D6" s="30">
        <v>10</v>
      </c>
      <c r="E6" s="31">
        <f>SUM(D6:D6)*C6*B6</f>
        <v>40</v>
      </c>
      <c r="F6" s="39">
        <v>3</v>
      </c>
      <c r="G6" s="29">
        <v>1</v>
      </c>
      <c r="H6" s="30">
        <v>10</v>
      </c>
      <c r="I6" s="31">
        <f>SUM(H6:H6)*G6*F6</f>
        <v>30</v>
      </c>
      <c r="J6" s="34"/>
      <c r="K6" s="29">
        <v>1</v>
      </c>
      <c r="L6" s="30">
        <v>10</v>
      </c>
      <c r="M6" s="31">
        <f>SUM(L6:L6)*K6*J6</f>
        <v>0</v>
      </c>
      <c r="N6" s="35">
        <f t="shared" si="0"/>
        <v>70</v>
      </c>
      <c r="O6" s="36"/>
    </row>
    <row r="7" spans="1:15" x14ac:dyDescent="0.2">
      <c r="A7" s="40" t="s">
        <v>17</v>
      </c>
      <c r="B7" s="38">
        <v>2</v>
      </c>
      <c r="C7" s="29">
        <v>4</v>
      </c>
      <c r="D7" s="30">
        <v>10</v>
      </c>
      <c r="E7" s="31">
        <f>SUM(D7:D7)*C7*B7</f>
        <v>80</v>
      </c>
      <c r="F7" s="34">
        <v>2</v>
      </c>
      <c r="G7" s="29">
        <v>1</v>
      </c>
      <c r="H7" s="30">
        <v>10</v>
      </c>
      <c r="I7" s="31">
        <f>SUM(H7:H7)*G7*F7</f>
        <v>20</v>
      </c>
      <c r="J7" s="34"/>
      <c r="K7" s="29">
        <v>1</v>
      </c>
      <c r="L7" s="30">
        <v>10</v>
      </c>
      <c r="M7" s="31">
        <f>SUM(L7:L7)*K7*J7</f>
        <v>0</v>
      </c>
      <c r="N7" s="35">
        <f t="shared" si="0"/>
        <v>100</v>
      </c>
      <c r="O7" s="36"/>
    </row>
    <row r="8" spans="1:15" x14ac:dyDescent="0.2">
      <c r="A8" s="37" t="s">
        <v>18</v>
      </c>
      <c r="B8" s="28">
        <v>3</v>
      </c>
      <c r="C8" s="29">
        <v>4</v>
      </c>
      <c r="D8" s="30">
        <v>10</v>
      </c>
      <c r="E8" s="31">
        <f>SUM(D8:D8)*C8*B8</f>
        <v>120</v>
      </c>
      <c r="F8" s="39">
        <v>1</v>
      </c>
      <c r="G8" s="29">
        <v>1</v>
      </c>
      <c r="H8" s="30">
        <v>10</v>
      </c>
      <c r="I8" s="31">
        <f>SUM(H8:H8)*G8*F8</f>
        <v>10</v>
      </c>
      <c r="J8" s="34"/>
      <c r="K8" s="29">
        <v>1</v>
      </c>
      <c r="L8" s="30">
        <v>10</v>
      </c>
      <c r="M8" s="31">
        <f>SUM(L8:L8)*K8*J8</f>
        <v>0</v>
      </c>
      <c r="N8" s="35">
        <f t="shared" si="0"/>
        <v>130</v>
      </c>
      <c r="O8" s="36"/>
    </row>
    <row r="9" spans="1:15" x14ac:dyDescent="0.2">
      <c r="A9" s="37" t="s">
        <v>19</v>
      </c>
      <c r="B9" s="41">
        <v>2</v>
      </c>
      <c r="C9" s="29">
        <v>4</v>
      </c>
      <c r="D9" s="30">
        <v>10</v>
      </c>
      <c r="E9" s="31">
        <f>SUM(D9:D9)*C9*B9</f>
        <v>80</v>
      </c>
      <c r="F9" s="39">
        <v>5</v>
      </c>
      <c r="G9" s="29">
        <v>1</v>
      </c>
      <c r="H9" s="30">
        <v>10</v>
      </c>
      <c r="I9" s="31">
        <f>SUM(H9:H9)*G9*F9</f>
        <v>50</v>
      </c>
      <c r="J9" s="34"/>
      <c r="K9" s="29">
        <v>1</v>
      </c>
      <c r="L9" s="30">
        <v>10</v>
      </c>
      <c r="M9" s="31">
        <f>SUM(L9:L9)*K9*J9</f>
        <v>0</v>
      </c>
      <c r="N9" s="35">
        <f t="shared" si="0"/>
        <v>130</v>
      </c>
      <c r="O9" s="36"/>
    </row>
    <row r="10" spans="1:15" x14ac:dyDescent="0.2">
      <c r="A10" s="37" t="s">
        <v>20</v>
      </c>
      <c r="B10" s="38">
        <v>4</v>
      </c>
      <c r="C10" s="29">
        <v>4</v>
      </c>
      <c r="D10" s="30">
        <v>10</v>
      </c>
      <c r="E10" s="31">
        <f>SUM(D10:D10)*C10*B10</f>
        <v>160</v>
      </c>
      <c r="F10" s="34"/>
      <c r="G10" s="29">
        <v>1</v>
      </c>
      <c r="H10" s="30">
        <v>10</v>
      </c>
      <c r="I10" s="31">
        <f>SUM(H10:H10)*G10*F10</f>
        <v>0</v>
      </c>
      <c r="J10" s="34"/>
      <c r="K10" s="29">
        <v>1</v>
      </c>
      <c r="L10" s="30">
        <v>10</v>
      </c>
      <c r="M10" s="31">
        <f>SUM(L10:L10)*K10*J10</f>
        <v>0</v>
      </c>
      <c r="N10" s="35">
        <f t="shared" si="0"/>
        <v>160</v>
      </c>
      <c r="O10" s="36"/>
    </row>
    <row r="11" spans="1:15" x14ac:dyDescent="0.2">
      <c r="A11" s="37" t="s">
        <v>21</v>
      </c>
      <c r="B11" s="41">
        <v>2</v>
      </c>
      <c r="C11" s="29">
        <v>4</v>
      </c>
      <c r="D11" s="30">
        <v>10</v>
      </c>
      <c r="E11" s="31">
        <f>SUM(D11:D11)*C11*B11</f>
        <v>80</v>
      </c>
      <c r="F11" s="34">
        <v>2</v>
      </c>
      <c r="G11" s="29">
        <v>1</v>
      </c>
      <c r="H11" s="30">
        <v>10</v>
      </c>
      <c r="I11" s="31">
        <f>SUM(H11:H11)*G11*F11</f>
        <v>20</v>
      </c>
      <c r="J11" s="34"/>
      <c r="K11" s="29">
        <v>1</v>
      </c>
      <c r="L11" s="30">
        <v>10</v>
      </c>
      <c r="M11" s="31">
        <f>SUM(L11:L11)*K11*J11</f>
        <v>0</v>
      </c>
      <c r="N11" s="35">
        <f t="shared" si="0"/>
        <v>100</v>
      </c>
      <c r="O11" s="36"/>
    </row>
    <row r="12" spans="1:15" x14ac:dyDescent="0.2">
      <c r="A12" s="37" t="s">
        <v>22</v>
      </c>
      <c r="B12" s="28">
        <v>1</v>
      </c>
      <c r="C12" s="29">
        <v>4</v>
      </c>
      <c r="D12" s="30">
        <v>10</v>
      </c>
      <c r="E12" s="31">
        <f>SUM(D12:D12)*C12*B12</f>
        <v>40</v>
      </c>
      <c r="F12" s="39">
        <v>3</v>
      </c>
      <c r="G12" s="29">
        <v>1</v>
      </c>
      <c r="H12" s="30">
        <v>10</v>
      </c>
      <c r="I12" s="31">
        <f>SUM(H12:H12)*G12*F12</f>
        <v>30</v>
      </c>
      <c r="J12" s="34"/>
      <c r="K12" s="29">
        <v>1</v>
      </c>
      <c r="L12" s="30">
        <v>10</v>
      </c>
      <c r="M12" s="31">
        <f>SUM(L12:L12)*K12*J12</f>
        <v>0</v>
      </c>
      <c r="N12" s="35">
        <f t="shared" si="0"/>
        <v>70</v>
      </c>
      <c r="O12" s="36"/>
    </row>
    <row r="13" spans="1:15" x14ac:dyDescent="0.2">
      <c r="A13" s="37" t="s">
        <v>23</v>
      </c>
      <c r="B13" s="28">
        <v>1</v>
      </c>
      <c r="C13" s="29">
        <v>4</v>
      </c>
      <c r="D13" s="30">
        <v>10</v>
      </c>
      <c r="E13" s="31">
        <f>SUM(D13:D13)*C13*B13</f>
        <v>40</v>
      </c>
      <c r="F13" s="39">
        <v>2</v>
      </c>
      <c r="G13" s="29">
        <v>1</v>
      </c>
      <c r="H13" s="30">
        <v>10</v>
      </c>
      <c r="I13" s="31">
        <f>SUM(H13:H13)*G13*F13</f>
        <v>20</v>
      </c>
      <c r="J13" s="34"/>
      <c r="K13" s="29">
        <v>1</v>
      </c>
      <c r="L13" s="30">
        <v>10</v>
      </c>
      <c r="M13" s="31">
        <f>SUM(L13:L13)*K13*J13</f>
        <v>0</v>
      </c>
      <c r="N13" s="35">
        <f t="shared" si="0"/>
        <v>60</v>
      </c>
      <c r="O13" s="36"/>
    </row>
    <row r="14" spans="1:15" x14ac:dyDescent="0.2">
      <c r="A14" s="42" t="s">
        <v>24</v>
      </c>
      <c r="B14" s="38">
        <v>3</v>
      </c>
      <c r="C14" s="29">
        <v>4</v>
      </c>
      <c r="D14" s="30">
        <v>10</v>
      </c>
      <c r="E14" s="31">
        <f>SUM(D14:D14)*C14*B14</f>
        <v>120</v>
      </c>
      <c r="F14" s="34">
        <v>1</v>
      </c>
      <c r="G14" s="29">
        <v>1</v>
      </c>
      <c r="H14" s="30">
        <v>10</v>
      </c>
      <c r="I14" s="31">
        <f>SUM(H14:H14)*G14*F14</f>
        <v>10</v>
      </c>
      <c r="J14" s="34"/>
      <c r="K14" s="29">
        <v>1</v>
      </c>
      <c r="L14" s="30">
        <v>10</v>
      </c>
      <c r="M14" s="31">
        <f>SUM(L14:L14)*K14*J14</f>
        <v>0</v>
      </c>
      <c r="N14" s="35">
        <f t="shared" si="0"/>
        <v>130</v>
      </c>
      <c r="O14" s="36"/>
    </row>
    <row r="15" spans="1:15" x14ac:dyDescent="0.2">
      <c r="A15" s="37" t="s">
        <v>25</v>
      </c>
      <c r="B15" s="28">
        <v>1</v>
      </c>
      <c r="C15" s="29">
        <v>4</v>
      </c>
      <c r="D15" s="30">
        <v>10</v>
      </c>
      <c r="E15" s="31">
        <f>SUM(D15:D15)*C15*B15</f>
        <v>40</v>
      </c>
      <c r="F15" s="34">
        <v>1</v>
      </c>
      <c r="G15" s="29">
        <v>1</v>
      </c>
      <c r="H15" s="30">
        <v>10</v>
      </c>
      <c r="I15" s="31">
        <f>SUM(H15:H15)*G15*F15</f>
        <v>10</v>
      </c>
      <c r="J15" s="34"/>
      <c r="K15" s="29">
        <v>1</v>
      </c>
      <c r="L15" s="30">
        <v>10</v>
      </c>
      <c r="M15" s="31">
        <f>SUM(L15:L15)*K15*J15</f>
        <v>0</v>
      </c>
      <c r="N15" s="35">
        <f t="shared" si="0"/>
        <v>50</v>
      </c>
      <c r="O15" s="36"/>
    </row>
    <row r="16" spans="1:15" x14ac:dyDescent="0.2">
      <c r="A16" s="37" t="s">
        <v>26</v>
      </c>
      <c r="B16" s="38">
        <v>3</v>
      </c>
      <c r="C16" s="29">
        <v>4</v>
      </c>
      <c r="D16" s="30">
        <v>10</v>
      </c>
      <c r="E16" s="31">
        <f>SUM(D16:D16)*C16*B16</f>
        <v>120</v>
      </c>
      <c r="F16" s="34">
        <v>1</v>
      </c>
      <c r="G16" s="29">
        <v>1</v>
      </c>
      <c r="H16" s="30">
        <v>10</v>
      </c>
      <c r="I16" s="31">
        <f>SUM(H16:H16)*G16*F16</f>
        <v>10</v>
      </c>
      <c r="J16" s="34">
        <v>1</v>
      </c>
      <c r="K16" s="29">
        <v>1</v>
      </c>
      <c r="L16" s="30">
        <v>10</v>
      </c>
      <c r="M16" s="31">
        <f>SUM(L16:L16)*K16*J16</f>
        <v>10</v>
      </c>
      <c r="N16" s="35">
        <f t="shared" si="0"/>
        <v>140</v>
      </c>
      <c r="O16" s="36"/>
    </row>
    <row r="17" spans="1:15" x14ac:dyDescent="0.2">
      <c r="A17" s="37" t="s">
        <v>27</v>
      </c>
      <c r="B17" s="38">
        <v>2</v>
      </c>
      <c r="C17" s="29">
        <v>4</v>
      </c>
      <c r="D17" s="30">
        <v>10</v>
      </c>
      <c r="E17" s="31">
        <f>SUM(D17:D17)*C17*B17</f>
        <v>80</v>
      </c>
      <c r="F17" s="34">
        <v>1</v>
      </c>
      <c r="G17" s="29">
        <v>1</v>
      </c>
      <c r="H17" s="30">
        <v>10</v>
      </c>
      <c r="I17" s="31">
        <f>SUM(H17:H17)*G17*F17</f>
        <v>10</v>
      </c>
      <c r="J17" s="34"/>
      <c r="K17" s="29">
        <v>1</v>
      </c>
      <c r="L17" s="30">
        <v>10</v>
      </c>
      <c r="M17" s="31">
        <f>SUM(L17:L17)*K17*J17</f>
        <v>0</v>
      </c>
      <c r="N17" s="35">
        <f t="shared" si="0"/>
        <v>90</v>
      </c>
      <c r="O17" s="36"/>
    </row>
    <row r="18" spans="1:15" x14ac:dyDescent="0.2">
      <c r="A18" s="37" t="s">
        <v>28</v>
      </c>
      <c r="B18" s="28">
        <v>2</v>
      </c>
      <c r="C18" s="29">
        <v>4</v>
      </c>
      <c r="D18" s="30">
        <v>10</v>
      </c>
      <c r="E18" s="31">
        <f>SUM(D18:D18)*C18*B18</f>
        <v>80</v>
      </c>
      <c r="F18" s="34"/>
      <c r="G18" s="29">
        <v>1</v>
      </c>
      <c r="H18" s="30">
        <v>10</v>
      </c>
      <c r="I18" s="31">
        <f>SUM(H18:H18)*G18*F18</f>
        <v>0</v>
      </c>
      <c r="J18" s="34"/>
      <c r="K18" s="29">
        <v>1</v>
      </c>
      <c r="L18" s="30">
        <v>10</v>
      </c>
      <c r="M18" s="31">
        <f>SUM(L18:L18)*K18*J18</f>
        <v>0</v>
      </c>
      <c r="N18" s="35">
        <f t="shared" si="0"/>
        <v>80</v>
      </c>
      <c r="O18" s="36"/>
    </row>
    <row r="19" spans="1:15" x14ac:dyDescent="0.2">
      <c r="A19" s="37" t="s">
        <v>29</v>
      </c>
      <c r="B19" s="38">
        <v>4</v>
      </c>
      <c r="C19" s="29">
        <v>4</v>
      </c>
      <c r="D19" s="30">
        <v>10</v>
      </c>
      <c r="E19" s="31">
        <f>SUM(D19:D19)*C19*B19</f>
        <v>160</v>
      </c>
      <c r="F19" s="34">
        <v>1</v>
      </c>
      <c r="G19" s="29">
        <v>1</v>
      </c>
      <c r="H19" s="30">
        <v>10</v>
      </c>
      <c r="I19" s="31">
        <f>SUM(H19:H19)*G19*F19</f>
        <v>10</v>
      </c>
      <c r="J19" s="34"/>
      <c r="K19" s="29">
        <v>1</v>
      </c>
      <c r="L19" s="30">
        <v>10</v>
      </c>
      <c r="M19" s="31">
        <f>SUM(L19:L19)*K19*J19</f>
        <v>0</v>
      </c>
      <c r="N19" s="35">
        <f t="shared" si="0"/>
        <v>170</v>
      </c>
      <c r="O19" s="36"/>
    </row>
    <row r="20" spans="1:15" x14ac:dyDescent="0.2">
      <c r="A20" s="37" t="s">
        <v>30</v>
      </c>
      <c r="B20" s="28">
        <v>1</v>
      </c>
      <c r="C20" s="29">
        <v>4</v>
      </c>
      <c r="D20" s="30">
        <v>10</v>
      </c>
      <c r="E20" s="31">
        <f>SUM(D20:D20)*C20*B20</f>
        <v>40</v>
      </c>
      <c r="F20" s="39">
        <v>2</v>
      </c>
      <c r="G20" s="29">
        <v>1</v>
      </c>
      <c r="H20" s="30">
        <v>10</v>
      </c>
      <c r="I20" s="31">
        <f>SUM(H20:H20)*G20*F20</f>
        <v>20</v>
      </c>
      <c r="J20" s="34"/>
      <c r="K20" s="29">
        <v>1</v>
      </c>
      <c r="L20" s="30">
        <v>10</v>
      </c>
      <c r="M20" s="31">
        <f>SUM(L20:L20)*K20*J20</f>
        <v>0</v>
      </c>
      <c r="N20" s="35">
        <f t="shared" si="0"/>
        <v>60</v>
      </c>
      <c r="O20" s="36"/>
    </row>
    <row r="21" spans="1:15" x14ac:dyDescent="0.2">
      <c r="A21" s="37" t="s">
        <v>31</v>
      </c>
      <c r="B21" s="38">
        <v>2</v>
      </c>
      <c r="C21" s="29">
        <v>4</v>
      </c>
      <c r="D21" s="30">
        <v>10</v>
      </c>
      <c r="E21" s="31">
        <f>SUM(D21:D21)*C21*B21</f>
        <v>80</v>
      </c>
      <c r="F21" s="34">
        <v>1</v>
      </c>
      <c r="G21" s="29">
        <v>1</v>
      </c>
      <c r="H21" s="30">
        <v>10</v>
      </c>
      <c r="I21" s="31">
        <f>SUM(H21:H21)*G21*F21</f>
        <v>10</v>
      </c>
      <c r="J21" s="34"/>
      <c r="K21" s="29">
        <v>1</v>
      </c>
      <c r="L21" s="30">
        <v>10</v>
      </c>
      <c r="M21" s="31">
        <f>SUM(L21:L21)*K21*J21</f>
        <v>0</v>
      </c>
      <c r="N21" s="35">
        <f t="shared" si="0"/>
        <v>90</v>
      </c>
      <c r="O21" s="36"/>
    </row>
    <row r="22" spans="1:15" x14ac:dyDescent="0.2">
      <c r="A22" s="37" t="s">
        <v>32</v>
      </c>
      <c r="B22" s="38">
        <v>3</v>
      </c>
      <c r="C22" s="29">
        <v>4</v>
      </c>
      <c r="D22" s="30">
        <v>10</v>
      </c>
      <c r="E22" s="31">
        <f>SUM(D22:D22)*C22*B22</f>
        <v>120</v>
      </c>
      <c r="F22" s="34">
        <v>1</v>
      </c>
      <c r="G22" s="29">
        <v>1</v>
      </c>
      <c r="H22" s="30">
        <v>10</v>
      </c>
      <c r="I22" s="31">
        <f>SUM(H22:H22)*G22*F22</f>
        <v>10</v>
      </c>
      <c r="J22" s="34"/>
      <c r="K22" s="29">
        <v>1</v>
      </c>
      <c r="L22" s="30">
        <v>10</v>
      </c>
      <c r="M22" s="31">
        <f>SUM(L22:L22)*K22*J22</f>
        <v>0</v>
      </c>
      <c r="N22" s="35">
        <f t="shared" si="0"/>
        <v>130</v>
      </c>
      <c r="O22" s="36"/>
    </row>
    <row r="23" spans="1:15" x14ac:dyDescent="0.2">
      <c r="A23" s="42" t="s">
        <v>33</v>
      </c>
      <c r="B23" s="28">
        <v>1</v>
      </c>
      <c r="C23" s="29">
        <v>4</v>
      </c>
      <c r="D23" s="30">
        <v>10</v>
      </c>
      <c r="E23" s="31">
        <f>SUM(D23:D23)*C23*B23</f>
        <v>40</v>
      </c>
      <c r="F23" s="34">
        <v>1</v>
      </c>
      <c r="G23" s="29">
        <v>1</v>
      </c>
      <c r="H23" s="30">
        <v>10</v>
      </c>
      <c r="I23" s="31">
        <f>SUM(H23:H23)*G23*F23</f>
        <v>10</v>
      </c>
      <c r="J23" s="34"/>
      <c r="K23" s="29">
        <v>1</v>
      </c>
      <c r="L23" s="30">
        <v>10</v>
      </c>
      <c r="M23" s="31">
        <f>SUM(L23:L23)*K23*J23</f>
        <v>0</v>
      </c>
      <c r="N23" s="35">
        <f t="shared" si="0"/>
        <v>50</v>
      </c>
      <c r="O23" s="36"/>
    </row>
    <row r="24" spans="1:15" x14ac:dyDescent="0.2">
      <c r="A24" s="43" t="s">
        <v>34</v>
      </c>
      <c r="B24" s="44">
        <f>SUM(B4:B23)</f>
        <v>43</v>
      </c>
      <c r="C24" s="45"/>
      <c r="D24" s="46">
        <f t="shared" ref="D24" si="1">SUM(D4:D23)</f>
        <v>200</v>
      </c>
      <c r="E24" s="47">
        <f>SUM(E4:E23)</f>
        <v>1720</v>
      </c>
      <c r="F24" s="49">
        <f>SUM(F4:F23)</f>
        <v>28</v>
      </c>
      <c r="G24" s="45"/>
      <c r="H24" s="46">
        <f t="shared" ref="H24" si="2">SUM(H4:H23)</f>
        <v>200</v>
      </c>
      <c r="I24" s="47">
        <f>SUM(I4:I23)</f>
        <v>280</v>
      </c>
      <c r="J24" s="49">
        <f>SUM(J4:J23)</f>
        <v>1</v>
      </c>
      <c r="K24" s="45"/>
      <c r="L24" s="46">
        <f t="shared" ref="L24" si="3">SUM(L4:L23)</f>
        <v>200</v>
      </c>
      <c r="M24" s="47">
        <f>SUM(M4:M23)</f>
        <v>10</v>
      </c>
      <c r="N24" s="47">
        <f t="shared" ref="N24" si="4">SUM(N4:N23)</f>
        <v>2010</v>
      </c>
      <c r="O24" s="50"/>
    </row>
    <row r="25" spans="1:15" x14ac:dyDescent="0.2">
      <c r="A25" s="51" t="s">
        <v>35</v>
      </c>
      <c r="B25" s="52">
        <v>1</v>
      </c>
      <c r="C25" s="29">
        <v>4</v>
      </c>
      <c r="D25" s="30">
        <v>10</v>
      </c>
      <c r="E25" s="31">
        <f>SUM(D25:D25)*C25*B25</f>
        <v>40</v>
      </c>
      <c r="F25" s="53"/>
      <c r="G25" s="29">
        <v>1</v>
      </c>
      <c r="H25" s="30">
        <v>10</v>
      </c>
      <c r="I25" s="31">
        <f>SUM(H25:H25)*G25*F25</f>
        <v>0</v>
      </c>
      <c r="J25" s="53"/>
      <c r="K25" s="29">
        <v>1</v>
      </c>
      <c r="L25" s="30">
        <v>10</v>
      </c>
      <c r="M25" s="31">
        <f>SUM(L25:L25)*K25*J25</f>
        <v>0</v>
      </c>
      <c r="N25" s="35">
        <f>M25+I25+E25</f>
        <v>40</v>
      </c>
      <c r="O25" s="53"/>
    </row>
    <row r="26" spans="1:15" x14ac:dyDescent="0.2">
      <c r="A26" s="54" t="s">
        <v>36</v>
      </c>
      <c r="B26" s="55">
        <f>SUM(B25)</f>
        <v>1</v>
      </c>
      <c r="C26" s="56">
        <f>SUM(C25)</f>
        <v>4</v>
      </c>
      <c r="D26" s="46">
        <f>SUM(D25)</f>
        <v>10</v>
      </c>
      <c r="E26" s="47">
        <f>SUM(E25)</f>
        <v>40</v>
      </c>
      <c r="F26" s="57">
        <f>SUM(F25)</f>
        <v>0</v>
      </c>
      <c r="G26" s="56"/>
      <c r="H26" s="46">
        <f>SUM(H25)</f>
        <v>10</v>
      </c>
      <c r="I26" s="47">
        <f>SUM(I25)</f>
        <v>0</v>
      </c>
      <c r="J26" s="57">
        <f>SUM(J25)</f>
        <v>0</v>
      </c>
      <c r="K26" s="56"/>
      <c r="L26" s="46">
        <f>SUM(L25)</f>
        <v>10</v>
      </c>
      <c r="M26" s="47">
        <f>SUM(M25)</f>
        <v>0</v>
      </c>
      <c r="N26" s="47">
        <f t="shared" ref="N26" si="5">SUM(N25)</f>
        <v>40</v>
      </c>
      <c r="O26" s="57"/>
    </row>
    <row r="27" spans="1:15" x14ac:dyDescent="0.2">
      <c r="A27" s="51" t="s">
        <v>37</v>
      </c>
      <c r="B27" s="58">
        <v>2</v>
      </c>
      <c r="C27" s="29">
        <v>4</v>
      </c>
      <c r="D27" s="30">
        <v>10</v>
      </c>
      <c r="E27" s="31">
        <f>SUM(D27:D27)*C27*B27</f>
        <v>80</v>
      </c>
      <c r="F27" s="53"/>
      <c r="G27" s="29">
        <v>1</v>
      </c>
      <c r="H27" s="30">
        <v>10</v>
      </c>
      <c r="I27" s="31">
        <f>SUM(H27:H27)*G27*F27</f>
        <v>0</v>
      </c>
      <c r="J27" s="53"/>
      <c r="K27" s="29">
        <v>1</v>
      </c>
      <c r="L27" s="30">
        <v>10</v>
      </c>
      <c r="M27" s="31">
        <f>SUM(L27:L27)*K27*J27</f>
        <v>0</v>
      </c>
      <c r="N27" s="35">
        <f t="shared" ref="N27:N35" si="6">M27+I27+E27</f>
        <v>80</v>
      </c>
      <c r="O27" s="53"/>
    </row>
    <row r="28" spans="1:15" x14ac:dyDescent="0.2">
      <c r="A28" s="51" t="s">
        <v>38</v>
      </c>
      <c r="B28" s="58">
        <v>2</v>
      </c>
      <c r="C28" s="29">
        <v>4</v>
      </c>
      <c r="D28" s="30">
        <v>10</v>
      </c>
      <c r="E28" s="31">
        <f>SUM(D28:D28)*C28*B28</f>
        <v>80</v>
      </c>
      <c r="F28" s="53"/>
      <c r="G28" s="29">
        <v>1</v>
      </c>
      <c r="H28" s="30">
        <v>10</v>
      </c>
      <c r="I28" s="31">
        <f>SUM(H28:H28)*G28*F28</f>
        <v>0</v>
      </c>
      <c r="J28" s="53"/>
      <c r="K28" s="29">
        <v>1</v>
      </c>
      <c r="L28" s="30">
        <v>10</v>
      </c>
      <c r="M28" s="31">
        <f>SUM(L28:L28)*K28*J28</f>
        <v>0</v>
      </c>
      <c r="N28" s="35">
        <f t="shared" si="6"/>
        <v>80</v>
      </c>
      <c r="O28" s="53"/>
    </row>
    <row r="29" spans="1:15" x14ac:dyDescent="0.2">
      <c r="A29" s="51" t="s">
        <v>39</v>
      </c>
      <c r="B29" s="52">
        <v>1</v>
      </c>
      <c r="C29" s="29">
        <v>4</v>
      </c>
      <c r="D29" s="30">
        <v>10</v>
      </c>
      <c r="E29" s="31">
        <f>SUM(D29:D29)*C29*B29</f>
        <v>40</v>
      </c>
      <c r="F29" s="53"/>
      <c r="G29" s="29">
        <v>1</v>
      </c>
      <c r="H29" s="30">
        <v>10</v>
      </c>
      <c r="I29" s="31">
        <f>SUM(H29:H29)*G29*F29</f>
        <v>0</v>
      </c>
      <c r="J29" s="53"/>
      <c r="K29" s="29">
        <v>1</v>
      </c>
      <c r="L29" s="30">
        <v>10</v>
      </c>
      <c r="M29" s="31">
        <f>SUM(L29:L29)*K29*J29</f>
        <v>0</v>
      </c>
      <c r="N29" s="35">
        <f t="shared" si="6"/>
        <v>40</v>
      </c>
      <c r="O29" s="53"/>
    </row>
    <row r="30" spans="1:15" x14ac:dyDescent="0.2">
      <c r="A30" s="51" t="s">
        <v>40</v>
      </c>
      <c r="B30" s="52">
        <v>1</v>
      </c>
      <c r="C30" s="29">
        <v>4</v>
      </c>
      <c r="D30" s="30">
        <v>10</v>
      </c>
      <c r="E30" s="31">
        <f>SUM(D30:D30)*C30*B30</f>
        <v>40</v>
      </c>
      <c r="F30" s="53"/>
      <c r="G30" s="29">
        <v>1</v>
      </c>
      <c r="H30" s="30">
        <v>10</v>
      </c>
      <c r="I30" s="31">
        <f>SUM(H30:H30)*G30*F30</f>
        <v>0</v>
      </c>
      <c r="J30" s="53"/>
      <c r="K30" s="29">
        <v>1</v>
      </c>
      <c r="L30" s="30">
        <v>10</v>
      </c>
      <c r="M30" s="31">
        <f>SUM(L30:L30)*K30*J30</f>
        <v>0</v>
      </c>
      <c r="N30" s="35">
        <f t="shared" si="6"/>
        <v>40</v>
      </c>
      <c r="O30" s="53"/>
    </row>
    <row r="31" spans="1:15" x14ac:dyDescent="0.2">
      <c r="A31" s="51" t="s">
        <v>41</v>
      </c>
      <c r="B31" s="52">
        <v>2</v>
      </c>
      <c r="C31" s="29">
        <v>4</v>
      </c>
      <c r="D31" s="30">
        <v>10</v>
      </c>
      <c r="E31" s="31">
        <f>SUM(D31:D31)*C31*B31</f>
        <v>80</v>
      </c>
      <c r="F31" s="53">
        <v>1</v>
      </c>
      <c r="G31" s="29">
        <v>1</v>
      </c>
      <c r="H31" s="30">
        <v>10</v>
      </c>
      <c r="I31" s="31">
        <f>SUM(H31:H31)*G31*F31</f>
        <v>10</v>
      </c>
      <c r="J31" s="53"/>
      <c r="K31" s="29">
        <v>1</v>
      </c>
      <c r="L31" s="30">
        <v>10</v>
      </c>
      <c r="M31" s="31">
        <f>SUM(L31:L31)*K31*J31</f>
        <v>0</v>
      </c>
      <c r="N31" s="35">
        <f t="shared" si="6"/>
        <v>90</v>
      </c>
      <c r="O31" s="53"/>
    </row>
    <row r="32" spans="1:15" x14ac:dyDescent="0.2">
      <c r="A32" s="51" t="s">
        <v>42</v>
      </c>
      <c r="B32" s="52">
        <v>1</v>
      </c>
      <c r="C32" s="29">
        <v>4</v>
      </c>
      <c r="D32" s="30">
        <v>10</v>
      </c>
      <c r="E32" s="31">
        <f>SUM(D32:D32)*C32*B32</f>
        <v>40</v>
      </c>
      <c r="F32" s="53">
        <v>1</v>
      </c>
      <c r="G32" s="29">
        <v>1</v>
      </c>
      <c r="H32" s="30">
        <v>10</v>
      </c>
      <c r="I32" s="31">
        <f>SUM(H32:H32)*G32*F32</f>
        <v>10</v>
      </c>
      <c r="J32" s="53"/>
      <c r="K32" s="29">
        <v>1</v>
      </c>
      <c r="L32" s="30">
        <v>10</v>
      </c>
      <c r="M32" s="31">
        <f>SUM(L32:L32)*K32*J32</f>
        <v>0</v>
      </c>
      <c r="N32" s="35">
        <f t="shared" si="6"/>
        <v>50</v>
      </c>
      <c r="O32" s="53"/>
    </row>
    <row r="33" spans="1:15" x14ac:dyDescent="0.2">
      <c r="A33" s="51" t="s">
        <v>43</v>
      </c>
      <c r="B33" s="59">
        <v>1</v>
      </c>
      <c r="C33" s="29">
        <v>4</v>
      </c>
      <c r="D33" s="30">
        <v>10</v>
      </c>
      <c r="E33" s="31">
        <f>SUM(D33:D33)*C33*B33</f>
        <v>40</v>
      </c>
      <c r="F33" s="53">
        <v>1</v>
      </c>
      <c r="G33" s="29">
        <v>1</v>
      </c>
      <c r="H33" s="30">
        <v>10</v>
      </c>
      <c r="I33" s="31">
        <f>SUM(H33:H33)*G33*F33</f>
        <v>10</v>
      </c>
      <c r="J33" s="53"/>
      <c r="K33" s="29">
        <v>1</v>
      </c>
      <c r="L33" s="30">
        <v>10</v>
      </c>
      <c r="M33" s="31">
        <f>SUM(L33:L33)*K33*J33</f>
        <v>0</v>
      </c>
      <c r="N33" s="35">
        <f t="shared" si="6"/>
        <v>50</v>
      </c>
      <c r="O33" s="53"/>
    </row>
    <row r="34" spans="1:15" x14ac:dyDescent="0.2">
      <c r="A34" s="51" t="s">
        <v>44</v>
      </c>
      <c r="B34" s="52"/>
      <c r="C34" s="29">
        <v>4</v>
      </c>
      <c r="D34" s="30">
        <v>10</v>
      </c>
      <c r="E34" s="31">
        <f>SUM(D34:D34)*C34*B34</f>
        <v>0</v>
      </c>
      <c r="F34" s="53">
        <v>2</v>
      </c>
      <c r="G34" s="29">
        <v>1</v>
      </c>
      <c r="H34" s="30">
        <v>10</v>
      </c>
      <c r="I34" s="31">
        <f>SUM(H34:H34)*G34*F34</f>
        <v>20</v>
      </c>
      <c r="J34" s="53">
        <v>1</v>
      </c>
      <c r="K34" s="29">
        <v>1</v>
      </c>
      <c r="L34" s="30">
        <v>10</v>
      </c>
      <c r="M34" s="31">
        <f>SUM(L34:L34)*K34*J34</f>
        <v>10</v>
      </c>
      <c r="N34" s="35">
        <f t="shared" si="6"/>
        <v>30</v>
      </c>
      <c r="O34" s="53"/>
    </row>
    <row r="35" spans="1:15" x14ac:dyDescent="0.2">
      <c r="A35" s="51" t="s">
        <v>45</v>
      </c>
      <c r="B35" s="52"/>
      <c r="C35" s="29">
        <v>4</v>
      </c>
      <c r="D35" s="30">
        <v>10</v>
      </c>
      <c r="E35" s="31">
        <f>SUM(D35:D35)*C35*B35</f>
        <v>0</v>
      </c>
      <c r="F35" s="53">
        <v>2</v>
      </c>
      <c r="G35" s="29">
        <v>1</v>
      </c>
      <c r="H35" s="30">
        <v>10</v>
      </c>
      <c r="I35" s="31">
        <f>SUM(H35:H35)*G35*F35</f>
        <v>20</v>
      </c>
      <c r="J35" s="53"/>
      <c r="K35" s="29">
        <v>1</v>
      </c>
      <c r="L35" s="30">
        <v>10</v>
      </c>
      <c r="M35" s="31">
        <f>SUM(L35:L35)*K35*J35</f>
        <v>0</v>
      </c>
      <c r="N35" s="35">
        <f t="shared" si="6"/>
        <v>20</v>
      </c>
      <c r="O35" s="53"/>
    </row>
    <row r="36" spans="1:15" x14ac:dyDescent="0.2">
      <c r="A36" s="54" t="s">
        <v>46</v>
      </c>
      <c r="B36" s="55">
        <f>SUM(B27:B35)</f>
        <v>10</v>
      </c>
      <c r="C36" s="56">
        <f>SUM(C27:C35)</f>
        <v>36</v>
      </c>
      <c r="D36" s="46">
        <f>SUM(D27:D35)</f>
        <v>90</v>
      </c>
      <c r="E36" s="47">
        <f>SUM(E27:E35)</f>
        <v>400</v>
      </c>
      <c r="F36" s="57">
        <f>SUM(F27:F35)</f>
        <v>7</v>
      </c>
      <c r="G36" s="56"/>
      <c r="H36" s="46">
        <f>SUM(H27:H35)</f>
        <v>90</v>
      </c>
      <c r="I36" s="47">
        <f>SUM(I27:I35)</f>
        <v>70</v>
      </c>
      <c r="J36" s="57">
        <f>SUM(J27:J35)</f>
        <v>1</v>
      </c>
      <c r="K36" s="56"/>
      <c r="L36" s="46">
        <f>SUM(L27:L35)</f>
        <v>90</v>
      </c>
      <c r="M36" s="47">
        <f>SUM(M27:M35)</f>
        <v>10</v>
      </c>
      <c r="N36" s="47">
        <f t="shared" ref="N36" si="7">SUM(N27:N35)</f>
        <v>480</v>
      </c>
      <c r="O36" s="57"/>
    </row>
    <row r="37" spans="1:15" x14ac:dyDescent="0.2">
      <c r="A37" s="51" t="s">
        <v>47</v>
      </c>
      <c r="B37" s="59">
        <v>5</v>
      </c>
      <c r="C37" s="29">
        <v>4</v>
      </c>
      <c r="D37" s="30">
        <v>10</v>
      </c>
      <c r="E37" s="31">
        <f>SUM(D37:D37)*C37*B37</f>
        <v>200</v>
      </c>
      <c r="F37" s="53">
        <v>2</v>
      </c>
      <c r="G37" s="29">
        <v>1</v>
      </c>
      <c r="H37" s="30">
        <v>10</v>
      </c>
      <c r="I37" s="31">
        <f>SUM(H37:H37)*G37*F37</f>
        <v>20</v>
      </c>
      <c r="J37" s="53"/>
      <c r="K37" s="29">
        <v>1</v>
      </c>
      <c r="L37" s="30">
        <v>10</v>
      </c>
      <c r="M37" s="31">
        <f>SUM(L37:L37)*K37*J37</f>
        <v>0</v>
      </c>
      <c r="N37" s="35">
        <f>M37+I37+E37</f>
        <v>220</v>
      </c>
      <c r="O37" s="53"/>
    </row>
    <row r="38" spans="1:15" x14ac:dyDescent="0.2">
      <c r="A38" s="54" t="s">
        <v>48</v>
      </c>
      <c r="B38" s="55">
        <f>SUM(B37)</f>
        <v>5</v>
      </c>
      <c r="C38" s="56">
        <f>SUM(C37)</f>
        <v>4</v>
      </c>
      <c r="D38" s="46">
        <f>SUM(D37)</f>
        <v>10</v>
      </c>
      <c r="E38" s="47">
        <f>SUM(E37)</f>
        <v>200</v>
      </c>
      <c r="F38" s="57">
        <f>SUM(F37)</f>
        <v>2</v>
      </c>
      <c r="G38" s="56"/>
      <c r="H38" s="46">
        <f>SUM(H37)</f>
        <v>10</v>
      </c>
      <c r="I38" s="47">
        <f>SUM(I37)</f>
        <v>20</v>
      </c>
      <c r="J38" s="57">
        <f>SUM(J37)</f>
        <v>0</v>
      </c>
      <c r="K38" s="56"/>
      <c r="L38" s="46">
        <f>SUM(L37)</f>
        <v>10</v>
      </c>
      <c r="M38" s="47">
        <f>SUM(M37)</f>
        <v>0</v>
      </c>
      <c r="N38" s="47">
        <f t="shared" ref="N38" si="8">SUM(N37)</f>
        <v>220</v>
      </c>
      <c r="O38" s="57"/>
    </row>
    <row r="39" spans="1:15" x14ac:dyDescent="0.2">
      <c r="A39" s="51" t="s">
        <v>49</v>
      </c>
      <c r="B39" s="59">
        <v>2</v>
      </c>
      <c r="C39" s="29">
        <v>4</v>
      </c>
      <c r="D39" s="30">
        <v>10</v>
      </c>
      <c r="E39" s="31">
        <f>SUM(D39:D39)*C39*B39</f>
        <v>80</v>
      </c>
      <c r="F39" s="53">
        <v>1</v>
      </c>
      <c r="G39" s="29">
        <v>1</v>
      </c>
      <c r="H39" s="30">
        <v>10</v>
      </c>
      <c r="I39" s="31">
        <f>SUM(H39:H39)*G39*F39</f>
        <v>10</v>
      </c>
      <c r="J39" s="53"/>
      <c r="K39" s="29">
        <v>1</v>
      </c>
      <c r="L39" s="30">
        <v>10</v>
      </c>
      <c r="M39" s="31">
        <f>SUM(L39:L39)*K39*J39</f>
        <v>0</v>
      </c>
      <c r="N39" s="35">
        <f t="shared" ref="N39:N40" si="9">M39+I39+E39</f>
        <v>90</v>
      </c>
      <c r="O39" s="53"/>
    </row>
    <row r="40" spans="1:15" x14ac:dyDescent="0.2">
      <c r="A40" s="51" t="s">
        <v>50</v>
      </c>
      <c r="B40" s="52">
        <v>2</v>
      </c>
      <c r="C40" s="29">
        <v>4</v>
      </c>
      <c r="D40" s="30">
        <v>10</v>
      </c>
      <c r="E40" s="31">
        <f>SUM(D40:D40)*C40*B40</f>
        <v>80</v>
      </c>
      <c r="F40" s="53">
        <v>1</v>
      </c>
      <c r="G40" s="29">
        <v>1</v>
      </c>
      <c r="H40" s="30">
        <v>10</v>
      </c>
      <c r="I40" s="31">
        <f>SUM(H40:H40)*G40*F40</f>
        <v>10</v>
      </c>
      <c r="J40" s="53"/>
      <c r="K40" s="29">
        <v>1</v>
      </c>
      <c r="L40" s="30">
        <v>10</v>
      </c>
      <c r="M40" s="31">
        <f>SUM(L40:L40)*K40*J40</f>
        <v>0</v>
      </c>
      <c r="N40" s="35">
        <f t="shared" si="9"/>
        <v>90</v>
      </c>
      <c r="O40" s="53"/>
    </row>
    <row r="41" spans="1:15" x14ac:dyDescent="0.2">
      <c r="A41" s="54" t="s">
        <v>51</v>
      </c>
      <c r="B41" s="55">
        <f>SUM(B39:B40)</f>
        <v>4</v>
      </c>
      <c r="C41" s="56">
        <f>SUM(C39:C40)</f>
        <v>8</v>
      </c>
      <c r="D41" s="46">
        <f>SUM(D39:D40)</f>
        <v>20</v>
      </c>
      <c r="E41" s="47">
        <f>SUM(E39:E40)</f>
        <v>160</v>
      </c>
      <c r="F41" s="57">
        <f>SUM(F39:F40)</f>
        <v>2</v>
      </c>
      <c r="G41" s="56"/>
      <c r="H41" s="46">
        <f>SUM(H39:H40)</f>
        <v>20</v>
      </c>
      <c r="I41" s="47">
        <f>SUM(I39:I40)</f>
        <v>20</v>
      </c>
      <c r="J41" s="57">
        <f>SUM(J39:J40)</f>
        <v>0</v>
      </c>
      <c r="K41" s="56"/>
      <c r="L41" s="46">
        <f>SUM(L39:L40)</f>
        <v>20</v>
      </c>
      <c r="M41" s="47">
        <f>SUM(M39:M40)</f>
        <v>0</v>
      </c>
      <c r="N41" s="47">
        <f t="shared" ref="N41" si="10">SUM(N39:N40)</f>
        <v>180</v>
      </c>
      <c r="O41" s="57"/>
    </row>
    <row r="42" spans="1:15" x14ac:dyDescent="0.2">
      <c r="A42" s="51" t="s">
        <v>52</v>
      </c>
      <c r="B42" s="58">
        <v>2</v>
      </c>
      <c r="C42" s="29">
        <v>4</v>
      </c>
      <c r="D42" s="30">
        <v>10</v>
      </c>
      <c r="E42" s="31">
        <f>SUM(D42:D42)*C42*B42</f>
        <v>80</v>
      </c>
      <c r="F42" s="53"/>
      <c r="G42" s="29">
        <v>1</v>
      </c>
      <c r="H42" s="30">
        <v>10</v>
      </c>
      <c r="I42" s="31">
        <f>SUM(H42:H42)*G42*F42</f>
        <v>0</v>
      </c>
      <c r="J42" s="53"/>
      <c r="K42" s="29">
        <v>1</v>
      </c>
      <c r="L42" s="30">
        <v>10</v>
      </c>
      <c r="M42" s="31">
        <f>SUM(L42:L42)*K42*J42</f>
        <v>0</v>
      </c>
      <c r="N42" s="35">
        <f t="shared" ref="N42:N46" si="11">M42+I42+E42</f>
        <v>80</v>
      </c>
      <c r="O42" s="53"/>
    </row>
    <row r="43" spans="1:15" x14ac:dyDescent="0.2">
      <c r="A43" s="51" t="s">
        <v>53</v>
      </c>
      <c r="B43" s="52">
        <v>1</v>
      </c>
      <c r="C43" s="29">
        <v>4</v>
      </c>
      <c r="D43" s="30">
        <v>10</v>
      </c>
      <c r="E43" s="31">
        <f>SUM(D43:D43)*C43*B43</f>
        <v>40</v>
      </c>
      <c r="F43" s="53"/>
      <c r="G43" s="29">
        <v>1</v>
      </c>
      <c r="H43" s="30">
        <v>10</v>
      </c>
      <c r="I43" s="31">
        <f>SUM(H43:H43)*G43*F43</f>
        <v>0</v>
      </c>
      <c r="J43" s="53"/>
      <c r="K43" s="29">
        <v>1</v>
      </c>
      <c r="L43" s="30">
        <v>10</v>
      </c>
      <c r="M43" s="31">
        <f>SUM(L43:L43)*K43*J43</f>
        <v>0</v>
      </c>
      <c r="N43" s="35">
        <f t="shared" si="11"/>
        <v>40</v>
      </c>
      <c r="O43" s="53"/>
    </row>
    <row r="44" spans="1:15" x14ac:dyDescent="0.2">
      <c r="A44" s="51" t="s">
        <v>54</v>
      </c>
      <c r="B44" s="58">
        <v>2</v>
      </c>
      <c r="C44" s="29">
        <v>4</v>
      </c>
      <c r="D44" s="30">
        <v>10</v>
      </c>
      <c r="E44" s="31">
        <f>SUM(D44:D44)*C44*B44</f>
        <v>80</v>
      </c>
      <c r="F44" s="53"/>
      <c r="G44" s="29">
        <v>1</v>
      </c>
      <c r="H44" s="30">
        <v>10</v>
      </c>
      <c r="I44" s="31">
        <f>SUM(H44:H44)*G44*F44</f>
        <v>0</v>
      </c>
      <c r="J44" s="53"/>
      <c r="K44" s="29">
        <v>1</v>
      </c>
      <c r="L44" s="30">
        <v>10</v>
      </c>
      <c r="M44" s="31">
        <f>SUM(L44:L44)*K44*J44</f>
        <v>0</v>
      </c>
      <c r="N44" s="35">
        <f t="shared" si="11"/>
        <v>80</v>
      </c>
      <c r="O44" s="53"/>
    </row>
    <row r="45" spans="1:15" x14ac:dyDescent="0.2">
      <c r="A45" s="51" t="s">
        <v>55</v>
      </c>
      <c r="B45" s="52"/>
      <c r="C45" s="29">
        <v>4</v>
      </c>
      <c r="D45" s="30">
        <v>10</v>
      </c>
      <c r="E45" s="31">
        <f>SUM(D45:D45)*C45*B45</f>
        <v>0</v>
      </c>
      <c r="F45" s="53">
        <v>1</v>
      </c>
      <c r="G45" s="29">
        <v>1</v>
      </c>
      <c r="H45" s="30">
        <v>10</v>
      </c>
      <c r="I45" s="31">
        <f>SUM(H45:H45)*G45*F45</f>
        <v>10</v>
      </c>
      <c r="J45" s="53"/>
      <c r="K45" s="29">
        <v>1</v>
      </c>
      <c r="L45" s="30">
        <v>10</v>
      </c>
      <c r="M45" s="31">
        <f>SUM(L45:L45)*K45*J45</f>
        <v>0</v>
      </c>
      <c r="N45" s="35">
        <f t="shared" si="11"/>
        <v>10</v>
      </c>
      <c r="O45" s="53"/>
    </row>
    <row r="46" spans="1:15" x14ac:dyDescent="0.2">
      <c r="A46" s="51" t="s">
        <v>56</v>
      </c>
      <c r="B46" s="52"/>
      <c r="C46" s="29">
        <v>4</v>
      </c>
      <c r="D46" s="30">
        <v>10</v>
      </c>
      <c r="E46" s="31">
        <f>SUM(D46:D46)*C46*B46</f>
        <v>0</v>
      </c>
      <c r="F46" s="53">
        <v>1</v>
      </c>
      <c r="G46" s="29">
        <v>1</v>
      </c>
      <c r="H46" s="30">
        <v>10</v>
      </c>
      <c r="I46" s="31">
        <f>SUM(H46:H46)*G46*F46</f>
        <v>10</v>
      </c>
      <c r="J46" s="53"/>
      <c r="K46" s="29">
        <v>1</v>
      </c>
      <c r="L46" s="30">
        <v>10</v>
      </c>
      <c r="M46" s="31">
        <f>SUM(L46:L46)*K46*J46</f>
        <v>0</v>
      </c>
      <c r="N46" s="35">
        <f t="shared" si="11"/>
        <v>10</v>
      </c>
      <c r="O46" s="53"/>
    </row>
    <row r="47" spans="1:15" x14ac:dyDescent="0.2">
      <c r="A47" s="54" t="s">
        <v>57</v>
      </c>
      <c r="B47" s="55">
        <f>SUM(B42:B46)</f>
        <v>5</v>
      </c>
      <c r="C47" s="56">
        <f>SUM(C42:C46)</f>
        <v>20</v>
      </c>
      <c r="D47" s="46">
        <f>SUM(D42:D46)</f>
        <v>50</v>
      </c>
      <c r="E47" s="47">
        <f>SUM(E42:E46)</f>
        <v>200</v>
      </c>
      <c r="F47" s="57">
        <f>SUM(F42:F46)</f>
        <v>2</v>
      </c>
      <c r="G47" s="56"/>
      <c r="H47" s="46">
        <f>SUM(H42:H46)</f>
        <v>50</v>
      </c>
      <c r="I47" s="47">
        <f>SUM(I42:I46)</f>
        <v>20</v>
      </c>
      <c r="J47" s="57">
        <f>SUM(J42:J46)</f>
        <v>0</v>
      </c>
      <c r="K47" s="56"/>
      <c r="L47" s="46">
        <f>SUM(L42:L46)</f>
        <v>50</v>
      </c>
      <c r="M47" s="47">
        <f>SUM(M42:M46)</f>
        <v>0</v>
      </c>
      <c r="N47" s="47">
        <f>SUM(N42:N46)</f>
        <v>220</v>
      </c>
      <c r="O47" s="57"/>
    </row>
    <row r="48" spans="1:15" x14ac:dyDescent="0.2">
      <c r="A48" s="51" t="s">
        <v>58</v>
      </c>
      <c r="B48" s="52">
        <v>1</v>
      </c>
      <c r="C48" s="29">
        <v>4</v>
      </c>
      <c r="D48" s="30">
        <v>10</v>
      </c>
      <c r="E48" s="31">
        <f>SUM(D48:D48)*C48*B48</f>
        <v>40</v>
      </c>
      <c r="F48" s="53">
        <v>1</v>
      </c>
      <c r="G48" s="29">
        <v>1</v>
      </c>
      <c r="H48" s="30">
        <v>10</v>
      </c>
      <c r="I48" s="31">
        <f>SUM(H48:H48)*G48*F48</f>
        <v>10</v>
      </c>
      <c r="J48" s="53"/>
      <c r="K48" s="29">
        <v>1</v>
      </c>
      <c r="L48" s="30">
        <v>10</v>
      </c>
      <c r="M48" s="31">
        <f>SUM(L48:L48)*K48*J48</f>
        <v>0</v>
      </c>
      <c r="N48" s="35">
        <f t="shared" ref="N48:N54" si="12">M48+I48+E48</f>
        <v>50</v>
      </c>
      <c r="O48" s="53"/>
    </row>
    <row r="49" spans="1:15" x14ac:dyDescent="0.2">
      <c r="A49" s="51" t="s">
        <v>59</v>
      </c>
      <c r="B49" s="52"/>
      <c r="C49" s="29">
        <v>4</v>
      </c>
      <c r="D49" s="30">
        <v>10</v>
      </c>
      <c r="E49" s="31">
        <f>SUM(D49:D49)*C49*B49</f>
        <v>0</v>
      </c>
      <c r="F49" s="53"/>
      <c r="G49" s="29">
        <v>1</v>
      </c>
      <c r="H49" s="30">
        <v>10</v>
      </c>
      <c r="I49" s="31">
        <f>SUM(H49:H49)*G49*F49</f>
        <v>0</v>
      </c>
      <c r="J49" s="53">
        <v>1</v>
      </c>
      <c r="K49" s="29">
        <v>1</v>
      </c>
      <c r="L49" s="30">
        <v>10</v>
      </c>
      <c r="M49" s="31">
        <f>SUM(L49:L49)*K49*J49</f>
        <v>10</v>
      </c>
      <c r="N49" s="35">
        <f t="shared" si="12"/>
        <v>10</v>
      </c>
      <c r="O49" s="53"/>
    </row>
    <row r="50" spans="1:15" x14ac:dyDescent="0.2">
      <c r="A50" s="51" t="s">
        <v>60</v>
      </c>
      <c r="B50" s="52">
        <v>1</v>
      </c>
      <c r="C50" s="29">
        <v>4</v>
      </c>
      <c r="D50" s="30">
        <v>10</v>
      </c>
      <c r="E50" s="31">
        <f>SUM(D50:D50)*C50*B50</f>
        <v>40</v>
      </c>
      <c r="F50" s="53">
        <v>1</v>
      </c>
      <c r="G50" s="29">
        <v>1</v>
      </c>
      <c r="H50" s="30">
        <v>10</v>
      </c>
      <c r="I50" s="31">
        <f>SUM(H50:H50)*G50*F50</f>
        <v>10</v>
      </c>
      <c r="J50" s="53">
        <v>1</v>
      </c>
      <c r="K50" s="29">
        <v>1</v>
      </c>
      <c r="L50" s="30">
        <v>10</v>
      </c>
      <c r="M50" s="31">
        <f>SUM(L50:L50)*K50*J50</f>
        <v>10</v>
      </c>
      <c r="N50" s="35">
        <f t="shared" si="12"/>
        <v>60</v>
      </c>
      <c r="O50" s="53"/>
    </row>
    <row r="51" spans="1:15" x14ac:dyDescent="0.2">
      <c r="A51" s="51" t="s">
        <v>61</v>
      </c>
      <c r="B51" s="52">
        <v>1</v>
      </c>
      <c r="C51" s="29">
        <v>4</v>
      </c>
      <c r="D51" s="30">
        <v>10</v>
      </c>
      <c r="E51" s="31">
        <f>SUM(D51:D51)*C51*B51</f>
        <v>40</v>
      </c>
      <c r="F51" s="53">
        <v>1</v>
      </c>
      <c r="G51" s="29">
        <v>1</v>
      </c>
      <c r="H51" s="30">
        <v>10</v>
      </c>
      <c r="I51" s="31">
        <f>SUM(H51:H51)*G51*F51</f>
        <v>10</v>
      </c>
      <c r="J51" s="53"/>
      <c r="K51" s="29">
        <v>1</v>
      </c>
      <c r="L51" s="30">
        <v>10</v>
      </c>
      <c r="M51" s="31">
        <f>SUM(L51:L51)*K51*J51</f>
        <v>0</v>
      </c>
      <c r="N51" s="35">
        <f t="shared" si="12"/>
        <v>50</v>
      </c>
      <c r="O51" s="53"/>
    </row>
    <row r="52" spans="1:15" x14ac:dyDescent="0.2">
      <c r="A52" s="51" t="s">
        <v>62</v>
      </c>
      <c r="B52" s="52">
        <v>1</v>
      </c>
      <c r="C52" s="29">
        <v>4</v>
      </c>
      <c r="D52" s="30">
        <v>10</v>
      </c>
      <c r="E52" s="31">
        <f>SUM(D52:D52)*C52*B52</f>
        <v>40</v>
      </c>
      <c r="F52" s="53"/>
      <c r="G52" s="29">
        <v>1</v>
      </c>
      <c r="H52" s="30">
        <v>10</v>
      </c>
      <c r="I52" s="31">
        <f>SUM(H52:H52)*G52*F52</f>
        <v>0</v>
      </c>
      <c r="J52" s="53"/>
      <c r="K52" s="29">
        <v>1</v>
      </c>
      <c r="L52" s="30">
        <v>10</v>
      </c>
      <c r="M52" s="31">
        <f>SUM(L52:L52)*K52*J52</f>
        <v>0</v>
      </c>
      <c r="N52" s="35">
        <f t="shared" si="12"/>
        <v>40</v>
      </c>
      <c r="O52" s="53"/>
    </row>
    <row r="53" spans="1:15" x14ac:dyDescent="0.2">
      <c r="A53" s="51" t="s">
        <v>63</v>
      </c>
      <c r="B53" s="52">
        <v>2</v>
      </c>
      <c r="C53" s="29">
        <v>4</v>
      </c>
      <c r="D53" s="30">
        <v>10</v>
      </c>
      <c r="E53" s="31">
        <f>SUM(D53:D53)*C53*B53</f>
        <v>80</v>
      </c>
      <c r="F53" s="53"/>
      <c r="G53" s="29">
        <v>1</v>
      </c>
      <c r="H53" s="30">
        <v>10</v>
      </c>
      <c r="I53" s="31">
        <f>SUM(H53:H53)*G53*F53</f>
        <v>0</v>
      </c>
      <c r="J53" s="53"/>
      <c r="K53" s="29">
        <v>1</v>
      </c>
      <c r="L53" s="30">
        <v>10</v>
      </c>
      <c r="M53" s="31">
        <f>SUM(L53:L53)*K53*J53</f>
        <v>0</v>
      </c>
      <c r="N53" s="35">
        <f t="shared" si="12"/>
        <v>80</v>
      </c>
      <c r="O53" s="53"/>
    </row>
    <row r="54" spans="1:15" x14ac:dyDescent="0.2">
      <c r="A54" s="51" t="s">
        <v>64</v>
      </c>
      <c r="B54" s="52">
        <v>1</v>
      </c>
      <c r="C54" s="29">
        <v>4</v>
      </c>
      <c r="D54" s="30">
        <v>10</v>
      </c>
      <c r="E54" s="31">
        <f>SUM(D54:D54)*C54*B54</f>
        <v>40</v>
      </c>
      <c r="F54" s="53">
        <v>1</v>
      </c>
      <c r="G54" s="29">
        <v>1</v>
      </c>
      <c r="H54" s="30">
        <v>10</v>
      </c>
      <c r="I54" s="31">
        <f>SUM(H54:H54)*G54*F54</f>
        <v>10</v>
      </c>
      <c r="J54" s="53"/>
      <c r="K54" s="29">
        <v>1</v>
      </c>
      <c r="L54" s="30">
        <v>10</v>
      </c>
      <c r="M54" s="31">
        <f>SUM(L54:L54)*K54*J54</f>
        <v>0</v>
      </c>
      <c r="N54" s="35">
        <f t="shared" si="12"/>
        <v>50</v>
      </c>
      <c r="O54" s="53"/>
    </row>
    <row r="55" spans="1:15" x14ac:dyDescent="0.2">
      <c r="A55" s="54" t="s">
        <v>65</v>
      </c>
      <c r="B55" s="55">
        <f>SUM(B48:B54)</f>
        <v>7</v>
      </c>
      <c r="C55" s="56">
        <f t="shared" ref="C55:D55" si="13">SUM(C48:C54)</f>
        <v>28</v>
      </c>
      <c r="D55" s="46">
        <f t="shared" si="13"/>
        <v>70</v>
      </c>
      <c r="E55" s="47">
        <f>SUM(E48:E54)</f>
        <v>280</v>
      </c>
      <c r="F55" s="57">
        <f>SUM(F48:F54)</f>
        <v>4</v>
      </c>
      <c r="G55" s="56"/>
      <c r="H55" s="46">
        <f t="shared" ref="H55" si="14">SUM(H48:H54)</f>
        <v>70</v>
      </c>
      <c r="I55" s="47">
        <f>SUM(I48:I54)</f>
        <v>40</v>
      </c>
      <c r="J55" s="57">
        <f>SUM(J48:J54)</f>
        <v>2</v>
      </c>
      <c r="K55" s="56"/>
      <c r="L55" s="46">
        <f t="shared" ref="L55" si="15">SUM(L48:L54)</f>
        <v>70</v>
      </c>
      <c r="M55" s="47">
        <f>SUM(M48:M54)</f>
        <v>20</v>
      </c>
      <c r="N55" s="47">
        <f>SUM(N48:N54)</f>
        <v>340</v>
      </c>
      <c r="O55" s="57"/>
    </row>
    <row r="56" spans="1:15" x14ac:dyDescent="0.2">
      <c r="A56" s="51" t="s">
        <v>66</v>
      </c>
      <c r="B56" s="52">
        <v>1</v>
      </c>
      <c r="C56" s="29">
        <v>4</v>
      </c>
      <c r="D56" s="30">
        <v>10</v>
      </c>
      <c r="E56" s="31">
        <f>SUM(D56:D56)*C56*B56</f>
        <v>40</v>
      </c>
      <c r="F56" s="53"/>
      <c r="G56" s="29">
        <v>1</v>
      </c>
      <c r="H56" s="30">
        <v>10</v>
      </c>
      <c r="I56" s="31">
        <f>SUM(H56:H56)*G56*F56</f>
        <v>0</v>
      </c>
      <c r="J56" s="53"/>
      <c r="K56" s="29">
        <v>1</v>
      </c>
      <c r="L56" s="30">
        <v>10</v>
      </c>
      <c r="M56" s="31">
        <f>SUM(L56:L56)*K56*J56</f>
        <v>0</v>
      </c>
      <c r="N56" s="35">
        <f t="shared" ref="N56:N59" si="16">M56+I56+E56</f>
        <v>40</v>
      </c>
      <c r="O56" s="53"/>
    </row>
    <row r="57" spans="1:15" x14ac:dyDescent="0.2">
      <c r="A57" s="51" t="s">
        <v>67</v>
      </c>
      <c r="B57" s="52"/>
      <c r="C57" s="29">
        <v>4</v>
      </c>
      <c r="D57" s="30">
        <v>10</v>
      </c>
      <c r="E57" s="31">
        <f>SUM(D57:D57)*C57*B57</f>
        <v>0</v>
      </c>
      <c r="F57" s="53">
        <v>1</v>
      </c>
      <c r="G57" s="29">
        <v>1</v>
      </c>
      <c r="H57" s="30">
        <v>10</v>
      </c>
      <c r="I57" s="31">
        <f>SUM(H57:H57)*G57*F57</f>
        <v>10</v>
      </c>
      <c r="J57" s="53"/>
      <c r="K57" s="29">
        <v>1</v>
      </c>
      <c r="L57" s="30">
        <v>10</v>
      </c>
      <c r="M57" s="31">
        <f>SUM(L57:L57)*K57*J57</f>
        <v>0</v>
      </c>
      <c r="N57" s="35">
        <f t="shared" si="16"/>
        <v>10</v>
      </c>
      <c r="O57" s="53"/>
    </row>
    <row r="58" spans="1:15" x14ac:dyDescent="0.2">
      <c r="A58" s="51" t="s">
        <v>68</v>
      </c>
      <c r="B58" s="52"/>
      <c r="C58" s="29">
        <v>4</v>
      </c>
      <c r="D58" s="30">
        <v>10</v>
      </c>
      <c r="E58" s="31">
        <f>SUM(D58:D58)*C58*B58</f>
        <v>0</v>
      </c>
      <c r="F58" s="60">
        <v>2</v>
      </c>
      <c r="G58" s="29">
        <v>1</v>
      </c>
      <c r="H58" s="30">
        <v>10</v>
      </c>
      <c r="I58" s="31">
        <f>SUM(H58:H58)*G58*F58</f>
        <v>20</v>
      </c>
      <c r="J58" s="53"/>
      <c r="K58" s="29">
        <v>1</v>
      </c>
      <c r="L58" s="30">
        <v>10</v>
      </c>
      <c r="M58" s="31">
        <f>SUM(L58:L58)*K58*J58</f>
        <v>0</v>
      </c>
      <c r="N58" s="35">
        <f t="shared" si="16"/>
        <v>20</v>
      </c>
      <c r="O58" s="53"/>
    </row>
    <row r="59" spans="1:15" x14ac:dyDescent="0.2">
      <c r="A59" s="51" t="s">
        <v>69</v>
      </c>
      <c r="B59" s="52"/>
      <c r="C59" s="29">
        <v>4</v>
      </c>
      <c r="D59" s="30">
        <v>10</v>
      </c>
      <c r="E59" s="31">
        <f>SUM(D59:D59)*C59*B59</f>
        <v>0</v>
      </c>
      <c r="F59" s="53">
        <v>1</v>
      </c>
      <c r="G59" s="29">
        <v>1</v>
      </c>
      <c r="H59" s="30">
        <v>10</v>
      </c>
      <c r="I59" s="31">
        <f>SUM(H59:H59)*G59*F59</f>
        <v>10</v>
      </c>
      <c r="J59" s="53">
        <v>1</v>
      </c>
      <c r="K59" s="29">
        <v>1</v>
      </c>
      <c r="L59" s="30">
        <v>10</v>
      </c>
      <c r="M59" s="31">
        <f>SUM(L59:L59)*K59*J59</f>
        <v>10</v>
      </c>
      <c r="N59" s="35">
        <f t="shared" si="16"/>
        <v>20</v>
      </c>
      <c r="O59" s="53"/>
    </row>
    <row r="60" spans="1:15" x14ac:dyDescent="0.2">
      <c r="A60" s="54" t="s">
        <v>70</v>
      </c>
      <c r="B60" s="55">
        <f>SUM(B56:B59)</f>
        <v>1</v>
      </c>
      <c r="C60" s="56">
        <f>SUM(C56:C59)</f>
        <v>16</v>
      </c>
      <c r="D60" s="56">
        <f t="shared" ref="D60:N60" si="17">SUM(D56:D59)</f>
        <v>40</v>
      </c>
      <c r="E60" s="47">
        <f t="shared" si="17"/>
        <v>40</v>
      </c>
      <c r="F60" s="57">
        <f t="shared" si="17"/>
        <v>4</v>
      </c>
      <c r="G60" s="56">
        <f t="shared" si="17"/>
        <v>4</v>
      </c>
      <c r="H60" s="46">
        <f t="shared" si="17"/>
        <v>40</v>
      </c>
      <c r="I60" s="47">
        <f t="shared" si="17"/>
        <v>40</v>
      </c>
      <c r="J60" s="57">
        <f t="shared" si="17"/>
        <v>1</v>
      </c>
      <c r="K60" s="56">
        <f t="shared" si="17"/>
        <v>4</v>
      </c>
      <c r="L60" s="46">
        <f t="shared" si="17"/>
        <v>40</v>
      </c>
      <c r="M60" s="47">
        <f t="shared" si="17"/>
        <v>10</v>
      </c>
      <c r="N60" s="47">
        <f t="shared" si="17"/>
        <v>90</v>
      </c>
      <c r="O60" s="57"/>
    </row>
    <row r="61" spans="1:15" x14ac:dyDescent="0.2">
      <c r="A61" s="51" t="s">
        <v>71</v>
      </c>
      <c r="B61" s="52"/>
      <c r="C61" s="29">
        <v>4</v>
      </c>
      <c r="D61" s="30">
        <v>10</v>
      </c>
      <c r="E61" s="31">
        <f>SUM(D61:D61)*C61*B61</f>
        <v>0</v>
      </c>
      <c r="F61" s="53">
        <v>1</v>
      </c>
      <c r="G61" s="29">
        <v>1</v>
      </c>
      <c r="H61" s="30">
        <v>10</v>
      </c>
      <c r="I61" s="31">
        <f>SUM(H61:H61)*G61*F61</f>
        <v>10</v>
      </c>
      <c r="J61" s="53"/>
      <c r="K61" s="29">
        <v>1</v>
      </c>
      <c r="L61" s="30">
        <v>10</v>
      </c>
      <c r="M61" s="31">
        <f>SUM(L61:L61)*K61*J61</f>
        <v>0</v>
      </c>
      <c r="N61" s="35">
        <f>M61+I61+E61</f>
        <v>10</v>
      </c>
      <c r="O61" s="53"/>
    </row>
    <row r="62" spans="1:15" x14ac:dyDescent="0.2">
      <c r="A62" s="54" t="s">
        <v>72</v>
      </c>
      <c r="B62" s="55">
        <f>SUM(B61)</f>
        <v>0</v>
      </c>
      <c r="C62" s="56">
        <f t="shared" ref="C62:D62" si="18">SUM(C61)</f>
        <v>4</v>
      </c>
      <c r="D62" s="46">
        <f t="shared" si="18"/>
        <v>10</v>
      </c>
      <c r="E62" s="47">
        <f>SUM(E61)</f>
        <v>0</v>
      </c>
      <c r="F62" s="57">
        <f>SUM(F61)</f>
        <v>1</v>
      </c>
      <c r="G62" s="56"/>
      <c r="H62" s="46">
        <f t="shared" ref="H62" si="19">SUM(H61)</f>
        <v>10</v>
      </c>
      <c r="I62" s="47">
        <f>SUM(I61)</f>
        <v>10</v>
      </c>
      <c r="J62" s="57">
        <f>SUM(J61)</f>
        <v>0</v>
      </c>
      <c r="K62" s="56"/>
      <c r="L62" s="46">
        <f t="shared" ref="L62" si="20">SUM(L61)</f>
        <v>10</v>
      </c>
      <c r="M62" s="47">
        <f>SUM(M61)</f>
        <v>0</v>
      </c>
      <c r="N62" s="47">
        <f t="shared" ref="N62" si="21">SUM(N61)</f>
        <v>10</v>
      </c>
      <c r="O62" s="57"/>
    </row>
    <row r="63" spans="1:15" x14ac:dyDescent="0.2">
      <c r="A63" s="51" t="s">
        <v>73</v>
      </c>
      <c r="B63" s="52">
        <v>1</v>
      </c>
      <c r="C63" s="29">
        <v>4</v>
      </c>
      <c r="D63" s="30">
        <v>10</v>
      </c>
      <c r="E63" s="31">
        <f>SUM(D63:D63)*C63*B63</f>
        <v>40</v>
      </c>
      <c r="F63" s="53">
        <v>1</v>
      </c>
      <c r="G63" s="29">
        <v>1</v>
      </c>
      <c r="H63" s="30">
        <v>10</v>
      </c>
      <c r="I63" s="31">
        <f>SUM(H63:H63)*G63*F63</f>
        <v>10</v>
      </c>
      <c r="J63" s="53"/>
      <c r="K63" s="29">
        <v>1</v>
      </c>
      <c r="L63" s="30">
        <v>10</v>
      </c>
      <c r="M63" s="31">
        <f>SUM(L63:L63)*K63*J63</f>
        <v>0</v>
      </c>
      <c r="N63" s="35">
        <f t="shared" ref="N63:N69" si="22">M63+I63+E63</f>
        <v>50</v>
      </c>
      <c r="O63" s="53"/>
    </row>
    <row r="64" spans="1:15" x14ac:dyDescent="0.2">
      <c r="A64" s="51" t="s">
        <v>74</v>
      </c>
      <c r="B64" s="58">
        <v>2</v>
      </c>
      <c r="C64" s="29">
        <v>4</v>
      </c>
      <c r="D64" s="30">
        <v>10</v>
      </c>
      <c r="E64" s="31">
        <f>SUM(D64:D64)*C64*B64</f>
        <v>80</v>
      </c>
      <c r="F64" s="53"/>
      <c r="G64" s="29">
        <v>1</v>
      </c>
      <c r="H64" s="30">
        <v>10</v>
      </c>
      <c r="I64" s="31">
        <f>SUM(H64:H64)*G64*F64</f>
        <v>0</v>
      </c>
      <c r="J64" s="53"/>
      <c r="K64" s="29">
        <v>1</v>
      </c>
      <c r="L64" s="30">
        <v>10</v>
      </c>
      <c r="M64" s="31">
        <f>SUM(L64:L64)*K64*J64</f>
        <v>0</v>
      </c>
      <c r="N64" s="35">
        <f t="shared" si="22"/>
        <v>80</v>
      </c>
      <c r="O64" s="53"/>
    </row>
    <row r="65" spans="1:15" x14ac:dyDescent="0.2">
      <c r="A65" s="51" t="s">
        <v>75</v>
      </c>
      <c r="B65" s="52">
        <v>1</v>
      </c>
      <c r="C65" s="29">
        <v>4</v>
      </c>
      <c r="D65" s="30">
        <v>10</v>
      </c>
      <c r="E65" s="31">
        <f>SUM(D65:D65)*C65*B65</f>
        <v>40</v>
      </c>
      <c r="F65" s="53">
        <v>1</v>
      </c>
      <c r="G65" s="29">
        <v>1</v>
      </c>
      <c r="H65" s="30">
        <v>10</v>
      </c>
      <c r="I65" s="31">
        <f>SUM(H65:H65)*G65*F65</f>
        <v>10</v>
      </c>
      <c r="J65" s="53"/>
      <c r="K65" s="29">
        <v>1</v>
      </c>
      <c r="L65" s="30">
        <v>10</v>
      </c>
      <c r="M65" s="31">
        <f>SUM(L65:L65)*K65*J65</f>
        <v>0</v>
      </c>
      <c r="N65" s="35">
        <f t="shared" si="22"/>
        <v>50</v>
      </c>
      <c r="O65" s="53"/>
    </row>
    <row r="66" spans="1:15" x14ac:dyDescent="0.2">
      <c r="A66" s="51" t="s">
        <v>76</v>
      </c>
      <c r="B66" s="58">
        <v>2</v>
      </c>
      <c r="C66" s="29">
        <v>4</v>
      </c>
      <c r="D66" s="30">
        <v>10</v>
      </c>
      <c r="E66" s="31">
        <f>SUM(D66:D66)*C66*B66</f>
        <v>80</v>
      </c>
      <c r="F66" s="53">
        <v>1</v>
      </c>
      <c r="G66" s="29">
        <v>1</v>
      </c>
      <c r="H66" s="30">
        <v>10</v>
      </c>
      <c r="I66" s="31">
        <f>SUM(H66:H66)*G66*F66</f>
        <v>10</v>
      </c>
      <c r="J66" s="53"/>
      <c r="K66" s="29">
        <v>1</v>
      </c>
      <c r="L66" s="30">
        <v>10</v>
      </c>
      <c r="M66" s="31">
        <f>SUM(L66:L66)*K66*J66</f>
        <v>0</v>
      </c>
      <c r="N66" s="35">
        <f t="shared" si="22"/>
        <v>90</v>
      </c>
      <c r="O66" s="53"/>
    </row>
    <row r="67" spans="1:15" x14ac:dyDescent="0.2">
      <c r="A67" s="51" t="s">
        <v>77</v>
      </c>
      <c r="B67" s="52">
        <v>1</v>
      </c>
      <c r="C67" s="29">
        <v>4</v>
      </c>
      <c r="D67" s="30">
        <v>10</v>
      </c>
      <c r="E67" s="31">
        <f>SUM(D67:D67)*C67*B67</f>
        <v>40</v>
      </c>
      <c r="F67" s="53"/>
      <c r="G67" s="29">
        <v>1</v>
      </c>
      <c r="H67" s="30">
        <v>10</v>
      </c>
      <c r="I67" s="31">
        <f>SUM(H67:H67)*G67*F67</f>
        <v>0</v>
      </c>
      <c r="J67" s="53"/>
      <c r="K67" s="29">
        <v>1</v>
      </c>
      <c r="L67" s="30">
        <v>10</v>
      </c>
      <c r="M67" s="31">
        <f>SUM(L67:L67)*K67*J67</f>
        <v>0</v>
      </c>
      <c r="N67" s="35">
        <f t="shared" si="22"/>
        <v>40</v>
      </c>
      <c r="O67" s="53"/>
    </row>
    <row r="68" spans="1:15" x14ac:dyDescent="0.2">
      <c r="A68" s="51" t="s">
        <v>78</v>
      </c>
      <c r="B68" s="52"/>
      <c r="C68" s="29">
        <v>4</v>
      </c>
      <c r="D68" s="30">
        <v>10</v>
      </c>
      <c r="E68" s="31">
        <f>SUM(D68:D68)*C68*B68</f>
        <v>0</v>
      </c>
      <c r="F68" s="60">
        <v>4</v>
      </c>
      <c r="G68" s="29">
        <v>1</v>
      </c>
      <c r="H68" s="30">
        <v>10</v>
      </c>
      <c r="I68" s="31">
        <f>SUM(H68:H68)*G68*F68</f>
        <v>40</v>
      </c>
      <c r="J68" s="53"/>
      <c r="K68" s="29">
        <v>1</v>
      </c>
      <c r="L68" s="30">
        <v>10</v>
      </c>
      <c r="M68" s="31">
        <f>SUM(L68:L68)*K68*J68</f>
        <v>0</v>
      </c>
      <c r="N68" s="35">
        <f t="shared" si="22"/>
        <v>40</v>
      </c>
      <c r="O68" s="53"/>
    </row>
    <row r="69" spans="1:15" x14ac:dyDescent="0.2">
      <c r="A69" s="51" t="s">
        <v>79</v>
      </c>
      <c r="B69" s="52"/>
      <c r="C69" s="29">
        <v>4</v>
      </c>
      <c r="D69" s="30">
        <v>10</v>
      </c>
      <c r="E69" s="31">
        <f>SUM(D69:D69)*C69*B69</f>
        <v>0</v>
      </c>
      <c r="F69" s="60">
        <v>3</v>
      </c>
      <c r="G69" s="29">
        <v>1</v>
      </c>
      <c r="H69" s="30">
        <v>10</v>
      </c>
      <c r="I69" s="31">
        <f>SUM(H69:H69)*G69*F69</f>
        <v>30</v>
      </c>
      <c r="J69" s="53"/>
      <c r="K69" s="29">
        <v>1</v>
      </c>
      <c r="L69" s="30">
        <v>10</v>
      </c>
      <c r="M69" s="31">
        <f>SUM(L69:L69)*K69*J69</f>
        <v>0</v>
      </c>
      <c r="N69" s="35">
        <f t="shared" si="22"/>
        <v>30</v>
      </c>
      <c r="O69" s="53"/>
    </row>
    <row r="70" spans="1:15" x14ac:dyDescent="0.2">
      <c r="A70" s="54" t="s">
        <v>80</v>
      </c>
      <c r="B70" s="55">
        <f>SUM(B63:B69)</f>
        <v>7</v>
      </c>
      <c r="C70" s="56">
        <f t="shared" ref="C70:D70" si="23">SUM(C63:C69)</f>
        <v>28</v>
      </c>
      <c r="D70" s="46">
        <f t="shared" si="23"/>
        <v>70</v>
      </c>
      <c r="E70" s="47">
        <f>SUM(E63:E69)</f>
        <v>280</v>
      </c>
      <c r="F70" s="57">
        <f>SUM(F63:F69)</f>
        <v>10</v>
      </c>
      <c r="G70" s="56"/>
      <c r="H70" s="46">
        <f t="shared" ref="H70" si="24">SUM(H63:H69)</f>
        <v>70</v>
      </c>
      <c r="I70" s="47">
        <f>SUM(I63:I69)</f>
        <v>100</v>
      </c>
      <c r="J70" s="57">
        <f>SUM(J63:J69)</f>
        <v>0</v>
      </c>
      <c r="K70" s="56"/>
      <c r="L70" s="46">
        <f t="shared" ref="L70" si="25">SUM(L63:L69)</f>
        <v>70</v>
      </c>
      <c r="M70" s="47">
        <f>SUM(M63:M69)</f>
        <v>0</v>
      </c>
      <c r="N70" s="47">
        <f>SUM(N63:N69)</f>
        <v>380</v>
      </c>
      <c r="O70" s="57"/>
    </row>
    <row r="71" spans="1:15" x14ac:dyDescent="0.2">
      <c r="A71" s="51"/>
      <c r="B71" s="52"/>
      <c r="C71" s="61"/>
      <c r="D71" s="62"/>
      <c r="E71" s="63"/>
      <c r="F71" s="53"/>
      <c r="G71" s="61"/>
      <c r="H71" s="62"/>
      <c r="I71" s="63"/>
      <c r="J71" s="53"/>
      <c r="K71" s="61"/>
      <c r="L71" s="62"/>
      <c r="M71" s="63"/>
      <c r="N71" s="63"/>
    </row>
    <row r="72" spans="1:15" ht="13.5" thickBot="1" x14ac:dyDescent="0.25">
      <c r="A72" s="65" t="s">
        <v>81</v>
      </c>
      <c r="B72" s="66">
        <f>SUM(B70,B62,B55,B47,B41,B38,B36,B26,B24,B60)</f>
        <v>83</v>
      </c>
      <c r="C72" s="67"/>
      <c r="D72" s="68"/>
      <c r="E72" s="69">
        <f>SUM(E70,E62,E55,E47,E41,E38,E36,E26,E24,E60)</f>
        <v>3320</v>
      </c>
      <c r="F72" s="71">
        <f>SUM(F70,F62,F55,F47,F41,F38,F36,F26,F24,F60)</f>
        <v>60</v>
      </c>
      <c r="G72" s="67"/>
      <c r="H72" s="68"/>
      <c r="I72" s="69">
        <f>SUM(I70,I62,I55,I47,I41,I38,I36,I26,I24,I60)</f>
        <v>600</v>
      </c>
      <c r="J72" s="71">
        <f>SUM(J70,J62,J55,J47,J41,J38,J36,J26,J24,J60)</f>
        <v>5</v>
      </c>
      <c r="K72" s="67"/>
      <c r="L72" s="68"/>
      <c r="M72" s="69">
        <f>SUM(M70,M62,M55,M47,M41,M38,M36,M26,M24,M60)</f>
        <v>50</v>
      </c>
      <c r="N72" s="69">
        <f>SUM(N70,N62,N55,N47,N41,N38,N36,N26,N24,N60)</f>
        <v>3970</v>
      </c>
    </row>
  </sheetData>
  <mergeCells count="6">
    <mergeCell ref="A1:O1"/>
    <mergeCell ref="B2:E2"/>
    <mergeCell ref="F2:I2"/>
    <mergeCell ref="J2:M2"/>
    <mergeCell ref="N2:N3"/>
    <mergeCell ref="O2:O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B3317-9E8F-4309-9612-8E0294E072B0}">
  <dimension ref="B2:D21"/>
  <sheetViews>
    <sheetView workbookViewId="0">
      <selection activeCell="D20" sqref="D20"/>
    </sheetView>
  </sheetViews>
  <sheetFormatPr defaultRowHeight="15" x14ac:dyDescent="0.25"/>
  <cols>
    <col min="2" max="2" width="41" bestFit="1" customWidth="1"/>
    <col min="3" max="3" width="14.28515625" customWidth="1"/>
    <col min="4" max="4" width="26.85546875" bestFit="1" customWidth="1"/>
  </cols>
  <sheetData>
    <row r="2" spans="2:4" x14ac:dyDescent="0.25">
      <c r="B2" s="79" t="s">
        <v>86</v>
      </c>
      <c r="C2" s="79"/>
    </row>
    <row r="3" spans="2:4" x14ac:dyDescent="0.25">
      <c r="B3" s="80" t="s">
        <v>87</v>
      </c>
      <c r="C3" s="81">
        <v>150</v>
      </c>
      <c r="D3" t="s">
        <v>88</v>
      </c>
    </row>
    <row r="4" spans="2:4" x14ac:dyDescent="0.25">
      <c r="B4" s="80" t="s">
        <v>89</v>
      </c>
      <c r="C4" s="81">
        <v>100</v>
      </c>
      <c r="D4" t="s">
        <v>88</v>
      </c>
    </row>
    <row r="5" spans="2:4" x14ac:dyDescent="0.25">
      <c r="B5" s="80" t="s">
        <v>90</v>
      </c>
      <c r="C5" s="82">
        <v>40</v>
      </c>
      <c r="D5" t="s">
        <v>88</v>
      </c>
    </row>
    <row r="6" spans="2:4" x14ac:dyDescent="0.25">
      <c r="B6" s="80" t="s">
        <v>91</v>
      </c>
      <c r="C6" s="81">
        <v>40</v>
      </c>
      <c r="D6" t="s">
        <v>88</v>
      </c>
    </row>
    <row r="7" spans="2:4" x14ac:dyDescent="0.25">
      <c r="B7" s="80" t="s">
        <v>92</v>
      </c>
      <c r="C7" s="82">
        <v>40</v>
      </c>
      <c r="D7" t="s">
        <v>93</v>
      </c>
    </row>
    <row r="8" spans="2:4" x14ac:dyDescent="0.25">
      <c r="B8" s="80" t="s">
        <v>94</v>
      </c>
      <c r="C8" s="82">
        <v>50</v>
      </c>
      <c r="D8" t="s">
        <v>88</v>
      </c>
    </row>
    <row r="9" spans="2:4" x14ac:dyDescent="0.25">
      <c r="B9" s="80" t="s">
        <v>95</v>
      </c>
      <c r="C9" s="82">
        <v>26</v>
      </c>
      <c r="D9" t="s">
        <v>88</v>
      </c>
    </row>
    <row r="10" spans="2:4" x14ac:dyDescent="0.25">
      <c r="B10" s="80" t="s">
        <v>96</v>
      </c>
      <c r="C10" s="83">
        <v>200</v>
      </c>
      <c r="D10" t="s">
        <v>88</v>
      </c>
    </row>
    <row r="11" spans="2:4" x14ac:dyDescent="0.25">
      <c r="B11" s="80" t="s">
        <v>97</v>
      </c>
      <c r="C11" s="83">
        <v>80</v>
      </c>
      <c r="D11" t="s">
        <v>93</v>
      </c>
    </row>
    <row r="12" spans="2:4" x14ac:dyDescent="0.25">
      <c r="B12" s="80"/>
      <c r="C12" s="84"/>
    </row>
    <row r="13" spans="2:4" x14ac:dyDescent="0.25">
      <c r="B13" s="80"/>
      <c r="C13" s="84"/>
    </row>
    <row r="14" spans="2:4" x14ac:dyDescent="0.25">
      <c r="B14" s="85" t="s">
        <v>81</v>
      </c>
      <c r="C14" s="86">
        <f>SUM(C3:C13)</f>
        <v>726</v>
      </c>
    </row>
    <row r="16" spans="2:4" x14ac:dyDescent="0.25">
      <c r="B16" s="79" t="s">
        <v>98</v>
      </c>
      <c r="C16" s="79"/>
    </row>
    <row r="17" spans="2:3" x14ac:dyDescent="0.25">
      <c r="B17" s="80" t="s">
        <v>99</v>
      </c>
      <c r="C17" s="87">
        <v>30</v>
      </c>
    </row>
    <row r="18" spans="2:3" x14ac:dyDescent="0.25">
      <c r="B18" s="80" t="s">
        <v>100</v>
      </c>
      <c r="C18" s="87">
        <v>12</v>
      </c>
    </row>
    <row r="19" spans="2:3" x14ac:dyDescent="0.25">
      <c r="B19" s="80"/>
      <c r="C19" s="84"/>
    </row>
    <row r="20" spans="2:3" x14ac:dyDescent="0.25">
      <c r="B20" s="80"/>
      <c r="C20" s="84"/>
    </row>
    <row r="21" spans="2:3" x14ac:dyDescent="0.25">
      <c r="B21" s="85" t="s">
        <v>81</v>
      </c>
      <c r="C21" s="86">
        <f>SUM(C17:C20)</f>
        <v>42</v>
      </c>
    </row>
  </sheetData>
  <mergeCells count="2">
    <mergeCell ref="B2:C2"/>
    <mergeCell ref="B16:C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166B-836D-4D48-A9FA-12641AAF003A}">
  <dimension ref="B2:D16"/>
  <sheetViews>
    <sheetView tabSelected="1" workbookViewId="0">
      <selection activeCell="C11" sqref="C11"/>
    </sheetView>
  </sheetViews>
  <sheetFormatPr defaultRowHeight="15" x14ac:dyDescent="0.25"/>
  <cols>
    <col min="2" max="2" width="34.28515625" bestFit="1" customWidth="1"/>
    <col min="3" max="3" width="11.5703125" bestFit="1" customWidth="1"/>
    <col min="4" max="4" width="10.5703125" bestFit="1" customWidth="1"/>
  </cols>
  <sheetData>
    <row r="2" spans="2:4" x14ac:dyDescent="0.25">
      <c r="B2" s="129" t="s">
        <v>153</v>
      </c>
      <c r="C2" s="129" t="s">
        <v>140</v>
      </c>
      <c r="D2" s="129" t="s">
        <v>152</v>
      </c>
    </row>
    <row r="3" spans="2:4" x14ac:dyDescent="0.25">
      <c r="B3" s="80" t="s">
        <v>134</v>
      </c>
      <c r="C3" s="128">
        <f>'T&amp;C Pilote'!H10</f>
        <v>240</v>
      </c>
      <c r="D3" s="80"/>
    </row>
    <row r="4" spans="2:4" x14ac:dyDescent="0.25">
      <c r="B4" s="80" t="s">
        <v>133</v>
      </c>
      <c r="C4" s="128">
        <f>'T&amp;C Real Surveys'!T78</f>
        <v>1246.5</v>
      </c>
      <c r="D4" s="128"/>
    </row>
    <row r="5" spans="2:4" x14ac:dyDescent="0.25">
      <c r="B5" s="80" t="s">
        <v>148</v>
      </c>
      <c r="C5" s="128">
        <f>'TO REFUND'!C14</f>
        <v>726</v>
      </c>
      <c r="D5" s="128"/>
    </row>
    <row r="6" spans="2:4" x14ac:dyDescent="0.25">
      <c r="B6" s="80" t="s">
        <v>149</v>
      </c>
      <c r="C6" s="128">
        <f>'TO REFUND'!C21</f>
        <v>42</v>
      </c>
      <c r="D6" s="80"/>
    </row>
    <row r="7" spans="2:4" x14ac:dyDescent="0.25">
      <c r="B7" s="80" t="s">
        <v>150</v>
      </c>
      <c r="C7" s="128">
        <v>300</v>
      </c>
      <c r="D7" s="80"/>
    </row>
    <row r="8" spans="2:4" x14ac:dyDescent="0.25">
      <c r="B8" s="80" t="s">
        <v>151</v>
      </c>
      <c r="C8" s="128">
        <v>35</v>
      </c>
      <c r="D8" s="80"/>
    </row>
    <row r="9" spans="2:4" x14ac:dyDescent="0.25">
      <c r="B9" s="80" t="s">
        <v>154</v>
      </c>
      <c r="C9" s="128"/>
      <c r="D9" s="80"/>
    </row>
    <row r="10" spans="2:4" x14ac:dyDescent="0.25">
      <c r="B10" s="80" t="s">
        <v>155</v>
      </c>
      <c r="C10" s="128"/>
      <c r="D10" s="80"/>
    </row>
    <row r="11" spans="2:4" x14ac:dyDescent="0.25">
      <c r="B11" s="80" t="s">
        <v>156</v>
      </c>
      <c r="C11" s="128"/>
      <c r="D11" s="80"/>
    </row>
    <row r="12" spans="2:4" x14ac:dyDescent="0.25">
      <c r="B12" s="80" t="s">
        <v>159</v>
      </c>
      <c r="C12" s="128"/>
      <c r="D12" s="80"/>
    </row>
    <row r="13" spans="2:4" x14ac:dyDescent="0.25">
      <c r="B13" s="80" t="s">
        <v>157</v>
      </c>
      <c r="C13" s="128"/>
      <c r="D13" s="80"/>
    </row>
    <row r="14" spans="2:4" x14ac:dyDescent="0.25">
      <c r="B14" s="80" t="s">
        <v>158</v>
      </c>
      <c r="C14" s="128"/>
      <c r="D14" s="80"/>
    </row>
    <row r="15" spans="2:4" x14ac:dyDescent="0.25">
      <c r="B15" s="80"/>
      <c r="C15" s="80"/>
      <c r="D15" s="80"/>
    </row>
    <row r="16" spans="2:4" x14ac:dyDescent="0.25">
      <c r="B16" s="85"/>
      <c r="C16" s="130">
        <f>SUM(C3:C15)</f>
        <v>2589.5</v>
      </c>
      <c r="D16" s="8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T&amp;C Pilote</vt:lpstr>
      <vt:lpstr>T&amp;C Real Surveys</vt:lpstr>
      <vt:lpstr>Perdiem Pilote</vt:lpstr>
      <vt:lpstr>Perdiem Real Surveys</vt:lpstr>
      <vt:lpstr>TO REFUND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Mazambi Jonathan</dc:creator>
  <cp:lastModifiedBy>Mazambi Jonathan</cp:lastModifiedBy>
  <dcterms:created xsi:type="dcterms:W3CDTF">2022-05-14T11:49:21Z</dcterms:created>
  <dcterms:modified xsi:type="dcterms:W3CDTF">2022-05-14T15:50:16Z</dcterms:modified>
</cp:coreProperties>
</file>