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iles\5sem_Operations_research\lab8\"/>
    </mc:Choice>
  </mc:AlternateContent>
  <xr:revisionPtr revIDLastSave="0" documentId="13_ncr:1_{A588A854-2233-45C7-9661-F5832AC71F40}" xr6:coauthVersionLast="47" xr6:coauthVersionMax="47" xr10:uidLastSave="{00000000-0000-0000-0000-000000000000}"/>
  <bookViews>
    <workbookView xWindow="-108" yWindow="-108" windowWidth="23256" windowHeight="12456" xr2:uid="{EB703179-7D6E-4ACC-88A8-2FBF1A15F24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1" i="1" l="1"/>
  <c r="X7" i="1"/>
  <c r="K32" i="1"/>
  <c r="Q20" i="1"/>
  <c r="Q21" i="1"/>
  <c r="Q22" i="1"/>
  <c r="Q19" i="1"/>
  <c r="S21" i="1" s="1"/>
  <c r="M20" i="1"/>
  <c r="N20" i="1"/>
  <c r="O20" i="1"/>
  <c r="P20" i="1"/>
  <c r="M21" i="1"/>
  <c r="N21" i="1"/>
  <c r="O21" i="1"/>
  <c r="P21" i="1"/>
  <c r="M22" i="1"/>
  <c r="N22" i="1"/>
  <c r="O22" i="1"/>
  <c r="P22" i="1"/>
  <c r="N19" i="1"/>
  <c r="O19" i="1"/>
  <c r="P19" i="1"/>
  <c r="M19" i="1"/>
  <c r="K31" i="1"/>
  <c r="K30" i="1"/>
  <c r="K29" i="1"/>
  <c r="K28" i="1"/>
  <c r="C20" i="1"/>
  <c r="D20" i="1"/>
  <c r="E20" i="1"/>
  <c r="F20" i="1"/>
  <c r="C21" i="1"/>
  <c r="D21" i="1"/>
  <c r="E21" i="1"/>
  <c r="F21" i="1"/>
  <c r="C22" i="1"/>
  <c r="D22" i="1"/>
  <c r="E22" i="1"/>
  <c r="F22" i="1"/>
  <c r="D19" i="1"/>
  <c r="E19" i="1"/>
  <c r="F19" i="1"/>
  <c r="C19" i="1"/>
  <c r="P14" i="1"/>
  <c r="L13" i="1"/>
  <c r="M13" i="1"/>
  <c r="N13" i="1"/>
  <c r="O13" i="1"/>
  <c r="L14" i="1"/>
  <c r="M14" i="1"/>
  <c r="N14" i="1"/>
  <c r="O14" i="1"/>
  <c r="L15" i="1"/>
  <c r="M15" i="1"/>
  <c r="N15" i="1"/>
  <c r="O15" i="1"/>
  <c r="M12" i="1"/>
  <c r="N12" i="1"/>
  <c r="O12" i="1"/>
  <c r="L12" i="1"/>
  <c r="L6" i="1"/>
  <c r="M6" i="1"/>
  <c r="N6" i="1"/>
  <c r="O6" i="1"/>
  <c r="L7" i="1"/>
  <c r="M7" i="1"/>
  <c r="N7" i="1"/>
  <c r="O7" i="1"/>
  <c r="L8" i="1"/>
  <c r="M8" i="1"/>
  <c r="N8" i="1"/>
  <c r="O8" i="1"/>
  <c r="M5" i="1"/>
  <c r="N5" i="1"/>
  <c r="O5" i="1"/>
  <c r="L5" i="1"/>
  <c r="P5" i="1" s="1"/>
  <c r="C13" i="1"/>
  <c r="D13" i="1"/>
  <c r="E13" i="1"/>
  <c r="F13" i="1"/>
  <c r="C14" i="1"/>
  <c r="D14" i="1"/>
  <c r="E14" i="1"/>
  <c r="F14" i="1"/>
  <c r="C15" i="1"/>
  <c r="D15" i="1"/>
  <c r="E15" i="1"/>
  <c r="F15" i="1"/>
  <c r="D12" i="1"/>
  <c r="E12" i="1"/>
  <c r="F12" i="1"/>
  <c r="C12" i="1"/>
  <c r="V35" i="1" l="1"/>
  <c r="V33" i="1"/>
  <c r="W33" i="1" s="1"/>
  <c r="V36" i="1"/>
  <c r="V34" i="1"/>
  <c r="Q12" i="1"/>
  <c r="P13" i="1"/>
  <c r="P15" i="1"/>
  <c r="R15" i="1" s="1"/>
  <c r="P8" i="1"/>
  <c r="P7" i="1"/>
  <c r="C23" i="1"/>
  <c r="C26" i="1" s="1"/>
  <c r="D23" i="1"/>
  <c r="D28" i="1" s="1"/>
  <c r="P12" i="1"/>
  <c r="R12" i="1" s="1"/>
  <c r="Q14" i="1"/>
  <c r="R14" i="1" s="1"/>
  <c r="P6" i="1"/>
  <c r="R6" i="1"/>
  <c r="V6" i="1" s="1"/>
  <c r="G14" i="1"/>
  <c r="F23" i="1"/>
  <c r="F27" i="1" s="1"/>
  <c r="E23" i="1"/>
  <c r="E28" i="1" s="1"/>
  <c r="G12" i="1"/>
  <c r="Q13" i="1"/>
  <c r="R13" i="1" s="1"/>
  <c r="G13" i="1"/>
  <c r="Q15" i="1"/>
  <c r="G15" i="1"/>
  <c r="W34" i="1" l="1"/>
  <c r="W35" i="1" s="1"/>
  <c r="C29" i="1"/>
  <c r="C27" i="1"/>
  <c r="W36" i="1"/>
  <c r="V8" i="1"/>
  <c r="V5" i="1"/>
  <c r="W5" i="1" s="1"/>
  <c r="W6" i="1" s="1"/>
  <c r="D26" i="1"/>
  <c r="D27" i="1"/>
  <c r="D29" i="1"/>
  <c r="I13" i="1"/>
  <c r="V15" i="1" s="1"/>
  <c r="V7" i="1"/>
  <c r="T13" i="1"/>
  <c r="V19" i="1" s="1"/>
  <c r="W19" i="1" s="1"/>
  <c r="C28" i="1"/>
  <c r="G28" i="1" s="1"/>
  <c r="F28" i="1"/>
  <c r="F29" i="1"/>
  <c r="E29" i="1"/>
  <c r="F26" i="1"/>
  <c r="E26" i="1"/>
  <c r="E27" i="1"/>
  <c r="G27" i="1" s="1"/>
  <c r="V20" i="1"/>
  <c r="V21" i="1"/>
  <c r="V22" i="1"/>
  <c r="X35" i="1" l="1"/>
  <c r="L32" i="1" s="1"/>
  <c r="V13" i="1"/>
  <c r="V14" i="1"/>
  <c r="G26" i="1"/>
  <c r="V12" i="1"/>
  <c r="W12" i="1" s="1"/>
  <c r="W7" i="1"/>
  <c r="G29" i="1"/>
  <c r="W8" i="1"/>
  <c r="L28" i="1" s="1"/>
  <c r="W20" i="1"/>
  <c r="W21" i="1" s="1"/>
  <c r="W22" i="1" s="1"/>
  <c r="I28" i="1" l="1"/>
  <c r="W13" i="1"/>
  <c r="W14" i="1" s="1"/>
  <c r="W15" i="1" s="1"/>
  <c r="X14" i="1"/>
  <c r="L29" i="1" s="1"/>
  <c r="L30" i="1"/>
  <c r="V28" i="1" l="1"/>
  <c r="V29" i="1"/>
  <c r="V27" i="1"/>
  <c r="V26" i="1"/>
  <c r="W26" i="1" s="1"/>
  <c r="W27" i="1" l="1"/>
  <c r="W28" i="1" s="1"/>
  <c r="W29" i="1" s="1"/>
  <c r="X28" i="1" l="1"/>
  <c r="L31" i="1" s="1"/>
</calcChain>
</file>

<file path=xl/sharedStrings.xml><?xml version="1.0" encoding="utf-8"?>
<sst xmlns="http://schemas.openxmlformats.org/spreadsheetml/2006/main" count="33" uniqueCount="25">
  <si>
    <t>Вальд</t>
  </si>
  <si>
    <t>min</t>
  </si>
  <si>
    <t>max=</t>
  </si>
  <si>
    <t>Лаплас</t>
  </si>
  <si>
    <t>среднее</t>
  </si>
  <si>
    <t>макс=</t>
  </si>
  <si>
    <t>Гурвиц</t>
  </si>
  <si>
    <t>а=</t>
  </si>
  <si>
    <t>Макс</t>
  </si>
  <si>
    <t>Мин</t>
  </si>
  <si>
    <t>a*min+(1-a)*max</t>
  </si>
  <si>
    <t>maxresult=</t>
  </si>
  <si>
    <t>Сэвидж</t>
  </si>
  <si>
    <t>Матрица потерь</t>
  </si>
  <si>
    <t>макс</t>
  </si>
  <si>
    <t>В условиях определенности</t>
  </si>
  <si>
    <t>лаплас</t>
  </si>
  <si>
    <t>Ответ</t>
  </si>
  <si>
    <t>Критерий</t>
  </si>
  <si>
    <t>Данные</t>
  </si>
  <si>
    <t>Вероятности состояния строса</t>
  </si>
  <si>
    <t>сумма</t>
  </si>
  <si>
    <t>максимум=</t>
  </si>
  <si>
    <t>При определенности</t>
  </si>
  <si>
    <t>Миниму=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</si>
</sst>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2" borderId="0" xfId="0" applyFill="1"/>
    <xf numFmtId="0" fontId="0" fillId="2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C28E3-BC9C-4136-972A-E4A2BB3D3B34}">
  <dimension ref="B1:X36"/>
  <sheetViews>
    <sheetView tabSelected="1" zoomScale="85" zoomScaleNormal="85" workbookViewId="0">
      <selection activeCell="W31" sqref="W31"/>
    </sheetView>
  </sheetViews>
  <sheetFormatPr defaultRowHeight="14.4" x14ac:dyDescent="0.3"/>
  <cols>
    <col min="2" max="2" width="14.5546875" bestFit="1" customWidth="1"/>
    <col min="8" max="8" width="9.88671875" bestFit="1" customWidth="1"/>
    <col min="11" max="11" width="24.44140625" bestFit="1" customWidth="1"/>
    <col min="18" max="18" width="15.21875" bestFit="1" customWidth="1"/>
    <col min="19" max="19" width="9.88671875" bestFit="1" customWidth="1"/>
  </cols>
  <sheetData>
    <row r="1" spans="2:24" x14ac:dyDescent="0.3">
      <c r="B1" s="4" t="s">
        <v>20</v>
      </c>
      <c r="C1" s="4"/>
      <c r="D1" s="4"/>
      <c r="E1" s="4"/>
      <c r="F1" s="4"/>
      <c r="G1" s="4"/>
      <c r="H1" s="4"/>
      <c r="I1" s="4"/>
    </row>
    <row r="2" spans="2:24" x14ac:dyDescent="0.3">
      <c r="B2" s="4"/>
      <c r="C2" s="5">
        <v>0.1</v>
      </c>
      <c r="D2" s="5">
        <v>0.3</v>
      </c>
      <c r="E2" s="5">
        <v>0.4</v>
      </c>
      <c r="F2" s="5">
        <v>0.2</v>
      </c>
      <c r="G2" s="4"/>
      <c r="H2" s="4"/>
      <c r="I2" s="4"/>
    </row>
    <row r="3" spans="2:24" x14ac:dyDescent="0.3">
      <c r="B3" s="4"/>
      <c r="C3" s="4"/>
      <c r="D3" s="4"/>
      <c r="E3" s="4"/>
      <c r="F3" s="4"/>
      <c r="G3" s="4"/>
      <c r="H3" s="4"/>
      <c r="I3" s="4"/>
    </row>
    <row r="4" spans="2:24" x14ac:dyDescent="0.3">
      <c r="B4" s="4" t="s">
        <v>19</v>
      </c>
      <c r="C4" s="4"/>
      <c r="D4" s="4"/>
      <c r="E4" s="4"/>
      <c r="F4" s="4"/>
      <c r="G4" s="4"/>
      <c r="H4" s="4"/>
      <c r="I4" s="4"/>
      <c r="K4" t="s">
        <v>3</v>
      </c>
      <c r="P4" s="2" t="s">
        <v>4</v>
      </c>
      <c r="V4" t="s">
        <v>16</v>
      </c>
    </row>
    <row r="5" spans="2:24" x14ac:dyDescent="0.3">
      <c r="B5" s="4"/>
      <c r="C5" s="5">
        <v>72</v>
      </c>
      <c r="D5" s="5">
        <v>60</v>
      </c>
      <c r="E5" s="5">
        <v>54</v>
      </c>
      <c r="F5" s="5">
        <v>65</v>
      </c>
      <c r="G5" s="4"/>
      <c r="H5" s="4"/>
      <c r="I5" s="4"/>
      <c r="L5">
        <f>C5</f>
        <v>72</v>
      </c>
      <c r="M5">
        <f>D5</f>
        <v>60</v>
      </c>
      <c r="N5">
        <f>E5</f>
        <v>54</v>
      </c>
      <c r="O5">
        <f>F5</f>
        <v>65</v>
      </c>
      <c r="P5" s="2">
        <f>AVERAGE(L5:O5)</f>
        <v>62.75</v>
      </c>
      <c r="V5" t="b">
        <f>$R$6=P5</f>
        <v>0</v>
      </c>
      <c r="W5">
        <f>IF(V5,W4+1,W4)</f>
        <v>0</v>
      </c>
    </row>
    <row r="6" spans="2:24" x14ac:dyDescent="0.3">
      <c r="B6" s="4"/>
      <c r="C6" s="5">
        <v>53</v>
      </c>
      <c r="D6" s="5">
        <v>49</v>
      </c>
      <c r="E6" s="5">
        <v>67</v>
      </c>
      <c r="F6" s="5">
        <v>74</v>
      </c>
      <c r="G6" s="4"/>
      <c r="H6" s="4"/>
      <c r="I6" s="4"/>
      <c r="L6">
        <f>C6</f>
        <v>53</v>
      </c>
      <c r="M6">
        <f>D6</f>
        <v>49</v>
      </c>
      <c r="N6">
        <f>E6</f>
        <v>67</v>
      </c>
      <c r="O6">
        <f>F6</f>
        <v>74</v>
      </c>
      <c r="P6" s="2">
        <f t="shared" ref="P6:P8" si="0">AVERAGE(L6:O6)</f>
        <v>60.75</v>
      </c>
      <c r="Q6" t="s">
        <v>5</v>
      </c>
      <c r="R6">
        <f>MAX(P5:P8)</f>
        <v>65</v>
      </c>
      <c r="V6" t="b">
        <f t="shared" ref="V6:V8" si="1">$R$6=P6</f>
        <v>0</v>
      </c>
      <c r="W6">
        <f t="shared" ref="W6:W8" si="2">IF(V6,W5+1,W5)</f>
        <v>0</v>
      </c>
      <c r="X6" t="s">
        <v>17</v>
      </c>
    </row>
    <row r="7" spans="2:24" x14ac:dyDescent="0.3">
      <c r="B7" s="4"/>
      <c r="C7" s="5">
        <v>64</v>
      </c>
      <c r="D7" s="5">
        <v>78</v>
      </c>
      <c r="E7" s="5">
        <v>51</v>
      </c>
      <c r="F7" s="5">
        <v>67</v>
      </c>
      <c r="G7" s="4"/>
      <c r="H7" s="4"/>
      <c r="I7" s="4"/>
      <c r="L7">
        <f>C7</f>
        <v>64</v>
      </c>
      <c r="M7">
        <f>D7</f>
        <v>78</v>
      </c>
      <c r="N7">
        <f>E7</f>
        <v>51</v>
      </c>
      <c r="O7">
        <f>F7</f>
        <v>67</v>
      </c>
      <c r="P7" s="2">
        <f t="shared" si="0"/>
        <v>65</v>
      </c>
      <c r="V7" t="b">
        <f t="shared" si="1"/>
        <v>1</v>
      </c>
      <c r="W7">
        <f t="shared" si="2"/>
        <v>1</v>
      </c>
      <c r="X7">
        <f>COUNT(W5:W8)-COUNTIF(W5:W8,"&gt;0")+1</f>
        <v>3</v>
      </c>
    </row>
    <row r="8" spans="2:24" x14ac:dyDescent="0.3">
      <c r="B8" s="4"/>
      <c r="C8" s="5">
        <v>60</v>
      </c>
      <c r="D8" s="5">
        <v>49</v>
      </c>
      <c r="E8" s="5">
        <v>73</v>
      </c>
      <c r="F8" s="5">
        <v>54</v>
      </c>
      <c r="G8" s="4"/>
      <c r="H8" s="4"/>
      <c r="I8" s="4"/>
      <c r="L8">
        <f>C8</f>
        <v>60</v>
      </c>
      <c r="M8">
        <f>D8</f>
        <v>49</v>
      </c>
      <c r="N8">
        <f>E8</f>
        <v>73</v>
      </c>
      <c r="O8">
        <f>F8</f>
        <v>54</v>
      </c>
      <c r="P8" s="2">
        <f t="shared" si="0"/>
        <v>59</v>
      </c>
      <c r="V8" t="b">
        <f t="shared" si="1"/>
        <v>0</v>
      </c>
      <c r="W8">
        <f t="shared" si="2"/>
        <v>1</v>
      </c>
    </row>
    <row r="9" spans="2:24" x14ac:dyDescent="0.3">
      <c r="B9" s="4"/>
      <c r="C9" s="4"/>
      <c r="D9" s="4"/>
      <c r="E9" s="4"/>
      <c r="F9" s="4"/>
      <c r="G9" s="4"/>
      <c r="H9" s="4"/>
      <c r="I9" s="4"/>
    </row>
    <row r="11" spans="2:24" x14ac:dyDescent="0.3">
      <c r="B11" t="s">
        <v>0</v>
      </c>
      <c r="G11" s="2" t="s">
        <v>1</v>
      </c>
      <c r="K11" t="s">
        <v>6</v>
      </c>
      <c r="M11" t="s">
        <v>7</v>
      </c>
      <c r="N11">
        <v>0.3</v>
      </c>
      <c r="P11" s="3" t="s">
        <v>8</v>
      </c>
      <c r="Q11" s="3" t="s">
        <v>9</v>
      </c>
      <c r="R11" t="s">
        <v>10</v>
      </c>
      <c r="V11" t="s">
        <v>0</v>
      </c>
    </row>
    <row r="12" spans="2:24" x14ac:dyDescent="0.3">
      <c r="C12">
        <f>C5</f>
        <v>72</v>
      </c>
      <c r="D12">
        <f>D5</f>
        <v>60</v>
      </c>
      <c r="E12">
        <f>E5</f>
        <v>54</v>
      </c>
      <c r="F12">
        <f>F5</f>
        <v>65</v>
      </c>
      <c r="G12" s="2">
        <f>MIN(C12:F12)</f>
        <v>54</v>
      </c>
      <c r="L12">
        <f>C5</f>
        <v>72</v>
      </c>
      <c r="M12">
        <f>D5</f>
        <v>60</v>
      </c>
      <c r="N12">
        <f>E5</f>
        <v>54</v>
      </c>
      <c r="O12">
        <f>F5</f>
        <v>65</v>
      </c>
      <c r="P12" s="3">
        <f>MAX(L12:O12)</f>
        <v>72</v>
      </c>
      <c r="Q12" s="3">
        <f>MIN(L12:O12)</f>
        <v>54</v>
      </c>
      <c r="R12">
        <f>P12*(1-$N$11)+Q12*$N$11</f>
        <v>66.599999999999994</v>
      </c>
      <c r="V12" t="b">
        <f>$I$13=G12</f>
        <v>1</v>
      </c>
      <c r="W12">
        <f>IF(V12,W11+1,W11)</f>
        <v>1</v>
      </c>
    </row>
    <row r="13" spans="2:24" x14ac:dyDescent="0.3">
      <c r="C13">
        <f>C6</f>
        <v>53</v>
      </c>
      <c r="D13">
        <f>D6</f>
        <v>49</v>
      </c>
      <c r="E13">
        <f>E6</f>
        <v>67</v>
      </c>
      <c r="F13">
        <f>F6</f>
        <v>74</v>
      </c>
      <c r="G13" s="2">
        <f t="shared" ref="G13:G15" si="3">MIN(C13:F13)</f>
        <v>49</v>
      </c>
      <c r="H13" t="s">
        <v>2</v>
      </c>
      <c r="I13">
        <f>MAX(G12:G15)</f>
        <v>54</v>
      </c>
      <c r="L13">
        <f>C6</f>
        <v>53</v>
      </c>
      <c r="M13">
        <f>D6</f>
        <v>49</v>
      </c>
      <c r="N13">
        <f>E6</f>
        <v>67</v>
      </c>
      <c r="O13">
        <f>F6</f>
        <v>74</v>
      </c>
      <c r="P13" s="3">
        <f t="shared" ref="P13:P15" si="4">MAX(L13:O13)</f>
        <v>74</v>
      </c>
      <c r="Q13" s="3">
        <f t="shared" ref="Q13:Q15" si="5">MIN(L13:O13)</f>
        <v>49</v>
      </c>
      <c r="R13">
        <f t="shared" ref="R13:R15" si="6">P13*(1-$N$11)+Q13*$N$11</f>
        <v>66.5</v>
      </c>
      <c r="S13" t="s">
        <v>11</v>
      </c>
      <c r="T13">
        <f>MAX(R12:R15)</f>
        <v>69.899999999999991</v>
      </c>
      <c r="V13" t="b">
        <f>$I$13=G13</f>
        <v>0</v>
      </c>
      <c r="W13">
        <f t="shared" ref="W13:W15" si="7">IF(V13,W12+1,W12)</f>
        <v>1</v>
      </c>
      <c r="X13" t="s">
        <v>17</v>
      </c>
    </row>
    <row r="14" spans="2:24" x14ac:dyDescent="0.3">
      <c r="C14">
        <f>C7</f>
        <v>64</v>
      </c>
      <c r="D14">
        <f>D7</f>
        <v>78</v>
      </c>
      <c r="E14">
        <f>E7</f>
        <v>51</v>
      </c>
      <c r="F14">
        <f>F7</f>
        <v>67</v>
      </c>
      <c r="G14" s="2">
        <f t="shared" si="3"/>
        <v>51</v>
      </c>
      <c r="L14">
        <f>C7</f>
        <v>64</v>
      </c>
      <c r="M14">
        <f>D7</f>
        <v>78</v>
      </c>
      <c r="N14">
        <f>E7</f>
        <v>51</v>
      </c>
      <c r="O14">
        <f>F7</f>
        <v>67</v>
      </c>
      <c r="P14" s="3">
        <f t="shared" si="4"/>
        <v>78</v>
      </c>
      <c r="Q14" s="3">
        <f t="shared" si="5"/>
        <v>51</v>
      </c>
      <c r="R14">
        <f t="shared" si="6"/>
        <v>69.899999999999991</v>
      </c>
      <c r="V14" t="b">
        <f>$I$13=G14</f>
        <v>0</v>
      </c>
      <c r="W14">
        <f t="shared" si="7"/>
        <v>1</v>
      </c>
      <c r="X14">
        <f t="shared" ref="X8:X35" si="8">COUNT(W12:W15)-COUNTIF(W12:W15,"&gt;0")+1</f>
        <v>1</v>
      </c>
    </row>
    <row r="15" spans="2:24" x14ac:dyDescent="0.3">
      <c r="C15">
        <f>C8</f>
        <v>60</v>
      </c>
      <c r="D15">
        <f>D8</f>
        <v>49</v>
      </c>
      <c r="E15">
        <f>E8</f>
        <v>73</v>
      </c>
      <c r="F15">
        <f>F8</f>
        <v>54</v>
      </c>
      <c r="G15" s="2">
        <f t="shared" si="3"/>
        <v>49</v>
      </c>
      <c r="L15">
        <f>C8</f>
        <v>60</v>
      </c>
      <c r="M15">
        <f>D8</f>
        <v>49</v>
      </c>
      <c r="N15">
        <f>E8</f>
        <v>73</v>
      </c>
      <c r="O15">
        <f>F8</f>
        <v>54</v>
      </c>
      <c r="P15" s="3">
        <f t="shared" si="4"/>
        <v>73</v>
      </c>
      <c r="Q15" s="3">
        <f t="shared" si="5"/>
        <v>49</v>
      </c>
      <c r="R15">
        <f t="shared" si="6"/>
        <v>65.8</v>
      </c>
      <c r="V15" t="b">
        <f>$I$13=G15</f>
        <v>0</v>
      </c>
      <c r="W15">
        <f t="shared" si="7"/>
        <v>1</v>
      </c>
    </row>
    <row r="18" spans="2:24" x14ac:dyDescent="0.3">
      <c r="B18" t="s">
        <v>12</v>
      </c>
      <c r="K18" t="s">
        <v>15</v>
      </c>
      <c r="Q18" t="s">
        <v>21</v>
      </c>
      <c r="V18" t="s">
        <v>6</v>
      </c>
    </row>
    <row r="19" spans="2:24" x14ac:dyDescent="0.3">
      <c r="C19">
        <f>C5</f>
        <v>72</v>
      </c>
      <c r="D19">
        <f>D5</f>
        <v>60</v>
      </c>
      <c r="E19">
        <f>E5</f>
        <v>54</v>
      </c>
      <c r="F19">
        <f>F5</f>
        <v>65</v>
      </c>
      <c r="M19">
        <f>C5*C$2</f>
        <v>7.2</v>
      </c>
      <c r="N19">
        <f>D5*D$2</f>
        <v>18</v>
      </c>
      <c r="O19">
        <f>E5*E$2</f>
        <v>21.6</v>
      </c>
      <c r="P19">
        <f>F5*F$2</f>
        <v>13</v>
      </c>
      <c r="Q19">
        <f>SUM(M19:P19)</f>
        <v>59.8</v>
      </c>
      <c r="V19" t="b">
        <f>$T$13=R12</f>
        <v>0</v>
      </c>
      <c r="W19">
        <f>IF(V19,W18+1,W18)</f>
        <v>0</v>
      </c>
    </row>
    <row r="20" spans="2:24" x14ac:dyDescent="0.3">
      <c r="C20">
        <f>C6</f>
        <v>53</v>
      </c>
      <c r="D20">
        <f>D6</f>
        <v>49</v>
      </c>
      <c r="E20">
        <f>E6</f>
        <v>67</v>
      </c>
      <c r="F20">
        <f>F6</f>
        <v>74</v>
      </c>
      <c r="M20">
        <f>C6*C$2</f>
        <v>5.3000000000000007</v>
      </c>
      <c r="N20">
        <f>D6*D$2</f>
        <v>14.7</v>
      </c>
      <c r="O20">
        <f>E6*E$2</f>
        <v>26.8</v>
      </c>
      <c r="P20">
        <f>F6*F$2</f>
        <v>14.8</v>
      </c>
      <c r="Q20">
        <f t="shared" ref="Q20:Q22" si="9">SUM(M20:P20)</f>
        <v>61.599999999999994</v>
      </c>
      <c r="V20" t="b">
        <f t="shared" ref="V20:V22" si="10">$T$13=R13</f>
        <v>0</v>
      </c>
      <c r="W20">
        <f t="shared" ref="W20:W22" si="11">IF(V20,W19+1,W19)</f>
        <v>0</v>
      </c>
      <c r="X20" t="s">
        <v>17</v>
      </c>
    </row>
    <row r="21" spans="2:24" x14ac:dyDescent="0.3">
      <c r="C21">
        <f>C7</f>
        <v>64</v>
      </c>
      <c r="D21">
        <f>D7</f>
        <v>78</v>
      </c>
      <c r="E21">
        <f>E7</f>
        <v>51</v>
      </c>
      <c r="F21">
        <f>F7</f>
        <v>67</v>
      </c>
      <c r="M21">
        <f>C7*C$2</f>
        <v>6.4</v>
      </c>
      <c r="N21">
        <f>D7*D$2</f>
        <v>23.4</v>
      </c>
      <c r="O21">
        <f>E7*E$2</f>
        <v>20.400000000000002</v>
      </c>
      <c r="P21">
        <f>F7*F$2</f>
        <v>13.4</v>
      </c>
      <c r="Q21">
        <f t="shared" si="9"/>
        <v>63.6</v>
      </c>
      <c r="R21" t="s">
        <v>22</v>
      </c>
      <c r="S21">
        <f>MAX(Q19:Q22)</f>
        <v>63.6</v>
      </c>
      <c r="V21" t="b">
        <f t="shared" si="10"/>
        <v>1</v>
      </c>
      <c r="W21">
        <f t="shared" si="11"/>
        <v>1</v>
      </c>
      <c r="X21">
        <f t="shared" si="8"/>
        <v>3</v>
      </c>
    </row>
    <row r="22" spans="2:24" x14ac:dyDescent="0.3">
      <c r="C22">
        <f>C8</f>
        <v>60</v>
      </c>
      <c r="D22">
        <f>D8</f>
        <v>49</v>
      </c>
      <c r="E22">
        <f>E8</f>
        <v>73</v>
      </c>
      <c r="F22">
        <f>F8</f>
        <v>54</v>
      </c>
      <c r="M22">
        <f>C8*C$2</f>
        <v>6</v>
      </c>
      <c r="N22">
        <f>D8*D$2</f>
        <v>14.7</v>
      </c>
      <c r="O22">
        <f>E8*E$2</f>
        <v>29.200000000000003</v>
      </c>
      <c r="P22">
        <f>F8*F$2</f>
        <v>10.8</v>
      </c>
      <c r="Q22">
        <f t="shared" si="9"/>
        <v>60.7</v>
      </c>
      <c r="V22" t="b">
        <f t="shared" si="10"/>
        <v>0</v>
      </c>
      <c r="W22">
        <f t="shared" si="11"/>
        <v>1</v>
      </c>
    </row>
    <row r="23" spans="2:24" x14ac:dyDescent="0.3">
      <c r="B23" s="1" t="s">
        <v>14</v>
      </c>
      <c r="C23" s="1">
        <f>MAX(C19:C22)</f>
        <v>72</v>
      </c>
      <c r="D23" s="1">
        <f t="shared" ref="D23:F23" si="12">MAX(D19:D22)</f>
        <v>78</v>
      </c>
      <c r="E23" s="1">
        <f t="shared" si="12"/>
        <v>73</v>
      </c>
      <c r="F23" s="1">
        <f t="shared" si="12"/>
        <v>74</v>
      </c>
    </row>
    <row r="25" spans="2:24" x14ac:dyDescent="0.3">
      <c r="B25" t="s">
        <v>13</v>
      </c>
      <c r="G25" t="s">
        <v>14</v>
      </c>
      <c r="V25" t="s">
        <v>12</v>
      </c>
    </row>
    <row r="26" spans="2:24" x14ac:dyDescent="0.3">
      <c r="C26">
        <f>C$23-C19</f>
        <v>0</v>
      </c>
      <c r="D26">
        <f>D$23-D19</f>
        <v>18</v>
      </c>
      <c r="E26">
        <f>E$23-E19</f>
        <v>19</v>
      </c>
      <c r="F26">
        <f>F$23-F19</f>
        <v>9</v>
      </c>
      <c r="G26">
        <f>MAX(C26:F26)</f>
        <v>19</v>
      </c>
      <c r="V26" t="b">
        <f>$I$28=G26</f>
        <v>1</v>
      </c>
      <c r="W26">
        <f>IF(V26,W25+1,W25)</f>
        <v>1</v>
      </c>
    </row>
    <row r="27" spans="2:24" x14ac:dyDescent="0.3">
      <c r="C27">
        <f>C$23-C20</f>
        <v>19</v>
      </c>
      <c r="D27">
        <f>D$23-D20</f>
        <v>29</v>
      </c>
      <c r="E27">
        <f>E$23-E20</f>
        <v>6</v>
      </c>
      <c r="F27">
        <f>F$23-F20</f>
        <v>0</v>
      </c>
      <c r="G27">
        <f t="shared" ref="G27:G29" si="13">MAX(C27:F27)</f>
        <v>29</v>
      </c>
      <c r="K27" t="s">
        <v>18</v>
      </c>
      <c r="L27" t="s">
        <v>17</v>
      </c>
      <c r="V27" t="b">
        <f>$I$28=G27</f>
        <v>0</v>
      </c>
      <c r="W27">
        <f t="shared" ref="W27:W29" si="14">IF(V27,W26+1,W26)</f>
        <v>1</v>
      </c>
      <c r="X27" t="s">
        <v>17</v>
      </c>
    </row>
    <row r="28" spans="2:24" x14ac:dyDescent="0.3">
      <c r="C28">
        <f>C$23-C21</f>
        <v>8</v>
      </c>
      <c r="D28">
        <f>D$23-D21</f>
        <v>0</v>
      </c>
      <c r="E28">
        <f>E$23-E21</f>
        <v>22</v>
      </c>
      <c r="F28">
        <f>F$23-F21</f>
        <v>7</v>
      </c>
      <c r="G28">
        <f t="shared" si="13"/>
        <v>22</v>
      </c>
      <c r="H28" t="s">
        <v>24</v>
      </c>
      <c r="I28">
        <f>MIN(G26:G29)</f>
        <v>19</v>
      </c>
      <c r="K28" t="str">
        <f>V4</f>
        <v>лаплас</v>
      </c>
      <c r="L28">
        <f>X7</f>
        <v>3</v>
      </c>
      <c r="V28" t="b">
        <f>$I$28=G28</f>
        <v>0</v>
      </c>
      <c r="W28">
        <f t="shared" si="14"/>
        <v>1</v>
      </c>
      <c r="X28">
        <f t="shared" si="8"/>
        <v>1</v>
      </c>
    </row>
    <row r="29" spans="2:24" x14ac:dyDescent="0.3">
      <c r="C29">
        <f>C$23-C22</f>
        <v>12</v>
      </c>
      <c r="D29">
        <f>D$23-D22</f>
        <v>29</v>
      </c>
      <c r="E29">
        <f>E$23-E22</f>
        <v>0</v>
      </c>
      <c r="F29">
        <f>F$23-F22</f>
        <v>20</v>
      </c>
      <c r="G29">
        <f t="shared" si="13"/>
        <v>29</v>
      </c>
      <c r="K29" t="str">
        <f>V11</f>
        <v>Вальд</v>
      </c>
      <c r="L29">
        <f>X14</f>
        <v>1</v>
      </c>
      <c r="V29" t="b">
        <f>$I$28=G29</f>
        <v>0</v>
      </c>
      <c r="W29">
        <f t="shared" si="14"/>
        <v>1</v>
      </c>
    </row>
    <row r="30" spans="2:24" x14ac:dyDescent="0.3">
      <c r="K30" t="str">
        <f>V18</f>
        <v>Гурвиц</v>
      </c>
      <c r="L30">
        <f>X21</f>
        <v>3</v>
      </c>
    </row>
    <row r="31" spans="2:24" x14ac:dyDescent="0.3">
      <c r="K31" t="str">
        <f>V25</f>
        <v>Сэвидж</v>
      </c>
      <c r="L31">
        <f>X28</f>
        <v>1</v>
      </c>
    </row>
    <row r="32" spans="2:24" x14ac:dyDescent="0.3">
      <c r="K32" t="str">
        <f>V32</f>
        <v>При определенности</v>
      </c>
      <c r="L32">
        <f>X35</f>
        <v>3</v>
      </c>
      <c r="V32" t="s">
        <v>23</v>
      </c>
    </row>
    <row r="33" spans="22:24" x14ac:dyDescent="0.3">
      <c r="V33" t="b">
        <f>$S$21=Q19</f>
        <v>0</v>
      </c>
      <c r="W33">
        <f>IF(V33,W32+1,W32)</f>
        <v>0</v>
      </c>
    </row>
    <row r="34" spans="22:24" x14ac:dyDescent="0.3">
      <c r="V34" t="b">
        <f>$S$21=Q20</f>
        <v>0</v>
      </c>
      <c r="W34">
        <f t="shared" ref="W34:W36" si="15">IF(V34,W33+1,W33)</f>
        <v>0</v>
      </c>
    </row>
    <row r="35" spans="22:24" x14ac:dyDescent="0.3">
      <c r="V35" t="b">
        <f>$S$21=Q21</f>
        <v>1</v>
      </c>
      <c r="W35">
        <f t="shared" si="15"/>
        <v>1</v>
      </c>
      <c r="X35">
        <f t="shared" si="8"/>
        <v>3</v>
      </c>
    </row>
    <row r="36" spans="22:24" x14ac:dyDescent="0.3">
      <c r="V36" t="b">
        <f>$S$21=Q22</f>
        <v>0</v>
      </c>
      <c r="W36">
        <f t="shared" si="1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Новиков</dc:creator>
  <cp:lastModifiedBy>Антон Новиков</cp:lastModifiedBy>
  <dcterms:created xsi:type="dcterms:W3CDTF">2024-12-19T07:36:17Z</dcterms:created>
  <dcterms:modified xsi:type="dcterms:W3CDTF">2024-12-19T08:11:30Z</dcterms:modified>
</cp:coreProperties>
</file>