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Trimestre actual\Lab. Materiales III (MT-2583)\Practica3#_Traccion-flexion-polimeros\Data\Traccion\"/>
    </mc:Choice>
  </mc:AlternateContent>
  <xr:revisionPtr revIDLastSave="0" documentId="8_{021EE6AA-0A55-4374-82F4-9045F36C4CC9}" xr6:coauthVersionLast="47" xr6:coauthVersionMax="47" xr10:uidLastSave="{00000000-0000-0000-0000-000000000000}"/>
  <bookViews>
    <workbookView xWindow="12852" yWindow="2772" windowWidth="8616" windowHeight="7248" xr2:uid="{ACC2EBBA-4FFF-4B9A-AA63-C6B3F15FEB7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6" i="1" s="1"/>
  <c r="H23" i="1"/>
  <c r="G26" i="1"/>
  <c r="H25" i="1"/>
  <c r="G25" i="1"/>
  <c r="C28" i="1"/>
  <c r="D27" i="1"/>
  <c r="C27" i="1"/>
  <c r="D28" i="1"/>
  <c r="G17" i="1"/>
  <c r="E18" i="1"/>
  <c r="E17" i="1"/>
  <c r="G16" i="1"/>
  <c r="E16" i="1"/>
  <c r="E19" i="1"/>
  <c r="D19" i="1"/>
  <c r="D18" i="1"/>
  <c r="H19" i="1"/>
  <c r="I19" i="1"/>
  <c r="F19" i="1"/>
  <c r="C19" i="1"/>
  <c r="H18" i="1"/>
  <c r="I18" i="1"/>
  <c r="F18" i="1"/>
  <c r="C18" i="1"/>
  <c r="G19" i="1"/>
  <c r="H10" i="1"/>
  <c r="I10" i="1"/>
  <c r="F10" i="1"/>
  <c r="C10" i="1"/>
  <c r="H9" i="1"/>
  <c r="I9" i="1"/>
  <c r="F9" i="1"/>
  <c r="C9" i="1"/>
  <c r="G8" i="1"/>
  <c r="G7" i="1"/>
  <c r="G10" i="1" s="1"/>
  <c r="G6" i="1"/>
  <c r="G5" i="1"/>
  <c r="G9" i="1" s="1"/>
  <c r="G18" i="1" l="1"/>
</calcChain>
</file>

<file path=xl/sharedStrings.xml><?xml version="1.0" encoding="utf-8"?>
<sst xmlns="http://schemas.openxmlformats.org/spreadsheetml/2006/main" count="46" uniqueCount="17">
  <si>
    <t>Probeta</t>
  </si>
  <si>
    <t>Promedio</t>
  </si>
  <si>
    <t>𝝈y (MPa)</t>
  </si>
  <si>
    <t>E (MPa)</t>
  </si>
  <si>
    <t>𝝈f (Mpa)</t>
  </si>
  <si>
    <t>Ef (%)</t>
  </si>
  <si>
    <t>Ey (%)</t>
  </si>
  <si>
    <t>Tenacidad (J/mm^2)</t>
  </si>
  <si>
    <t>Ductilidad (%)</t>
  </si>
  <si>
    <t>-</t>
  </si>
  <si>
    <t>Tabla: Propiedades mecanicas obtenidas experimentalemnte para el PS</t>
  </si>
  <si>
    <t>Tabla: Propiedades mecanicas obtenidas experimentalemnte para el PEAD</t>
  </si>
  <si>
    <t>Desv. Est.</t>
  </si>
  <si>
    <t>𝝈r (Mpa)</t>
  </si>
  <si>
    <t>Er (%)</t>
  </si>
  <si>
    <t>PS</t>
  </si>
  <si>
    <t>PEAD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</si>
</sst>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"/>
    <numFmt numFmtId="173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73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73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2" fontId="1" fillId="0" borderId="1" xfId="0" applyNumberFormat="1" applyFont="1" applyBorder="1" applyAlignment="1">
      <alignment horizontal="center" vertical="center"/>
    </xf>
    <xf numFmtId="172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169E-3D85-4E22-A65B-1DC656F9A9E9}">
  <dimension ref="B3:I28"/>
  <sheetViews>
    <sheetView tabSelected="1" topLeftCell="B1" workbookViewId="0">
      <selection activeCell="F22" sqref="F22:H26"/>
    </sheetView>
  </sheetViews>
  <sheetFormatPr baseColWidth="10" defaultRowHeight="14.4" x14ac:dyDescent="0.3"/>
  <cols>
    <col min="3" max="3" width="12.6640625" bestFit="1" customWidth="1"/>
    <col min="8" max="8" width="16.6640625" customWidth="1"/>
    <col min="9" max="9" width="20.44140625" customWidth="1"/>
  </cols>
  <sheetData>
    <row r="3" spans="2:9" x14ac:dyDescent="0.3">
      <c r="B3" s="12" t="s">
        <v>10</v>
      </c>
      <c r="C3" s="12"/>
      <c r="D3" s="12"/>
      <c r="E3" s="12"/>
      <c r="F3" s="12"/>
      <c r="G3" s="12"/>
      <c r="H3" s="12"/>
      <c r="I3" s="12"/>
    </row>
    <row r="4" spans="2:9" ht="15.6" x14ac:dyDescent="0.3">
      <c r="B4" s="3" t="s">
        <v>0</v>
      </c>
      <c r="C4" s="3" t="s">
        <v>3</v>
      </c>
      <c r="D4" s="3" t="s">
        <v>2</v>
      </c>
      <c r="E4" s="3" t="s">
        <v>6</v>
      </c>
      <c r="F4" s="3" t="s">
        <v>4</v>
      </c>
      <c r="G4" s="3" t="s">
        <v>5</v>
      </c>
      <c r="H4" s="3" t="s">
        <v>8</v>
      </c>
      <c r="I4" s="3" t="s">
        <v>7</v>
      </c>
    </row>
    <row r="5" spans="2:9" ht="15.6" x14ac:dyDescent="0.3">
      <c r="B5" s="1">
        <v>1</v>
      </c>
      <c r="C5" s="1">
        <v>1882.414</v>
      </c>
      <c r="D5" s="1" t="s">
        <v>9</v>
      </c>
      <c r="E5" s="1" t="s">
        <v>9</v>
      </c>
      <c r="F5" s="1">
        <v>37.884999999999998</v>
      </c>
      <c r="G5" s="1">
        <f>0.021*100</f>
        <v>2.1</v>
      </c>
      <c r="H5" s="1">
        <v>1.784</v>
      </c>
      <c r="I5" s="1">
        <v>0.378</v>
      </c>
    </row>
    <row r="6" spans="2:9" ht="15.6" x14ac:dyDescent="0.3">
      <c r="B6" s="1">
        <v>2</v>
      </c>
      <c r="C6" s="1">
        <v>2048.107</v>
      </c>
      <c r="D6" s="1" t="s">
        <v>9</v>
      </c>
      <c r="E6" s="1" t="s">
        <v>9</v>
      </c>
      <c r="F6" s="1">
        <v>41.045999999999999</v>
      </c>
      <c r="G6" s="1">
        <f>0.02*100</f>
        <v>2</v>
      </c>
      <c r="H6" s="1">
        <v>1.286</v>
      </c>
      <c r="I6" s="1">
        <v>0.36</v>
      </c>
    </row>
    <row r="7" spans="2:9" ht="15.6" x14ac:dyDescent="0.3">
      <c r="B7" s="1">
        <v>3</v>
      </c>
      <c r="C7" s="1">
        <v>2458.39</v>
      </c>
      <c r="D7" s="1" t="s">
        <v>9</v>
      </c>
      <c r="E7" s="1" t="s">
        <v>9</v>
      </c>
      <c r="F7" s="1">
        <v>42.371000000000002</v>
      </c>
      <c r="G7" s="1">
        <f>0.019*100</f>
        <v>1.9</v>
      </c>
      <c r="H7" s="1">
        <v>1.5980000000000001</v>
      </c>
      <c r="I7" s="1">
        <v>0.39</v>
      </c>
    </row>
    <row r="8" spans="2:9" ht="15.6" x14ac:dyDescent="0.3">
      <c r="B8" s="1">
        <v>4</v>
      </c>
      <c r="C8" s="1">
        <v>1904.4770000000001</v>
      </c>
      <c r="D8" s="1" t="s">
        <v>9</v>
      </c>
      <c r="E8" s="1" t="s">
        <v>9</v>
      </c>
      <c r="F8" s="1">
        <v>35.652999999999999</v>
      </c>
      <c r="G8" s="1">
        <f>0.019*100</f>
        <v>1.9</v>
      </c>
      <c r="H8" s="1">
        <v>1.8440000000000001</v>
      </c>
      <c r="I8" s="1">
        <v>0.34899999999999998</v>
      </c>
    </row>
    <row r="9" spans="2:9" ht="15.6" x14ac:dyDescent="0.3">
      <c r="B9" s="7" t="s">
        <v>1</v>
      </c>
      <c r="C9" s="8">
        <f>AVERAGE(C5:C8)</f>
        <v>2073.3470000000002</v>
      </c>
      <c r="D9" s="8" t="s">
        <v>9</v>
      </c>
      <c r="E9" s="9" t="s">
        <v>9</v>
      </c>
      <c r="F9" s="8">
        <f>AVERAGE(F5:F8)</f>
        <v>39.238749999999996</v>
      </c>
      <c r="G9" s="9">
        <f>AVERAGE(G5:G8)</f>
        <v>1.9750000000000001</v>
      </c>
      <c r="H9" s="9">
        <f>AVERAGE(H5:H8)</f>
        <v>1.6280000000000001</v>
      </c>
      <c r="I9" s="10">
        <f>AVERAGE(I5:I8)</f>
        <v>0.36925000000000002</v>
      </c>
    </row>
    <row r="10" spans="2:9" ht="15.6" x14ac:dyDescent="0.3">
      <c r="B10" s="2" t="s">
        <v>12</v>
      </c>
      <c r="C10" s="4">
        <f>_xlfn.STDEV.S(C5:C8)</f>
        <v>267.0004100109187</v>
      </c>
      <c r="D10" s="4" t="s">
        <v>9</v>
      </c>
      <c r="E10" s="5" t="s">
        <v>9</v>
      </c>
      <c r="F10" s="4">
        <f>_xlfn.STDEV.S(F5:F8)</f>
        <v>3.0423337944194544</v>
      </c>
      <c r="G10" s="5">
        <f>_xlfn.STDEV.S(G5:G8)</f>
        <v>9.5742710775633899E-2</v>
      </c>
      <c r="H10" s="5">
        <f>_xlfn.STDEV.S(H5:H8)</f>
        <v>0.25090237145152661</v>
      </c>
      <c r="I10" s="6">
        <f>_xlfn.STDEV.S(I5:I8)</f>
        <v>1.8282505298782236E-2</v>
      </c>
    </row>
    <row r="14" spans="2:9" x14ac:dyDescent="0.3">
      <c r="B14" s="12" t="s">
        <v>11</v>
      </c>
      <c r="C14" s="12"/>
      <c r="D14" s="12"/>
      <c r="E14" s="12"/>
      <c r="F14" s="12"/>
      <c r="G14" s="12"/>
      <c r="H14" s="12"/>
      <c r="I14" s="12"/>
    </row>
    <row r="15" spans="2:9" ht="15.6" x14ac:dyDescent="0.3">
      <c r="B15" s="3" t="s">
        <v>0</v>
      </c>
      <c r="C15" s="3" t="s">
        <v>3</v>
      </c>
      <c r="D15" s="3" t="s">
        <v>2</v>
      </c>
      <c r="E15" s="3" t="s">
        <v>6</v>
      </c>
      <c r="F15" s="3" t="s">
        <v>4</v>
      </c>
      <c r="G15" s="3" t="s">
        <v>5</v>
      </c>
      <c r="H15" s="3" t="s">
        <v>8</v>
      </c>
      <c r="I15" s="3" t="s">
        <v>7</v>
      </c>
    </row>
    <row r="16" spans="2:9" ht="15.6" x14ac:dyDescent="0.3">
      <c r="B16" s="1">
        <v>3</v>
      </c>
      <c r="C16" s="1">
        <v>645.88499999999999</v>
      </c>
      <c r="D16" s="1">
        <v>23.131</v>
      </c>
      <c r="E16" s="1">
        <f>0.08875*100</f>
        <v>8.875</v>
      </c>
      <c r="F16" s="1">
        <v>8.3019999999999996</v>
      </c>
      <c r="G16" s="1">
        <f>0.646*100</f>
        <v>64.600000000000009</v>
      </c>
      <c r="H16" s="1">
        <v>64.552000000000007</v>
      </c>
      <c r="I16" s="1">
        <v>10.234999999999999</v>
      </c>
    </row>
    <row r="17" spans="2:9" ht="15.6" x14ac:dyDescent="0.3">
      <c r="B17" s="1">
        <v>4</v>
      </c>
      <c r="C17" s="1">
        <v>657.45600000000002</v>
      </c>
      <c r="D17" s="1">
        <v>22.917000000000002</v>
      </c>
      <c r="E17" s="1">
        <f>0.0905405263899253*100</f>
        <v>9.0540526389925304</v>
      </c>
      <c r="F17" s="1">
        <v>8.2799999999999994</v>
      </c>
      <c r="G17" s="1">
        <f>0.949*100</f>
        <v>94.899999999999991</v>
      </c>
      <c r="H17" s="1">
        <v>94.891000000000005</v>
      </c>
      <c r="I17" s="1">
        <v>14.711</v>
      </c>
    </row>
    <row r="18" spans="2:9" ht="15.6" x14ac:dyDescent="0.3">
      <c r="B18" s="7" t="s">
        <v>1</v>
      </c>
      <c r="C18" s="8">
        <f>AVERAGE(C16:C17)</f>
        <v>651.67049999999995</v>
      </c>
      <c r="D18" s="9">
        <f>AVERAGE(D16:D17)</f>
        <v>23.024000000000001</v>
      </c>
      <c r="E18" s="9">
        <f>AVERAGE(E16:E17)</f>
        <v>8.9645263194962652</v>
      </c>
      <c r="F18" s="10">
        <f>AVERAGE(F16:F17)</f>
        <v>8.2910000000000004</v>
      </c>
      <c r="G18" s="9">
        <f>AVERAGE(G16:G17)</f>
        <v>79.75</v>
      </c>
      <c r="H18" s="8">
        <f>AVERAGE(H16:H17)</f>
        <v>79.721500000000006</v>
      </c>
      <c r="I18" s="8">
        <f>AVERAGE(I16:I17)</f>
        <v>12.472999999999999</v>
      </c>
    </row>
    <row r="19" spans="2:9" ht="15.6" x14ac:dyDescent="0.3">
      <c r="B19" s="2" t="s">
        <v>12</v>
      </c>
      <c r="C19" s="4">
        <f>_xlfn.STDEV.S(C16:C17)</f>
        <v>8.1819325651095607</v>
      </c>
      <c r="D19" s="5">
        <f>_xlfn.STDEV.S(D16:D17)</f>
        <v>0.15132085117392019</v>
      </c>
      <c r="E19" s="5">
        <f>_xlfn.STDEV.S(E16:E17)</f>
        <v>0.1266093352209651</v>
      </c>
      <c r="F19" s="6">
        <f>_xlfn.STDEV.S(F16:F17)</f>
        <v>1.5556349186104216E-2</v>
      </c>
      <c r="G19" s="5">
        <f>_xlfn.STDEV.S(G16:G17)</f>
        <v>21.425335469952348</v>
      </c>
      <c r="H19" s="4">
        <f>_xlfn.STDEV.S(H16:H17)</f>
        <v>21.45291263441867</v>
      </c>
      <c r="I19" s="4">
        <f>_xlfn.STDEV.S(I16:I17)</f>
        <v>3.1650099525909967</v>
      </c>
    </row>
    <row r="21" spans="2:9" x14ac:dyDescent="0.3">
      <c r="B21" s="12" t="s">
        <v>15</v>
      </c>
      <c r="C21" s="12"/>
      <c r="D21" s="12"/>
      <c r="F21" s="12" t="s">
        <v>16</v>
      </c>
      <c r="G21" s="12"/>
      <c r="H21" s="12"/>
    </row>
    <row r="22" spans="2:9" ht="15.6" x14ac:dyDescent="0.3">
      <c r="B22" s="3" t="s">
        <v>0</v>
      </c>
      <c r="C22" s="3" t="s">
        <v>13</v>
      </c>
      <c r="D22" s="3" t="s">
        <v>14</v>
      </c>
      <c r="F22" s="3" t="s">
        <v>0</v>
      </c>
      <c r="G22" s="3" t="s">
        <v>13</v>
      </c>
      <c r="H22" s="3" t="s">
        <v>14</v>
      </c>
    </row>
    <row r="23" spans="2:9" ht="15.6" x14ac:dyDescent="0.3">
      <c r="B23" s="1">
        <v>1</v>
      </c>
      <c r="C23" s="1"/>
      <c r="D23" s="1"/>
      <c r="F23" s="1">
        <v>1</v>
      </c>
      <c r="G23" s="1">
        <v>25.42</v>
      </c>
      <c r="H23" s="1">
        <f>0.110876988322713*100</f>
        <v>11.0876988322713</v>
      </c>
    </row>
    <row r="24" spans="2:9" ht="15.6" x14ac:dyDescent="0.3">
      <c r="B24" s="1">
        <v>2</v>
      </c>
      <c r="C24" s="1"/>
      <c r="D24" s="1"/>
      <c r="F24" s="1">
        <v>2</v>
      </c>
      <c r="G24" s="1">
        <v>25.420999999999999</v>
      </c>
      <c r="H24" s="1">
        <f>0.128865998487976*100</f>
        <v>12.8865998487976</v>
      </c>
    </row>
    <row r="25" spans="2:9" ht="15.6" x14ac:dyDescent="0.3">
      <c r="B25" s="11">
        <v>3</v>
      </c>
      <c r="C25" s="11"/>
      <c r="D25" s="11"/>
      <c r="F25" s="7" t="s">
        <v>1</v>
      </c>
      <c r="G25" s="14">
        <f>AVERAGE(G23:G24)</f>
        <v>25.420500000000001</v>
      </c>
      <c r="H25" s="8">
        <f>AVERAGE(H23:H24)</f>
        <v>11.987149340534451</v>
      </c>
    </row>
    <row r="26" spans="2:9" ht="15.6" x14ac:dyDescent="0.3">
      <c r="B26" s="11">
        <v>4</v>
      </c>
      <c r="C26" s="11"/>
      <c r="D26" s="11"/>
      <c r="F26" s="2" t="s">
        <v>12</v>
      </c>
      <c r="G26" s="13">
        <f>_xlfn.STDEV.S(G23:G24)</f>
        <v>7.0710678118489963E-4</v>
      </c>
      <c r="H26" s="4">
        <f>_xlfn.STDEV.S(H23:H24)</f>
        <v>1.2720151074691197</v>
      </c>
    </row>
    <row r="27" spans="2:9" ht="15.6" x14ac:dyDescent="0.3">
      <c r="B27" s="7" t="s">
        <v>1</v>
      </c>
      <c r="C27" s="10" t="e">
        <f>AVERAGE(C23:C24)</f>
        <v>#DIV/0!</v>
      </c>
      <c r="D27" s="9" t="e">
        <f>AVERAGE(D23:D24)</f>
        <v>#DIV/0!</v>
      </c>
    </row>
    <row r="28" spans="2:9" ht="15.6" x14ac:dyDescent="0.3">
      <c r="B28" s="2" t="s">
        <v>12</v>
      </c>
      <c r="C28" s="6" t="e">
        <f>_xlfn.STDEV.S(C23:C24)</f>
        <v>#DIV/0!</v>
      </c>
      <c r="D28" s="5" t="e">
        <f>_xlfn.STDEV.S(D23:D24)</f>
        <v>#DIV/0!</v>
      </c>
    </row>
  </sheetData>
  <mergeCells count="4">
    <mergeCell ref="B3:I3"/>
    <mergeCell ref="B14:I14"/>
    <mergeCell ref="B21:D21"/>
    <mergeCell ref="F21:H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Rangel</dc:creator>
  <cp:lastModifiedBy>Antony Rangel</cp:lastModifiedBy>
  <dcterms:created xsi:type="dcterms:W3CDTF">2024-02-17T18:50:28Z</dcterms:created>
  <dcterms:modified xsi:type="dcterms:W3CDTF">2024-02-18T04:28:12Z</dcterms:modified>
</cp:coreProperties>
</file>