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8195" windowHeight="11820" activeTab="2"/>
  </bookViews>
  <sheets>
    <sheet name="Financial Statement" sheetId="1" r:id="rId1"/>
    <sheet name="Labour Breakdown" sheetId="2" r:id="rId2"/>
    <sheet name="Overview of Labour Breakdown" sheetId="3" r:id="rId3"/>
  </sheets>
  <calcPr calcId="145621"/>
</workbook>
</file>

<file path=xl/calcChain.xml><?xml version="1.0" encoding="utf-8"?>
<calcChain xmlns="http://schemas.openxmlformats.org/spreadsheetml/2006/main">
  <c r="B33" i="1" l="1"/>
  <c r="Q21" i="3"/>
  <c r="Q20" i="3"/>
  <c r="Q19" i="3"/>
  <c r="Q18" i="3"/>
  <c r="Q17" i="3"/>
  <c r="Q16" i="3"/>
  <c r="Q15" i="3"/>
  <c r="Q14" i="3"/>
  <c r="Q13" i="3"/>
  <c r="P13" i="3"/>
  <c r="P21" i="3"/>
  <c r="P20" i="3"/>
  <c r="P19" i="3"/>
  <c r="P18" i="3"/>
  <c r="P17" i="3"/>
  <c r="P16" i="3"/>
  <c r="P15" i="3"/>
  <c r="P14" i="3"/>
  <c r="O13" i="3"/>
  <c r="O21" i="3"/>
  <c r="O20" i="3"/>
  <c r="O19" i="3"/>
  <c r="O18" i="3"/>
  <c r="O17" i="3"/>
  <c r="O16" i="3"/>
  <c r="O15" i="3"/>
  <c r="O14" i="3"/>
  <c r="N13" i="3"/>
  <c r="N21" i="3"/>
  <c r="N20" i="3"/>
  <c r="N19" i="3"/>
  <c r="N18" i="3"/>
  <c r="N17" i="3"/>
  <c r="N16" i="3"/>
  <c r="N15" i="3"/>
  <c r="N14" i="3"/>
  <c r="M13" i="3"/>
  <c r="M21" i="3"/>
  <c r="M20" i="3"/>
  <c r="M19" i="3"/>
  <c r="M18" i="3"/>
  <c r="M17" i="3"/>
  <c r="M16" i="3"/>
  <c r="M15" i="3"/>
  <c r="M14" i="3"/>
  <c r="L13" i="3"/>
  <c r="L21" i="3"/>
  <c r="L20" i="3"/>
  <c r="L19" i="3"/>
  <c r="L18" i="3"/>
  <c r="L17" i="3"/>
  <c r="L16" i="3"/>
  <c r="L15" i="3"/>
  <c r="L14" i="3"/>
  <c r="K13" i="3"/>
  <c r="K21" i="3"/>
  <c r="K20" i="3"/>
  <c r="K19" i="3"/>
  <c r="K18" i="3"/>
  <c r="K17" i="3"/>
  <c r="K16" i="3"/>
  <c r="K15" i="3"/>
  <c r="K14" i="3"/>
  <c r="J13" i="3"/>
  <c r="J21" i="3"/>
  <c r="J20" i="3"/>
  <c r="J19" i="3"/>
  <c r="J18" i="3"/>
  <c r="J17" i="3"/>
  <c r="J16" i="3"/>
  <c r="J15" i="3"/>
  <c r="J14" i="3"/>
  <c r="I13" i="3"/>
  <c r="I21" i="3"/>
  <c r="I20" i="3"/>
  <c r="I19" i="3"/>
  <c r="I18" i="3"/>
  <c r="I17" i="3"/>
  <c r="I16" i="3"/>
  <c r="I15" i="3"/>
  <c r="I14" i="3"/>
  <c r="H13" i="3"/>
  <c r="H21" i="3"/>
  <c r="H20" i="3"/>
  <c r="H19" i="3"/>
  <c r="H18" i="3"/>
  <c r="H17" i="3"/>
  <c r="H16" i="3"/>
  <c r="H15" i="3"/>
  <c r="H14" i="3"/>
  <c r="G13" i="3"/>
  <c r="G21" i="3"/>
  <c r="G20" i="3"/>
  <c r="G19" i="3"/>
  <c r="G18" i="3"/>
  <c r="G17" i="3"/>
  <c r="G16" i="3"/>
  <c r="G15" i="3"/>
  <c r="G14" i="3"/>
  <c r="F13" i="3"/>
  <c r="F21" i="3"/>
  <c r="F20" i="3"/>
  <c r="F19" i="3"/>
  <c r="F18" i="3"/>
  <c r="F17" i="3"/>
  <c r="F16" i="3"/>
  <c r="F15" i="3"/>
  <c r="F14" i="3"/>
  <c r="E13" i="3"/>
  <c r="E21" i="3"/>
  <c r="E20" i="3"/>
  <c r="E19" i="3"/>
  <c r="E18" i="3"/>
  <c r="E17" i="3"/>
  <c r="E16" i="3"/>
  <c r="E15" i="3"/>
  <c r="E14" i="3"/>
  <c r="AI155" i="2"/>
  <c r="AJ156" i="2"/>
  <c r="AK155" i="2"/>
  <c r="AK162" i="2"/>
  <c r="AK163" i="2"/>
  <c r="AI139" i="2"/>
  <c r="AI138" i="2"/>
  <c r="AJ130" i="2"/>
  <c r="AK134" i="2"/>
  <c r="AI134" i="2"/>
  <c r="AK160" i="2"/>
  <c r="AJ160" i="2"/>
  <c r="AI160" i="2"/>
  <c r="AJ159" i="2"/>
  <c r="AK159" i="2" s="1"/>
  <c r="AI159" i="2"/>
  <c r="AJ158" i="2"/>
  <c r="AK158" i="2" s="1"/>
  <c r="AI158" i="2"/>
  <c r="AK157" i="2"/>
  <c r="AJ157" i="2"/>
  <c r="AI157" i="2"/>
  <c r="AK156" i="2"/>
  <c r="AI156" i="2"/>
  <c r="AJ155" i="2"/>
  <c r="AJ154" i="2"/>
  <c r="AK154" i="2" s="1"/>
  <c r="AI154" i="2"/>
  <c r="AK153" i="2"/>
  <c r="AJ153" i="2"/>
  <c r="AI153" i="2"/>
  <c r="AI162" i="2" s="1"/>
  <c r="AI163" i="2" s="1"/>
  <c r="AK152" i="2"/>
  <c r="AJ152" i="2"/>
  <c r="AJ162" i="2" s="1"/>
  <c r="AJ163" i="2" s="1"/>
  <c r="AI152" i="2"/>
  <c r="AK148" i="2"/>
  <c r="AJ148" i="2"/>
  <c r="AI148" i="2"/>
  <c r="AJ147" i="2"/>
  <c r="AK147" i="2" s="1"/>
  <c r="AI147" i="2"/>
  <c r="AJ146" i="2"/>
  <c r="AK146" i="2" s="1"/>
  <c r="AI146" i="2"/>
  <c r="AK145" i="2"/>
  <c r="AJ145" i="2"/>
  <c r="AI145" i="2"/>
  <c r="AJ144" i="2"/>
  <c r="AK144" i="2" s="1"/>
  <c r="AI144" i="2"/>
  <c r="AJ143" i="2"/>
  <c r="AK143" i="2" s="1"/>
  <c r="AI143" i="2"/>
  <c r="AJ142" i="2"/>
  <c r="AK142" i="2" s="1"/>
  <c r="AI142" i="2"/>
  <c r="AK141" i="2"/>
  <c r="AJ141" i="2"/>
  <c r="AI141" i="2"/>
  <c r="AI150" i="2" s="1"/>
  <c r="AI151" i="2" s="1"/>
  <c r="AK140" i="2"/>
  <c r="AJ140" i="2"/>
  <c r="AJ150" i="2" s="1"/>
  <c r="AJ151" i="2" s="1"/>
  <c r="AI140" i="2"/>
  <c r="AK136" i="2"/>
  <c r="AJ136" i="2"/>
  <c r="AI136" i="2"/>
  <c r="AJ135" i="2"/>
  <c r="AK135" i="2" s="1"/>
  <c r="AI135" i="2"/>
  <c r="AJ134" i="2"/>
  <c r="AK133" i="2"/>
  <c r="AJ133" i="2"/>
  <c r="AI133" i="2"/>
  <c r="AJ132" i="2"/>
  <c r="AK132" i="2" s="1"/>
  <c r="AI132" i="2"/>
  <c r="AJ131" i="2"/>
  <c r="AK131" i="2" s="1"/>
  <c r="AI131" i="2"/>
  <c r="AK130" i="2"/>
  <c r="AI130" i="2"/>
  <c r="AJ129" i="2"/>
  <c r="AK129" i="2" s="1"/>
  <c r="AI129" i="2"/>
  <c r="AK128" i="2"/>
  <c r="AJ128" i="2"/>
  <c r="AI128" i="2"/>
  <c r="P142" i="2"/>
  <c r="J145" i="2"/>
  <c r="J146" i="2"/>
  <c r="J147" i="2"/>
  <c r="AB131" i="2"/>
  <c r="AG162" i="2"/>
  <c r="AF162" i="2"/>
  <c r="AH160" i="2"/>
  <c r="AH159" i="2"/>
  <c r="AH158" i="2"/>
  <c r="AH157" i="2"/>
  <c r="AH156" i="2"/>
  <c r="AH155" i="2"/>
  <c r="AH154" i="2"/>
  <c r="AH153" i="2"/>
  <c r="AH152" i="2"/>
  <c r="AG150" i="2"/>
  <c r="AF150" i="2"/>
  <c r="AH148" i="2"/>
  <c r="AH147" i="2"/>
  <c r="AH146" i="2"/>
  <c r="AH145" i="2"/>
  <c r="AH144" i="2"/>
  <c r="AH143" i="2"/>
  <c r="AH142" i="2"/>
  <c r="AH141" i="2"/>
  <c r="AH140" i="2"/>
  <c r="AG138" i="2"/>
  <c r="AG139" i="2" s="1"/>
  <c r="AF138" i="2"/>
  <c r="AF139" i="2" s="1"/>
  <c r="AF151" i="2" s="1"/>
  <c r="AH136" i="2"/>
  <c r="AH135" i="2"/>
  <c r="AH134" i="2"/>
  <c r="AH133" i="2"/>
  <c r="AH132" i="2"/>
  <c r="AH131" i="2"/>
  <c r="AH130" i="2"/>
  <c r="AH129" i="2"/>
  <c r="AH128" i="2"/>
  <c r="AD162" i="2"/>
  <c r="AC162" i="2"/>
  <c r="AE160" i="2"/>
  <c r="AE159" i="2"/>
  <c r="AE158" i="2"/>
  <c r="AE157" i="2"/>
  <c r="AE156" i="2"/>
  <c r="AE155" i="2"/>
  <c r="AE154" i="2"/>
  <c r="AE153" i="2"/>
  <c r="AE152" i="2"/>
  <c r="AD150" i="2"/>
  <c r="AC150" i="2"/>
  <c r="AE148" i="2"/>
  <c r="AE147" i="2"/>
  <c r="AE146" i="2"/>
  <c r="AE145" i="2"/>
  <c r="AE144" i="2"/>
  <c r="AE143" i="2"/>
  <c r="AE142" i="2"/>
  <c r="AE141" i="2"/>
  <c r="AE140" i="2"/>
  <c r="AD138" i="2"/>
  <c r="AD139" i="2" s="1"/>
  <c r="AC138" i="2"/>
  <c r="AC139" i="2" s="1"/>
  <c r="AC151" i="2" s="1"/>
  <c r="AE136" i="2"/>
  <c r="AE135" i="2"/>
  <c r="AE134" i="2"/>
  <c r="AE133" i="2"/>
  <c r="AE132" i="2"/>
  <c r="AE131" i="2"/>
  <c r="AE130" i="2"/>
  <c r="AE129" i="2"/>
  <c r="AE128" i="2"/>
  <c r="AA162" i="2"/>
  <c r="Z162" i="2"/>
  <c r="AB160" i="2"/>
  <c r="AB159" i="2"/>
  <c r="AB158" i="2"/>
  <c r="AB157" i="2"/>
  <c r="AB156" i="2"/>
  <c r="AB155" i="2"/>
  <c r="AB154" i="2"/>
  <c r="AB153" i="2"/>
  <c r="AB152" i="2"/>
  <c r="AA150" i="2"/>
  <c r="Z150" i="2"/>
  <c r="Z151" i="2" s="1"/>
  <c r="AB148" i="2"/>
  <c r="AB147" i="2"/>
  <c r="AB146" i="2"/>
  <c r="AB145" i="2"/>
  <c r="AB144" i="2"/>
  <c r="AB143" i="2"/>
  <c r="AB142" i="2"/>
  <c r="AB141" i="2"/>
  <c r="AB140" i="2"/>
  <c r="AA138" i="2"/>
  <c r="AA139" i="2" s="1"/>
  <c r="Z138" i="2"/>
  <c r="Z139" i="2" s="1"/>
  <c r="AB136" i="2"/>
  <c r="AB135" i="2"/>
  <c r="AB134" i="2"/>
  <c r="AB133" i="2"/>
  <c r="AB132" i="2"/>
  <c r="AB130" i="2"/>
  <c r="AB129" i="2"/>
  <c r="AB128" i="2"/>
  <c r="X162" i="2"/>
  <c r="W162" i="2"/>
  <c r="Y160" i="2"/>
  <c r="Y159" i="2"/>
  <c r="Y158" i="2"/>
  <c r="Y157" i="2"/>
  <c r="Y156" i="2"/>
  <c r="Y155" i="2"/>
  <c r="Y154" i="2"/>
  <c r="Y153" i="2"/>
  <c r="Y152" i="2"/>
  <c r="Y162" i="2" s="1"/>
  <c r="X150" i="2"/>
  <c r="W150" i="2"/>
  <c r="W151" i="2" s="1"/>
  <c r="Y148" i="2"/>
  <c r="Y147" i="2"/>
  <c r="Y146" i="2"/>
  <c r="Y145" i="2"/>
  <c r="Y144" i="2"/>
  <c r="Y143" i="2"/>
  <c r="Y142" i="2"/>
  <c r="Y141" i="2"/>
  <c r="Y140" i="2"/>
  <c r="X139" i="2"/>
  <c r="X138" i="2"/>
  <c r="W138" i="2"/>
  <c r="W139" i="2" s="1"/>
  <c r="Y136" i="2"/>
  <c r="Y135" i="2"/>
  <c r="Y134" i="2"/>
  <c r="Y133" i="2"/>
  <c r="Y132" i="2"/>
  <c r="Y131" i="2"/>
  <c r="Y130" i="2"/>
  <c r="Y129" i="2"/>
  <c r="Y128" i="2"/>
  <c r="U162" i="2"/>
  <c r="T162" i="2"/>
  <c r="V160" i="2"/>
  <c r="V159" i="2"/>
  <c r="V158" i="2"/>
  <c r="V157" i="2"/>
  <c r="V156" i="2"/>
  <c r="V155" i="2"/>
  <c r="V154" i="2"/>
  <c r="V153" i="2"/>
  <c r="V152" i="2"/>
  <c r="U150" i="2"/>
  <c r="T150" i="2"/>
  <c r="V148" i="2"/>
  <c r="V147" i="2"/>
  <c r="V146" i="2"/>
  <c r="V145" i="2"/>
  <c r="V144" i="2"/>
  <c r="V143" i="2"/>
  <c r="V142" i="2"/>
  <c r="V141" i="2"/>
  <c r="V140" i="2"/>
  <c r="U138" i="2"/>
  <c r="U139" i="2" s="1"/>
  <c r="T138" i="2"/>
  <c r="T139" i="2" s="1"/>
  <c r="V136" i="2"/>
  <c r="V135" i="2"/>
  <c r="V134" i="2"/>
  <c r="V133" i="2"/>
  <c r="V132" i="2"/>
  <c r="V131" i="2"/>
  <c r="V130" i="2"/>
  <c r="V129" i="2"/>
  <c r="V128" i="2"/>
  <c r="R162" i="2"/>
  <c r="Q162" i="2"/>
  <c r="S160" i="2"/>
  <c r="S159" i="2"/>
  <c r="S158" i="2"/>
  <c r="S157" i="2"/>
  <c r="S156" i="2"/>
  <c r="S155" i="2"/>
  <c r="S154" i="2"/>
  <c r="S153" i="2"/>
  <c r="S152" i="2"/>
  <c r="R150" i="2"/>
  <c r="Q150" i="2"/>
  <c r="S148" i="2"/>
  <c r="S147" i="2"/>
  <c r="S146" i="2"/>
  <c r="S145" i="2"/>
  <c r="S144" i="2"/>
  <c r="S143" i="2"/>
  <c r="S142" i="2"/>
  <c r="S141" i="2"/>
  <c r="S140" i="2"/>
  <c r="R138" i="2"/>
  <c r="R139" i="2" s="1"/>
  <c r="Q138" i="2"/>
  <c r="Q139" i="2" s="1"/>
  <c r="Q151" i="2" s="1"/>
  <c r="S136" i="2"/>
  <c r="S135" i="2"/>
  <c r="S134" i="2"/>
  <c r="S133" i="2"/>
  <c r="S132" i="2"/>
  <c r="S131" i="2"/>
  <c r="S130" i="2"/>
  <c r="S129" i="2"/>
  <c r="S128" i="2"/>
  <c r="O162" i="2"/>
  <c r="N162" i="2"/>
  <c r="P160" i="2"/>
  <c r="P159" i="2"/>
  <c r="P158" i="2"/>
  <c r="P157" i="2"/>
  <c r="P156" i="2"/>
  <c r="P155" i="2"/>
  <c r="P154" i="2"/>
  <c r="P153" i="2"/>
  <c r="P152" i="2"/>
  <c r="O150" i="2"/>
  <c r="N150" i="2"/>
  <c r="P148" i="2"/>
  <c r="P147" i="2"/>
  <c r="P146" i="2"/>
  <c r="P145" i="2"/>
  <c r="P144" i="2"/>
  <c r="P143" i="2"/>
  <c r="P141" i="2"/>
  <c r="P140" i="2"/>
  <c r="N139" i="2"/>
  <c r="N151" i="2" s="1"/>
  <c r="O138" i="2"/>
  <c r="O139" i="2" s="1"/>
  <c r="N138" i="2"/>
  <c r="P136" i="2"/>
  <c r="P135" i="2"/>
  <c r="P134" i="2"/>
  <c r="P133" i="2"/>
  <c r="P132" i="2"/>
  <c r="P131" i="2"/>
  <c r="P130" i="2"/>
  <c r="P129" i="2"/>
  <c r="P128" i="2"/>
  <c r="L162" i="2"/>
  <c r="K162" i="2"/>
  <c r="M160" i="2"/>
  <c r="M159" i="2"/>
  <c r="M158" i="2"/>
  <c r="M157" i="2"/>
  <c r="M156" i="2"/>
  <c r="M155" i="2"/>
  <c r="M154" i="2"/>
  <c r="M153" i="2"/>
  <c r="M152" i="2"/>
  <c r="L150" i="2"/>
  <c r="K150" i="2"/>
  <c r="M148" i="2"/>
  <c r="M147" i="2"/>
  <c r="M146" i="2"/>
  <c r="M145" i="2"/>
  <c r="M144" i="2"/>
  <c r="M143" i="2"/>
  <c r="M142" i="2"/>
  <c r="M141" i="2"/>
  <c r="M140" i="2"/>
  <c r="L138" i="2"/>
  <c r="L139" i="2" s="1"/>
  <c r="K138" i="2"/>
  <c r="K139" i="2" s="1"/>
  <c r="M136" i="2"/>
  <c r="M135" i="2"/>
  <c r="M134" i="2"/>
  <c r="M133" i="2"/>
  <c r="M132" i="2"/>
  <c r="M131" i="2"/>
  <c r="M130" i="2"/>
  <c r="M129" i="2"/>
  <c r="M128" i="2"/>
  <c r="I162" i="2"/>
  <c r="H162" i="2"/>
  <c r="J160" i="2"/>
  <c r="J159" i="2"/>
  <c r="J158" i="2"/>
  <c r="J157" i="2"/>
  <c r="J156" i="2"/>
  <c r="J155" i="2"/>
  <c r="J154" i="2"/>
  <c r="J153" i="2"/>
  <c r="J152" i="2"/>
  <c r="I150" i="2"/>
  <c r="H150" i="2"/>
  <c r="J148" i="2"/>
  <c r="J144" i="2"/>
  <c r="J143" i="2"/>
  <c r="J142" i="2"/>
  <c r="J141" i="2"/>
  <c r="J140" i="2"/>
  <c r="I138" i="2"/>
  <c r="I139" i="2" s="1"/>
  <c r="H138" i="2"/>
  <c r="H139" i="2" s="1"/>
  <c r="J136" i="2"/>
  <c r="J138" i="2" s="1"/>
  <c r="J135" i="2"/>
  <c r="J134" i="2"/>
  <c r="J133" i="2"/>
  <c r="J132" i="2"/>
  <c r="J131" i="2"/>
  <c r="J130" i="2"/>
  <c r="J129" i="2"/>
  <c r="J128" i="2"/>
  <c r="G156" i="2"/>
  <c r="G141" i="2"/>
  <c r="F162" i="2"/>
  <c r="E162" i="2"/>
  <c r="G160" i="2"/>
  <c r="G159" i="2"/>
  <c r="G158" i="2"/>
  <c r="G157" i="2"/>
  <c r="G155" i="2"/>
  <c r="G154" i="2"/>
  <c r="G153" i="2"/>
  <c r="G152" i="2"/>
  <c r="F150" i="2"/>
  <c r="E150" i="2"/>
  <c r="G148" i="2"/>
  <c r="G147" i="2"/>
  <c r="G146" i="2"/>
  <c r="G145" i="2"/>
  <c r="G144" i="2"/>
  <c r="G143" i="2"/>
  <c r="G142" i="2"/>
  <c r="G140" i="2"/>
  <c r="F138" i="2"/>
  <c r="F139" i="2" s="1"/>
  <c r="E138" i="2"/>
  <c r="E139" i="2" s="1"/>
  <c r="E151" i="2" s="1"/>
  <c r="G129" i="2"/>
  <c r="G128" i="2"/>
  <c r="G130" i="2"/>
  <c r="G136" i="2"/>
  <c r="G135" i="2"/>
  <c r="G134" i="2"/>
  <c r="G133" i="2"/>
  <c r="G132" i="2"/>
  <c r="G131" i="2"/>
  <c r="G79" i="2"/>
  <c r="H79" i="2"/>
  <c r="I79" i="2"/>
  <c r="I91" i="2" s="1"/>
  <c r="I103" i="2" s="1"/>
  <c r="I115" i="2" s="1"/>
  <c r="J79" i="2"/>
  <c r="J91" i="2" s="1"/>
  <c r="J103" i="2" s="1"/>
  <c r="J115" i="2" s="1"/>
  <c r="K79" i="2"/>
  <c r="K91" i="2" s="1"/>
  <c r="K103" i="2" s="1"/>
  <c r="K115" i="2" s="1"/>
  <c r="L79" i="2"/>
  <c r="M79" i="2"/>
  <c r="N79" i="2"/>
  <c r="O79" i="2"/>
  <c r="P79" i="2"/>
  <c r="Q79" i="2"/>
  <c r="Q91" i="2" s="1"/>
  <c r="Q103" i="2" s="1"/>
  <c r="Q115" i="2" s="1"/>
  <c r="R79" i="2"/>
  <c r="R91" i="2" s="1"/>
  <c r="R103" i="2" s="1"/>
  <c r="R115" i="2" s="1"/>
  <c r="S79" i="2"/>
  <c r="S91" i="2" s="1"/>
  <c r="S103" i="2" s="1"/>
  <c r="S115" i="2" s="1"/>
  <c r="T79" i="2"/>
  <c r="U79" i="2"/>
  <c r="V79" i="2"/>
  <c r="W79" i="2"/>
  <c r="X79" i="2"/>
  <c r="Y79" i="2"/>
  <c r="Y91" i="2" s="1"/>
  <c r="Y103" i="2" s="1"/>
  <c r="Y115" i="2" s="1"/>
  <c r="Z79" i="2"/>
  <c r="Z91" i="2" s="1"/>
  <c r="Z103" i="2" s="1"/>
  <c r="Z115" i="2" s="1"/>
  <c r="AA115" i="2"/>
  <c r="AB115" i="2"/>
  <c r="AC115" i="2"/>
  <c r="AD115" i="2"/>
  <c r="AE115" i="2"/>
  <c r="AF115" i="2"/>
  <c r="AG115" i="2"/>
  <c r="AH115" i="2"/>
  <c r="AI115" i="2"/>
  <c r="G114" i="2"/>
  <c r="H114" i="2"/>
  <c r="I114" i="2"/>
  <c r="J114" i="2"/>
  <c r="K114" i="2"/>
  <c r="L114" i="2"/>
  <c r="M114" i="2"/>
  <c r="N114" i="2"/>
  <c r="O114" i="2"/>
  <c r="P114" i="2"/>
  <c r="Q114" i="2"/>
  <c r="R114" i="2"/>
  <c r="S114" i="2"/>
  <c r="T114" i="2"/>
  <c r="U114" i="2"/>
  <c r="V114" i="2"/>
  <c r="W114" i="2"/>
  <c r="X114" i="2"/>
  <c r="Y114" i="2"/>
  <c r="Z114" i="2"/>
  <c r="AA114" i="2"/>
  <c r="AB114" i="2"/>
  <c r="AC114" i="2"/>
  <c r="AD114" i="2"/>
  <c r="AE114" i="2"/>
  <c r="AF114" i="2"/>
  <c r="AG114" i="2"/>
  <c r="AH114" i="2"/>
  <c r="H103" i="2"/>
  <c r="H115" i="2" s="1"/>
  <c r="N103" i="2"/>
  <c r="N115" i="2" s="1"/>
  <c r="P103" i="2"/>
  <c r="P115" i="2" s="1"/>
  <c r="V103" i="2"/>
  <c r="V115" i="2" s="1"/>
  <c r="X103" i="2"/>
  <c r="X115" i="2" s="1"/>
  <c r="AA103" i="2"/>
  <c r="AB103" i="2"/>
  <c r="AC103" i="2"/>
  <c r="AD103" i="2"/>
  <c r="AE103" i="2"/>
  <c r="AF103" i="2"/>
  <c r="AG103" i="2"/>
  <c r="G102" i="2"/>
  <c r="H102" i="2"/>
  <c r="I102" i="2"/>
  <c r="J102" i="2"/>
  <c r="K102" i="2"/>
  <c r="L102" i="2"/>
  <c r="M102" i="2"/>
  <c r="N102" i="2"/>
  <c r="O102" i="2"/>
  <c r="P102" i="2"/>
  <c r="Q102" i="2"/>
  <c r="R102" i="2"/>
  <c r="S102" i="2"/>
  <c r="T102" i="2"/>
  <c r="U102" i="2"/>
  <c r="V102" i="2"/>
  <c r="W102" i="2"/>
  <c r="X102" i="2"/>
  <c r="Y102" i="2"/>
  <c r="Z102" i="2"/>
  <c r="AA102" i="2"/>
  <c r="AB102" i="2"/>
  <c r="AC102" i="2"/>
  <c r="AD102" i="2"/>
  <c r="AE102" i="2"/>
  <c r="AF102" i="2"/>
  <c r="AG102" i="2"/>
  <c r="AI93" i="2"/>
  <c r="AI92" i="2"/>
  <c r="AH102" i="2"/>
  <c r="G91" i="2"/>
  <c r="G103" i="2" s="1"/>
  <c r="G115" i="2" s="1"/>
  <c r="H91" i="2"/>
  <c r="L91" i="2"/>
  <c r="L103" i="2" s="1"/>
  <c r="L115" i="2" s="1"/>
  <c r="M91" i="2"/>
  <c r="M103" i="2" s="1"/>
  <c r="M115" i="2" s="1"/>
  <c r="N91" i="2"/>
  <c r="O91" i="2"/>
  <c r="O103" i="2" s="1"/>
  <c r="O115" i="2" s="1"/>
  <c r="P91" i="2"/>
  <c r="T91" i="2"/>
  <c r="T103" i="2" s="1"/>
  <c r="T115" i="2" s="1"/>
  <c r="U91" i="2"/>
  <c r="U103" i="2" s="1"/>
  <c r="U115" i="2" s="1"/>
  <c r="V91" i="2"/>
  <c r="W91" i="2"/>
  <c r="W103" i="2" s="1"/>
  <c r="W115" i="2" s="1"/>
  <c r="X91" i="2"/>
  <c r="AA91" i="2"/>
  <c r="AB91" i="2"/>
  <c r="AC91" i="2"/>
  <c r="AD91" i="2"/>
  <c r="AE91" i="2"/>
  <c r="AF91" i="2"/>
  <c r="F90" i="2"/>
  <c r="G90" i="2"/>
  <c r="H90" i="2"/>
  <c r="I90" i="2"/>
  <c r="J90" i="2"/>
  <c r="K90" i="2"/>
  <c r="L90" i="2"/>
  <c r="M90" i="2"/>
  <c r="N90" i="2"/>
  <c r="O90" i="2"/>
  <c r="P90" i="2"/>
  <c r="Q90" i="2"/>
  <c r="R90" i="2"/>
  <c r="S90" i="2"/>
  <c r="T90" i="2"/>
  <c r="U90" i="2"/>
  <c r="V90" i="2"/>
  <c r="W90" i="2"/>
  <c r="X90" i="2"/>
  <c r="Y90" i="2"/>
  <c r="Z90" i="2"/>
  <c r="AA90" i="2"/>
  <c r="AB90" i="2"/>
  <c r="AC90" i="2"/>
  <c r="AD90" i="2"/>
  <c r="AE90" i="2"/>
  <c r="AF90" i="2"/>
  <c r="AG90" i="2"/>
  <c r="AG91" i="2" s="1"/>
  <c r="AH90" i="2"/>
  <c r="AH91" i="2" s="1"/>
  <c r="AI91" i="2"/>
  <c r="AJ91" i="2"/>
  <c r="AI90" i="2"/>
  <c r="AI81" i="2"/>
  <c r="AI82" i="2"/>
  <c r="AI83" i="2"/>
  <c r="AI84" i="2"/>
  <c r="AI85" i="2"/>
  <c r="AI86" i="2"/>
  <c r="AI87" i="2"/>
  <c r="AI88" i="2"/>
  <c r="F126" i="2"/>
  <c r="G126" i="2"/>
  <c r="H126" i="2"/>
  <c r="I126" i="2"/>
  <c r="J126" i="2"/>
  <c r="K126" i="2"/>
  <c r="L126" i="2"/>
  <c r="M126" i="2"/>
  <c r="N126" i="2"/>
  <c r="O126" i="2"/>
  <c r="P126" i="2"/>
  <c r="Q126" i="2"/>
  <c r="R126" i="2"/>
  <c r="S126" i="2"/>
  <c r="T126" i="2"/>
  <c r="U126" i="2"/>
  <c r="V126" i="2"/>
  <c r="W126" i="2"/>
  <c r="X126" i="2"/>
  <c r="Y126" i="2"/>
  <c r="Z126" i="2"/>
  <c r="AA126" i="2"/>
  <c r="AB126" i="2"/>
  <c r="AC126" i="2"/>
  <c r="AD126" i="2"/>
  <c r="AE126" i="2"/>
  <c r="AF126" i="2"/>
  <c r="AG126" i="2"/>
  <c r="AH126" i="2"/>
  <c r="AI126" i="2"/>
  <c r="AJ126" i="2"/>
  <c r="AA79" i="2"/>
  <c r="AB79" i="2"/>
  <c r="AC79" i="2"/>
  <c r="AD79" i="2"/>
  <c r="AE79" i="2"/>
  <c r="AF79" i="2"/>
  <c r="AG79" i="2"/>
  <c r="AH79" i="2"/>
  <c r="AI79" i="2"/>
  <c r="AJ79" i="2"/>
  <c r="F78" i="2"/>
  <c r="G78" i="2"/>
  <c r="H78" i="2"/>
  <c r="I78" i="2"/>
  <c r="J78" i="2"/>
  <c r="K78" i="2"/>
  <c r="L78" i="2"/>
  <c r="M78" i="2"/>
  <c r="N78" i="2"/>
  <c r="O78" i="2"/>
  <c r="P78" i="2"/>
  <c r="Q78" i="2"/>
  <c r="R78" i="2"/>
  <c r="S78" i="2"/>
  <c r="T78" i="2"/>
  <c r="U78" i="2"/>
  <c r="V78" i="2"/>
  <c r="W78" i="2"/>
  <c r="X78" i="2"/>
  <c r="Y78" i="2"/>
  <c r="Z78" i="2"/>
  <c r="AA78" i="2"/>
  <c r="AB78" i="2"/>
  <c r="AC78" i="2"/>
  <c r="F67" i="2"/>
  <c r="G67" i="2"/>
  <c r="H67" i="2"/>
  <c r="I67" i="2"/>
  <c r="J67" i="2"/>
  <c r="K67" i="2"/>
  <c r="L67" i="2"/>
  <c r="M67" i="2"/>
  <c r="N67" i="2"/>
  <c r="O67" i="2"/>
  <c r="P67" i="2"/>
  <c r="Q67" i="2"/>
  <c r="R67" i="2"/>
  <c r="S67" i="2"/>
  <c r="T67" i="2"/>
  <c r="U67" i="2"/>
  <c r="V67" i="2"/>
  <c r="W67" i="2"/>
  <c r="X67" i="2"/>
  <c r="Y67" i="2"/>
  <c r="Z67" i="2"/>
  <c r="AA67" i="2"/>
  <c r="AB67" i="2"/>
  <c r="AC67" i="2"/>
  <c r="AD67" i="2"/>
  <c r="AE67" i="2"/>
  <c r="AF67" i="2"/>
  <c r="AE78" i="2"/>
  <c r="AF78" i="2"/>
  <c r="AG78" i="2"/>
  <c r="AH78" i="2"/>
  <c r="AH67" i="2"/>
  <c r="AI67" i="2"/>
  <c r="AJ67" i="2"/>
  <c r="AK67" i="2"/>
  <c r="L66" i="2"/>
  <c r="M66" i="2"/>
  <c r="N66" i="2"/>
  <c r="O66" i="2"/>
  <c r="P66" i="2"/>
  <c r="Q66" i="2"/>
  <c r="R66" i="2"/>
  <c r="S66" i="2"/>
  <c r="T66" i="2"/>
  <c r="U66" i="2"/>
  <c r="V66" i="2"/>
  <c r="W66" i="2"/>
  <c r="X66" i="2"/>
  <c r="Y66" i="2"/>
  <c r="Z66" i="2"/>
  <c r="AA66" i="2"/>
  <c r="AB66" i="2"/>
  <c r="AC66" i="2"/>
  <c r="AD66" i="2"/>
  <c r="AE66" i="2"/>
  <c r="AF66" i="2"/>
  <c r="AG66" i="2"/>
  <c r="AH66" i="2"/>
  <c r="AI66" i="2"/>
  <c r="AJ66" i="2"/>
  <c r="AK66" i="2"/>
  <c r="F66" i="2"/>
  <c r="G66" i="2"/>
  <c r="H66" i="2"/>
  <c r="I66" i="2"/>
  <c r="J66" i="2"/>
  <c r="K66" i="2"/>
  <c r="G23" i="3" l="1"/>
  <c r="H23" i="3"/>
  <c r="I23" i="3"/>
  <c r="K23" i="3"/>
  <c r="O23" i="3"/>
  <c r="P23" i="3"/>
  <c r="Q23" i="3"/>
  <c r="L23" i="3"/>
  <c r="E23" i="3"/>
  <c r="M23" i="3"/>
  <c r="F23" i="3"/>
  <c r="N23" i="3"/>
  <c r="J23" i="3"/>
  <c r="S16" i="3"/>
  <c r="S21" i="3"/>
  <c r="S20" i="3"/>
  <c r="S17" i="3"/>
  <c r="S14" i="3"/>
  <c r="S13" i="3"/>
  <c r="S15" i="3"/>
  <c r="S18" i="3"/>
  <c r="S19" i="3"/>
  <c r="AK150" i="2"/>
  <c r="AK151" i="2" s="1"/>
  <c r="AK138" i="2"/>
  <c r="AK139" i="2" s="1"/>
  <c r="AJ138" i="2"/>
  <c r="AJ139" i="2" s="1"/>
  <c r="O151" i="2"/>
  <c r="O163" i="2" s="1"/>
  <c r="G138" i="2"/>
  <c r="G139" i="2" s="1"/>
  <c r="AH138" i="2"/>
  <c r="AH139" i="2" s="1"/>
  <c r="X151" i="2"/>
  <c r="X163" i="2" s="1"/>
  <c r="R151" i="2"/>
  <c r="R163" i="2" s="1"/>
  <c r="L151" i="2"/>
  <c r="L163" i="2" s="1"/>
  <c r="I151" i="2"/>
  <c r="I163" i="2" s="1"/>
  <c r="F151" i="2"/>
  <c r="F163" i="2" s="1"/>
  <c r="AH162" i="2"/>
  <c r="AH150" i="2"/>
  <c r="AH151" i="2" s="1"/>
  <c r="AE162" i="2"/>
  <c r="AE150" i="2"/>
  <c r="AE138" i="2"/>
  <c r="AE139" i="2" s="1"/>
  <c r="AC163" i="2"/>
  <c r="AB138" i="2"/>
  <c r="AB139" i="2" s="1"/>
  <c r="AB150" i="2"/>
  <c r="AB162" i="2"/>
  <c r="Y150" i="2"/>
  <c r="Y138" i="2"/>
  <c r="Y139" i="2" s="1"/>
  <c r="V138" i="2"/>
  <c r="V139" i="2" s="1"/>
  <c r="T151" i="2"/>
  <c r="V150" i="2"/>
  <c r="V151" i="2" s="1"/>
  <c r="V162" i="2"/>
  <c r="S162" i="2"/>
  <c r="S150" i="2"/>
  <c r="S138" i="2"/>
  <c r="S139" i="2" s="1"/>
  <c r="P162" i="2"/>
  <c r="P150" i="2"/>
  <c r="N163" i="2"/>
  <c r="P138" i="2"/>
  <c r="P139" i="2" s="1"/>
  <c r="K151" i="2"/>
  <c r="M138" i="2"/>
  <c r="M139" i="2" s="1"/>
  <c r="M150" i="2"/>
  <c r="M151" i="2" s="1"/>
  <c r="K163" i="2"/>
  <c r="M162" i="2"/>
  <c r="J162" i="2"/>
  <c r="J150" i="2"/>
  <c r="H151" i="2"/>
  <c r="H163" i="2" s="1"/>
  <c r="J139" i="2"/>
  <c r="AG151" i="2"/>
  <c r="AG163" i="2" s="1"/>
  <c r="AF163" i="2"/>
  <c r="AD151" i="2"/>
  <c r="AD163" i="2" s="1"/>
  <c r="AA151" i="2"/>
  <c r="Z163" i="2"/>
  <c r="AA163" i="2"/>
  <c r="W163" i="2"/>
  <c r="U151" i="2"/>
  <c r="U163" i="2" s="1"/>
  <c r="T163" i="2"/>
  <c r="Q163" i="2"/>
  <c r="G162" i="2"/>
  <c r="E163" i="2"/>
  <c r="G150" i="2"/>
  <c r="G151" i="2" s="1"/>
  <c r="BC19" i="1"/>
  <c r="AZ19" i="1"/>
  <c r="AW19" i="1"/>
  <c r="BD21" i="1"/>
  <c r="BC21" i="1"/>
  <c r="BA21" i="1"/>
  <c r="AZ21" i="1"/>
  <c r="AX21" i="1"/>
  <c r="AW21" i="1"/>
  <c r="AU21" i="1"/>
  <c r="BD7" i="1"/>
  <c r="BC7" i="1"/>
  <c r="BA7" i="1"/>
  <c r="AZ7" i="1"/>
  <c r="AX7" i="1"/>
  <c r="AX23" i="1" s="1"/>
  <c r="AW7" i="1"/>
  <c r="AK120" i="2"/>
  <c r="AK121" i="2"/>
  <c r="AK122" i="2"/>
  <c r="AJ117" i="2"/>
  <c r="AK117" i="2" s="1"/>
  <c r="AJ118" i="2"/>
  <c r="AK118" i="2" s="1"/>
  <c r="AJ119" i="2"/>
  <c r="AJ120" i="2"/>
  <c r="AJ121" i="2"/>
  <c r="AJ122" i="2"/>
  <c r="AJ123" i="2"/>
  <c r="AK123" i="2" s="1"/>
  <c r="AJ124" i="2"/>
  <c r="AK124" i="2" s="1"/>
  <c r="AJ116" i="2"/>
  <c r="AK116" i="2" s="1"/>
  <c r="AI117" i="2"/>
  <c r="AI118" i="2"/>
  <c r="AI119" i="2"/>
  <c r="AI120" i="2"/>
  <c r="AI121" i="2"/>
  <c r="AI122" i="2"/>
  <c r="AI123" i="2"/>
  <c r="AI124" i="2"/>
  <c r="AI116" i="2"/>
  <c r="AK112" i="2"/>
  <c r="AK104" i="2"/>
  <c r="AJ112" i="2"/>
  <c r="AJ111" i="2"/>
  <c r="AJ110" i="2"/>
  <c r="AJ109" i="2"/>
  <c r="AK109" i="2" s="1"/>
  <c r="AJ108" i="2"/>
  <c r="AK108" i="2" s="1"/>
  <c r="AJ107" i="2"/>
  <c r="AK107" i="2" s="1"/>
  <c r="AJ106" i="2"/>
  <c r="AK106" i="2" s="1"/>
  <c r="AJ105" i="2"/>
  <c r="AJ114" i="2" s="1"/>
  <c r="AJ104" i="2"/>
  <c r="AI105" i="2"/>
  <c r="AI106" i="2"/>
  <c r="AI107" i="2"/>
  <c r="AI108" i="2"/>
  <c r="AI109" i="2"/>
  <c r="AI110" i="2"/>
  <c r="AK110" i="2" s="1"/>
  <c r="AI111" i="2"/>
  <c r="AK111" i="2" s="1"/>
  <c r="AI112" i="2"/>
  <c r="AI104" i="2"/>
  <c r="AK98" i="2"/>
  <c r="AK99" i="2"/>
  <c r="AK100" i="2"/>
  <c r="AJ93" i="2"/>
  <c r="AK93" i="2" s="1"/>
  <c r="AJ94" i="2"/>
  <c r="AK94" i="2" s="1"/>
  <c r="AJ95" i="2"/>
  <c r="AK95" i="2" s="1"/>
  <c r="AJ96" i="2"/>
  <c r="AK96" i="2" s="1"/>
  <c r="AJ97" i="2"/>
  <c r="AK97" i="2" s="1"/>
  <c r="AJ98" i="2"/>
  <c r="AJ99" i="2"/>
  <c r="AJ100" i="2"/>
  <c r="AJ92" i="2"/>
  <c r="AK92" i="2" s="1"/>
  <c r="AI94" i="2"/>
  <c r="AI95" i="2"/>
  <c r="AI96" i="2"/>
  <c r="AI97" i="2"/>
  <c r="AI98" i="2"/>
  <c r="AI99" i="2"/>
  <c r="AI100" i="2"/>
  <c r="AK83" i="2"/>
  <c r="AK84" i="2"/>
  <c r="AK85" i="2"/>
  <c r="AJ81" i="2"/>
  <c r="AK81" i="2" s="1"/>
  <c r="AJ82" i="2"/>
  <c r="AK82" i="2" s="1"/>
  <c r="AJ83" i="2"/>
  <c r="AJ84" i="2"/>
  <c r="AJ85" i="2"/>
  <c r="AJ86" i="2"/>
  <c r="AK86" i="2" s="1"/>
  <c r="AJ87" i="2"/>
  <c r="AK87" i="2" s="1"/>
  <c r="AJ88" i="2"/>
  <c r="AK88" i="2" s="1"/>
  <c r="AJ80" i="2"/>
  <c r="AK80" i="2" s="1"/>
  <c r="AI80" i="2"/>
  <c r="AK69" i="2"/>
  <c r="AK70" i="2"/>
  <c r="AK76" i="2"/>
  <c r="AK68" i="2"/>
  <c r="AJ69" i="2"/>
  <c r="AJ70" i="2"/>
  <c r="AJ71" i="2"/>
  <c r="AJ72" i="2"/>
  <c r="AJ78" i="2" s="1"/>
  <c r="AJ73" i="2"/>
  <c r="AK73" i="2" s="1"/>
  <c r="AJ74" i="2"/>
  <c r="AK74" i="2" s="1"/>
  <c r="AJ75" i="2"/>
  <c r="AK75" i="2" s="1"/>
  <c r="AJ76" i="2"/>
  <c r="AJ68" i="2"/>
  <c r="AI69" i="2"/>
  <c r="AI70" i="2"/>
  <c r="AI71" i="2"/>
  <c r="AK71" i="2" s="1"/>
  <c r="AI72" i="2"/>
  <c r="AI73" i="2"/>
  <c r="AI74" i="2"/>
  <c r="AI75" i="2"/>
  <c r="AI76" i="2"/>
  <c r="AI68" i="2"/>
  <c r="AI61" i="2"/>
  <c r="AJ64" i="2"/>
  <c r="AI57" i="2"/>
  <c r="AI58" i="2"/>
  <c r="AI59" i="2"/>
  <c r="AI60" i="2"/>
  <c r="AI62" i="2"/>
  <c r="AI63" i="2"/>
  <c r="AI64" i="2"/>
  <c r="AJ58" i="2"/>
  <c r="AJ57" i="2"/>
  <c r="AK57" i="2" s="1"/>
  <c r="AJ59" i="2"/>
  <c r="AJ60" i="2"/>
  <c r="AJ61" i="2"/>
  <c r="AK61" i="2" s="1"/>
  <c r="AJ62" i="2"/>
  <c r="AK62" i="2" s="1"/>
  <c r="AJ63" i="2"/>
  <c r="AK63" i="2" s="1"/>
  <c r="AK64" i="2"/>
  <c r="AJ56" i="2"/>
  <c r="AK56" i="2" s="1"/>
  <c r="AI56" i="2"/>
  <c r="AK58" i="2"/>
  <c r="AJ45" i="2"/>
  <c r="AJ46" i="2"/>
  <c r="AJ47" i="2"/>
  <c r="AK47" i="2" s="1"/>
  <c r="AJ48" i="2"/>
  <c r="AJ49" i="2"/>
  <c r="AJ54" i="2" s="1"/>
  <c r="AJ50" i="2"/>
  <c r="AJ51" i="2"/>
  <c r="AJ52" i="2"/>
  <c r="AJ44" i="2"/>
  <c r="AI44" i="2"/>
  <c r="AK44" i="2" s="1"/>
  <c r="AK45" i="2"/>
  <c r="AK46" i="2"/>
  <c r="AK48" i="2"/>
  <c r="AI45" i="2"/>
  <c r="AI46" i="2"/>
  <c r="AI47" i="2"/>
  <c r="AI48" i="2"/>
  <c r="AI49" i="2"/>
  <c r="AI50" i="2"/>
  <c r="AI51" i="2"/>
  <c r="AI52" i="2"/>
  <c r="AK38" i="2"/>
  <c r="AK39" i="2"/>
  <c r="AK40" i="2"/>
  <c r="AJ33" i="2"/>
  <c r="AK33" i="2" s="1"/>
  <c r="AJ34" i="2"/>
  <c r="AK34" i="2" s="1"/>
  <c r="AJ35" i="2"/>
  <c r="AJ36" i="2"/>
  <c r="AK36" i="2" s="1"/>
  <c r="AJ37" i="2"/>
  <c r="AK37" i="2" s="1"/>
  <c r="AJ38" i="2"/>
  <c r="AJ39" i="2"/>
  <c r="AJ40" i="2"/>
  <c r="AJ32" i="2"/>
  <c r="AK32" i="2" s="1"/>
  <c r="AI33" i="2"/>
  <c r="AI34" i="2"/>
  <c r="AI35" i="2"/>
  <c r="AI36" i="2"/>
  <c r="AI37" i="2"/>
  <c r="AI38" i="2"/>
  <c r="AI39" i="2"/>
  <c r="AI40" i="2"/>
  <c r="AI32" i="2"/>
  <c r="AK23" i="2"/>
  <c r="AK24" i="2"/>
  <c r="AK25" i="2"/>
  <c r="AJ21" i="2"/>
  <c r="AK21" i="2" s="1"/>
  <c r="AJ22" i="2"/>
  <c r="AK22" i="2" s="1"/>
  <c r="AJ23" i="2"/>
  <c r="AJ24" i="2"/>
  <c r="AJ25" i="2"/>
  <c r="AJ26" i="2"/>
  <c r="AK26" i="2" s="1"/>
  <c r="AJ27" i="2"/>
  <c r="AK27" i="2" s="1"/>
  <c r="AJ28" i="2"/>
  <c r="AK28" i="2" s="1"/>
  <c r="AJ20" i="2"/>
  <c r="AK20" i="2" s="1"/>
  <c r="AI21" i="2"/>
  <c r="AI22" i="2"/>
  <c r="AI23" i="2"/>
  <c r="AI24" i="2"/>
  <c r="AI25" i="2"/>
  <c r="AI26" i="2"/>
  <c r="AI27" i="2"/>
  <c r="AI28" i="2"/>
  <c r="AI20" i="2"/>
  <c r="AJ9" i="2"/>
  <c r="AJ10" i="2"/>
  <c r="AJ11" i="2"/>
  <c r="AJ12" i="2"/>
  <c r="AJ13" i="2"/>
  <c r="AJ14" i="2"/>
  <c r="AK14" i="2" s="1"/>
  <c r="AJ15" i="2"/>
  <c r="AJ16" i="2"/>
  <c r="AK16" i="2" s="1"/>
  <c r="AK9" i="2"/>
  <c r="AK10" i="2"/>
  <c r="AJ8" i="2"/>
  <c r="AK8" i="2" s="1"/>
  <c r="AI16" i="2"/>
  <c r="AI9" i="2"/>
  <c r="AI10" i="2"/>
  <c r="AI11" i="2"/>
  <c r="AK11" i="2" s="1"/>
  <c r="AI12" i="2"/>
  <c r="AK12" i="2" s="1"/>
  <c r="AI13" i="2"/>
  <c r="AI14" i="2"/>
  <c r="AI15" i="2"/>
  <c r="AI18" i="2" s="1"/>
  <c r="AI19" i="2" s="1"/>
  <c r="AI8" i="2"/>
  <c r="G117" i="2"/>
  <c r="G118" i="2"/>
  <c r="G119" i="2"/>
  <c r="G120" i="2"/>
  <c r="G121" i="2"/>
  <c r="G122" i="2"/>
  <c r="G123" i="2"/>
  <c r="G124" i="2"/>
  <c r="G116" i="2"/>
  <c r="J117" i="2"/>
  <c r="J118" i="2"/>
  <c r="J119" i="2"/>
  <c r="J120" i="2"/>
  <c r="J121" i="2"/>
  <c r="J122" i="2"/>
  <c r="J123" i="2"/>
  <c r="J124" i="2"/>
  <c r="J116" i="2"/>
  <c r="M117" i="2"/>
  <c r="M118" i="2"/>
  <c r="M119" i="2"/>
  <c r="M120" i="2"/>
  <c r="M121" i="2"/>
  <c r="M122" i="2"/>
  <c r="M123" i="2"/>
  <c r="M124" i="2"/>
  <c r="M116" i="2"/>
  <c r="P117" i="2"/>
  <c r="P118" i="2"/>
  <c r="P119" i="2"/>
  <c r="P120" i="2"/>
  <c r="P121" i="2"/>
  <c r="P122" i="2"/>
  <c r="P123" i="2"/>
  <c r="P124" i="2"/>
  <c r="P116" i="2"/>
  <c r="S117" i="2"/>
  <c r="S118" i="2"/>
  <c r="S119" i="2"/>
  <c r="S120" i="2"/>
  <c r="S121" i="2"/>
  <c r="S122" i="2"/>
  <c r="S123" i="2"/>
  <c r="S124" i="2"/>
  <c r="S116" i="2"/>
  <c r="V117" i="2"/>
  <c r="V118" i="2"/>
  <c r="V119" i="2"/>
  <c r="V120" i="2"/>
  <c r="V121" i="2"/>
  <c r="V122" i="2"/>
  <c r="V123" i="2"/>
  <c r="V124" i="2"/>
  <c r="V116" i="2"/>
  <c r="Y117" i="2"/>
  <c r="Y118" i="2"/>
  <c r="Y119" i="2"/>
  <c r="Y120" i="2"/>
  <c r="Y121" i="2"/>
  <c r="Y122" i="2"/>
  <c r="Y123" i="2"/>
  <c r="Y124" i="2"/>
  <c r="Y116" i="2"/>
  <c r="AB117" i="2"/>
  <c r="AB118" i="2"/>
  <c r="AB119" i="2"/>
  <c r="AB120" i="2"/>
  <c r="AB121" i="2"/>
  <c r="AB122" i="2"/>
  <c r="AB123" i="2"/>
  <c r="AB124" i="2"/>
  <c r="AB116" i="2"/>
  <c r="AE117" i="2"/>
  <c r="AE118" i="2"/>
  <c r="AE119" i="2"/>
  <c r="AE120" i="2"/>
  <c r="AE121" i="2"/>
  <c r="AE122" i="2"/>
  <c r="AE123" i="2"/>
  <c r="AE124" i="2"/>
  <c r="AE116" i="2"/>
  <c r="AH117" i="2"/>
  <c r="AH118" i="2"/>
  <c r="AH119" i="2"/>
  <c r="AH120" i="2"/>
  <c r="AH121" i="2"/>
  <c r="AH122" i="2"/>
  <c r="AH123" i="2"/>
  <c r="AH124" i="2"/>
  <c r="AH116" i="2"/>
  <c r="AH105" i="2"/>
  <c r="AH106" i="2"/>
  <c r="AH107" i="2"/>
  <c r="AH108" i="2"/>
  <c r="AH109" i="2"/>
  <c r="AH110" i="2"/>
  <c r="AH111" i="2"/>
  <c r="AH112" i="2"/>
  <c r="AH104" i="2"/>
  <c r="AE105" i="2"/>
  <c r="AE106" i="2"/>
  <c r="AE107" i="2"/>
  <c r="AE108" i="2"/>
  <c r="AE109" i="2"/>
  <c r="AE110" i="2"/>
  <c r="AE111" i="2"/>
  <c r="AE112" i="2"/>
  <c r="AE104" i="2"/>
  <c r="AB105" i="2"/>
  <c r="AB106" i="2"/>
  <c r="AB107" i="2"/>
  <c r="AB108" i="2"/>
  <c r="AB109" i="2"/>
  <c r="AB110" i="2"/>
  <c r="AB111" i="2"/>
  <c r="AB112" i="2"/>
  <c r="AB104" i="2"/>
  <c r="Y105" i="2"/>
  <c r="Y106" i="2"/>
  <c r="Y107" i="2"/>
  <c r="Y108" i="2"/>
  <c r="Y109" i="2"/>
  <c r="Y110" i="2"/>
  <c r="Y111" i="2"/>
  <c r="Y112" i="2"/>
  <c r="Y104" i="2"/>
  <c r="V105" i="2"/>
  <c r="V106" i="2"/>
  <c r="V107" i="2"/>
  <c r="V108" i="2"/>
  <c r="V109" i="2"/>
  <c r="V110" i="2"/>
  <c r="V111" i="2"/>
  <c r="V112" i="2"/>
  <c r="V104" i="2"/>
  <c r="S105" i="2"/>
  <c r="S106" i="2"/>
  <c r="S107" i="2"/>
  <c r="S108" i="2"/>
  <c r="S109" i="2"/>
  <c r="S110" i="2"/>
  <c r="S111" i="2"/>
  <c r="S112" i="2"/>
  <c r="S104" i="2"/>
  <c r="P105" i="2"/>
  <c r="P106" i="2"/>
  <c r="P107" i="2"/>
  <c r="P108" i="2"/>
  <c r="P109" i="2"/>
  <c r="P110" i="2"/>
  <c r="P111" i="2"/>
  <c r="P112" i="2"/>
  <c r="P104" i="2"/>
  <c r="M105" i="2"/>
  <c r="M106" i="2"/>
  <c r="M107" i="2"/>
  <c r="M108" i="2"/>
  <c r="M109" i="2"/>
  <c r="M110" i="2"/>
  <c r="M111" i="2"/>
  <c r="M112" i="2"/>
  <c r="M104" i="2"/>
  <c r="J105" i="2"/>
  <c r="J106" i="2"/>
  <c r="J107" i="2"/>
  <c r="J108" i="2"/>
  <c r="J109" i="2"/>
  <c r="J110" i="2"/>
  <c r="J111" i="2"/>
  <c r="J112" i="2"/>
  <c r="J104" i="2"/>
  <c r="G105" i="2"/>
  <c r="G106" i="2"/>
  <c r="G107" i="2"/>
  <c r="G108" i="2"/>
  <c r="G109" i="2"/>
  <c r="G110" i="2"/>
  <c r="G111" i="2"/>
  <c r="G112" i="2"/>
  <c r="G104" i="2"/>
  <c r="G93" i="2"/>
  <c r="G94" i="2"/>
  <c r="G95" i="2"/>
  <c r="G96" i="2"/>
  <c r="G97" i="2"/>
  <c r="G98" i="2"/>
  <c r="G99" i="2"/>
  <c r="G100" i="2"/>
  <c r="G92" i="2"/>
  <c r="J93" i="2"/>
  <c r="J94" i="2"/>
  <c r="J95" i="2"/>
  <c r="J96" i="2"/>
  <c r="J97" i="2"/>
  <c r="J98" i="2"/>
  <c r="J99" i="2"/>
  <c r="J100" i="2"/>
  <c r="J92" i="2"/>
  <c r="M93" i="2"/>
  <c r="M94" i="2"/>
  <c r="M95" i="2"/>
  <c r="M96" i="2"/>
  <c r="M97" i="2"/>
  <c r="M98" i="2"/>
  <c r="M99" i="2"/>
  <c r="M100" i="2"/>
  <c r="M92" i="2"/>
  <c r="P93" i="2"/>
  <c r="P94" i="2"/>
  <c r="P95" i="2"/>
  <c r="P96" i="2"/>
  <c r="P97" i="2"/>
  <c r="P98" i="2"/>
  <c r="P99" i="2"/>
  <c r="P100" i="2"/>
  <c r="P92" i="2"/>
  <c r="S93" i="2"/>
  <c r="S94" i="2"/>
  <c r="S95" i="2"/>
  <c r="S96" i="2"/>
  <c r="S97" i="2"/>
  <c r="S98" i="2"/>
  <c r="S99" i="2"/>
  <c r="S100" i="2"/>
  <c r="S92" i="2"/>
  <c r="V93" i="2"/>
  <c r="V94" i="2"/>
  <c r="V95" i="2"/>
  <c r="V96" i="2"/>
  <c r="V97" i="2"/>
  <c r="V98" i="2"/>
  <c r="V99" i="2"/>
  <c r="V100" i="2"/>
  <c r="V92" i="2"/>
  <c r="Y93" i="2"/>
  <c r="Y94" i="2"/>
  <c r="Y95" i="2"/>
  <c r="Y96" i="2"/>
  <c r="Y97" i="2"/>
  <c r="Y98" i="2"/>
  <c r="Y99" i="2"/>
  <c r="Y100" i="2"/>
  <c r="Y92" i="2"/>
  <c r="AB93" i="2"/>
  <c r="AB94" i="2"/>
  <c r="AB95" i="2"/>
  <c r="AB96" i="2"/>
  <c r="AB97" i="2"/>
  <c r="AB98" i="2"/>
  <c r="AB99" i="2"/>
  <c r="AB100" i="2"/>
  <c r="AB92" i="2"/>
  <c r="AE93" i="2"/>
  <c r="AE94" i="2"/>
  <c r="AE95" i="2"/>
  <c r="AE96" i="2"/>
  <c r="AE97" i="2"/>
  <c r="AE98" i="2"/>
  <c r="AE99" i="2"/>
  <c r="AE100" i="2"/>
  <c r="AE92" i="2"/>
  <c r="AH93" i="2"/>
  <c r="AH94" i="2"/>
  <c r="AH95" i="2"/>
  <c r="AH96" i="2"/>
  <c r="AH97" i="2"/>
  <c r="AH98" i="2"/>
  <c r="AH99" i="2"/>
  <c r="AH100" i="2"/>
  <c r="AH92" i="2"/>
  <c r="AH81" i="2"/>
  <c r="AH82" i="2"/>
  <c r="AH83" i="2"/>
  <c r="AH84" i="2"/>
  <c r="AH85" i="2"/>
  <c r="AH86" i="2"/>
  <c r="AH87" i="2"/>
  <c r="AH88" i="2"/>
  <c r="AH80" i="2"/>
  <c r="AE81" i="2"/>
  <c r="AE82" i="2"/>
  <c r="AE83" i="2"/>
  <c r="AE84" i="2"/>
  <c r="AE85" i="2"/>
  <c r="AE86" i="2"/>
  <c r="AE87" i="2"/>
  <c r="AE88" i="2"/>
  <c r="AE80" i="2"/>
  <c r="AB81" i="2"/>
  <c r="AB82" i="2"/>
  <c r="AB83" i="2"/>
  <c r="AB84" i="2"/>
  <c r="AB85" i="2"/>
  <c r="AB86" i="2"/>
  <c r="AB87" i="2"/>
  <c r="AB88" i="2"/>
  <c r="AB80" i="2"/>
  <c r="Y81" i="2"/>
  <c r="Y82" i="2"/>
  <c r="Y83" i="2"/>
  <c r="Y84" i="2"/>
  <c r="Y85" i="2"/>
  <c r="Y86" i="2"/>
  <c r="Y87" i="2"/>
  <c r="Y88" i="2"/>
  <c r="Y80" i="2"/>
  <c r="V81" i="2"/>
  <c r="V82" i="2"/>
  <c r="V83" i="2"/>
  <c r="V84" i="2"/>
  <c r="V85" i="2"/>
  <c r="V86" i="2"/>
  <c r="V87" i="2"/>
  <c r="V88" i="2"/>
  <c r="V80" i="2"/>
  <c r="S81" i="2"/>
  <c r="S82" i="2"/>
  <c r="S83" i="2"/>
  <c r="S84" i="2"/>
  <c r="S85" i="2"/>
  <c r="S86" i="2"/>
  <c r="S87" i="2"/>
  <c r="S88" i="2"/>
  <c r="S80" i="2"/>
  <c r="P81" i="2"/>
  <c r="P82" i="2"/>
  <c r="P83" i="2"/>
  <c r="P84" i="2"/>
  <c r="P85" i="2"/>
  <c r="P86" i="2"/>
  <c r="P87" i="2"/>
  <c r="P88" i="2"/>
  <c r="P80" i="2"/>
  <c r="M81" i="2"/>
  <c r="M82" i="2"/>
  <c r="M83" i="2"/>
  <c r="M84" i="2"/>
  <c r="M85" i="2"/>
  <c r="M86" i="2"/>
  <c r="M87" i="2"/>
  <c r="M88" i="2"/>
  <c r="M80" i="2"/>
  <c r="J81" i="2"/>
  <c r="J82" i="2"/>
  <c r="J83" i="2"/>
  <c r="J84" i="2"/>
  <c r="J85" i="2"/>
  <c r="J86" i="2"/>
  <c r="J87" i="2"/>
  <c r="J88" i="2"/>
  <c r="J80" i="2"/>
  <c r="G81" i="2"/>
  <c r="G82" i="2"/>
  <c r="G83" i="2"/>
  <c r="G84" i="2"/>
  <c r="G85" i="2"/>
  <c r="G86" i="2"/>
  <c r="G87" i="2"/>
  <c r="G88" i="2"/>
  <c r="G80" i="2"/>
  <c r="G69" i="2"/>
  <c r="G70" i="2"/>
  <c r="G71" i="2"/>
  <c r="G72" i="2"/>
  <c r="G73" i="2"/>
  <c r="G74" i="2"/>
  <c r="G75" i="2"/>
  <c r="G76" i="2"/>
  <c r="G68" i="2"/>
  <c r="J69" i="2"/>
  <c r="J70" i="2"/>
  <c r="J71" i="2"/>
  <c r="J72" i="2"/>
  <c r="J73" i="2"/>
  <c r="J74" i="2"/>
  <c r="J75" i="2"/>
  <c r="J76" i="2"/>
  <c r="J68" i="2"/>
  <c r="M69" i="2"/>
  <c r="M70" i="2"/>
  <c r="M71" i="2"/>
  <c r="M72" i="2"/>
  <c r="M73" i="2"/>
  <c r="M74" i="2"/>
  <c r="M75" i="2"/>
  <c r="M76" i="2"/>
  <c r="M68" i="2"/>
  <c r="P69" i="2"/>
  <c r="P70" i="2"/>
  <c r="P71" i="2"/>
  <c r="P72" i="2"/>
  <c r="P73" i="2"/>
  <c r="P74" i="2"/>
  <c r="P75" i="2"/>
  <c r="P76" i="2"/>
  <c r="P68" i="2"/>
  <c r="S69" i="2"/>
  <c r="S70" i="2"/>
  <c r="S71" i="2"/>
  <c r="S72" i="2"/>
  <c r="S73" i="2"/>
  <c r="S74" i="2"/>
  <c r="S75" i="2"/>
  <c r="S76" i="2"/>
  <c r="S68" i="2"/>
  <c r="V69" i="2"/>
  <c r="V70" i="2"/>
  <c r="V71" i="2"/>
  <c r="V72" i="2"/>
  <c r="V73" i="2"/>
  <c r="V74" i="2"/>
  <c r="V75" i="2"/>
  <c r="V76" i="2"/>
  <c r="V68" i="2"/>
  <c r="Y69" i="2"/>
  <c r="Y70" i="2"/>
  <c r="Y71" i="2"/>
  <c r="Y72" i="2"/>
  <c r="Y73" i="2"/>
  <c r="Y74" i="2"/>
  <c r="Y75" i="2"/>
  <c r="Y76" i="2"/>
  <c r="Y68" i="2"/>
  <c r="AB69" i="2"/>
  <c r="AB70" i="2"/>
  <c r="AB71" i="2"/>
  <c r="AB72" i="2"/>
  <c r="AB73" i="2"/>
  <c r="AB74" i="2"/>
  <c r="AB75" i="2"/>
  <c r="AB76" i="2"/>
  <c r="AB68" i="2"/>
  <c r="AE69" i="2"/>
  <c r="AE70" i="2"/>
  <c r="AE71" i="2"/>
  <c r="AE72" i="2"/>
  <c r="AE73" i="2"/>
  <c r="AE74" i="2"/>
  <c r="AE75" i="2"/>
  <c r="AE76" i="2"/>
  <c r="AE68" i="2"/>
  <c r="AH69" i="2"/>
  <c r="AH70" i="2"/>
  <c r="AH71" i="2"/>
  <c r="AH72" i="2"/>
  <c r="AH73" i="2"/>
  <c r="AH74" i="2"/>
  <c r="AH75" i="2"/>
  <c r="AH76" i="2"/>
  <c r="AH68" i="2"/>
  <c r="AH57" i="2"/>
  <c r="AH58" i="2"/>
  <c r="AH59" i="2"/>
  <c r="AH60" i="2"/>
  <c r="AH61" i="2"/>
  <c r="AH62" i="2"/>
  <c r="AH63" i="2"/>
  <c r="AH64" i="2"/>
  <c r="AH56" i="2"/>
  <c r="AE57" i="2"/>
  <c r="AE58" i="2"/>
  <c r="AE59" i="2"/>
  <c r="AE60" i="2"/>
  <c r="AE61" i="2"/>
  <c r="AE62" i="2"/>
  <c r="AE63" i="2"/>
  <c r="AE64" i="2"/>
  <c r="AE56" i="2"/>
  <c r="AB56" i="2"/>
  <c r="AB58" i="2"/>
  <c r="AB59" i="2"/>
  <c r="AB60" i="2"/>
  <c r="AB61" i="2"/>
  <c r="AB62" i="2"/>
  <c r="AB63" i="2"/>
  <c r="AB64" i="2"/>
  <c r="AB57" i="2"/>
  <c r="Y57" i="2"/>
  <c r="Y58" i="2"/>
  <c r="Y59" i="2"/>
  <c r="Y60" i="2"/>
  <c r="Y61" i="2"/>
  <c r="Y62" i="2"/>
  <c r="Y63" i="2"/>
  <c r="Y64" i="2"/>
  <c r="Y56" i="2"/>
  <c r="V57" i="2"/>
  <c r="V58" i="2"/>
  <c r="V59" i="2"/>
  <c r="V60" i="2"/>
  <c r="V61" i="2"/>
  <c r="V62" i="2"/>
  <c r="V63" i="2"/>
  <c r="V64" i="2"/>
  <c r="V56" i="2"/>
  <c r="S57" i="2"/>
  <c r="S58" i="2"/>
  <c r="S59" i="2"/>
  <c r="S60" i="2"/>
  <c r="S61" i="2"/>
  <c r="S62" i="2"/>
  <c r="S63" i="2"/>
  <c r="S64" i="2"/>
  <c r="S56" i="2"/>
  <c r="P57" i="2"/>
  <c r="P58" i="2"/>
  <c r="P59" i="2"/>
  <c r="P60" i="2"/>
  <c r="P61" i="2"/>
  <c r="P62" i="2"/>
  <c r="P63" i="2"/>
  <c r="P64" i="2"/>
  <c r="P56" i="2"/>
  <c r="M57" i="2"/>
  <c r="M58" i="2"/>
  <c r="M59" i="2"/>
  <c r="M60" i="2"/>
  <c r="M61" i="2"/>
  <c r="M62" i="2"/>
  <c r="M63" i="2"/>
  <c r="M64" i="2"/>
  <c r="M56" i="2"/>
  <c r="J57" i="2"/>
  <c r="J58" i="2"/>
  <c r="J59" i="2"/>
  <c r="J60" i="2"/>
  <c r="J61" i="2"/>
  <c r="J62" i="2"/>
  <c r="J63" i="2"/>
  <c r="J64" i="2"/>
  <c r="J56" i="2"/>
  <c r="G57" i="2"/>
  <c r="G58" i="2"/>
  <c r="G59" i="2"/>
  <c r="G60" i="2"/>
  <c r="G61" i="2"/>
  <c r="G62" i="2"/>
  <c r="G63" i="2"/>
  <c r="G64" i="2"/>
  <c r="G56" i="2"/>
  <c r="G45" i="2"/>
  <c r="G46" i="2"/>
  <c r="G47" i="2"/>
  <c r="G54" i="2" s="1"/>
  <c r="G48" i="2"/>
  <c r="G49" i="2"/>
  <c r="G50" i="2"/>
  <c r="G51" i="2"/>
  <c r="G52" i="2"/>
  <c r="G44" i="2"/>
  <c r="J45" i="2"/>
  <c r="J46" i="2"/>
  <c r="J47" i="2"/>
  <c r="J48" i="2"/>
  <c r="J49" i="2"/>
  <c r="J50" i="2"/>
  <c r="J51" i="2"/>
  <c r="J52" i="2"/>
  <c r="J44" i="2"/>
  <c r="M45" i="2"/>
  <c r="M46" i="2"/>
  <c r="M47" i="2"/>
  <c r="M48" i="2"/>
  <c r="M49" i="2"/>
  <c r="M50" i="2"/>
  <c r="M51" i="2"/>
  <c r="M52" i="2"/>
  <c r="M44" i="2"/>
  <c r="P45" i="2"/>
  <c r="P46" i="2"/>
  <c r="P47" i="2"/>
  <c r="P48" i="2"/>
  <c r="P49" i="2"/>
  <c r="P50" i="2"/>
  <c r="P51" i="2"/>
  <c r="P52" i="2"/>
  <c r="P44" i="2"/>
  <c r="S45" i="2"/>
  <c r="S46" i="2"/>
  <c r="S47" i="2"/>
  <c r="S48" i="2"/>
  <c r="S49" i="2"/>
  <c r="S50" i="2"/>
  <c r="S51" i="2"/>
  <c r="S52" i="2"/>
  <c r="S44" i="2"/>
  <c r="V45" i="2"/>
  <c r="V46" i="2"/>
  <c r="V47" i="2"/>
  <c r="V48" i="2"/>
  <c r="V49" i="2"/>
  <c r="V50" i="2"/>
  <c r="V51" i="2"/>
  <c r="V52" i="2"/>
  <c r="V44" i="2"/>
  <c r="Y45" i="2"/>
  <c r="Y46" i="2"/>
  <c r="Y47" i="2"/>
  <c r="Y48" i="2"/>
  <c r="Y49" i="2"/>
  <c r="Y50" i="2"/>
  <c r="Y51" i="2"/>
  <c r="Y52" i="2"/>
  <c r="Y44" i="2"/>
  <c r="AB45" i="2"/>
  <c r="AB46" i="2"/>
  <c r="AB47" i="2"/>
  <c r="AB48" i="2"/>
  <c r="AB49" i="2"/>
  <c r="AB50" i="2"/>
  <c r="AB51" i="2"/>
  <c r="AB52" i="2"/>
  <c r="AB44" i="2"/>
  <c r="AE45" i="2"/>
  <c r="AE46" i="2"/>
  <c r="AE47" i="2"/>
  <c r="AE48" i="2"/>
  <c r="AE49" i="2"/>
  <c r="AE50" i="2"/>
  <c r="AE51" i="2"/>
  <c r="AE52" i="2"/>
  <c r="AE44" i="2"/>
  <c r="AH45" i="2"/>
  <c r="AH46" i="2"/>
  <c r="AH47" i="2"/>
  <c r="AH48" i="2"/>
  <c r="AH49" i="2"/>
  <c r="AH50" i="2"/>
  <c r="AH51" i="2"/>
  <c r="AH52" i="2"/>
  <c r="AH44" i="2"/>
  <c r="AH33" i="2"/>
  <c r="AH34" i="2"/>
  <c r="AH35" i="2"/>
  <c r="AH36" i="2"/>
  <c r="AH37" i="2"/>
  <c r="AH38" i="2"/>
  <c r="AH39" i="2"/>
  <c r="AH40" i="2"/>
  <c r="AH32" i="2"/>
  <c r="AE33" i="2"/>
  <c r="AE34" i="2"/>
  <c r="AE35" i="2"/>
  <c r="AE36" i="2"/>
  <c r="AE37" i="2"/>
  <c r="AE38" i="2"/>
  <c r="AE39" i="2"/>
  <c r="AE40" i="2"/>
  <c r="AE32" i="2"/>
  <c r="AE42" i="2" s="1"/>
  <c r="AB33" i="2"/>
  <c r="AB34" i="2"/>
  <c r="AB35" i="2"/>
  <c r="AB36" i="2"/>
  <c r="AB37" i="2"/>
  <c r="AB38" i="2"/>
  <c r="AB39" i="2"/>
  <c r="AB40" i="2"/>
  <c r="AB32" i="2"/>
  <c r="Y33" i="2"/>
  <c r="Y34" i="2"/>
  <c r="Y35" i="2"/>
  <c r="Y36" i="2"/>
  <c r="Y37" i="2"/>
  <c r="Y38" i="2"/>
  <c r="Y42" i="2" s="1"/>
  <c r="Y39" i="2"/>
  <c r="Y40" i="2"/>
  <c r="Y32" i="2"/>
  <c r="V33" i="2"/>
  <c r="V34" i="2"/>
  <c r="V35" i="2"/>
  <c r="V36" i="2"/>
  <c r="V37" i="2"/>
  <c r="V38" i="2"/>
  <c r="V39" i="2"/>
  <c r="V40" i="2"/>
  <c r="V32" i="2"/>
  <c r="S33" i="2"/>
  <c r="S34" i="2"/>
  <c r="S35" i="2"/>
  <c r="S36" i="2"/>
  <c r="S37" i="2"/>
  <c r="S38" i="2"/>
  <c r="S39" i="2"/>
  <c r="S40" i="2"/>
  <c r="S32" i="2"/>
  <c r="P33" i="2"/>
  <c r="P34" i="2"/>
  <c r="P35" i="2"/>
  <c r="P42" i="2" s="1"/>
  <c r="P36" i="2"/>
  <c r="P37" i="2"/>
  <c r="P38" i="2"/>
  <c r="P39" i="2"/>
  <c r="P40" i="2"/>
  <c r="P32" i="2"/>
  <c r="M33" i="2"/>
  <c r="M34" i="2"/>
  <c r="M35" i="2"/>
  <c r="M36" i="2"/>
  <c r="M37" i="2"/>
  <c r="M38" i="2"/>
  <c r="M39" i="2"/>
  <c r="M40" i="2"/>
  <c r="M32" i="2"/>
  <c r="J33" i="2"/>
  <c r="J34" i="2"/>
  <c r="J35" i="2"/>
  <c r="J36" i="2"/>
  <c r="J37" i="2"/>
  <c r="J38" i="2"/>
  <c r="J39" i="2"/>
  <c r="J40" i="2"/>
  <c r="J32" i="2"/>
  <c r="G33" i="2"/>
  <c r="G34" i="2"/>
  <c r="G35" i="2"/>
  <c r="G36" i="2"/>
  <c r="G37" i="2"/>
  <c r="G38" i="2"/>
  <c r="G39" i="2"/>
  <c r="G40" i="2"/>
  <c r="G32" i="2"/>
  <c r="G21" i="2"/>
  <c r="G22" i="2"/>
  <c r="G23" i="2"/>
  <c r="G24" i="2"/>
  <c r="G25" i="2"/>
  <c r="G26" i="2"/>
  <c r="G27" i="2"/>
  <c r="G28" i="2"/>
  <c r="G20" i="2"/>
  <c r="J21" i="2"/>
  <c r="J22" i="2"/>
  <c r="J23" i="2"/>
  <c r="J24" i="2"/>
  <c r="J25" i="2"/>
  <c r="J26" i="2"/>
  <c r="J27" i="2"/>
  <c r="J28" i="2"/>
  <c r="J20" i="2"/>
  <c r="M21" i="2"/>
  <c r="M22" i="2"/>
  <c r="M23" i="2"/>
  <c r="M24" i="2"/>
  <c r="M25" i="2"/>
  <c r="M26" i="2"/>
  <c r="M27" i="2"/>
  <c r="M28" i="2"/>
  <c r="M20" i="2"/>
  <c r="P21" i="2"/>
  <c r="P22" i="2"/>
  <c r="P23" i="2"/>
  <c r="P24" i="2"/>
  <c r="P25" i="2"/>
  <c r="P26" i="2"/>
  <c r="P27" i="2"/>
  <c r="P28" i="2"/>
  <c r="P20" i="2"/>
  <c r="S21" i="2"/>
  <c r="S22" i="2"/>
  <c r="S23" i="2"/>
  <c r="S24" i="2"/>
  <c r="S25" i="2"/>
  <c r="S26" i="2"/>
  <c r="S27" i="2"/>
  <c r="S28" i="2"/>
  <c r="S20" i="2"/>
  <c r="V21" i="2"/>
  <c r="V22" i="2"/>
  <c r="V23" i="2"/>
  <c r="V24" i="2"/>
  <c r="V25" i="2"/>
  <c r="V26" i="2"/>
  <c r="V27" i="2"/>
  <c r="V28" i="2"/>
  <c r="V20" i="2"/>
  <c r="Y21" i="2"/>
  <c r="Y30" i="2" s="1"/>
  <c r="Y22" i="2"/>
  <c r="Y23" i="2"/>
  <c r="Y24" i="2"/>
  <c r="Y25" i="2"/>
  <c r="Y26" i="2"/>
  <c r="Y27" i="2"/>
  <c r="Y28" i="2"/>
  <c r="Y20" i="2"/>
  <c r="AB21" i="2"/>
  <c r="AB22" i="2"/>
  <c r="AB23" i="2"/>
  <c r="AB24" i="2"/>
  <c r="AB25" i="2"/>
  <c r="AB26" i="2"/>
  <c r="AB27" i="2"/>
  <c r="AB28" i="2"/>
  <c r="AB20" i="2"/>
  <c r="AE21" i="2"/>
  <c r="AE22" i="2"/>
  <c r="AE23" i="2"/>
  <c r="AE24" i="2"/>
  <c r="AE25" i="2"/>
  <c r="AE26" i="2"/>
  <c r="AE27" i="2"/>
  <c r="AE28" i="2"/>
  <c r="AE20" i="2"/>
  <c r="AH21" i="2"/>
  <c r="AH22" i="2"/>
  <c r="AH23" i="2"/>
  <c r="AH24" i="2"/>
  <c r="AH25" i="2"/>
  <c r="AH26" i="2"/>
  <c r="AH27" i="2"/>
  <c r="AH28" i="2"/>
  <c r="AH20" i="2"/>
  <c r="AH9" i="2"/>
  <c r="AH10" i="2"/>
  <c r="AH11" i="2"/>
  <c r="AH12" i="2"/>
  <c r="AH13" i="2"/>
  <c r="AH14" i="2"/>
  <c r="AH15" i="2"/>
  <c r="AH16" i="2"/>
  <c r="AH8" i="2"/>
  <c r="AE9" i="2"/>
  <c r="AE10" i="2"/>
  <c r="AE11" i="2"/>
  <c r="AE12" i="2"/>
  <c r="AE13" i="2"/>
  <c r="AE14" i="2"/>
  <c r="AE15" i="2"/>
  <c r="AE16" i="2"/>
  <c r="AE8" i="2"/>
  <c r="AB9" i="2"/>
  <c r="AB10" i="2"/>
  <c r="AB11" i="2"/>
  <c r="AB18" i="2" s="1"/>
  <c r="AB19" i="2" s="1"/>
  <c r="AB12" i="2"/>
  <c r="AB13" i="2"/>
  <c r="AB14" i="2"/>
  <c r="AB15" i="2"/>
  <c r="AB16" i="2"/>
  <c r="AB8" i="2"/>
  <c r="Y9" i="2"/>
  <c r="Y10" i="2"/>
  <c r="Y11" i="2"/>
  <c r="Y12" i="2"/>
  <c r="Y13" i="2"/>
  <c r="Y14" i="2"/>
  <c r="Y15" i="2"/>
  <c r="Y16" i="2"/>
  <c r="Y8" i="2"/>
  <c r="Y18" i="2" s="1"/>
  <c r="Y19" i="2" s="1"/>
  <c r="V9" i="2"/>
  <c r="V10" i="2"/>
  <c r="V11" i="2"/>
  <c r="V12" i="2"/>
  <c r="V13" i="2"/>
  <c r="V14" i="2"/>
  <c r="V15" i="2"/>
  <c r="V16" i="2"/>
  <c r="V8" i="2"/>
  <c r="S9" i="2"/>
  <c r="S10" i="2"/>
  <c r="S11" i="2"/>
  <c r="S12" i="2"/>
  <c r="S13" i="2"/>
  <c r="S14" i="2"/>
  <c r="S15" i="2"/>
  <c r="S16" i="2"/>
  <c r="S8" i="2"/>
  <c r="P16" i="2"/>
  <c r="P9" i="2"/>
  <c r="P10" i="2"/>
  <c r="P11" i="2"/>
  <c r="P12" i="2"/>
  <c r="P13" i="2"/>
  <c r="P14" i="2"/>
  <c r="P15" i="2"/>
  <c r="P8" i="2"/>
  <c r="M9" i="2"/>
  <c r="M10" i="2"/>
  <c r="M11" i="2"/>
  <c r="M12" i="2"/>
  <c r="M13" i="2"/>
  <c r="M14" i="2"/>
  <c r="M15" i="2"/>
  <c r="M16" i="2"/>
  <c r="M8" i="2"/>
  <c r="J9" i="2"/>
  <c r="J10" i="2"/>
  <c r="J11" i="2"/>
  <c r="J12" i="2"/>
  <c r="J13" i="2"/>
  <c r="J14" i="2"/>
  <c r="J15" i="2"/>
  <c r="J16" i="2"/>
  <c r="J8" i="2"/>
  <c r="G9" i="2"/>
  <c r="G10" i="2"/>
  <c r="G11" i="2"/>
  <c r="G12" i="2"/>
  <c r="G13" i="2"/>
  <c r="G14" i="2"/>
  <c r="G15" i="2"/>
  <c r="G16" i="2"/>
  <c r="G8" i="2"/>
  <c r="F102" i="2"/>
  <c r="E102" i="2"/>
  <c r="F54" i="2"/>
  <c r="H54" i="2"/>
  <c r="I54" i="2"/>
  <c r="K54" i="2"/>
  <c r="L54" i="2"/>
  <c r="N54" i="2"/>
  <c r="O54" i="2"/>
  <c r="Q54" i="2"/>
  <c r="R54" i="2"/>
  <c r="T54" i="2"/>
  <c r="U54" i="2"/>
  <c r="W54" i="2"/>
  <c r="X54" i="2"/>
  <c r="Z54" i="2"/>
  <c r="AA54" i="2"/>
  <c r="AC54" i="2"/>
  <c r="AD54" i="2"/>
  <c r="AF54" i="2"/>
  <c r="AG54" i="2"/>
  <c r="E54" i="2"/>
  <c r="F42" i="2"/>
  <c r="H42" i="2"/>
  <c r="I42" i="2"/>
  <c r="K42" i="2"/>
  <c r="L42" i="2"/>
  <c r="N42" i="2"/>
  <c r="O42" i="2"/>
  <c r="Q42" i="2"/>
  <c r="R42" i="2"/>
  <c r="T42" i="2"/>
  <c r="U42" i="2"/>
  <c r="W42" i="2"/>
  <c r="X42" i="2"/>
  <c r="Z42" i="2"/>
  <c r="AA42" i="2"/>
  <c r="AC42" i="2"/>
  <c r="AD42" i="2"/>
  <c r="AF42" i="2"/>
  <c r="AG42" i="2"/>
  <c r="E42" i="2"/>
  <c r="F30" i="2"/>
  <c r="H30" i="2"/>
  <c r="I30" i="2"/>
  <c r="K30" i="2"/>
  <c r="L30" i="2"/>
  <c r="N30" i="2"/>
  <c r="O30" i="2"/>
  <c r="Q30" i="2"/>
  <c r="R30" i="2"/>
  <c r="T30" i="2"/>
  <c r="U30" i="2"/>
  <c r="W30" i="2"/>
  <c r="X30" i="2"/>
  <c r="Z30" i="2"/>
  <c r="AA30" i="2"/>
  <c r="AC30" i="2"/>
  <c r="AD30" i="2"/>
  <c r="AF30" i="2"/>
  <c r="AG30" i="2"/>
  <c r="E30" i="2"/>
  <c r="N19" i="2"/>
  <c r="N31" i="2" s="1"/>
  <c r="N43" i="2" s="1"/>
  <c r="N55" i="2" s="1"/>
  <c r="O19" i="2"/>
  <c r="O31" i="2" s="1"/>
  <c r="O43" i="2" s="1"/>
  <c r="O55" i="2" s="1"/>
  <c r="Q19" i="2"/>
  <c r="Q31" i="2" s="1"/>
  <c r="Q43" i="2" s="1"/>
  <c r="Q55" i="2" s="1"/>
  <c r="Z19" i="2"/>
  <c r="Z31" i="2" s="1"/>
  <c r="Z43" i="2" s="1"/>
  <c r="Z55" i="2" s="1"/>
  <c r="AA19" i="2"/>
  <c r="AA31" i="2" s="1"/>
  <c r="AA43" i="2" s="1"/>
  <c r="AA55" i="2" s="1"/>
  <c r="AD19" i="2"/>
  <c r="AD31" i="2" s="1"/>
  <c r="AD43" i="2" s="1"/>
  <c r="AD55" i="2" s="1"/>
  <c r="AG18" i="2"/>
  <c r="AG19" i="2" s="1"/>
  <c r="AG31" i="2" s="1"/>
  <c r="AG43" i="2" s="1"/>
  <c r="AG55" i="2" s="1"/>
  <c r="AF18" i="2"/>
  <c r="AF19" i="2" s="1"/>
  <c r="AF31" i="2" s="1"/>
  <c r="AF43" i="2" s="1"/>
  <c r="AF55" i="2" s="1"/>
  <c r="AD18" i="2"/>
  <c r="AC18" i="2"/>
  <c r="AC19" i="2" s="1"/>
  <c r="AC31" i="2" s="1"/>
  <c r="AC43" i="2" s="1"/>
  <c r="AC55" i="2" s="1"/>
  <c r="AA18" i="2"/>
  <c r="Z18" i="2"/>
  <c r="X18" i="2"/>
  <c r="X19" i="2" s="1"/>
  <c r="X31" i="2" s="1"/>
  <c r="X43" i="2" s="1"/>
  <c r="X55" i="2" s="1"/>
  <c r="W18" i="2"/>
  <c r="W19" i="2" s="1"/>
  <c r="W31" i="2" s="1"/>
  <c r="W43" i="2" s="1"/>
  <c r="W55" i="2" s="1"/>
  <c r="U18" i="2"/>
  <c r="U19" i="2" s="1"/>
  <c r="U31" i="2" s="1"/>
  <c r="U43" i="2" s="1"/>
  <c r="U55" i="2" s="1"/>
  <c r="T18" i="2"/>
  <c r="T19" i="2" s="1"/>
  <c r="T31" i="2" s="1"/>
  <c r="T43" i="2" s="1"/>
  <c r="T55" i="2" s="1"/>
  <c r="R18" i="2"/>
  <c r="R19" i="2" s="1"/>
  <c r="R31" i="2" s="1"/>
  <c r="R43" i="2" s="1"/>
  <c r="R55" i="2" s="1"/>
  <c r="Q18" i="2"/>
  <c r="O18" i="2"/>
  <c r="N18" i="2"/>
  <c r="L18" i="2"/>
  <c r="L19" i="2" s="1"/>
  <c r="L31" i="2" s="1"/>
  <c r="L43" i="2" s="1"/>
  <c r="L55" i="2" s="1"/>
  <c r="K18" i="2"/>
  <c r="K19" i="2" s="1"/>
  <c r="K31" i="2" s="1"/>
  <c r="K43" i="2" s="1"/>
  <c r="K55" i="2" s="1"/>
  <c r="I18" i="2"/>
  <c r="I19" i="2" s="1"/>
  <c r="I31" i="2" s="1"/>
  <c r="I43" i="2" s="1"/>
  <c r="I55" i="2" s="1"/>
  <c r="H18" i="2"/>
  <c r="H19" i="2" s="1"/>
  <c r="H31" i="2" s="1"/>
  <c r="H43" i="2" s="1"/>
  <c r="H55" i="2" s="1"/>
  <c r="F18" i="2"/>
  <c r="F19" i="2" s="1"/>
  <c r="F31" i="2" s="1"/>
  <c r="F43" i="2" s="1"/>
  <c r="F55" i="2" s="1"/>
  <c r="E18" i="2"/>
  <c r="E19" i="2" s="1"/>
  <c r="E31" i="2" s="1"/>
  <c r="E43" i="2" s="1"/>
  <c r="E55" i="2" s="1"/>
  <c r="E126" i="2"/>
  <c r="F114" i="2"/>
  <c r="E114" i="2"/>
  <c r="E90" i="2"/>
  <c r="AD78" i="2"/>
  <c r="E78" i="2"/>
  <c r="E66" i="2"/>
  <c r="S23" i="3" l="1"/>
  <c r="M163" i="2"/>
  <c r="V163" i="2"/>
  <c r="AE151" i="2"/>
  <c r="S151" i="2"/>
  <c r="P151" i="2"/>
  <c r="P163" i="2" s="1"/>
  <c r="AH163" i="2"/>
  <c r="AE163" i="2"/>
  <c r="Y151" i="2"/>
  <c r="Y163" i="2" s="1"/>
  <c r="S163" i="2"/>
  <c r="J151" i="2"/>
  <c r="J163" i="2" s="1"/>
  <c r="G163" i="2"/>
  <c r="AB151" i="2"/>
  <c r="AB163" i="2" s="1"/>
  <c r="AK102" i="2"/>
  <c r="AK30" i="2"/>
  <c r="AK42" i="2"/>
  <c r="S42" i="2"/>
  <c r="M30" i="2"/>
  <c r="AJ42" i="2"/>
  <c r="M54" i="2"/>
  <c r="AI114" i="2"/>
  <c r="AJ18" i="2"/>
  <c r="AJ19" i="2" s="1"/>
  <c r="AJ31" i="2" s="1"/>
  <c r="AJ43" i="2" s="1"/>
  <c r="AJ55" i="2" s="1"/>
  <c r="AE30" i="2"/>
  <c r="AB30" i="2"/>
  <c r="S54" i="2"/>
  <c r="AI78" i="2"/>
  <c r="AK72" i="2"/>
  <c r="AK78" i="2" s="1"/>
  <c r="G18" i="2"/>
  <c r="G19" i="2" s="1"/>
  <c r="G30" i="2"/>
  <c r="V30" i="2"/>
  <c r="V54" i="2"/>
  <c r="AK13" i="2"/>
  <c r="S18" i="2"/>
  <c r="S19" i="2" s="1"/>
  <c r="S30" i="2"/>
  <c r="G42" i="2"/>
  <c r="J42" i="2"/>
  <c r="AB42" i="2"/>
  <c r="AH42" i="2"/>
  <c r="P54" i="2"/>
  <c r="AK52" i="2"/>
  <c r="AJ90" i="2"/>
  <c r="AK105" i="2"/>
  <c r="AK114" i="2" s="1"/>
  <c r="P18" i="2"/>
  <c r="P19" i="2" s="1"/>
  <c r="P30" i="2"/>
  <c r="AB54" i="2"/>
  <c r="AI54" i="2"/>
  <c r="AI102" i="2"/>
  <c r="AH30" i="2"/>
  <c r="AJ102" i="2"/>
  <c r="AH18" i="2"/>
  <c r="AH19" i="2" s="1"/>
  <c r="AH31" i="2" s="1"/>
  <c r="AH43" i="2" s="1"/>
  <c r="AH55" i="2" s="1"/>
  <c r="AH103" i="2" s="1"/>
  <c r="AH127" i="2" s="1"/>
  <c r="AK35" i="2"/>
  <c r="M18" i="2"/>
  <c r="M19" i="2" s="1"/>
  <c r="V18" i="2"/>
  <c r="V19" i="2" s="1"/>
  <c r="AE18" i="2"/>
  <c r="AE19" i="2" s="1"/>
  <c r="J30" i="2"/>
  <c r="AH54" i="2"/>
  <c r="AI30" i="2"/>
  <c r="AK51" i="2"/>
  <c r="AE54" i="2"/>
  <c r="AK15" i="2"/>
  <c r="AI42" i="2"/>
  <c r="AK119" i="2"/>
  <c r="AK126" i="2" s="1"/>
  <c r="J18" i="2"/>
  <c r="J19" i="2" s="1"/>
  <c r="J31" i="2" s="1"/>
  <c r="J43" i="2" s="1"/>
  <c r="J55" i="2" s="1"/>
  <c r="J127" i="2" s="1"/>
  <c r="V42" i="2"/>
  <c r="M42" i="2"/>
  <c r="Y54" i="2"/>
  <c r="J54" i="2"/>
  <c r="AJ30" i="2"/>
  <c r="AK49" i="2"/>
  <c r="AK50" i="2"/>
  <c r="AK60" i="2"/>
  <c r="AK90" i="2"/>
  <c r="BA23" i="1"/>
  <c r="BD23" i="1" s="1"/>
  <c r="AW23" i="1"/>
  <c r="AZ23" i="1" s="1"/>
  <c r="BC23" i="1" s="1"/>
  <c r="AK59" i="2"/>
  <c r="AK54" i="2"/>
  <c r="AI31" i="2"/>
  <c r="AK18" i="2"/>
  <c r="AK19" i="2" s="1"/>
  <c r="G31" i="2"/>
  <c r="G43" i="2" s="1"/>
  <c r="G55" i="2" s="1"/>
  <c r="M31" i="2"/>
  <c r="M43" i="2" s="1"/>
  <c r="M55" i="2" s="1"/>
  <c r="P31" i="2"/>
  <c r="P43" i="2" s="1"/>
  <c r="S31" i="2"/>
  <c r="S43" i="2" s="1"/>
  <c r="S55" i="2" s="1"/>
  <c r="S127" i="2" s="1"/>
  <c r="V31" i="2"/>
  <c r="Y31" i="2"/>
  <c r="Y43" i="2" s="1"/>
  <c r="AB31" i="2"/>
  <c r="AE31" i="2"/>
  <c r="AE43" i="2" s="1"/>
  <c r="I127" i="2"/>
  <c r="Z127" i="2"/>
  <c r="R127" i="2"/>
  <c r="K127" i="2"/>
  <c r="O127" i="2"/>
  <c r="G127" i="2"/>
  <c r="W127" i="2"/>
  <c r="H127" i="2"/>
  <c r="X127" i="2"/>
  <c r="Q127" i="2"/>
  <c r="AG67" i="2"/>
  <c r="AA127" i="2"/>
  <c r="E67" i="2"/>
  <c r="E79" i="2" s="1"/>
  <c r="E91" i="2" s="1"/>
  <c r="E103" i="2" s="1"/>
  <c r="E115" i="2" s="1"/>
  <c r="E127" i="2" s="1"/>
  <c r="U127" i="2"/>
  <c r="AC127" i="2"/>
  <c r="L127" i="2"/>
  <c r="T127" i="2"/>
  <c r="F79" i="2"/>
  <c r="F91" i="2" s="1"/>
  <c r="F103" i="2" s="1"/>
  <c r="F115" i="2" s="1"/>
  <c r="F127" i="2" s="1"/>
  <c r="N127" i="2"/>
  <c r="D23" i="1"/>
  <c r="E23" i="1"/>
  <c r="AG127" i="2" l="1"/>
  <c r="AD127" i="2"/>
  <c r="AF127" i="2"/>
  <c r="AJ103" i="2"/>
  <c r="AJ115" i="2" s="1"/>
  <c r="AJ127" i="2" s="1"/>
  <c r="P55" i="2"/>
  <c r="P127" i="2" s="1"/>
  <c r="M127" i="2"/>
  <c r="V43" i="2"/>
  <c r="V55" i="2" s="1"/>
  <c r="V127" i="2" s="1"/>
  <c r="AE55" i="2"/>
  <c r="AB43" i="2"/>
  <c r="AB55" i="2" s="1"/>
  <c r="AB127" i="2" s="1"/>
  <c r="AK31" i="2"/>
  <c r="AK43" i="2" s="1"/>
  <c r="AK55" i="2" s="1"/>
  <c r="AK79" i="2" s="1"/>
  <c r="AK91" i="2" s="1"/>
  <c r="AK103" i="2" s="1"/>
  <c r="AK115" i="2" s="1"/>
  <c r="AK127" i="2" s="1"/>
  <c r="Y55" i="2"/>
  <c r="Y127" i="2" s="1"/>
  <c r="AI43" i="2"/>
  <c r="AI55" i="2" s="1"/>
  <c r="AI103" i="2" s="1"/>
  <c r="AI127" i="2" s="1"/>
  <c r="Z7" i="1"/>
  <c r="Z21" i="1"/>
  <c r="Y7" i="1"/>
  <c r="V7" i="1"/>
  <c r="V21" i="1"/>
  <c r="E21" i="1"/>
  <c r="AE127" i="2" l="1"/>
  <c r="T7" i="1"/>
  <c r="S7" i="1"/>
  <c r="T21" i="1"/>
  <c r="S21" i="1"/>
  <c r="P21" i="1"/>
  <c r="E7" i="1"/>
  <c r="AL21" i="1"/>
  <c r="Y19" i="1"/>
  <c r="Y21" i="1" s="1"/>
  <c r="AC18" i="1"/>
  <c r="AC17" i="1"/>
  <c r="AR21" i="1"/>
  <c r="AO21" i="1"/>
  <c r="AI21" i="1"/>
  <c r="AF21" i="1"/>
  <c r="AC12" i="1"/>
  <c r="AC21" i="1" s="1"/>
  <c r="AU7" i="1"/>
  <c r="AT7" i="1"/>
  <c r="AR7" i="1"/>
  <c r="AQ7" i="1"/>
  <c r="AO7" i="1"/>
  <c r="AN7" i="1"/>
  <c r="AL7" i="1"/>
  <c r="AK7" i="1"/>
  <c r="AI7" i="1"/>
  <c r="AH7" i="1"/>
  <c r="AF7" i="1"/>
  <c r="AE7" i="1"/>
  <c r="AC7" i="1"/>
  <c r="AB7" i="1"/>
  <c r="AB19" i="1" l="1"/>
  <c r="AE19" i="1" s="1"/>
  <c r="AE21" i="1"/>
  <c r="AH19" i="1"/>
  <c r="AB21" i="1"/>
  <c r="AH21" i="1" l="1"/>
  <c r="AK19" i="1"/>
  <c r="AN19" i="1" l="1"/>
  <c r="AK21" i="1"/>
  <c r="AN21" i="1" l="1"/>
  <c r="AQ19" i="1"/>
  <c r="AT19" i="1" l="1"/>
  <c r="AT21" i="1" s="1"/>
  <c r="AQ21" i="1"/>
  <c r="W21" i="1" l="1"/>
  <c r="W7" i="1"/>
  <c r="M21" i="1" l="1"/>
  <c r="J21" i="1"/>
  <c r="G21" i="1"/>
  <c r="D21" i="1"/>
  <c r="Q18" i="1"/>
  <c r="K17" i="1"/>
  <c r="N13" i="1"/>
  <c r="N21" i="1" s="1"/>
  <c r="K13" i="1"/>
  <c r="H13" i="1"/>
  <c r="H21" i="1" s="1"/>
  <c r="Q12" i="1"/>
  <c r="Q21" i="1" s="1"/>
  <c r="Q7" i="1"/>
  <c r="P7" i="1"/>
  <c r="N7" i="1"/>
  <c r="M7" i="1"/>
  <c r="K7" i="1"/>
  <c r="J7" i="1"/>
  <c r="H7" i="1"/>
  <c r="G7" i="1"/>
  <c r="H23" i="1"/>
  <c r="D7" i="1"/>
  <c r="G23" i="1" l="1"/>
  <c r="K21" i="1"/>
  <c r="K23" i="1" s="1"/>
  <c r="N23" i="1" s="1"/>
  <c r="Q23" i="1" s="1"/>
  <c r="T23" i="1" s="1"/>
  <c r="J23" i="1"/>
  <c r="M23" i="1" s="1"/>
  <c r="P23" i="1" s="1"/>
  <c r="S23" i="1" s="1"/>
  <c r="V23" i="1" s="1"/>
  <c r="Y23" i="1" s="1"/>
  <c r="AB23" i="1" s="1"/>
  <c r="AE23" i="1" s="1"/>
  <c r="AH23" i="1" s="1"/>
  <c r="AK23" i="1" s="1"/>
  <c r="AN23" i="1" s="1"/>
  <c r="AQ23" i="1" s="1"/>
  <c r="AT23" i="1" s="1"/>
  <c r="W23" i="1" l="1"/>
  <c r="Z23" i="1" s="1"/>
  <c r="AC23" i="1" s="1"/>
  <c r="AF23" i="1" l="1"/>
  <c r="AI23" i="1" s="1"/>
  <c r="AL23" i="1" s="1"/>
  <c r="AO23" i="1" s="1"/>
  <c r="AR23" i="1" s="1"/>
  <c r="AU23" i="1" s="1"/>
</calcChain>
</file>

<file path=xl/sharedStrings.xml><?xml version="1.0" encoding="utf-8"?>
<sst xmlns="http://schemas.openxmlformats.org/spreadsheetml/2006/main" count="339" uniqueCount="118">
  <si>
    <t>Deadlines</t>
  </si>
  <si>
    <t>Week</t>
  </si>
  <si>
    <t>Catagory</t>
  </si>
  <si>
    <t>week 7 / 16th Feb</t>
  </si>
  <si>
    <t>Presentations</t>
  </si>
  <si>
    <t>Finacial Report 1</t>
  </si>
  <si>
    <t>Cumalative Total</t>
  </si>
  <si>
    <t>week 8 / 23rd Feb</t>
  </si>
  <si>
    <t>RIM draft report</t>
  </si>
  <si>
    <t>Recalculate loan</t>
  </si>
  <si>
    <t>Contracts</t>
  </si>
  <si>
    <t>Financial Report 2</t>
  </si>
  <si>
    <t>RIM final report handin</t>
  </si>
  <si>
    <t>Iteration 1' (Learn Easy) Complete</t>
  </si>
  <si>
    <t>PhysMod report handin</t>
  </si>
  <si>
    <t>DesCon demonstration</t>
  </si>
  <si>
    <t>DesCon Report</t>
  </si>
  <si>
    <t>Financial Report 3</t>
  </si>
  <si>
    <t>Neural Networks Exam</t>
  </si>
  <si>
    <t>Filters Exam</t>
  </si>
  <si>
    <t>Week 2</t>
  </si>
  <si>
    <t>Week 3</t>
  </si>
  <si>
    <t>Week 4</t>
  </si>
  <si>
    <t>Week 5</t>
  </si>
  <si>
    <t>Week 6</t>
  </si>
  <si>
    <t xml:space="preserve">Financial Statement </t>
  </si>
  <si>
    <t xml:space="preserve">Predicted </t>
  </si>
  <si>
    <t xml:space="preserve">Actual </t>
  </si>
  <si>
    <t xml:space="preserve">Income </t>
  </si>
  <si>
    <t xml:space="preserve">Price of 2  Media Handlers </t>
  </si>
  <si>
    <t xml:space="preserve">Capital </t>
  </si>
  <si>
    <t>Total income</t>
  </si>
  <si>
    <t xml:space="preserve">Expenditure </t>
  </si>
  <si>
    <t xml:space="preserve">Direct costs </t>
  </si>
  <si>
    <t>Infrastructure Cost</t>
  </si>
  <si>
    <t xml:space="preserve">Labour cost </t>
  </si>
  <si>
    <t xml:space="preserve">Cost of two Media handlers </t>
  </si>
  <si>
    <t xml:space="preserve">Overheads </t>
  </si>
  <si>
    <t xml:space="preserve">Rent </t>
  </si>
  <si>
    <t xml:space="preserve">Utilities </t>
  </si>
  <si>
    <t xml:space="preserve">Interest </t>
  </si>
  <si>
    <t xml:space="preserve">Total Cost per week </t>
  </si>
  <si>
    <t xml:space="preserve">BANK ACCOUNT </t>
  </si>
  <si>
    <t>Week 7</t>
  </si>
  <si>
    <t>Week 8</t>
  </si>
  <si>
    <t>-</t>
  </si>
  <si>
    <t>Easter Week 2</t>
  </si>
  <si>
    <t>Easter Week 3</t>
  </si>
  <si>
    <t>Easter Week 4</t>
  </si>
  <si>
    <t>Week 1</t>
  </si>
  <si>
    <t>Week 9</t>
  </si>
  <si>
    <t>Week 10</t>
  </si>
  <si>
    <t>Easter Week 1</t>
  </si>
  <si>
    <t>Note: Based on second Financial plan; earliest weeks were known then so the Predicted for earlier weeks are the same as the Actual.</t>
  </si>
  <si>
    <t>Penny Nicole</t>
  </si>
  <si>
    <t>Alex Cash</t>
  </si>
  <si>
    <t>Calum Armstrong</t>
  </si>
  <si>
    <t>Alistair Jewers</t>
  </si>
  <si>
    <t>Sam Raeburn</t>
  </si>
  <si>
    <t>Sam Hall</t>
  </si>
  <si>
    <t>Emmanuel Olutayo</t>
  </si>
  <si>
    <t>Jake Ransom</t>
  </si>
  <si>
    <t>Daniel Berhe</t>
  </si>
  <si>
    <t>Lewis Thresh</t>
  </si>
  <si>
    <t>Total hrs per Week Predicted</t>
  </si>
  <si>
    <t>Total hrs per Week Actual</t>
  </si>
  <si>
    <t>Total hrs per Week Varience</t>
  </si>
  <si>
    <t>Predicted</t>
  </si>
  <si>
    <t>Actual</t>
  </si>
  <si>
    <t>Variance</t>
  </si>
  <si>
    <t>Marketing</t>
  </si>
  <si>
    <t>Software Implementation</t>
  </si>
  <si>
    <t>Testing</t>
  </si>
  <si>
    <t>Finance</t>
  </si>
  <si>
    <t>Administration</t>
  </si>
  <si>
    <t>Management</t>
  </si>
  <si>
    <t>User experience</t>
  </si>
  <si>
    <t>Total</t>
  </si>
  <si>
    <t>week 9 / 02nd March</t>
  </si>
  <si>
    <t>Meeting Hours</t>
  </si>
  <si>
    <t>week 10 / 09th March</t>
  </si>
  <si>
    <t>week 1 16th March</t>
  </si>
  <si>
    <t>week 2 23rd March</t>
  </si>
  <si>
    <t>week 3 30th March</t>
  </si>
  <si>
    <t>week 4 6th April</t>
  </si>
  <si>
    <t>week 1 13th April</t>
  </si>
  <si>
    <t>week 2 20th April</t>
  </si>
  <si>
    <t>Variables possible only in Labour costs, media handlers, loans and interest on loans.</t>
  </si>
  <si>
    <t>No change in media handlers.</t>
  </si>
  <si>
    <t>Note:  Only have labour breakdown since Second Financial Review (week 7 onwards). Meeting hours included.</t>
  </si>
  <si>
    <t>week 3 27th April</t>
  </si>
  <si>
    <t>week 4 4th May</t>
  </si>
  <si>
    <t>week 5 11th April</t>
  </si>
  <si>
    <t>????????</t>
  </si>
  <si>
    <t>??????????</t>
  </si>
  <si>
    <t>?????????</t>
  </si>
  <si>
    <t>4-7.9 hours wrong estimate:</t>
  </si>
  <si>
    <t>7.9+ hours wrong estimate:</t>
  </si>
  <si>
    <t>last 3 weeks: ~ it's a mystery ~</t>
  </si>
  <si>
    <t>week 3: idk</t>
  </si>
  <si>
    <t>LABOUR BREAKDOWN</t>
  </si>
  <si>
    <t>Type of Labour</t>
  </si>
  <si>
    <t>SPRING TERM</t>
  </si>
  <si>
    <t>EASTER HOLIDAY</t>
  </si>
  <si>
    <t>SUMMER TERM</t>
  </si>
  <si>
    <t>Note: numbers refer to diference between the number of hours predicted and the actual number of hours worked (Actual - Predicted). A positive number indicates that people worked for longer than expected at that type of labour for that week, and a negative number means that they worked less. These figures are from the "Labour Breakdown" sheet.</t>
  </si>
  <si>
    <t>(Type of Labour recorded from week 7 onwards)</t>
  </si>
  <si>
    <t>don't know these figures yet - correct them in labour breakdown and then colour in the background!!</t>
  </si>
  <si>
    <t>TOTAL</t>
  </si>
  <si>
    <t>OVERALL</t>
  </si>
  <si>
    <t>TOTAL OVERALL</t>
  </si>
  <si>
    <t>Total Spent on labour sofar:</t>
  </si>
  <si>
    <t>Didn't get a loan; no interest on loan.</t>
  </si>
  <si>
    <t>Most interesting is the Labour Breakdown.</t>
  </si>
  <si>
    <t>Main Points:</t>
  </si>
  <si>
    <t>~ Worst prediction was Software Implementation, followed by Testing and Meeting Hours.</t>
  </si>
  <si>
    <t>~ Didn't overbudget implies that we have plenty of money left over for inverestment and/or to start paying back the loan IF we had the loan.</t>
  </si>
  <si>
    <t>~ Over estimated almost all types of labour (except Marketing and Presentations).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</si>
</sst>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£&quot;* #,##0.00_-;\-&quot;£&quot;* #,##0.00_-;_-&quot;£&quot;* &quot;-&quot;??_-;_-@_-"/>
    <numFmt numFmtId="164" formatCode="_(&quot;£&quot;* #,##0.00_);_(&quot;£&quot;* \(#,##0.00\);_(&quot;£&quot;* &quot;-&quot;??_);_(@_)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Times New Roman"/>
      <family val="1"/>
    </font>
    <font>
      <b/>
      <sz val="11"/>
      <color theme="0"/>
      <name val="Times New Roman"/>
      <family val="1"/>
    </font>
    <font>
      <sz val="11"/>
      <color theme="1"/>
      <name val="Arial Black"/>
      <family val="2"/>
    </font>
    <font>
      <b/>
      <sz val="16"/>
      <color theme="1"/>
      <name val="Cambria"/>
      <family val="1"/>
      <scheme val="major"/>
    </font>
    <font>
      <b/>
      <sz val="11"/>
      <name val="Cambria"/>
      <family val="1"/>
      <scheme val="major"/>
    </font>
    <font>
      <b/>
      <sz val="11"/>
      <color theme="1"/>
      <name val="Cambria"/>
      <family val="1"/>
      <scheme val="major"/>
    </font>
    <font>
      <b/>
      <i/>
      <sz val="14"/>
      <color theme="1"/>
      <name val="Arial"/>
      <family val="2"/>
    </font>
    <font>
      <b/>
      <sz val="11"/>
      <color theme="1"/>
      <name val="Arial Black"/>
      <family val="2"/>
    </font>
    <font>
      <sz val="11"/>
      <color theme="1"/>
      <name val="Arial"/>
      <family val="2"/>
    </font>
    <font>
      <b/>
      <sz val="11"/>
      <color theme="0"/>
      <name val="Cambria"/>
      <family val="1"/>
      <scheme val="major"/>
    </font>
    <font>
      <b/>
      <sz val="14"/>
      <color theme="1"/>
      <name val="Batang"/>
      <family val="1"/>
    </font>
    <font>
      <b/>
      <sz val="10"/>
      <color rgb="FFFFFFFF"/>
      <name val="Arial"/>
      <family val="2"/>
    </font>
    <font>
      <b/>
      <sz val="12.1"/>
      <color theme="1"/>
      <name val="Arial"/>
      <family val="2"/>
    </font>
    <font>
      <b/>
      <sz val="10"/>
      <color rgb="FFF3F3F3"/>
      <name val="Arial"/>
      <family val="2"/>
    </font>
    <font>
      <sz val="10"/>
      <color theme="1"/>
      <name val="Arial"/>
      <family val="2"/>
    </font>
    <font>
      <i/>
      <sz val="10"/>
      <color theme="1"/>
      <name val="Arial"/>
      <family val="2"/>
    </font>
    <font>
      <sz val="10"/>
      <color rgb="FFFFFFFF"/>
      <name val="Arial"/>
      <family val="2"/>
    </font>
    <font>
      <b/>
      <sz val="10"/>
      <color rgb="FF000000"/>
      <name val="Arial"/>
      <family val="2"/>
    </font>
    <font>
      <i/>
      <sz val="10"/>
      <name val="Arial"/>
      <family val="2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sz val="11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6D9EEB"/>
        <bgColor indexed="64"/>
      </patternFill>
    </fill>
    <fill>
      <patternFill patternType="solid">
        <fgColor rgb="FFB7B7B7"/>
        <bgColor indexed="64"/>
      </patternFill>
    </fill>
    <fill>
      <patternFill patternType="solid">
        <fgColor rgb="FF666666"/>
        <bgColor indexed="64"/>
      </patternFill>
    </fill>
    <fill>
      <patternFill patternType="solid">
        <fgColor rgb="FFCFE2F3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CE5CD"/>
        <bgColor indexed="64"/>
      </patternFill>
    </fill>
    <fill>
      <patternFill patternType="solid">
        <fgColor rgb="FFEFEFEF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rgb="FF3C78D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DA9694"/>
        <bgColor indexed="64"/>
      </patternFill>
    </fill>
    <fill>
      <patternFill patternType="solid">
        <fgColor theme="8" tint="-0.499984740745262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/>
      <right/>
      <top style="medium">
        <color rgb="FFCCCCCC"/>
      </top>
      <bottom style="medium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/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 style="medium">
        <color rgb="FF000000"/>
      </right>
      <top/>
      <bottom/>
      <diagonal/>
    </border>
    <border>
      <left style="medium">
        <color rgb="FFCCCCCC"/>
      </left>
      <right style="medium">
        <color rgb="FF000000"/>
      </right>
      <top/>
      <bottom style="medium">
        <color rgb="FFCCCCCC"/>
      </bottom>
      <diagonal/>
    </border>
    <border>
      <left style="medium">
        <color rgb="FF000000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indexed="64"/>
      </right>
      <top style="medium">
        <color rgb="FFCCCCCC"/>
      </top>
      <bottom style="medium">
        <color rgb="FFCCCCCC"/>
      </bottom>
      <diagonal/>
    </border>
    <border>
      <left/>
      <right style="medium">
        <color indexed="64"/>
      </right>
      <top style="medium">
        <color rgb="FFCCCCCC"/>
      </top>
      <bottom style="medium">
        <color rgb="FFCCCCCC"/>
      </bottom>
      <diagonal/>
    </border>
    <border>
      <left style="medium">
        <color indexed="64"/>
      </left>
      <right style="medium">
        <color indexed="64"/>
      </right>
      <top style="medium">
        <color rgb="FFCCCCCC"/>
      </top>
      <bottom style="medium">
        <color rgb="FFCCCCCC"/>
      </bottom>
      <diagonal/>
    </border>
    <border>
      <left/>
      <right style="medium">
        <color indexed="64"/>
      </right>
      <top/>
      <bottom/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theme="0" tint="-0.14999847407452621"/>
      </bottom>
      <diagonal/>
    </border>
    <border>
      <left/>
      <right style="medium">
        <color indexed="64"/>
      </right>
      <top style="medium">
        <color theme="0" tint="-0.14999847407452621"/>
      </top>
      <bottom style="medium">
        <color theme="0" tint="-0.14999847407452621"/>
      </bottom>
      <diagonal/>
    </border>
    <border>
      <left style="medium">
        <color rgb="FFCCCCCC"/>
      </left>
      <right style="medium">
        <color theme="0" tint="-0.14999847407452621"/>
      </right>
      <top style="medium">
        <color rgb="FFCCCCCC"/>
      </top>
      <bottom style="medium">
        <color rgb="FFCCCCCC"/>
      </bottom>
      <diagonal/>
    </border>
    <border>
      <left style="medium">
        <color theme="0" tint="-0.14999847407452621"/>
      </left>
      <right style="medium">
        <color indexed="64"/>
      </right>
      <top style="medium">
        <color theme="0" tint="-0.14999847407452621"/>
      </top>
      <bottom style="medium">
        <color theme="0" tint="-0.14999847407452621"/>
      </bottom>
      <diagonal/>
    </border>
    <border>
      <left/>
      <right style="medium">
        <color rgb="FF000000"/>
      </right>
      <top style="medium">
        <color theme="0" tint="-0.14999847407452621"/>
      </top>
      <bottom style="medium">
        <color theme="0" tint="-0.14999847407452621"/>
      </bottom>
      <diagonal/>
    </border>
    <border>
      <left/>
      <right style="medium">
        <color rgb="FF000000"/>
      </right>
      <top style="medium">
        <color rgb="FFCCCCCC"/>
      </top>
      <bottom style="medium">
        <color theme="0" tint="-0.14999847407452621"/>
      </bottom>
      <diagonal/>
    </border>
    <border>
      <left/>
      <right style="medium">
        <color theme="0" tint="-0.14999847407452621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1" fillId="0" borderId="0" applyFont="0" applyFill="0" applyBorder="0" applyAlignment="0" applyProtection="0"/>
  </cellStyleXfs>
  <cellXfs count="200">
    <xf numFmtId="0" fontId="0" fillId="0" borderId="0" xfId="0"/>
    <xf numFmtId="0" fontId="0" fillId="2" borderId="2" xfId="0" applyFill="1" applyBorder="1"/>
    <xf numFmtId="0" fontId="4" fillId="2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vertical="center"/>
    </xf>
    <xf numFmtId="0" fontId="4" fillId="2" borderId="3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/>
    </xf>
    <xf numFmtId="0" fontId="0" fillId="0" borderId="4" xfId="0" applyBorder="1"/>
    <xf numFmtId="0" fontId="6" fillId="0" borderId="4" xfId="0" applyFont="1" applyFill="1" applyBorder="1"/>
    <xf numFmtId="0" fontId="5" fillId="0" borderId="0" xfId="0" applyFont="1" applyFill="1" applyBorder="1" applyAlignment="1">
      <alignment vertical="center"/>
    </xf>
    <xf numFmtId="0" fontId="0" fillId="0" borderId="0" xfId="0" applyBorder="1"/>
    <xf numFmtId="0" fontId="0" fillId="0" borderId="0" xfId="0" applyFill="1" applyBorder="1"/>
    <xf numFmtId="164" fontId="6" fillId="0" borderId="0" xfId="0" applyNumberFormat="1" applyFont="1" applyFill="1" applyBorder="1"/>
    <xf numFmtId="164" fontId="0" fillId="0" borderId="0" xfId="1" applyNumberFormat="1" applyFont="1" applyBorder="1"/>
    <xf numFmtId="164" fontId="0" fillId="0" borderId="0" xfId="1" applyNumberFormat="1" applyFont="1" applyFill="1" applyBorder="1"/>
    <xf numFmtId="164" fontId="0" fillId="0" borderId="0" xfId="1" applyNumberFormat="1" applyFont="1"/>
    <xf numFmtId="164" fontId="0" fillId="0" borderId="0" xfId="0" applyNumberFormat="1" applyFill="1" applyBorder="1"/>
    <xf numFmtId="164" fontId="8" fillId="0" borderId="0" xfId="2" applyNumberFormat="1" applyFont="1" applyFill="1" applyBorder="1"/>
    <xf numFmtId="164" fontId="8" fillId="0" borderId="0" xfId="1" applyNumberFormat="1" applyFont="1" applyFill="1" applyBorder="1"/>
    <xf numFmtId="164" fontId="8" fillId="0" borderId="0" xfId="1" applyNumberFormat="1" applyFont="1" applyFill="1"/>
    <xf numFmtId="164" fontId="0" fillId="3" borderId="0" xfId="1" applyNumberFormat="1" applyFont="1" applyFill="1" applyBorder="1"/>
    <xf numFmtId="164" fontId="0" fillId="0" borderId="0" xfId="1" applyNumberFormat="1" applyFont="1" applyFill="1"/>
    <xf numFmtId="0" fontId="0" fillId="0" borderId="0" xfId="2" applyFont="1" applyFill="1" applyBorder="1"/>
    <xf numFmtId="164" fontId="0" fillId="0" borderId="0" xfId="2" applyNumberFormat="1" applyFont="1" applyFill="1" applyBorder="1"/>
    <xf numFmtId="164" fontId="9" fillId="0" borderId="0" xfId="0" applyNumberFormat="1" applyFont="1" applyFill="1" applyBorder="1"/>
    <xf numFmtId="164" fontId="9" fillId="0" borderId="0" xfId="1" applyNumberFormat="1" applyFont="1" applyBorder="1"/>
    <xf numFmtId="164" fontId="2" fillId="0" borderId="0" xfId="1" applyNumberFormat="1" applyFont="1" applyBorder="1"/>
    <xf numFmtId="164" fontId="0" fillId="0" borderId="0" xfId="0" applyNumberFormat="1"/>
    <xf numFmtId="164" fontId="0" fillId="5" borderId="0" xfId="1" applyNumberFormat="1" applyFont="1" applyFill="1" applyBorder="1"/>
    <xf numFmtId="0" fontId="0" fillId="0" borderId="6" xfId="0" applyFill="1" applyBorder="1"/>
    <xf numFmtId="44" fontId="0" fillId="0" borderId="7" xfId="1" applyFont="1" applyFill="1" applyBorder="1"/>
    <xf numFmtId="44" fontId="0" fillId="0" borderId="0" xfId="1" applyFont="1" applyFill="1" applyBorder="1"/>
    <xf numFmtId="44" fontId="0" fillId="0" borderId="0" xfId="1" applyFont="1"/>
    <xf numFmtId="0" fontId="2" fillId="0" borderId="0" xfId="0" applyFont="1"/>
    <xf numFmtId="0" fontId="10" fillId="6" borderId="8" xfId="0" applyFont="1" applyFill="1" applyBorder="1" applyAlignment="1">
      <alignment horizontal="center"/>
    </xf>
    <xf numFmtId="0" fontId="9" fillId="0" borderId="4" xfId="0" applyFont="1" applyFill="1" applyBorder="1"/>
    <xf numFmtId="0" fontId="11" fillId="0" borderId="4" xfId="0" applyFont="1" applyFill="1" applyBorder="1"/>
    <xf numFmtId="44" fontId="0" fillId="0" borderId="0" xfId="2" applyNumberFormat="1" applyFont="1" applyBorder="1"/>
    <xf numFmtId="0" fontId="4" fillId="3" borderId="2" xfId="0" applyFont="1" applyFill="1" applyBorder="1" applyAlignment="1">
      <alignment horizontal="center" vertical="center"/>
    </xf>
    <xf numFmtId="0" fontId="0" fillId="3" borderId="2" xfId="0" applyFill="1" applyBorder="1"/>
    <xf numFmtId="0" fontId="0" fillId="7" borderId="2" xfId="0" applyFill="1" applyBorder="1"/>
    <xf numFmtId="0" fontId="4" fillId="7" borderId="2" xfId="0" applyFont="1" applyFill="1" applyBorder="1" applyAlignment="1">
      <alignment horizontal="center" vertical="center"/>
    </xf>
    <xf numFmtId="164" fontId="0" fillId="0" borderId="0" xfId="2" applyNumberFormat="1" applyFont="1" applyBorder="1"/>
    <xf numFmtId="0" fontId="13" fillId="4" borderId="5" xfId="0" applyFont="1" applyFill="1" applyBorder="1" applyAlignment="1">
      <alignment horizontal="left"/>
    </xf>
    <xf numFmtId="0" fontId="7" fillId="0" borderId="10" xfId="0" applyFont="1" applyBorder="1" applyAlignment="1"/>
    <xf numFmtId="0" fontId="12" fillId="0" borderId="5" xfId="0" applyFont="1" applyFill="1" applyBorder="1" applyAlignment="1"/>
    <xf numFmtId="0" fontId="13" fillId="4" borderId="5" xfId="0" applyFont="1" applyFill="1" applyBorder="1" applyAlignment="1"/>
    <xf numFmtId="0" fontId="0" fillId="0" borderId="5" xfId="0" applyBorder="1" applyAlignment="1"/>
    <xf numFmtId="0" fontId="7" fillId="0" borderId="5" xfId="0" applyFont="1" applyBorder="1" applyAlignment="1"/>
    <xf numFmtId="0" fontId="14" fillId="0" borderId="5" xfId="0" applyFont="1" applyBorder="1" applyAlignment="1"/>
    <xf numFmtId="0" fontId="12" fillId="0" borderId="5" xfId="0" applyFont="1" applyBorder="1" applyAlignment="1"/>
    <xf numFmtId="0" fontId="0" fillId="0" borderId="5" xfId="0" applyFill="1" applyBorder="1" applyAlignment="1"/>
    <xf numFmtId="0" fontId="0" fillId="0" borderId="0" xfId="0" applyAlignment="1">
      <alignment horizontal="center" vertical="top" wrapText="1"/>
    </xf>
    <xf numFmtId="0" fontId="0" fillId="0" borderId="0" xfId="0" applyAlignment="1">
      <alignment vertical="top" wrapText="1"/>
    </xf>
    <xf numFmtId="0" fontId="15" fillId="8" borderId="11" xfId="0" applyFont="1" applyFill="1" applyBorder="1" applyAlignment="1">
      <alignment horizontal="center" vertical="center" wrapText="1"/>
    </xf>
    <xf numFmtId="0" fontId="16" fillId="9" borderId="12" xfId="0" applyFont="1" applyFill="1" applyBorder="1" applyAlignment="1">
      <alignment horizontal="center" wrapText="1"/>
    </xf>
    <xf numFmtId="0" fontId="16" fillId="9" borderId="13" xfId="0" applyFont="1" applyFill="1" applyBorder="1" applyAlignment="1">
      <alignment horizontal="center" wrapText="1"/>
    </xf>
    <xf numFmtId="0" fontId="16" fillId="9" borderId="14" xfId="0" applyFont="1" applyFill="1" applyBorder="1" applyAlignment="1">
      <alignment horizontal="center" wrapText="1"/>
    </xf>
    <xf numFmtId="0" fontId="16" fillId="9" borderId="15" xfId="0" applyFont="1" applyFill="1" applyBorder="1" applyAlignment="1">
      <alignment horizontal="center" wrapText="1"/>
    </xf>
    <xf numFmtId="0" fontId="15" fillId="8" borderId="16" xfId="0" applyFont="1" applyFill="1" applyBorder="1" applyAlignment="1">
      <alignment horizontal="center" vertical="center" wrapText="1"/>
    </xf>
    <xf numFmtId="0" fontId="18" fillId="10" borderId="17" xfId="0" applyFont="1" applyFill="1" applyBorder="1" applyAlignment="1">
      <alignment wrapText="1"/>
    </xf>
    <xf numFmtId="0" fontId="19" fillId="10" borderId="17" xfId="0" applyFont="1" applyFill="1" applyBorder="1" applyAlignment="1">
      <alignment wrapText="1"/>
    </xf>
    <xf numFmtId="0" fontId="18" fillId="0" borderId="11" xfId="0" applyFont="1" applyBorder="1" applyAlignment="1">
      <alignment wrapText="1"/>
    </xf>
    <xf numFmtId="0" fontId="20" fillId="11" borderId="18" xfId="0" applyFont="1" applyFill="1" applyBorder="1" applyAlignment="1">
      <alignment vertical="center" wrapText="1"/>
    </xf>
    <xf numFmtId="0" fontId="18" fillId="12" borderId="20" xfId="0" applyFont="1" applyFill="1" applyBorder="1" applyAlignment="1">
      <alignment horizontal="right" wrapText="1"/>
    </xf>
    <xf numFmtId="0" fontId="18" fillId="13" borderId="19" xfId="0" applyFont="1" applyFill="1" applyBorder="1" applyAlignment="1">
      <alignment wrapText="1"/>
    </xf>
    <xf numFmtId="0" fontId="19" fillId="14" borderId="19" xfId="0" applyFont="1" applyFill="1" applyBorder="1" applyAlignment="1">
      <alignment horizontal="right" wrapText="1"/>
    </xf>
    <xf numFmtId="0" fontId="18" fillId="13" borderId="19" xfId="0" applyFont="1" applyFill="1" applyBorder="1" applyAlignment="1">
      <alignment horizontal="right" wrapText="1"/>
    </xf>
    <xf numFmtId="0" fontId="21" fillId="15" borderId="20" xfId="0" applyFont="1" applyFill="1" applyBorder="1" applyAlignment="1">
      <alignment horizontal="right" wrapText="1"/>
    </xf>
    <xf numFmtId="0" fontId="18" fillId="0" borderId="21" xfId="0" applyFont="1" applyBorder="1" applyAlignment="1">
      <alignment wrapText="1"/>
    </xf>
    <xf numFmtId="0" fontId="20" fillId="11" borderId="22" xfId="0" applyFont="1" applyFill="1" applyBorder="1" applyAlignment="1">
      <alignment vertical="center" wrapText="1"/>
    </xf>
    <xf numFmtId="0" fontId="18" fillId="16" borderId="19" xfId="0" applyFont="1" applyFill="1" applyBorder="1" applyAlignment="1">
      <alignment wrapText="1"/>
    </xf>
    <xf numFmtId="0" fontId="18" fillId="0" borderId="20" xfId="0" applyFont="1" applyBorder="1" applyAlignment="1">
      <alignment wrapText="1"/>
    </xf>
    <xf numFmtId="0" fontId="18" fillId="0" borderId="19" xfId="0" applyFont="1" applyBorder="1" applyAlignment="1">
      <alignment wrapText="1"/>
    </xf>
    <xf numFmtId="0" fontId="18" fillId="0" borderId="20" xfId="0" applyFont="1" applyBorder="1" applyAlignment="1">
      <alignment vertical="center" wrapText="1"/>
    </xf>
    <xf numFmtId="0" fontId="18" fillId="0" borderId="16" xfId="0" applyFont="1" applyBorder="1" applyAlignment="1">
      <alignment wrapText="1"/>
    </xf>
    <xf numFmtId="0" fontId="20" fillId="11" borderId="23" xfId="0" applyFont="1" applyFill="1" applyBorder="1" applyAlignment="1">
      <alignment vertical="center" wrapText="1"/>
    </xf>
    <xf numFmtId="0" fontId="20" fillId="17" borderId="19" xfId="0" applyFont="1" applyFill="1" applyBorder="1" applyAlignment="1">
      <alignment wrapText="1"/>
    </xf>
    <xf numFmtId="0" fontId="20" fillId="17" borderId="20" xfId="0" applyFont="1" applyFill="1" applyBorder="1" applyAlignment="1">
      <alignment horizontal="right" wrapText="1"/>
    </xf>
    <xf numFmtId="0" fontId="15" fillId="8" borderId="24" xfId="0" applyFont="1" applyFill="1" applyBorder="1" applyAlignment="1">
      <alignment wrapText="1"/>
    </xf>
    <xf numFmtId="0" fontId="15" fillId="8" borderId="25" xfId="0" applyFont="1" applyFill="1" applyBorder="1" applyAlignment="1">
      <alignment wrapText="1"/>
    </xf>
    <xf numFmtId="0" fontId="20" fillId="8" borderId="19" xfId="0" applyFont="1" applyFill="1" applyBorder="1" applyAlignment="1">
      <alignment horizontal="right" wrapText="1"/>
    </xf>
    <xf numFmtId="0" fontId="18" fillId="12" borderId="20" xfId="0" applyFont="1" applyFill="1" applyBorder="1" applyAlignment="1">
      <alignment wrapText="1"/>
    </xf>
    <xf numFmtId="0" fontId="18" fillId="18" borderId="19" xfId="0" applyFont="1" applyFill="1" applyBorder="1" applyAlignment="1">
      <alignment wrapText="1"/>
    </xf>
    <xf numFmtId="0" fontId="20" fillId="11" borderId="19" xfId="0" applyFont="1" applyFill="1" applyBorder="1" applyAlignment="1">
      <alignment wrapText="1"/>
    </xf>
    <xf numFmtId="0" fontId="20" fillId="11" borderId="20" xfId="0" applyFont="1" applyFill="1" applyBorder="1" applyAlignment="1">
      <alignment horizontal="right" wrapText="1"/>
    </xf>
    <xf numFmtId="0" fontId="20" fillId="11" borderId="18" xfId="0" applyFont="1" applyFill="1" applyBorder="1" applyAlignment="1">
      <alignment horizontal="center" vertical="center" wrapText="1"/>
    </xf>
    <xf numFmtId="0" fontId="18" fillId="16" borderId="20" xfId="0" applyFont="1" applyFill="1" applyBorder="1" applyAlignment="1">
      <alignment wrapText="1"/>
    </xf>
    <xf numFmtId="0" fontId="19" fillId="19" borderId="20" xfId="0" applyFont="1" applyFill="1" applyBorder="1" applyAlignment="1">
      <alignment horizontal="right" wrapText="1"/>
    </xf>
    <xf numFmtId="0" fontId="20" fillId="11" borderId="22" xfId="0" applyFont="1" applyFill="1" applyBorder="1" applyAlignment="1">
      <alignment horizontal="center" vertical="center" wrapText="1"/>
    </xf>
    <xf numFmtId="0" fontId="19" fillId="20" borderId="20" xfId="0" applyFont="1" applyFill="1" applyBorder="1" applyAlignment="1">
      <alignment horizontal="right" wrapText="1"/>
    </xf>
    <xf numFmtId="0" fontId="19" fillId="21" borderId="20" xfId="0" applyFont="1" applyFill="1" applyBorder="1" applyAlignment="1">
      <alignment horizontal="right" wrapText="1"/>
    </xf>
    <xf numFmtId="0" fontId="20" fillId="11" borderId="23" xfId="0" applyFont="1" applyFill="1" applyBorder="1" applyAlignment="1">
      <alignment horizontal="center" vertical="center" wrapText="1"/>
    </xf>
    <xf numFmtId="0" fontId="20" fillId="11" borderId="20" xfId="0" applyFont="1" applyFill="1" applyBorder="1" applyAlignment="1">
      <alignment wrapText="1"/>
    </xf>
    <xf numFmtId="0" fontId="18" fillId="0" borderId="11" xfId="0" applyFont="1" applyBorder="1" applyAlignment="1">
      <alignment vertical="center" wrapText="1"/>
    </xf>
    <xf numFmtId="0" fontId="18" fillId="0" borderId="16" xfId="0" applyFont="1" applyBorder="1" applyAlignment="1">
      <alignment vertical="center" wrapText="1"/>
    </xf>
    <xf numFmtId="0" fontId="20" fillId="11" borderId="19" xfId="0" applyFont="1" applyFill="1" applyBorder="1" applyAlignment="1">
      <alignment horizontal="right" wrapText="1"/>
    </xf>
    <xf numFmtId="0" fontId="20" fillId="8" borderId="18" xfId="0" applyFont="1" applyFill="1" applyBorder="1" applyAlignment="1">
      <alignment horizontal="center" vertical="center" wrapText="1"/>
    </xf>
    <xf numFmtId="0" fontId="20" fillId="8" borderId="22" xfId="0" applyFont="1" applyFill="1" applyBorder="1" applyAlignment="1">
      <alignment horizontal="center" vertical="center" wrapText="1"/>
    </xf>
    <xf numFmtId="0" fontId="15" fillId="8" borderId="26" xfId="0" applyFont="1" applyFill="1" applyBorder="1" applyAlignment="1">
      <alignment wrapText="1"/>
    </xf>
    <xf numFmtId="0" fontId="15" fillId="8" borderId="27" xfId="0" applyFont="1" applyFill="1" applyBorder="1" applyAlignment="1">
      <alignment wrapText="1"/>
    </xf>
    <xf numFmtId="0" fontId="18" fillId="12" borderId="28" xfId="0" applyFont="1" applyFill="1" applyBorder="1" applyAlignment="1">
      <alignment horizontal="right" wrapText="1"/>
    </xf>
    <xf numFmtId="0" fontId="18" fillId="13" borderId="30" xfId="0" applyFont="1" applyFill="1" applyBorder="1" applyAlignment="1">
      <alignment wrapText="1"/>
    </xf>
    <xf numFmtId="0" fontId="18" fillId="0" borderId="30" xfId="0" applyFont="1" applyBorder="1" applyAlignment="1">
      <alignment vertical="center" wrapText="1"/>
    </xf>
    <xf numFmtId="0" fontId="18" fillId="12" borderId="29" xfId="0" applyFont="1" applyFill="1" applyBorder="1" applyAlignment="1">
      <alignment horizontal="right" wrapText="1"/>
    </xf>
    <xf numFmtId="0" fontId="18" fillId="0" borderId="29" xfId="0" applyFont="1" applyBorder="1" applyAlignment="1">
      <alignment vertical="center" wrapText="1"/>
    </xf>
    <xf numFmtId="0" fontId="18" fillId="0" borderId="31" xfId="0" applyFont="1" applyBorder="1" applyAlignment="1">
      <alignment wrapText="1"/>
    </xf>
    <xf numFmtId="0" fontId="18" fillId="0" borderId="32" xfId="0" applyFont="1" applyBorder="1" applyAlignment="1">
      <alignment wrapText="1"/>
    </xf>
    <xf numFmtId="0" fontId="18" fillId="13" borderId="30" xfId="0" applyFont="1" applyFill="1" applyBorder="1" applyAlignment="1">
      <alignment horizontal="right" wrapText="1"/>
    </xf>
    <xf numFmtId="0" fontId="18" fillId="0" borderId="32" xfId="0" applyFont="1" applyFill="1" applyBorder="1" applyAlignment="1">
      <alignment wrapText="1"/>
    </xf>
    <xf numFmtId="0" fontId="17" fillId="9" borderId="11" xfId="0" applyFont="1" applyFill="1" applyBorder="1" applyAlignment="1">
      <alignment horizontal="center" vertical="center" wrapText="1"/>
    </xf>
    <xf numFmtId="0" fontId="17" fillId="9" borderId="16" xfId="0" applyFont="1" applyFill="1" applyBorder="1" applyAlignment="1">
      <alignment horizontal="center" vertical="center" wrapText="1"/>
    </xf>
    <xf numFmtId="0" fontId="22" fillId="21" borderId="20" xfId="0" applyFont="1" applyFill="1" applyBorder="1" applyAlignment="1">
      <alignment horizontal="right" wrapText="1"/>
    </xf>
    <xf numFmtId="0" fontId="22" fillId="19" borderId="20" xfId="0" applyFont="1" applyFill="1" applyBorder="1" applyAlignment="1">
      <alignment horizontal="right" wrapText="1"/>
    </xf>
    <xf numFmtId="0" fontId="19" fillId="19" borderId="29" xfId="0" applyFont="1" applyFill="1" applyBorder="1" applyAlignment="1">
      <alignment horizontal="right" wrapText="1"/>
    </xf>
    <xf numFmtId="0" fontId="18" fillId="0" borderId="23" xfId="0" applyFont="1" applyBorder="1" applyAlignment="1">
      <alignment wrapText="1"/>
    </xf>
    <xf numFmtId="0" fontId="18" fillId="13" borderId="23" xfId="0" applyFont="1" applyFill="1" applyBorder="1" applyAlignment="1">
      <alignment wrapText="1"/>
    </xf>
    <xf numFmtId="0" fontId="18" fillId="13" borderId="34" xfId="0" applyFont="1" applyFill="1" applyBorder="1" applyAlignment="1">
      <alignment wrapText="1"/>
    </xf>
    <xf numFmtId="0" fontId="18" fillId="13" borderId="35" xfId="0" applyFont="1" applyFill="1" applyBorder="1" applyAlignment="1">
      <alignment horizontal="right" wrapText="1"/>
    </xf>
    <xf numFmtId="0" fontId="18" fillId="12" borderId="36" xfId="0" applyFont="1" applyFill="1" applyBorder="1" applyAlignment="1">
      <alignment horizontal="right" wrapText="1"/>
    </xf>
    <xf numFmtId="0" fontId="18" fillId="13" borderId="37" xfId="0" applyFont="1" applyFill="1" applyBorder="1" applyAlignment="1">
      <alignment wrapText="1"/>
    </xf>
    <xf numFmtId="0" fontId="18" fillId="13" borderId="38" xfId="0" applyFont="1" applyFill="1" applyBorder="1" applyAlignment="1">
      <alignment horizontal="right" wrapText="1"/>
    </xf>
    <xf numFmtId="0" fontId="18" fillId="13" borderId="39" xfId="0" applyFont="1" applyFill="1" applyBorder="1" applyAlignment="1">
      <alignment wrapText="1"/>
    </xf>
    <xf numFmtId="164" fontId="2" fillId="0" borderId="0" xfId="0" applyNumberFormat="1" applyFont="1"/>
    <xf numFmtId="164" fontId="0" fillId="22" borderId="0" xfId="1" applyNumberFormat="1" applyFont="1" applyFill="1" applyBorder="1"/>
    <xf numFmtId="164" fontId="0" fillId="22" borderId="0" xfId="0" applyNumberFormat="1" applyFill="1"/>
    <xf numFmtId="164" fontId="0" fillId="0" borderId="40" xfId="0" applyNumberFormat="1" applyBorder="1"/>
    <xf numFmtId="44" fontId="0" fillId="0" borderId="41" xfId="2" applyNumberFormat="1" applyFont="1" applyBorder="1"/>
    <xf numFmtId="0" fontId="19" fillId="20" borderId="19" xfId="0" applyFont="1" applyFill="1" applyBorder="1" applyAlignment="1">
      <alignment horizontal="right" wrapText="1"/>
    </xf>
    <xf numFmtId="0" fontId="0" fillId="0" borderId="0" xfId="0" applyAlignment="1">
      <alignment horizontal="right"/>
    </xf>
    <xf numFmtId="0" fontId="0" fillId="20" borderId="0" xfId="0" applyFill="1"/>
    <xf numFmtId="0" fontId="0" fillId="21" borderId="0" xfId="0" applyFill="1"/>
    <xf numFmtId="0" fontId="18" fillId="0" borderId="0" xfId="0" applyFont="1" applyBorder="1" applyAlignment="1">
      <alignment wrapText="1"/>
    </xf>
    <xf numFmtId="0" fontId="21" fillId="20" borderId="20" xfId="0" applyFont="1" applyFill="1" applyBorder="1" applyAlignment="1">
      <alignment horizontal="right" wrapText="1"/>
    </xf>
    <xf numFmtId="0" fontId="21" fillId="21" borderId="20" xfId="0" applyFont="1" applyFill="1" applyBorder="1" applyAlignment="1">
      <alignment horizontal="right" wrapText="1"/>
    </xf>
    <xf numFmtId="0" fontId="24" fillId="0" borderId="0" xfId="0" applyFont="1" applyAlignment="1">
      <alignment horizontal="center"/>
    </xf>
    <xf numFmtId="0" fontId="24" fillId="0" borderId="0" xfId="0" applyFont="1" applyAlignment="1">
      <alignment horizontal="center"/>
    </xf>
    <xf numFmtId="0" fontId="26" fillId="0" borderId="0" xfId="0" applyFont="1"/>
    <xf numFmtId="0" fontId="23" fillId="2" borderId="8" xfId="0" applyFont="1" applyFill="1" applyBorder="1" applyAlignment="1">
      <alignment horizontal="center"/>
    </xf>
    <xf numFmtId="0" fontId="23" fillId="2" borderId="9" xfId="0" applyFont="1" applyFill="1" applyBorder="1" applyAlignment="1">
      <alignment horizontal="center"/>
    </xf>
    <xf numFmtId="0" fontId="23" fillId="3" borderId="44" xfId="0" applyFont="1" applyFill="1" applyBorder="1" applyAlignment="1">
      <alignment horizontal="center"/>
    </xf>
    <xf numFmtId="0" fontId="23" fillId="7" borderId="44" xfId="0" applyFont="1" applyFill="1" applyBorder="1" applyAlignment="1">
      <alignment horizontal="center"/>
    </xf>
    <xf numFmtId="0" fontId="23" fillId="7" borderId="9" xfId="0" applyFont="1" applyFill="1" applyBorder="1" applyAlignment="1">
      <alignment horizontal="center"/>
    </xf>
    <xf numFmtId="0" fontId="23" fillId="2" borderId="42" xfId="0" applyFont="1" applyFill="1" applyBorder="1" applyAlignment="1">
      <alignment horizontal="center"/>
    </xf>
    <xf numFmtId="0" fontId="23" fillId="7" borderId="1" xfId="0" applyFont="1" applyFill="1" applyBorder="1" applyAlignment="1">
      <alignment horizontal="center"/>
    </xf>
    <xf numFmtId="0" fontId="23" fillId="7" borderId="2" xfId="0" applyFont="1" applyFill="1" applyBorder="1" applyAlignment="1">
      <alignment horizontal="center"/>
    </xf>
    <xf numFmtId="0" fontId="23" fillId="7" borderId="3" xfId="0" applyFont="1" applyFill="1" applyBorder="1" applyAlignment="1">
      <alignment horizontal="center"/>
    </xf>
    <xf numFmtId="0" fontId="23" fillId="2" borderId="1" xfId="0" applyFont="1" applyFill="1" applyBorder="1" applyAlignment="1">
      <alignment horizontal="center"/>
    </xf>
    <xf numFmtId="0" fontId="23" fillId="2" borderId="2" xfId="0" applyFont="1" applyFill="1" applyBorder="1" applyAlignment="1">
      <alignment horizontal="center"/>
    </xf>
    <xf numFmtId="0" fontId="23" fillId="2" borderId="3" xfId="0" applyFont="1" applyFill="1" applyBorder="1" applyAlignment="1">
      <alignment horizontal="center"/>
    </xf>
    <xf numFmtId="0" fontId="23" fillId="3" borderId="1" xfId="0" applyFont="1" applyFill="1" applyBorder="1" applyAlignment="1">
      <alignment horizontal="center"/>
    </xf>
    <xf numFmtId="0" fontId="23" fillId="3" borderId="2" xfId="0" applyFont="1" applyFill="1" applyBorder="1" applyAlignment="1">
      <alignment horizontal="center"/>
    </xf>
    <xf numFmtId="0" fontId="23" fillId="3" borderId="3" xfId="0" applyFont="1" applyFill="1" applyBorder="1" applyAlignment="1">
      <alignment horizontal="center"/>
    </xf>
    <xf numFmtId="0" fontId="23" fillId="3" borderId="3" xfId="0" applyFont="1" applyFill="1" applyBorder="1" applyAlignment="1">
      <alignment horizontal="center"/>
    </xf>
    <xf numFmtId="0" fontId="23" fillId="3" borderId="42" xfId="0" applyFont="1" applyFill="1" applyBorder="1" applyAlignment="1">
      <alignment horizontal="center"/>
    </xf>
    <xf numFmtId="0" fontId="23" fillId="7" borderId="42" xfId="0" applyFont="1" applyFill="1" applyBorder="1" applyAlignment="1">
      <alignment horizontal="center"/>
    </xf>
    <xf numFmtId="0" fontId="25" fillId="23" borderId="1" xfId="0" applyFont="1" applyFill="1" applyBorder="1" applyAlignment="1">
      <alignment horizontal="center"/>
    </xf>
    <xf numFmtId="0" fontId="25" fillId="23" borderId="2" xfId="0" applyFont="1" applyFill="1" applyBorder="1" applyAlignment="1">
      <alignment horizontal="center"/>
    </xf>
    <xf numFmtId="0" fontId="25" fillId="23" borderId="3" xfId="0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27" fillId="0" borderId="0" xfId="0" applyFont="1" applyBorder="1" applyAlignment="1">
      <alignment horizontal="center"/>
    </xf>
    <xf numFmtId="0" fontId="28" fillId="16" borderId="43" xfId="0" applyFont="1" applyFill="1" applyBorder="1" applyAlignment="1">
      <alignment horizontal="left" wrapText="1"/>
    </xf>
    <xf numFmtId="0" fontId="28" fillId="16" borderId="0" xfId="0" applyFont="1" applyFill="1" applyBorder="1" applyAlignment="1">
      <alignment horizontal="left" wrapText="1"/>
    </xf>
    <xf numFmtId="0" fontId="28" fillId="16" borderId="33" xfId="0" applyFont="1" applyFill="1" applyBorder="1" applyAlignment="1">
      <alignment horizontal="left" wrapText="1"/>
    </xf>
    <xf numFmtId="0" fontId="28" fillId="16" borderId="44" xfId="0" applyFont="1" applyFill="1" applyBorder="1" applyAlignment="1">
      <alignment horizontal="left" wrapText="1"/>
    </xf>
    <xf numFmtId="0" fontId="28" fillId="16" borderId="8" xfId="0" applyFont="1" applyFill="1" applyBorder="1" applyAlignment="1">
      <alignment horizontal="left" wrapText="1"/>
    </xf>
    <xf numFmtId="0" fontId="28" fillId="16" borderId="9" xfId="0" applyFont="1" applyFill="1" applyBorder="1" applyAlignment="1">
      <alignment horizontal="left" wrapText="1"/>
    </xf>
    <xf numFmtId="0" fontId="0" fillId="0" borderId="45" xfId="0" applyFont="1" applyBorder="1"/>
    <xf numFmtId="0" fontId="0" fillId="0" borderId="0" xfId="0" applyFont="1" applyBorder="1"/>
    <xf numFmtId="0" fontId="0" fillId="0" borderId="33" xfId="0" applyFont="1" applyBorder="1"/>
    <xf numFmtId="0" fontId="0" fillId="0" borderId="43" xfId="0" applyFont="1" applyBorder="1"/>
    <xf numFmtId="0" fontId="0" fillId="0" borderId="46" xfId="0" applyFont="1" applyBorder="1"/>
    <xf numFmtId="0" fontId="0" fillId="0" borderId="9" xfId="0" applyFont="1" applyBorder="1"/>
    <xf numFmtId="0" fontId="0" fillId="0" borderId="44" xfId="0" applyFont="1" applyBorder="1"/>
    <xf numFmtId="0" fontId="0" fillId="19" borderId="45" xfId="0" applyFont="1" applyFill="1" applyBorder="1"/>
    <xf numFmtId="0" fontId="0" fillId="19" borderId="46" xfId="0" applyFont="1" applyFill="1" applyBorder="1"/>
    <xf numFmtId="0" fontId="0" fillId="21" borderId="0" xfId="0" applyFont="1" applyFill="1" applyBorder="1"/>
    <xf numFmtId="0" fontId="0" fillId="21" borderId="45" xfId="0" applyFont="1" applyFill="1" applyBorder="1"/>
    <xf numFmtId="0" fontId="0" fillId="21" borderId="33" xfId="0" applyFont="1" applyFill="1" applyBorder="1"/>
    <xf numFmtId="0" fontId="0" fillId="21" borderId="8" xfId="0" applyFont="1" applyFill="1" applyBorder="1"/>
    <xf numFmtId="0" fontId="0" fillId="21" borderId="46" xfId="0" applyFont="1" applyFill="1" applyBorder="1"/>
    <xf numFmtId="0" fontId="0" fillId="21" borderId="9" xfId="0" applyFont="1" applyFill="1" applyBorder="1"/>
    <xf numFmtId="0" fontId="0" fillId="19" borderId="0" xfId="0" applyFill="1"/>
    <xf numFmtId="0" fontId="0" fillId="20" borderId="45" xfId="0" applyFont="1" applyFill="1" applyBorder="1"/>
    <xf numFmtId="0" fontId="29" fillId="20" borderId="0" xfId="0" applyFont="1" applyFill="1" applyBorder="1"/>
    <xf numFmtId="0" fontId="0" fillId="20" borderId="33" xfId="0" applyFont="1" applyFill="1" applyBorder="1"/>
    <xf numFmtId="0" fontId="0" fillId="0" borderId="47" xfId="0" applyFont="1" applyBorder="1"/>
    <xf numFmtId="0" fontId="0" fillId="20" borderId="43" xfId="0" applyFont="1" applyFill="1" applyBorder="1"/>
    <xf numFmtId="0" fontId="0" fillId="21" borderId="43" xfId="0" applyFont="1" applyFill="1" applyBorder="1"/>
    <xf numFmtId="0" fontId="0" fillId="21" borderId="47" xfId="0" applyFont="1" applyFill="1" applyBorder="1"/>
    <xf numFmtId="0" fontId="3" fillId="4" borderId="42" xfId="0" applyFont="1" applyFill="1" applyBorder="1"/>
    <xf numFmtId="0" fontId="0" fillId="19" borderId="47" xfId="0" applyFont="1" applyFill="1" applyBorder="1"/>
    <xf numFmtId="0" fontId="3" fillId="4" borderId="1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0" fillId="19" borderId="2" xfId="0" applyFill="1" applyBorder="1"/>
    <xf numFmtId="0" fontId="0" fillId="21" borderId="2" xfId="0" applyFill="1" applyBorder="1"/>
    <xf numFmtId="0" fontId="0" fillId="19" borderId="47" xfId="0" applyFill="1" applyBorder="1"/>
    <xf numFmtId="0" fontId="0" fillId="19" borderId="45" xfId="0" applyFill="1" applyBorder="1"/>
    <xf numFmtId="0" fontId="0" fillId="19" borderId="46" xfId="0" applyFill="1" applyBorder="1"/>
    <xf numFmtId="164" fontId="0" fillId="0" borderId="0" xfId="0" applyNumberFormat="1" applyAlignment="1">
      <alignment vertical="top" wrapText="1"/>
    </xf>
    <xf numFmtId="0" fontId="0" fillId="21" borderId="42" xfId="0" applyFill="1" applyBorder="1"/>
  </cellXfs>
  <cellStyles count="3">
    <cellStyle name="Currency" xfId="1" builtinId="4"/>
    <cellStyle name="Currency 2" xfId="2"/>
    <cellStyle name="Normal" xfId="0" builtinId="0"/>
  </cellStyles>
  <dxfs count="0"/>
  <tableStyles count="0" defaultTableStyle="TableStyleMedium2" defaultPivotStyle="PivotStyleLight16"/>
  <colors>
    <mruColors>
      <color rgb="FFFF0000"/>
      <color rgb="FFF4CCCC"/>
      <color rgb="FF3C78D8"/>
      <color rgb="FFEFEFEF"/>
      <color rgb="FFDA9694"/>
      <color rgb="FF666666"/>
      <color rgb="FFCFE2F3"/>
      <color rgb="FFD9EAD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Labour Breakdown So Far</a:t>
            </a:r>
          </a:p>
        </c:rich>
      </c:tx>
      <c:layout/>
      <c:overlay val="1"/>
    </c:title>
    <c:autoTitleDeleted val="0"/>
    <c:plotArea>
      <c:layout/>
      <c:radarChart>
        <c:radarStyle val="marker"/>
        <c:varyColors val="0"/>
        <c:ser>
          <c:idx val="0"/>
          <c:order val="0"/>
          <c:cat>
            <c:strRef>
              <c:f>'Overview of Labour Breakdown'!$B$13:$D$21</c:f>
              <c:strCache>
                <c:ptCount val="9"/>
                <c:pt idx="0">
                  <c:v>Marketing</c:v>
                </c:pt>
                <c:pt idx="1">
                  <c:v>Presentations</c:v>
                </c:pt>
                <c:pt idx="2">
                  <c:v>Software Implementation</c:v>
                </c:pt>
                <c:pt idx="3">
                  <c:v>Testing</c:v>
                </c:pt>
                <c:pt idx="4">
                  <c:v>Finance</c:v>
                </c:pt>
                <c:pt idx="5">
                  <c:v>Administration</c:v>
                </c:pt>
                <c:pt idx="6">
                  <c:v>Management</c:v>
                </c:pt>
                <c:pt idx="7">
                  <c:v>User experience</c:v>
                </c:pt>
                <c:pt idx="8">
                  <c:v>Meeting Hours</c:v>
                </c:pt>
              </c:strCache>
            </c:strRef>
          </c:cat>
          <c:val>
            <c:numRef>
              <c:f>'Overview of Labour Breakdown'!$S$13:$S$21</c:f>
              <c:numCache>
                <c:formatCode>General</c:formatCode>
                <c:ptCount val="9"/>
                <c:pt idx="0">
                  <c:v>-14</c:v>
                </c:pt>
                <c:pt idx="1">
                  <c:v>0.75</c:v>
                </c:pt>
                <c:pt idx="2">
                  <c:v>-756</c:v>
                </c:pt>
                <c:pt idx="3">
                  <c:v>-233</c:v>
                </c:pt>
                <c:pt idx="4">
                  <c:v>-71</c:v>
                </c:pt>
                <c:pt idx="5">
                  <c:v>-50.5</c:v>
                </c:pt>
                <c:pt idx="6">
                  <c:v>-47.5</c:v>
                </c:pt>
                <c:pt idx="7">
                  <c:v>-67.25</c:v>
                </c:pt>
                <c:pt idx="8">
                  <c:v>-224.5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174784"/>
        <c:axId val="133189632"/>
      </c:radarChart>
      <c:catAx>
        <c:axId val="133174784"/>
        <c:scaling>
          <c:orientation val="minMax"/>
        </c:scaling>
        <c:delete val="0"/>
        <c:axPos val="b"/>
        <c:majorGridlines/>
        <c:majorTickMark val="none"/>
        <c:minorTickMark val="none"/>
        <c:tickLblPos val="nextTo"/>
        <c:crossAx val="133189632"/>
        <c:crosses val="autoZero"/>
        <c:auto val="1"/>
        <c:lblAlgn val="ctr"/>
        <c:lblOffset val="100"/>
        <c:noMultiLvlLbl val="0"/>
      </c:catAx>
      <c:valAx>
        <c:axId val="133189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31747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 sz="1600"/>
              <a:t>Labour Breakdown So</a:t>
            </a:r>
            <a:r>
              <a:rPr lang="en-GB" sz="1600" baseline="0"/>
              <a:t> Far: Which Type of Labour Was Predicted Worse?</a:t>
            </a:r>
            <a:endParaRPr lang="en-GB" sz="1600"/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'Overview of Labour Breakdown'!$B$13:$D$21</c:f>
              <c:strCache>
                <c:ptCount val="9"/>
                <c:pt idx="0">
                  <c:v>Marketing</c:v>
                </c:pt>
                <c:pt idx="1">
                  <c:v>Presentations</c:v>
                </c:pt>
                <c:pt idx="2">
                  <c:v>Software Implementation</c:v>
                </c:pt>
                <c:pt idx="3">
                  <c:v>Testing</c:v>
                </c:pt>
                <c:pt idx="4">
                  <c:v>Finance</c:v>
                </c:pt>
                <c:pt idx="5">
                  <c:v>Administration</c:v>
                </c:pt>
                <c:pt idx="6">
                  <c:v>Management</c:v>
                </c:pt>
                <c:pt idx="7">
                  <c:v>User experience</c:v>
                </c:pt>
                <c:pt idx="8">
                  <c:v>Meeting Hours</c:v>
                </c:pt>
              </c:strCache>
            </c:strRef>
          </c:cat>
          <c:val>
            <c:numRef>
              <c:f>'Overview of Labour Breakdown'!$S$13:$S$21</c:f>
              <c:numCache>
                <c:formatCode>General</c:formatCode>
                <c:ptCount val="9"/>
                <c:pt idx="0">
                  <c:v>-14</c:v>
                </c:pt>
                <c:pt idx="1">
                  <c:v>0.75</c:v>
                </c:pt>
                <c:pt idx="2">
                  <c:v>-756</c:v>
                </c:pt>
                <c:pt idx="3">
                  <c:v>-233</c:v>
                </c:pt>
                <c:pt idx="4">
                  <c:v>-71</c:v>
                </c:pt>
                <c:pt idx="5">
                  <c:v>-50.5</c:v>
                </c:pt>
                <c:pt idx="6">
                  <c:v>-47.5</c:v>
                </c:pt>
                <c:pt idx="7">
                  <c:v>-67.25</c:v>
                </c:pt>
                <c:pt idx="8">
                  <c:v>-224.5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561975</xdr:colOff>
      <xdr:row>33</xdr:row>
      <xdr:rowOff>38100</xdr:rowOff>
    </xdr:from>
    <xdr:to>
      <xdr:col>11</xdr:col>
      <xdr:colOff>314325</xdr:colOff>
      <xdr:row>57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542925</xdr:colOff>
      <xdr:row>58</xdr:row>
      <xdr:rowOff>180975</xdr:rowOff>
    </xdr:from>
    <xdr:to>
      <xdr:col>10</xdr:col>
      <xdr:colOff>238125</xdr:colOff>
      <xdr:row>73</xdr:row>
      <xdr:rowOff>66675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0.01954</cdr:x>
      <cdr:y>0.8709</cdr:y>
    </cdr:from>
    <cdr:to>
      <cdr:x>0.97231</cdr:x>
      <cdr:y>0.97541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4300" y="4048125"/>
          <a:ext cx="5572125" cy="4857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GB" sz="1100"/>
            <a:t>Note: Negative</a:t>
          </a:r>
          <a:r>
            <a:rPr lang="en-GB" sz="1100" baseline="0"/>
            <a:t> numbers indicate by how many hours the Second Financial Plan overestimated employees would work since Week 7 (16th February 2015).</a:t>
          </a:r>
          <a:endParaRPr lang="en-GB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G34"/>
  <sheetViews>
    <sheetView workbookViewId="0">
      <pane xSplit="2" ySplit="3" topLeftCell="AS4" activePane="bottomRight" state="frozen"/>
      <selection pane="topRight" activeCell="C1" sqref="C1"/>
      <selection pane="bottomLeft" activeCell="A4" sqref="A4"/>
      <selection pane="bottomRight" activeCell="B34" sqref="B34"/>
    </sheetView>
  </sheetViews>
  <sheetFormatPr defaultRowHeight="15" x14ac:dyDescent="0.25"/>
  <cols>
    <col min="2" max="2" width="31.85546875" customWidth="1"/>
    <col min="4" max="4" width="13.5703125" bestFit="1" customWidth="1"/>
    <col min="5" max="5" width="9.7109375" bestFit="1" customWidth="1"/>
    <col min="7" max="7" width="13.5703125" bestFit="1" customWidth="1"/>
    <col min="8" max="8" width="11" bestFit="1" customWidth="1"/>
    <col min="10" max="10" width="13.5703125" bestFit="1" customWidth="1"/>
    <col min="11" max="11" width="12.7109375" bestFit="1" customWidth="1"/>
    <col min="13" max="13" width="14.140625" bestFit="1" customWidth="1"/>
    <col min="14" max="14" width="12.7109375" bestFit="1" customWidth="1"/>
    <col min="16" max="16" width="13.5703125" bestFit="1" customWidth="1"/>
    <col min="17" max="17" width="11.28515625" bestFit="1" customWidth="1"/>
    <col min="19" max="20" width="12.7109375" bestFit="1" customWidth="1"/>
    <col min="22" max="23" width="12.7109375" bestFit="1" customWidth="1"/>
    <col min="25" max="25" width="14.140625" bestFit="1" customWidth="1"/>
    <col min="26" max="26" width="12.7109375" bestFit="1" customWidth="1"/>
    <col min="28" max="29" width="12.7109375" bestFit="1" customWidth="1"/>
    <col min="31" max="31" width="12.7109375" bestFit="1" customWidth="1"/>
    <col min="32" max="32" width="12.28515625" bestFit="1" customWidth="1"/>
    <col min="34" max="34" width="12.7109375" bestFit="1" customWidth="1"/>
    <col min="35" max="35" width="12.28515625" bestFit="1" customWidth="1"/>
    <col min="37" max="37" width="12.7109375" bestFit="1" customWidth="1"/>
    <col min="38" max="38" width="12.28515625" bestFit="1" customWidth="1"/>
    <col min="40" max="40" width="12.7109375" bestFit="1" customWidth="1"/>
    <col min="41" max="41" width="12.28515625" bestFit="1" customWidth="1"/>
    <col min="43" max="43" width="14.140625" bestFit="1" customWidth="1"/>
    <col min="44" max="44" width="12.7109375" bestFit="1" customWidth="1"/>
    <col min="46" max="46" width="12.7109375" bestFit="1" customWidth="1"/>
    <col min="47" max="47" width="12.28515625" bestFit="1" customWidth="1"/>
    <col min="49" max="49" width="11.5703125" bestFit="1" customWidth="1"/>
    <col min="50" max="50" width="12.28515625" bestFit="1" customWidth="1"/>
    <col min="52" max="52" width="11.5703125" bestFit="1" customWidth="1"/>
    <col min="53" max="53" width="12.28515625" bestFit="1" customWidth="1"/>
    <col min="55" max="55" width="11.5703125" bestFit="1" customWidth="1"/>
    <col min="56" max="56" width="12.28515625" bestFit="1" customWidth="1"/>
    <col min="58" max="58" width="11.5703125" bestFit="1" customWidth="1"/>
    <col min="59" max="59" width="12.28515625" bestFit="1" customWidth="1"/>
  </cols>
  <sheetData>
    <row r="1" spans="2:59" ht="19.5" thickBot="1" x14ac:dyDescent="0.35">
      <c r="C1" s="33" t="s">
        <v>25</v>
      </c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3"/>
      <c r="AK1" s="33"/>
      <c r="AL1" s="33"/>
      <c r="AM1" s="33"/>
      <c r="AN1" s="33"/>
      <c r="AO1" s="33"/>
      <c r="AP1" s="33"/>
      <c r="AQ1" s="33"/>
      <c r="AR1" s="33"/>
      <c r="AS1" s="33"/>
      <c r="AT1" s="33"/>
      <c r="AU1" s="33"/>
      <c r="AV1" s="33"/>
      <c r="AW1" s="33"/>
      <c r="AX1" s="33"/>
      <c r="AY1" s="33"/>
      <c r="AZ1" s="33"/>
      <c r="BA1" s="33"/>
      <c r="BB1" s="33"/>
      <c r="BC1" s="33"/>
      <c r="BD1" s="33"/>
    </row>
    <row r="2" spans="2:59" ht="15.75" thickBot="1" x14ac:dyDescent="0.3">
      <c r="C2" s="1"/>
      <c r="D2" s="2" t="s">
        <v>20</v>
      </c>
      <c r="E2" s="2"/>
      <c r="F2" s="3"/>
      <c r="G2" s="2" t="s">
        <v>21</v>
      </c>
      <c r="H2" s="2"/>
      <c r="I2" s="3"/>
      <c r="J2" s="2" t="s">
        <v>22</v>
      </c>
      <c r="K2" s="2"/>
      <c r="L2" s="1"/>
      <c r="M2" s="2" t="s">
        <v>23</v>
      </c>
      <c r="N2" s="2"/>
      <c r="O2" s="1"/>
      <c r="P2" s="2" t="s">
        <v>24</v>
      </c>
      <c r="Q2" s="4"/>
      <c r="R2" s="1"/>
      <c r="S2" s="2" t="s">
        <v>43</v>
      </c>
      <c r="T2" s="2"/>
      <c r="U2" s="3"/>
      <c r="V2" s="2" t="s">
        <v>44</v>
      </c>
      <c r="W2" s="2"/>
      <c r="X2" s="1"/>
      <c r="Y2" s="2" t="s">
        <v>50</v>
      </c>
      <c r="Z2" s="2"/>
      <c r="AA2" s="1"/>
      <c r="AB2" s="2" t="s">
        <v>51</v>
      </c>
      <c r="AC2" s="2"/>
      <c r="AD2" s="38"/>
      <c r="AE2" s="37" t="s">
        <v>52</v>
      </c>
      <c r="AF2" s="37"/>
      <c r="AG2" s="38"/>
      <c r="AH2" s="37" t="s">
        <v>46</v>
      </c>
      <c r="AI2" s="37"/>
      <c r="AJ2" s="38"/>
      <c r="AK2" s="37" t="s">
        <v>47</v>
      </c>
      <c r="AL2" s="37"/>
      <c r="AM2" s="38"/>
      <c r="AN2" s="37" t="s">
        <v>48</v>
      </c>
      <c r="AO2" s="37"/>
      <c r="AP2" s="39"/>
      <c r="AQ2" s="40" t="s">
        <v>49</v>
      </c>
      <c r="AR2" s="40"/>
      <c r="AS2" s="39"/>
      <c r="AT2" s="40" t="s">
        <v>20</v>
      </c>
      <c r="AU2" s="40"/>
      <c r="AV2" s="39"/>
      <c r="AW2" s="40" t="s">
        <v>21</v>
      </c>
      <c r="AX2" s="40"/>
      <c r="AY2" s="39"/>
      <c r="AZ2" s="40" t="s">
        <v>22</v>
      </c>
      <c r="BA2" s="40"/>
      <c r="BB2" s="39"/>
      <c r="BC2" s="40" t="s">
        <v>23</v>
      </c>
      <c r="BD2" s="40"/>
    </row>
    <row r="3" spans="2:59" ht="19.5" thickBot="1" x14ac:dyDescent="0.45">
      <c r="B3" s="5"/>
      <c r="C3" s="6"/>
      <c r="D3" s="7" t="s">
        <v>26</v>
      </c>
      <c r="E3" s="7" t="s">
        <v>27</v>
      </c>
      <c r="F3" s="7"/>
      <c r="G3" s="7" t="s">
        <v>26</v>
      </c>
      <c r="H3" s="7" t="s">
        <v>27</v>
      </c>
      <c r="I3" s="7"/>
      <c r="J3" s="7" t="s">
        <v>26</v>
      </c>
      <c r="K3" s="7" t="s">
        <v>27</v>
      </c>
      <c r="L3" s="6"/>
      <c r="M3" s="7" t="s">
        <v>26</v>
      </c>
      <c r="N3" s="7" t="s">
        <v>27</v>
      </c>
      <c r="O3" s="6"/>
      <c r="P3" s="7" t="s">
        <v>26</v>
      </c>
      <c r="Q3" s="7" t="s">
        <v>27</v>
      </c>
      <c r="R3" s="6"/>
      <c r="S3" s="34" t="s">
        <v>26</v>
      </c>
      <c r="T3" s="34" t="s">
        <v>27</v>
      </c>
      <c r="U3" s="35"/>
      <c r="V3" s="34" t="s">
        <v>26</v>
      </c>
      <c r="W3" s="34" t="s">
        <v>27</v>
      </c>
      <c r="X3" s="6"/>
      <c r="Y3" s="34" t="s">
        <v>26</v>
      </c>
      <c r="Z3" s="34" t="s">
        <v>27</v>
      </c>
      <c r="AA3" s="6"/>
      <c r="AB3" s="34" t="s">
        <v>26</v>
      </c>
      <c r="AC3" s="34" t="s">
        <v>27</v>
      </c>
      <c r="AD3" s="6"/>
      <c r="AE3" s="34" t="s">
        <v>26</v>
      </c>
      <c r="AF3" s="34" t="s">
        <v>27</v>
      </c>
      <c r="AG3" s="6"/>
      <c r="AH3" s="34" t="s">
        <v>26</v>
      </c>
      <c r="AI3" s="34" t="s">
        <v>27</v>
      </c>
      <c r="AJ3" s="6"/>
      <c r="AK3" s="34" t="s">
        <v>26</v>
      </c>
      <c r="AL3" s="34" t="s">
        <v>27</v>
      </c>
      <c r="AM3" s="6"/>
      <c r="AN3" s="34" t="s">
        <v>26</v>
      </c>
      <c r="AO3" s="34" t="s">
        <v>27</v>
      </c>
      <c r="AP3" s="6"/>
      <c r="AQ3" s="34" t="s">
        <v>26</v>
      </c>
      <c r="AR3" s="34" t="s">
        <v>27</v>
      </c>
      <c r="AS3" s="6"/>
      <c r="AT3" s="34" t="s">
        <v>26</v>
      </c>
      <c r="AU3" s="34" t="s">
        <v>27</v>
      </c>
      <c r="AV3" s="6"/>
      <c r="AW3" s="34" t="s">
        <v>26</v>
      </c>
      <c r="AX3" s="34" t="s">
        <v>27</v>
      </c>
      <c r="AY3" s="6"/>
      <c r="AZ3" s="34" t="s">
        <v>26</v>
      </c>
      <c r="BA3" s="34" t="s">
        <v>27</v>
      </c>
      <c r="BB3" s="6"/>
      <c r="BC3" s="34" t="s">
        <v>26</v>
      </c>
      <c r="BD3" s="34" t="s">
        <v>27</v>
      </c>
    </row>
    <row r="4" spans="2:59" ht="21" thickTop="1" x14ac:dyDescent="0.3">
      <c r="B4" s="43" t="s">
        <v>28</v>
      </c>
      <c r="C4" s="8"/>
      <c r="D4" s="9"/>
      <c r="E4" s="10"/>
      <c r="F4" s="10"/>
      <c r="G4" s="9"/>
      <c r="H4" s="10"/>
      <c r="I4" s="10"/>
      <c r="J4" s="9"/>
      <c r="M4" s="9"/>
      <c r="P4" s="9"/>
      <c r="R4" s="8"/>
      <c r="S4" s="9"/>
      <c r="T4" s="10"/>
      <c r="U4" s="10"/>
      <c r="V4" s="9"/>
      <c r="W4" s="10"/>
      <c r="X4" s="8"/>
      <c r="Y4" s="9"/>
      <c r="Z4" s="10"/>
      <c r="AA4" s="8"/>
      <c r="AB4" s="9"/>
      <c r="AC4" s="10"/>
      <c r="AD4" s="8"/>
      <c r="AE4" s="9"/>
      <c r="AF4" s="10"/>
      <c r="AG4" s="8"/>
      <c r="AH4" s="9"/>
      <c r="AI4" s="10"/>
      <c r="AJ4" s="8"/>
      <c r="AK4" s="9"/>
      <c r="AL4" s="10"/>
      <c r="AM4" s="8"/>
      <c r="AN4" s="9"/>
      <c r="AO4" s="10"/>
      <c r="AP4" s="8"/>
      <c r="AQ4" s="9"/>
      <c r="AR4" s="10"/>
      <c r="AS4" s="8"/>
      <c r="AT4" s="9"/>
      <c r="AU4" s="10"/>
    </row>
    <row r="5" spans="2:59" ht="18.75" x14ac:dyDescent="0.4">
      <c r="B5" s="44" t="s">
        <v>29</v>
      </c>
      <c r="C5" s="11"/>
      <c r="D5" s="12">
        <v>0</v>
      </c>
      <c r="E5" s="13">
        <v>0</v>
      </c>
      <c r="F5" s="13"/>
      <c r="G5" s="12">
        <v>0</v>
      </c>
      <c r="H5" s="13">
        <v>0</v>
      </c>
      <c r="I5" s="13"/>
      <c r="J5" s="12">
        <v>0</v>
      </c>
      <c r="K5" s="14">
        <v>0</v>
      </c>
      <c r="L5" s="14"/>
      <c r="M5" s="12">
        <v>0</v>
      </c>
      <c r="N5" s="14">
        <v>0</v>
      </c>
      <c r="O5" s="14"/>
      <c r="P5" s="12">
        <v>0</v>
      </c>
      <c r="Q5" s="14">
        <v>0</v>
      </c>
      <c r="R5" s="11"/>
      <c r="S5" s="12">
        <v>0</v>
      </c>
      <c r="T5" s="13">
        <v>0</v>
      </c>
      <c r="U5" s="13"/>
      <c r="V5" s="12">
        <v>1500</v>
      </c>
      <c r="W5" s="13">
        <v>1500</v>
      </c>
      <c r="X5" s="11"/>
      <c r="Y5" s="13">
        <v>0</v>
      </c>
      <c r="Z5" s="13">
        <v>0</v>
      </c>
      <c r="AA5" s="11"/>
      <c r="AB5" s="13">
        <v>0</v>
      </c>
      <c r="AC5" s="13">
        <v>0</v>
      </c>
      <c r="AD5" s="11"/>
      <c r="AE5" s="13">
        <v>0</v>
      </c>
      <c r="AF5" s="13">
        <v>0</v>
      </c>
      <c r="AG5" s="11"/>
      <c r="AH5" s="13">
        <v>0</v>
      </c>
      <c r="AI5" s="13">
        <v>0</v>
      </c>
      <c r="AJ5" s="11"/>
      <c r="AK5" s="13">
        <v>0</v>
      </c>
      <c r="AL5" s="13">
        <v>0</v>
      </c>
      <c r="AM5" s="11"/>
      <c r="AN5" s="13">
        <v>0</v>
      </c>
      <c r="AO5" s="13">
        <v>0</v>
      </c>
      <c r="AP5" s="11"/>
      <c r="AQ5" s="13">
        <v>3000</v>
      </c>
      <c r="AR5" s="13">
        <v>3000</v>
      </c>
      <c r="AS5" s="11"/>
      <c r="AT5" s="13">
        <v>0</v>
      </c>
      <c r="AU5" s="13">
        <v>0</v>
      </c>
      <c r="AW5" s="26">
        <v>1500</v>
      </c>
      <c r="AX5" s="26">
        <v>1500</v>
      </c>
      <c r="AZ5" s="26">
        <v>0</v>
      </c>
      <c r="BA5" s="26">
        <v>0</v>
      </c>
      <c r="BC5" s="26">
        <v>0</v>
      </c>
      <c r="BD5" s="26">
        <v>0</v>
      </c>
      <c r="BF5" s="26"/>
      <c r="BG5" s="26"/>
    </row>
    <row r="6" spans="2:59" x14ac:dyDescent="0.25">
      <c r="B6" s="44" t="s">
        <v>30</v>
      </c>
      <c r="C6" s="15"/>
      <c r="D6" s="12">
        <v>0</v>
      </c>
      <c r="E6" s="13">
        <v>0</v>
      </c>
      <c r="F6" s="13"/>
      <c r="G6" s="12">
        <v>0</v>
      </c>
      <c r="H6" s="13">
        <v>0</v>
      </c>
      <c r="I6" s="13"/>
      <c r="J6" s="12">
        <v>0</v>
      </c>
      <c r="K6" s="14">
        <v>0</v>
      </c>
      <c r="L6" s="14"/>
      <c r="M6" s="12">
        <v>0</v>
      </c>
      <c r="N6" s="20">
        <v>0</v>
      </c>
      <c r="O6" s="14"/>
      <c r="P6" s="12">
        <v>0</v>
      </c>
      <c r="Q6" s="14">
        <v>0</v>
      </c>
      <c r="R6" s="15"/>
      <c r="S6" s="12">
        <v>0</v>
      </c>
      <c r="T6" s="13">
        <v>0</v>
      </c>
      <c r="U6" s="13"/>
      <c r="V6" s="12">
        <v>0</v>
      </c>
      <c r="W6" s="13">
        <v>0</v>
      </c>
      <c r="X6" s="15"/>
      <c r="Y6" s="13">
        <v>33000</v>
      </c>
      <c r="Z6" s="19">
        <v>0</v>
      </c>
      <c r="AA6" s="15"/>
      <c r="AB6" s="13">
        <v>0</v>
      </c>
      <c r="AC6" s="13">
        <v>0</v>
      </c>
      <c r="AD6" s="15"/>
      <c r="AE6" s="13">
        <v>0</v>
      </c>
      <c r="AF6" s="13">
        <v>0</v>
      </c>
      <c r="AG6" s="15"/>
      <c r="AH6" s="13">
        <v>0</v>
      </c>
      <c r="AI6" s="13">
        <v>0</v>
      </c>
      <c r="AJ6" s="15"/>
      <c r="AK6" s="13">
        <v>0</v>
      </c>
      <c r="AL6" s="13">
        <v>0</v>
      </c>
      <c r="AM6" s="15"/>
      <c r="AN6" s="13">
        <v>0</v>
      </c>
      <c r="AO6" s="13">
        <v>0</v>
      </c>
      <c r="AP6" s="15"/>
      <c r="AQ6" s="13">
        <v>32000</v>
      </c>
      <c r="AR6" s="19">
        <v>0</v>
      </c>
      <c r="AS6" s="15"/>
      <c r="AT6" s="13">
        <v>0</v>
      </c>
      <c r="AU6" s="13">
        <v>0</v>
      </c>
      <c r="AW6" s="26">
        <v>0</v>
      </c>
      <c r="AX6" s="26">
        <v>0</v>
      </c>
      <c r="AZ6" s="26">
        <v>0</v>
      </c>
      <c r="BA6" s="26">
        <v>0</v>
      </c>
      <c r="BC6" s="26">
        <v>0</v>
      </c>
      <c r="BD6" s="26">
        <v>0</v>
      </c>
      <c r="BF6" s="26"/>
      <c r="BG6" s="26"/>
    </row>
    <row r="7" spans="2:59" x14ac:dyDescent="0.25">
      <c r="B7" s="45" t="s">
        <v>31</v>
      </c>
      <c r="C7" s="16"/>
      <c r="D7" s="17">
        <f>SUM(D5:D6)</f>
        <v>0</v>
      </c>
      <c r="E7" s="17">
        <f>SUM(E5:E6)</f>
        <v>0</v>
      </c>
      <c r="F7" s="17"/>
      <c r="G7" s="17">
        <f>SUM(G5:G6)</f>
        <v>0</v>
      </c>
      <c r="H7" s="17">
        <f>SUM(H5:H6)</f>
        <v>0</v>
      </c>
      <c r="I7" s="17"/>
      <c r="J7" s="17">
        <f>SUM(J5:J6)</f>
        <v>0</v>
      </c>
      <c r="K7" s="17">
        <f>SUM(K5:K6)</f>
        <v>0</v>
      </c>
      <c r="L7" s="18"/>
      <c r="M7" s="17">
        <f>SUM(M5:M6)</f>
        <v>0</v>
      </c>
      <c r="N7" s="17">
        <f>SUM(N5:N6)</f>
        <v>0</v>
      </c>
      <c r="O7" s="18"/>
      <c r="P7" s="17">
        <f>SUM(P5:P6)</f>
        <v>0</v>
      </c>
      <c r="Q7" s="17">
        <f>SUM(Q5:Q6)</f>
        <v>0</v>
      </c>
      <c r="R7" s="16"/>
      <c r="S7" s="17">
        <f>SUM(S5:S6)</f>
        <v>0</v>
      </c>
      <c r="T7" s="17">
        <f>SUM(T5:T6)</f>
        <v>0</v>
      </c>
      <c r="U7" s="17"/>
      <c r="V7" s="17">
        <f>SUM(V5:V6)</f>
        <v>1500</v>
      </c>
      <c r="W7" s="17">
        <f>SUM(W5:W6)</f>
        <v>1500</v>
      </c>
      <c r="X7" s="16"/>
      <c r="Y7" s="17">
        <f>SUM(Y5:Y6)</f>
        <v>33000</v>
      </c>
      <c r="Z7" s="17">
        <f>SUM(Z5:Z6)</f>
        <v>0</v>
      </c>
      <c r="AA7" s="16"/>
      <c r="AB7" s="17">
        <f>SUM(AB5:AB6)</f>
        <v>0</v>
      </c>
      <c r="AC7" s="17">
        <f>SUM(AC5:AC6)</f>
        <v>0</v>
      </c>
      <c r="AD7" s="16"/>
      <c r="AE7" s="17">
        <f>SUM(AE5:AE6)</f>
        <v>0</v>
      </c>
      <c r="AF7" s="17">
        <f>SUM(AF5:AF6)</f>
        <v>0</v>
      </c>
      <c r="AG7" s="16"/>
      <c r="AH7" s="17">
        <f>SUM(AH5:AH6)</f>
        <v>0</v>
      </c>
      <c r="AI7" s="17">
        <f>SUM(AI5:AI6)</f>
        <v>0</v>
      </c>
      <c r="AJ7" s="16"/>
      <c r="AK7" s="17">
        <f>SUM(AK5:AK6)</f>
        <v>0</v>
      </c>
      <c r="AL7" s="17">
        <f>SUM(AL5:AL6)</f>
        <v>0</v>
      </c>
      <c r="AM7" s="16"/>
      <c r="AN7" s="17">
        <f>SUM(AN5:AN6)</f>
        <v>0</v>
      </c>
      <c r="AO7" s="17">
        <f>SUM(AO5:AO6)</f>
        <v>0</v>
      </c>
      <c r="AP7" s="16"/>
      <c r="AQ7" s="17">
        <f>SUM(AQ5:AQ6)</f>
        <v>35000</v>
      </c>
      <c r="AR7" s="17">
        <f>SUM(AR5:AR6)</f>
        <v>3000</v>
      </c>
      <c r="AS7" s="16"/>
      <c r="AT7" s="17">
        <f>SUM(AT5:AT6)</f>
        <v>0</v>
      </c>
      <c r="AU7" s="17">
        <f>SUM(AU5:AU6)</f>
        <v>0</v>
      </c>
      <c r="AV7" s="32"/>
      <c r="AW7" s="122">
        <f>SUM(AW5:AW6)</f>
        <v>1500</v>
      </c>
      <c r="AX7" s="122">
        <f>SUM(AX5:AX6)</f>
        <v>1500</v>
      </c>
      <c r="AY7" s="32"/>
      <c r="AZ7" s="122">
        <f>SUM(AZ5:AZ6)</f>
        <v>0</v>
      </c>
      <c r="BA7" s="122">
        <f>SUM(BA5:BA6)</f>
        <v>0</v>
      </c>
      <c r="BB7" s="32"/>
      <c r="BC7" s="122">
        <f>SUM(BC5:BC6)</f>
        <v>0</v>
      </c>
      <c r="BD7" s="122">
        <f>SUM(BD5:BD6)</f>
        <v>0</v>
      </c>
      <c r="BE7" s="32"/>
      <c r="BF7" s="122"/>
      <c r="BG7" s="122"/>
    </row>
    <row r="8" spans="2:59" x14ac:dyDescent="0.25">
      <c r="B8" s="46"/>
      <c r="C8" s="15"/>
      <c r="D8" s="12"/>
      <c r="E8" s="13"/>
      <c r="F8" s="13"/>
      <c r="G8" s="12"/>
      <c r="H8" s="13"/>
      <c r="I8" s="13"/>
      <c r="J8" s="12"/>
      <c r="K8" s="14"/>
      <c r="L8" s="14"/>
      <c r="M8" s="12"/>
      <c r="N8" s="14"/>
      <c r="O8" s="14"/>
      <c r="P8" s="12"/>
      <c r="Q8" s="14"/>
      <c r="R8" s="15"/>
      <c r="S8" s="12"/>
      <c r="T8" s="13"/>
      <c r="U8" s="13"/>
      <c r="V8" s="12"/>
      <c r="W8" s="13"/>
      <c r="X8" s="15"/>
      <c r="Y8" s="12"/>
      <c r="Z8" s="13"/>
      <c r="AA8" s="15"/>
      <c r="AB8" s="12"/>
      <c r="AC8" s="13"/>
      <c r="AD8" s="15"/>
      <c r="AE8" s="12"/>
      <c r="AF8" s="13"/>
      <c r="AG8" s="15"/>
      <c r="AH8" s="12"/>
      <c r="AI8" s="13"/>
      <c r="AJ8" s="15"/>
      <c r="AK8" s="12"/>
      <c r="AL8" s="13"/>
      <c r="AM8" s="15"/>
      <c r="AN8" s="12"/>
      <c r="AO8" s="13"/>
      <c r="AP8" s="15"/>
      <c r="AQ8" s="12"/>
      <c r="AR8" s="13"/>
      <c r="AS8" s="15"/>
      <c r="AT8" s="12"/>
      <c r="AU8" s="13"/>
    </row>
    <row r="9" spans="2:59" ht="20.25" x14ac:dyDescent="0.3">
      <c r="B9" s="47" t="s">
        <v>32</v>
      </c>
      <c r="C9" s="15"/>
      <c r="D9" s="12"/>
      <c r="E9" s="13"/>
      <c r="F9" s="13"/>
      <c r="G9" s="12"/>
      <c r="H9" s="13"/>
      <c r="I9" s="13"/>
      <c r="J9" s="12"/>
      <c r="K9" s="14"/>
      <c r="L9" s="14"/>
      <c r="M9" s="12"/>
      <c r="N9" s="14"/>
      <c r="O9" s="14"/>
      <c r="P9" s="12"/>
      <c r="Q9" s="14"/>
      <c r="R9" s="15"/>
      <c r="S9" s="12"/>
      <c r="T9" s="13"/>
      <c r="U9" s="13"/>
      <c r="V9" s="12"/>
      <c r="W9" s="13"/>
      <c r="X9" s="15"/>
      <c r="Y9" s="12"/>
      <c r="Z9" s="13"/>
      <c r="AA9" s="15"/>
      <c r="AB9" s="12"/>
      <c r="AC9" s="13"/>
      <c r="AD9" s="15"/>
      <c r="AE9" s="12"/>
      <c r="AF9" s="13"/>
      <c r="AG9" s="15"/>
      <c r="AH9" s="12"/>
      <c r="AI9" s="13"/>
      <c r="AJ9" s="15"/>
      <c r="AK9" s="12"/>
      <c r="AL9" s="13"/>
      <c r="AM9" s="15"/>
      <c r="AN9" s="12"/>
      <c r="AO9" s="13"/>
      <c r="AP9" s="15"/>
      <c r="AQ9" s="12"/>
      <c r="AR9" s="13"/>
      <c r="AS9" s="15"/>
      <c r="AT9" s="12"/>
      <c r="AU9" s="13"/>
    </row>
    <row r="10" spans="2:59" ht="20.25" x14ac:dyDescent="0.3">
      <c r="B10" s="47"/>
      <c r="C10" s="15"/>
      <c r="D10" s="12"/>
      <c r="E10" s="13"/>
      <c r="F10" s="13"/>
      <c r="G10" s="12"/>
      <c r="H10" s="13"/>
      <c r="I10" s="13"/>
      <c r="J10" s="12"/>
      <c r="K10" s="14"/>
      <c r="L10" s="14"/>
      <c r="M10" s="12"/>
      <c r="N10" s="14"/>
      <c r="O10" s="14"/>
      <c r="P10" s="12"/>
      <c r="Q10" s="14"/>
      <c r="R10" s="15"/>
      <c r="S10" s="12"/>
      <c r="T10" s="13"/>
      <c r="U10" s="13"/>
      <c r="V10" s="12"/>
      <c r="W10" s="13"/>
      <c r="X10" s="15"/>
      <c r="Y10" s="12"/>
      <c r="Z10" s="13"/>
      <c r="AA10" s="15"/>
      <c r="AB10" s="12"/>
      <c r="AC10" s="13"/>
      <c r="AD10" s="15"/>
      <c r="AE10" s="12"/>
      <c r="AF10" s="13"/>
      <c r="AG10" s="15"/>
      <c r="AH10" s="12"/>
      <c r="AI10" s="13"/>
      <c r="AJ10" s="15"/>
      <c r="AK10" s="12"/>
      <c r="AL10" s="13"/>
      <c r="AM10" s="15"/>
      <c r="AN10" s="12"/>
      <c r="AO10" s="13"/>
      <c r="AP10" s="15"/>
      <c r="AQ10" s="12"/>
      <c r="AR10" s="13"/>
      <c r="AS10" s="15"/>
      <c r="AT10" s="12"/>
      <c r="AU10" s="13"/>
    </row>
    <row r="11" spans="2:59" ht="18.75" x14ac:dyDescent="0.25">
      <c r="B11" s="48" t="s">
        <v>33</v>
      </c>
      <c r="C11" s="15"/>
      <c r="D11" s="12"/>
      <c r="E11" s="13"/>
      <c r="F11" s="13"/>
      <c r="G11" s="12"/>
      <c r="H11" s="13"/>
      <c r="I11" s="13"/>
      <c r="J11" s="12"/>
      <c r="K11" s="14"/>
      <c r="L11" s="14"/>
      <c r="M11" s="12"/>
      <c r="N11" s="14"/>
      <c r="O11" s="14"/>
      <c r="P11" s="12"/>
      <c r="Q11" s="14"/>
      <c r="R11" s="15"/>
      <c r="S11" s="12"/>
      <c r="T11" s="13"/>
      <c r="U11" s="13"/>
      <c r="V11" s="12"/>
      <c r="W11" s="13"/>
      <c r="X11" s="15"/>
      <c r="Y11" s="12"/>
      <c r="Z11" s="13"/>
      <c r="AA11" s="15"/>
      <c r="AB11" s="12"/>
      <c r="AC11" s="13"/>
      <c r="AD11" s="15"/>
      <c r="AE11" s="12"/>
      <c r="AF11" s="13"/>
      <c r="AG11" s="15"/>
      <c r="AH11" s="12"/>
      <c r="AI11" s="13"/>
      <c r="AJ11" s="15"/>
      <c r="AK11" s="12"/>
      <c r="AL11" s="13"/>
      <c r="AM11" s="15"/>
      <c r="AN11" s="12"/>
      <c r="AO11" s="13"/>
      <c r="AP11" s="15"/>
      <c r="AQ11" s="12"/>
      <c r="AR11" s="13"/>
      <c r="AS11" s="15"/>
      <c r="AT11" s="12"/>
      <c r="AU11" s="13"/>
    </row>
    <row r="12" spans="2:59" x14ac:dyDescent="0.25">
      <c r="B12" s="49" t="s">
        <v>34</v>
      </c>
      <c r="C12" s="15"/>
      <c r="D12" s="12">
        <v>0</v>
      </c>
      <c r="E12" s="13">
        <v>0</v>
      </c>
      <c r="F12" s="13"/>
      <c r="G12" s="12">
        <v>0</v>
      </c>
      <c r="H12" s="13">
        <v>0</v>
      </c>
      <c r="I12" s="13"/>
      <c r="J12" s="12">
        <v>0</v>
      </c>
      <c r="K12" s="14">
        <v>0</v>
      </c>
      <c r="L12" s="14"/>
      <c r="M12" s="12">
        <v>0</v>
      </c>
      <c r="N12" s="14">
        <v>0</v>
      </c>
      <c r="O12" s="14"/>
      <c r="P12" s="12">
        <v>500</v>
      </c>
      <c r="Q12" s="14">
        <f>100*5</f>
        <v>500</v>
      </c>
      <c r="R12" s="15"/>
      <c r="S12" s="12">
        <v>0</v>
      </c>
      <c r="T12" s="13">
        <v>0</v>
      </c>
      <c r="U12" s="13"/>
      <c r="V12" s="12">
        <v>0</v>
      </c>
      <c r="W12" s="13">
        <v>0</v>
      </c>
      <c r="X12" s="15"/>
      <c r="Y12" s="12">
        <v>0</v>
      </c>
      <c r="Z12" s="13">
        <v>0</v>
      </c>
      <c r="AA12" s="15"/>
      <c r="AB12" s="12">
        <v>400</v>
      </c>
      <c r="AC12" s="13">
        <f>AB12</f>
        <v>400</v>
      </c>
      <c r="AD12" s="15"/>
      <c r="AE12" s="12">
        <v>0</v>
      </c>
      <c r="AF12" s="13">
        <v>0</v>
      </c>
      <c r="AG12" s="15"/>
      <c r="AH12" s="12">
        <v>0</v>
      </c>
      <c r="AI12" s="13">
        <v>0</v>
      </c>
      <c r="AJ12" s="15"/>
      <c r="AK12" s="12">
        <v>0</v>
      </c>
      <c r="AL12" s="13">
        <v>0</v>
      </c>
      <c r="AM12" s="15"/>
      <c r="AN12" s="12">
        <v>0</v>
      </c>
      <c r="AO12" s="13">
        <v>0</v>
      </c>
      <c r="AP12" s="15"/>
      <c r="AQ12" s="12">
        <v>0</v>
      </c>
      <c r="AR12" s="13">
        <v>0</v>
      </c>
      <c r="AS12" s="15"/>
      <c r="AT12" s="12">
        <v>0</v>
      </c>
      <c r="AU12" s="13">
        <v>0</v>
      </c>
      <c r="AW12" s="26">
        <v>0</v>
      </c>
      <c r="AX12" s="26">
        <v>0</v>
      </c>
      <c r="AZ12" s="26">
        <v>0</v>
      </c>
      <c r="BA12" s="26">
        <v>0</v>
      </c>
      <c r="BC12" s="26">
        <v>0</v>
      </c>
      <c r="BD12" s="26">
        <v>0</v>
      </c>
      <c r="BF12" s="26"/>
      <c r="BG12" s="26"/>
    </row>
    <row r="13" spans="2:59" x14ac:dyDescent="0.25">
      <c r="B13" s="44" t="s">
        <v>35</v>
      </c>
      <c r="C13" s="15"/>
      <c r="D13" s="12">
        <v>0</v>
      </c>
      <c r="E13" s="13">
        <v>0</v>
      </c>
      <c r="F13" s="13"/>
      <c r="G13" s="12">
        <v>859.38</v>
      </c>
      <c r="H13" s="13">
        <f>68.75*12.5</f>
        <v>859.375</v>
      </c>
      <c r="I13" s="13"/>
      <c r="J13" s="12">
        <v>1456.25</v>
      </c>
      <c r="K13" s="20">
        <f>116.5*12.5</f>
        <v>1456.25</v>
      </c>
      <c r="L13" s="14"/>
      <c r="M13" s="12">
        <v>1537.5</v>
      </c>
      <c r="N13" s="20">
        <f>123*12.5</f>
        <v>1537.5</v>
      </c>
      <c r="O13" s="14"/>
      <c r="P13" s="12">
        <v>2421.88</v>
      </c>
      <c r="Q13" s="20">
        <v>2421.88</v>
      </c>
      <c r="R13" s="15"/>
      <c r="S13" s="12">
        <v>2187.5</v>
      </c>
      <c r="T13" s="19">
        <v>1931.25</v>
      </c>
      <c r="U13" s="13"/>
      <c r="V13" s="12">
        <v>2200</v>
      </c>
      <c r="W13" s="19">
        <v>1718.75</v>
      </c>
      <c r="X13" s="15"/>
      <c r="Y13" s="13">
        <v>2450</v>
      </c>
      <c r="Z13" s="19">
        <v>1503.13</v>
      </c>
      <c r="AA13" s="15"/>
      <c r="AB13" s="13">
        <v>2387.5</v>
      </c>
      <c r="AC13" s="19">
        <v>1106.25</v>
      </c>
      <c r="AD13" s="15"/>
      <c r="AE13" s="13">
        <v>2450</v>
      </c>
      <c r="AF13" s="19">
        <v>362.5</v>
      </c>
      <c r="AG13" s="15"/>
      <c r="AH13" s="13">
        <v>2387.5</v>
      </c>
      <c r="AI13" s="19">
        <v>81.25</v>
      </c>
      <c r="AJ13" s="15"/>
      <c r="AK13" s="13">
        <v>2350</v>
      </c>
      <c r="AL13" s="19">
        <v>250</v>
      </c>
      <c r="AM13" s="15"/>
      <c r="AN13" s="13">
        <v>2387.5</v>
      </c>
      <c r="AO13" s="19">
        <v>537.5</v>
      </c>
      <c r="AP13" s="15"/>
      <c r="AQ13" s="13">
        <v>2100</v>
      </c>
      <c r="AR13" s="19">
        <v>343.75</v>
      </c>
      <c r="AS13" s="15"/>
      <c r="AT13" s="13">
        <v>2125</v>
      </c>
      <c r="AU13" s="123">
        <v>459.38</v>
      </c>
      <c r="AW13" s="26">
        <v>2212.5</v>
      </c>
      <c r="AX13" s="124" t="s">
        <v>93</v>
      </c>
      <c r="AZ13" s="26">
        <v>2150</v>
      </c>
      <c r="BA13" s="124" t="s">
        <v>94</v>
      </c>
      <c r="BC13" s="125">
        <v>2100</v>
      </c>
      <c r="BD13" s="124" t="s">
        <v>95</v>
      </c>
      <c r="BF13" s="26"/>
      <c r="BG13" s="26"/>
    </row>
    <row r="14" spans="2:59" x14ac:dyDescent="0.25">
      <c r="B14" s="44" t="s">
        <v>36</v>
      </c>
      <c r="C14" s="22"/>
      <c r="D14" s="12">
        <v>0</v>
      </c>
      <c r="E14" s="13">
        <v>0</v>
      </c>
      <c r="F14" s="13"/>
      <c r="G14" s="12">
        <v>0</v>
      </c>
      <c r="H14" s="13">
        <v>0</v>
      </c>
      <c r="I14" s="13"/>
      <c r="J14" s="12">
        <v>0</v>
      </c>
      <c r="K14" s="13">
        <v>0</v>
      </c>
      <c r="L14" s="14"/>
      <c r="M14" s="12">
        <v>0</v>
      </c>
      <c r="N14" s="13">
        <v>0</v>
      </c>
      <c r="O14" s="14"/>
      <c r="P14" s="12">
        <v>0</v>
      </c>
      <c r="Q14" s="14">
        <v>0</v>
      </c>
      <c r="R14" s="22"/>
      <c r="S14" s="12" t="s">
        <v>45</v>
      </c>
      <c r="T14" s="13">
        <v>0</v>
      </c>
      <c r="U14" s="13"/>
      <c r="V14" s="12">
        <v>1500</v>
      </c>
      <c r="W14" s="12">
        <v>1500</v>
      </c>
      <c r="X14" s="22"/>
      <c r="Y14" s="13">
        <v>0</v>
      </c>
      <c r="Z14" s="13">
        <v>0</v>
      </c>
      <c r="AA14" s="22"/>
      <c r="AB14" s="13">
        <v>0</v>
      </c>
      <c r="AC14" s="13">
        <v>0</v>
      </c>
      <c r="AD14" s="22"/>
      <c r="AE14" s="13">
        <v>0</v>
      </c>
      <c r="AF14" s="13">
        <v>0</v>
      </c>
      <c r="AG14" s="22"/>
      <c r="AH14" s="13">
        <v>0</v>
      </c>
      <c r="AI14" s="13">
        <v>0</v>
      </c>
      <c r="AJ14" s="22"/>
      <c r="AK14" s="13">
        <v>0</v>
      </c>
      <c r="AL14" s="13">
        <v>0</v>
      </c>
      <c r="AM14" s="22"/>
      <c r="AN14" s="13">
        <v>0</v>
      </c>
      <c r="AO14" s="13">
        <v>0</v>
      </c>
      <c r="AP14" s="22"/>
      <c r="AQ14" s="13">
        <v>3000</v>
      </c>
      <c r="AR14" s="13">
        <v>3000</v>
      </c>
      <c r="AS14" s="22"/>
      <c r="AT14" s="13">
        <v>0</v>
      </c>
      <c r="AU14" s="13">
        <v>0</v>
      </c>
      <c r="AW14" s="26">
        <v>1500</v>
      </c>
      <c r="AX14" s="26">
        <v>1500</v>
      </c>
      <c r="AZ14" s="26">
        <v>0</v>
      </c>
      <c r="BA14" s="26">
        <v>0</v>
      </c>
      <c r="BC14" s="26">
        <v>0</v>
      </c>
      <c r="BD14" s="26">
        <v>0</v>
      </c>
      <c r="BF14" s="26"/>
      <c r="BG14" s="26"/>
    </row>
    <row r="15" spans="2:59" x14ac:dyDescent="0.25">
      <c r="B15" s="46"/>
      <c r="C15" s="22"/>
      <c r="D15" s="12"/>
      <c r="E15" s="13"/>
      <c r="F15" s="13"/>
      <c r="G15" s="12"/>
      <c r="H15" s="13"/>
      <c r="I15" s="13"/>
      <c r="J15" s="12"/>
      <c r="K15" s="14"/>
      <c r="L15" s="14"/>
      <c r="M15" s="12"/>
      <c r="N15" s="14"/>
      <c r="O15" s="14"/>
      <c r="P15" s="12"/>
      <c r="Q15" s="14"/>
      <c r="R15" s="22"/>
      <c r="S15" s="12"/>
      <c r="T15" s="13"/>
      <c r="U15" s="13"/>
      <c r="V15" s="12"/>
      <c r="W15" s="13"/>
      <c r="X15" s="22"/>
      <c r="Y15" s="12"/>
      <c r="Z15" s="13"/>
      <c r="AA15" s="22"/>
      <c r="AB15" s="12"/>
      <c r="AC15" s="13"/>
      <c r="AD15" s="22"/>
      <c r="AE15" s="12"/>
      <c r="AF15" s="13"/>
      <c r="AG15" s="22"/>
      <c r="AH15" s="12"/>
      <c r="AI15" s="13"/>
      <c r="AJ15" s="22"/>
      <c r="AK15" s="12"/>
      <c r="AL15" s="13"/>
      <c r="AM15" s="22"/>
      <c r="AN15" s="12"/>
      <c r="AO15" s="13"/>
      <c r="AP15" s="22"/>
      <c r="AQ15" s="12"/>
      <c r="AR15" s="13"/>
      <c r="AS15" s="22"/>
      <c r="AT15" s="12"/>
      <c r="AU15" s="13"/>
    </row>
    <row r="16" spans="2:59" ht="19.5" thickBot="1" x14ac:dyDescent="0.3">
      <c r="B16" s="48" t="s">
        <v>37</v>
      </c>
      <c r="C16" s="22"/>
      <c r="D16" s="12"/>
      <c r="E16" s="13"/>
      <c r="F16" s="13"/>
      <c r="G16" s="12"/>
      <c r="H16" s="13"/>
      <c r="I16" s="13"/>
      <c r="J16" s="12"/>
      <c r="K16" s="14"/>
      <c r="L16" s="14"/>
      <c r="M16" s="12"/>
      <c r="N16" s="14"/>
      <c r="O16" s="14"/>
      <c r="P16" s="12"/>
      <c r="Q16" s="14"/>
      <c r="R16" s="22"/>
      <c r="S16" s="12"/>
      <c r="T16" s="13"/>
      <c r="U16" s="13"/>
      <c r="V16" s="12"/>
      <c r="W16" s="13"/>
      <c r="X16" s="22"/>
      <c r="Y16" s="12"/>
      <c r="Z16" s="13"/>
      <c r="AA16" s="22"/>
      <c r="AB16" s="12"/>
      <c r="AC16" s="13"/>
      <c r="AD16" s="22"/>
      <c r="AE16" s="12"/>
      <c r="AF16" s="13"/>
      <c r="AG16" s="22"/>
      <c r="AH16" s="12"/>
      <c r="AI16" s="13"/>
      <c r="AJ16" s="22"/>
      <c r="AK16" s="12"/>
      <c r="AL16" s="13"/>
      <c r="AM16" s="22"/>
      <c r="AN16" s="12"/>
      <c r="AO16" s="13"/>
      <c r="AP16" s="22"/>
      <c r="AQ16" s="12"/>
      <c r="AR16" s="13"/>
      <c r="AS16" s="22"/>
      <c r="AT16" s="12"/>
      <c r="AU16" s="13"/>
    </row>
    <row r="17" spans="2:59" x14ac:dyDescent="0.25">
      <c r="B17" s="44" t="s">
        <v>38</v>
      </c>
      <c r="C17" s="15"/>
      <c r="D17" s="12">
        <v>0</v>
      </c>
      <c r="E17" s="13">
        <v>0</v>
      </c>
      <c r="F17" s="13"/>
      <c r="G17" s="12">
        <v>0</v>
      </c>
      <c r="H17" s="13">
        <v>0</v>
      </c>
      <c r="I17" s="13"/>
      <c r="J17" s="12">
        <v>1898.0700000000002</v>
      </c>
      <c r="K17" s="20">
        <f>(1400*23.5/52)*3</f>
        <v>1898.0769230769233</v>
      </c>
      <c r="L17" s="14"/>
      <c r="M17" s="12">
        <v>0</v>
      </c>
      <c r="N17" s="14">
        <v>0</v>
      </c>
      <c r="O17" s="14"/>
      <c r="P17" s="12">
        <v>0</v>
      </c>
      <c r="Q17" s="14">
        <v>0</v>
      </c>
      <c r="R17" s="15"/>
      <c r="S17" s="12">
        <v>1898.0700000000002</v>
      </c>
      <c r="T17" s="36">
        <v>1898.0700000000002</v>
      </c>
      <c r="U17" s="13"/>
      <c r="V17" s="12">
        <v>0</v>
      </c>
      <c r="W17" s="13">
        <v>0</v>
      </c>
      <c r="X17" s="15"/>
      <c r="Y17" s="12">
        <v>0</v>
      </c>
      <c r="Z17" s="41">
        <v>0</v>
      </c>
      <c r="AA17" s="15"/>
      <c r="AB17" s="12">
        <v>1898.07</v>
      </c>
      <c r="AC17" s="36">
        <f>AB17</f>
        <v>1898.07</v>
      </c>
      <c r="AD17" s="15"/>
      <c r="AE17" s="12">
        <v>0</v>
      </c>
      <c r="AF17" s="36">
        <v>0</v>
      </c>
      <c r="AG17" s="15"/>
      <c r="AH17" s="12">
        <v>0</v>
      </c>
      <c r="AI17" s="36">
        <v>0</v>
      </c>
      <c r="AJ17" s="15"/>
      <c r="AK17" s="12">
        <v>0</v>
      </c>
      <c r="AL17" s="36">
        <v>0</v>
      </c>
      <c r="AM17" s="15"/>
      <c r="AN17" s="12">
        <v>0</v>
      </c>
      <c r="AO17" s="36">
        <v>0</v>
      </c>
      <c r="AP17" s="15"/>
      <c r="AQ17" s="12">
        <v>0</v>
      </c>
      <c r="AR17" s="36">
        <v>0</v>
      </c>
      <c r="AS17" s="15"/>
      <c r="AT17" s="12">
        <v>0</v>
      </c>
      <c r="AU17" s="126">
        <v>0</v>
      </c>
      <c r="AW17" s="26">
        <v>0</v>
      </c>
      <c r="AX17" s="26">
        <v>0</v>
      </c>
      <c r="AZ17" s="26">
        <v>5061.54</v>
      </c>
      <c r="BA17" s="26">
        <v>5061.6400000000003</v>
      </c>
      <c r="BC17" s="26">
        <v>0</v>
      </c>
      <c r="BD17" s="26">
        <v>0</v>
      </c>
      <c r="BF17" s="26"/>
      <c r="BG17" s="26"/>
    </row>
    <row r="18" spans="2:59" x14ac:dyDescent="0.25">
      <c r="B18" s="49" t="s">
        <v>39</v>
      </c>
      <c r="C18" s="15"/>
      <c r="D18" s="12">
        <v>0</v>
      </c>
      <c r="E18" s="13">
        <v>0</v>
      </c>
      <c r="F18" s="13"/>
      <c r="G18" s="12">
        <v>0</v>
      </c>
      <c r="H18" s="13">
        <v>0</v>
      </c>
      <c r="I18" s="13"/>
      <c r="J18" s="12">
        <v>0</v>
      </c>
      <c r="K18" s="14">
        <v>0</v>
      </c>
      <c r="L18" s="14"/>
      <c r="M18" s="12">
        <v>0</v>
      </c>
      <c r="N18" s="14">
        <v>0</v>
      </c>
      <c r="O18" s="14"/>
      <c r="P18" s="12">
        <v>250</v>
      </c>
      <c r="Q18" s="14">
        <f>50*5</f>
        <v>250</v>
      </c>
      <c r="R18" s="15"/>
      <c r="S18" s="12"/>
      <c r="T18" s="13">
        <v>0</v>
      </c>
      <c r="U18" s="13"/>
      <c r="V18" s="12">
        <v>0</v>
      </c>
      <c r="W18" s="13">
        <v>0</v>
      </c>
      <c r="X18" s="15"/>
      <c r="Y18" s="12">
        <v>0</v>
      </c>
      <c r="Z18" s="13">
        <v>0</v>
      </c>
      <c r="AA18" s="15"/>
      <c r="AB18" s="12">
        <v>200</v>
      </c>
      <c r="AC18" s="13">
        <f>AB18</f>
        <v>200</v>
      </c>
      <c r="AD18" s="15"/>
      <c r="AE18" s="12">
        <v>0</v>
      </c>
      <c r="AF18" s="13">
        <v>0</v>
      </c>
      <c r="AG18" s="15"/>
      <c r="AH18" s="12">
        <v>0</v>
      </c>
      <c r="AI18" s="13">
        <v>0</v>
      </c>
      <c r="AJ18" s="15"/>
      <c r="AK18" s="12">
        <v>0</v>
      </c>
      <c r="AL18" s="13">
        <v>0</v>
      </c>
      <c r="AM18" s="15"/>
      <c r="AN18" s="12">
        <v>0</v>
      </c>
      <c r="AO18" s="13">
        <v>0</v>
      </c>
      <c r="AP18" s="15"/>
      <c r="AQ18" s="12">
        <v>0</v>
      </c>
      <c r="AR18" s="13">
        <v>0</v>
      </c>
      <c r="AS18" s="15"/>
      <c r="AT18" s="12">
        <v>0</v>
      </c>
      <c r="AU18" s="13">
        <v>0</v>
      </c>
      <c r="AW18" s="26">
        <v>0</v>
      </c>
      <c r="AX18" s="26">
        <v>0</v>
      </c>
      <c r="AZ18" s="26">
        <v>0</v>
      </c>
      <c r="BA18" s="26">
        <v>0</v>
      </c>
      <c r="BC18" s="26">
        <v>0</v>
      </c>
      <c r="BD18" s="26">
        <v>0</v>
      </c>
      <c r="BF18" s="26"/>
      <c r="BG18" s="26"/>
    </row>
    <row r="19" spans="2:59" x14ac:dyDescent="0.25">
      <c r="B19" s="44" t="s">
        <v>40</v>
      </c>
      <c r="C19" s="22"/>
      <c r="D19" s="12">
        <v>0</v>
      </c>
      <c r="E19" s="13">
        <v>0</v>
      </c>
      <c r="F19" s="13"/>
      <c r="G19" s="12">
        <v>0</v>
      </c>
      <c r="H19" s="13">
        <v>0</v>
      </c>
      <c r="I19" s="13"/>
      <c r="J19" s="12">
        <v>0</v>
      </c>
      <c r="K19" s="14">
        <v>0</v>
      </c>
      <c r="L19" s="14"/>
      <c r="M19" s="12">
        <v>0</v>
      </c>
      <c r="N19" s="14">
        <v>0</v>
      </c>
      <c r="O19" s="14"/>
      <c r="P19" s="12">
        <v>0</v>
      </c>
      <c r="Q19" s="14">
        <v>0</v>
      </c>
      <c r="R19" s="22"/>
      <c r="S19" s="12">
        <v>0</v>
      </c>
      <c r="T19" s="13">
        <v>0</v>
      </c>
      <c r="U19" s="13"/>
      <c r="V19" s="12">
        <v>0</v>
      </c>
      <c r="W19" s="13">
        <v>0</v>
      </c>
      <c r="X19" s="22"/>
      <c r="Y19" s="13">
        <f>Y6*0.003</f>
        <v>99</v>
      </c>
      <c r="Z19" s="19">
        <v>0</v>
      </c>
      <c r="AA19" s="22"/>
      <c r="AB19" s="13">
        <f>Y19</f>
        <v>99</v>
      </c>
      <c r="AC19" s="19">
        <v>0</v>
      </c>
      <c r="AD19" s="22"/>
      <c r="AE19" s="13">
        <f>AB19</f>
        <v>99</v>
      </c>
      <c r="AF19" s="19">
        <v>0</v>
      </c>
      <c r="AG19" s="22"/>
      <c r="AH19" s="13">
        <f>AE19</f>
        <v>99</v>
      </c>
      <c r="AI19" s="19">
        <v>0</v>
      </c>
      <c r="AJ19" s="22"/>
      <c r="AK19" s="13">
        <f>AH19</f>
        <v>99</v>
      </c>
      <c r="AL19" s="19">
        <v>0</v>
      </c>
      <c r="AM19" s="22"/>
      <c r="AN19" s="13">
        <f>AK19</f>
        <v>99</v>
      </c>
      <c r="AO19" s="19">
        <v>0</v>
      </c>
      <c r="AP19" s="22"/>
      <c r="AQ19" s="13">
        <f>AN19+AQ6*0.003</f>
        <v>195</v>
      </c>
      <c r="AR19" s="13">
        <v>0</v>
      </c>
      <c r="AS19" s="22"/>
      <c r="AT19" s="13">
        <f>AQ19</f>
        <v>195</v>
      </c>
      <c r="AU19" s="13">
        <v>0</v>
      </c>
      <c r="AW19" s="26">
        <f>AT19</f>
        <v>195</v>
      </c>
      <c r="AX19" s="124">
        <v>0</v>
      </c>
      <c r="AZ19" s="26">
        <f>AW19</f>
        <v>195</v>
      </c>
      <c r="BA19" s="124">
        <v>0</v>
      </c>
      <c r="BC19" s="26">
        <f>AZ19</f>
        <v>195</v>
      </c>
      <c r="BD19" s="124">
        <v>0</v>
      </c>
      <c r="BF19" s="26"/>
      <c r="BG19" s="26"/>
    </row>
    <row r="20" spans="2:59" x14ac:dyDescent="0.25">
      <c r="B20" s="46"/>
      <c r="C20" s="22"/>
      <c r="D20" s="12"/>
      <c r="E20" s="13"/>
      <c r="F20" s="13"/>
      <c r="G20" s="12"/>
      <c r="H20" s="13"/>
      <c r="I20" s="13"/>
      <c r="J20" s="12"/>
      <c r="K20" s="12"/>
      <c r="L20" s="14"/>
      <c r="M20" s="12"/>
      <c r="N20" s="14"/>
      <c r="O20" s="14"/>
      <c r="P20" s="12"/>
      <c r="Q20" s="14"/>
      <c r="R20" s="22"/>
      <c r="S20" s="12"/>
      <c r="T20" s="13"/>
      <c r="U20" s="13"/>
      <c r="V20" s="12"/>
      <c r="W20" s="13"/>
      <c r="X20" s="22"/>
      <c r="Y20" s="12"/>
      <c r="Z20" s="13"/>
      <c r="AA20" s="22"/>
      <c r="AB20" s="12"/>
      <c r="AC20" s="13"/>
      <c r="AD20" s="22"/>
      <c r="AE20" s="12"/>
      <c r="AF20" s="13"/>
      <c r="AG20" s="22"/>
      <c r="AH20" s="12"/>
      <c r="AI20" s="13"/>
      <c r="AJ20" s="22"/>
      <c r="AK20" s="12"/>
      <c r="AL20" s="13"/>
      <c r="AM20" s="22"/>
      <c r="AN20" s="12"/>
      <c r="AO20" s="13"/>
      <c r="AP20" s="22"/>
      <c r="AQ20" s="12"/>
      <c r="AR20" s="13"/>
      <c r="AS20" s="22"/>
      <c r="AT20" s="12"/>
      <c r="AU20" s="13"/>
    </row>
    <row r="21" spans="2:59" x14ac:dyDescent="0.25">
      <c r="B21" s="42" t="s">
        <v>41</v>
      </c>
      <c r="C21" s="23"/>
      <c r="D21" s="24">
        <f t="shared" ref="D21" si="0">SUM(D12:D19)</f>
        <v>0</v>
      </c>
      <c r="E21" s="24">
        <f>SUM(E12:E19)</f>
        <v>0</v>
      </c>
      <c r="F21" s="24"/>
      <c r="G21" s="24">
        <f t="shared" ref="G21:H21" si="1">SUM(G12:G19)</f>
        <v>859.38</v>
      </c>
      <c r="H21" s="24">
        <f t="shared" si="1"/>
        <v>859.375</v>
      </c>
      <c r="I21" s="24"/>
      <c r="J21" s="24">
        <f t="shared" ref="J21:K21" si="2">SUM(J12:J19)</f>
        <v>3354.32</v>
      </c>
      <c r="K21" s="24">
        <f t="shared" si="2"/>
        <v>3354.3269230769233</v>
      </c>
      <c r="L21" s="24"/>
      <c r="M21" s="24">
        <f t="shared" ref="M21:N21" si="3">SUM(M12:M19)</f>
        <v>1537.5</v>
      </c>
      <c r="N21" s="24">
        <f t="shared" si="3"/>
        <v>1537.5</v>
      </c>
      <c r="O21" s="25"/>
      <c r="P21" s="25">
        <f>SUM(P12:P19)</f>
        <v>3171.88</v>
      </c>
      <c r="Q21" s="25">
        <f t="shared" ref="Q21" si="4">SUM(Q12:Q19)</f>
        <v>3171.88</v>
      </c>
      <c r="R21" s="23"/>
      <c r="S21" s="17">
        <f>SUM(S12:S19)</f>
        <v>4085.57</v>
      </c>
      <c r="T21" s="17">
        <f>SUM(T12:T19)</f>
        <v>3829.32</v>
      </c>
      <c r="U21" s="17"/>
      <c r="V21" s="17">
        <f>SUM(V12:V19)</f>
        <v>3700</v>
      </c>
      <c r="W21" s="17">
        <f t="shared" ref="W21" si="5">SUM(W12:W19)</f>
        <v>3218.75</v>
      </c>
      <c r="X21" s="23"/>
      <c r="Y21" s="17">
        <f>SUM(Y12:Y19)</f>
        <v>2549</v>
      </c>
      <c r="Z21" s="17">
        <f>SUM(Z12:Z19)</f>
        <v>1503.13</v>
      </c>
      <c r="AA21" s="23"/>
      <c r="AB21" s="17">
        <f>SUM(AB12:AB19)</f>
        <v>4984.57</v>
      </c>
      <c r="AC21" s="17">
        <f>SUM(AC12:AC19)</f>
        <v>3604.3199999999997</v>
      </c>
      <c r="AD21" s="23"/>
      <c r="AE21" s="17">
        <f>SUM(AE12:AE19)</f>
        <v>2549</v>
      </c>
      <c r="AF21" s="17">
        <f>SUM(AF12:AF19)</f>
        <v>362.5</v>
      </c>
      <c r="AG21" s="23"/>
      <c r="AH21" s="17">
        <f>SUM(AH12:AH19)</f>
        <v>2486.5</v>
      </c>
      <c r="AI21" s="17">
        <f>SUM(AI12:AI19)</f>
        <v>81.25</v>
      </c>
      <c r="AJ21" s="23"/>
      <c r="AK21" s="17">
        <f>SUM(AK12:AK19)</f>
        <v>2449</v>
      </c>
      <c r="AL21" s="17">
        <f>SUM(AL12:AL19)</f>
        <v>250</v>
      </c>
      <c r="AM21" s="23"/>
      <c r="AN21" s="17">
        <f>SUM(AN12:AN19)</f>
        <v>2486.5</v>
      </c>
      <c r="AO21" s="17">
        <f>SUM(AO12:AO19)</f>
        <v>537.5</v>
      </c>
      <c r="AP21" s="23"/>
      <c r="AQ21" s="17">
        <f>SUM(AQ12:AQ19)</f>
        <v>5295</v>
      </c>
      <c r="AR21" s="17">
        <f>SUM(AR12:AR19)</f>
        <v>3343.75</v>
      </c>
      <c r="AS21" s="23"/>
      <c r="AT21" s="17">
        <f>SUM(AT12:AT19)</f>
        <v>2320</v>
      </c>
      <c r="AU21" s="17">
        <f>SUM(AU12:AU19)</f>
        <v>459.38</v>
      </c>
      <c r="AV21" s="32"/>
      <c r="AW21" s="122">
        <f>SUM(AW12:AW19)</f>
        <v>3907.5</v>
      </c>
      <c r="AX21" s="122">
        <f>SUM(AX12:AX19)</f>
        <v>1500</v>
      </c>
      <c r="AY21" s="32"/>
      <c r="AZ21" s="122">
        <f>SUM(AZ12:AZ19)</f>
        <v>7406.54</v>
      </c>
      <c r="BA21" s="122">
        <f>SUM(BA12:BA19)</f>
        <v>5061.6400000000003</v>
      </c>
      <c r="BB21" s="32"/>
      <c r="BC21" s="122">
        <f>SUM(BC12:BC19)</f>
        <v>2295</v>
      </c>
      <c r="BD21" s="122">
        <f>SUM(BD12:BD19)</f>
        <v>0</v>
      </c>
      <c r="BE21" s="32"/>
      <c r="BF21" s="122"/>
      <c r="BG21" s="122"/>
    </row>
    <row r="22" spans="2:59" x14ac:dyDescent="0.25">
      <c r="B22" s="50"/>
      <c r="C22" s="22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2"/>
      <c r="S22" s="26"/>
      <c r="T22" s="26"/>
      <c r="U22" s="26"/>
      <c r="V22" s="26"/>
      <c r="W22" s="26"/>
      <c r="X22" s="22"/>
      <c r="Y22" s="26"/>
      <c r="Z22" s="26"/>
      <c r="AA22" s="22"/>
      <c r="AB22" s="26"/>
      <c r="AC22" s="26"/>
      <c r="AD22" s="22"/>
      <c r="AE22" s="26"/>
      <c r="AF22" s="26"/>
      <c r="AG22" s="22"/>
      <c r="AH22" s="26"/>
      <c r="AI22" s="26"/>
      <c r="AJ22" s="22"/>
      <c r="AK22" s="26"/>
      <c r="AL22" s="26"/>
      <c r="AM22" s="22"/>
      <c r="AN22" s="26"/>
      <c r="AO22" s="26"/>
      <c r="AP22" s="22"/>
      <c r="AQ22" s="26"/>
      <c r="AR22" s="26"/>
      <c r="AS22" s="22"/>
      <c r="AT22" s="26"/>
      <c r="AU22" s="26"/>
    </row>
    <row r="23" spans="2:59" x14ac:dyDescent="0.25">
      <c r="B23" s="45" t="s">
        <v>42</v>
      </c>
      <c r="C23" s="22"/>
      <c r="D23" s="27">
        <f>D7-D21</f>
        <v>0</v>
      </c>
      <c r="E23" s="13">
        <f>E7-E21</f>
        <v>0</v>
      </c>
      <c r="F23" s="13"/>
      <c r="G23" s="27">
        <f>D23+G7-G21</f>
        <v>-859.38</v>
      </c>
      <c r="H23" s="13">
        <f>E23+H7-H21</f>
        <v>-859.375</v>
      </c>
      <c r="I23" s="13"/>
      <c r="J23" s="27">
        <f>G23+J7-J21</f>
        <v>-4213.7</v>
      </c>
      <c r="K23" s="14">
        <f>H23+K7-K21</f>
        <v>-4213.7019230769238</v>
      </c>
      <c r="L23" s="14"/>
      <c r="M23" s="27">
        <f>J23+M7-M21</f>
        <v>-5751.2</v>
      </c>
      <c r="N23" s="14">
        <f>K23+N7-N21</f>
        <v>-5751.2019230769238</v>
      </c>
      <c r="O23" s="14"/>
      <c r="P23" s="27">
        <f>M23+P7-P21</f>
        <v>-8923.08</v>
      </c>
      <c r="Q23" s="14">
        <f>N23+Q7-Q21</f>
        <v>-8923.081923076923</v>
      </c>
      <c r="R23" s="22"/>
      <c r="S23" s="27">
        <f>P23+S7-S21</f>
        <v>-13008.65</v>
      </c>
      <c r="T23" s="13">
        <f>Q23+T7-T21</f>
        <v>-12752.401923076923</v>
      </c>
      <c r="U23" s="13"/>
      <c r="V23" s="27">
        <f>S23+V7-V21</f>
        <v>-15208.65</v>
      </c>
      <c r="W23" s="13">
        <f>T23+W7-W21</f>
        <v>-14471.151923076923</v>
      </c>
      <c r="X23" s="22"/>
      <c r="Y23" s="27">
        <f>V23+Y7-Y21</f>
        <v>15242.349999999999</v>
      </c>
      <c r="Z23" s="13">
        <f>W23+Z7-Z21</f>
        <v>-15974.281923076924</v>
      </c>
      <c r="AA23" s="22"/>
      <c r="AB23" s="27">
        <f>Y23+AB7-AB21</f>
        <v>10257.779999999999</v>
      </c>
      <c r="AC23" s="13">
        <f>Z23+AC7-AC21</f>
        <v>-19578.601923076923</v>
      </c>
      <c r="AD23" s="22"/>
      <c r="AE23" s="27">
        <f>AB23+AE7-AE21</f>
        <v>7708.7799999999988</v>
      </c>
      <c r="AF23" s="13">
        <f>AC23+AF7-AF21</f>
        <v>-19941.101923076923</v>
      </c>
      <c r="AG23" s="22"/>
      <c r="AH23" s="27">
        <f>AE23+AH7-AH21</f>
        <v>5222.2799999999988</v>
      </c>
      <c r="AI23" s="13">
        <f>AF23+AI7-AI21</f>
        <v>-20022.351923076923</v>
      </c>
      <c r="AJ23" s="22"/>
      <c r="AK23" s="27">
        <f>AH23+AK7-AK21</f>
        <v>2773.2799999999988</v>
      </c>
      <c r="AL23" s="13">
        <f>AI23+AL7-AL21</f>
        <v>-20272.351923076923</v>
      </c>
      <c r="AM23" s="22"/>
      <c r="AN23" s="27">
        <f>AK23+AN7-AN21</f>
        <v>286.77999999999884</v>
      </c>
      <c r="AO23" s="13">
        <f>AL23+AO7-AO21</f>
        <v>-20809.851923076923</v>
      </c>
      <c r="AP23" s="22"/>
      <c r="AQ23" s="27">
        <f>AN23+AQ7-AQ21</f>
        <v>29991.78</v>
      </c>
      <c r="AR23" s="13">
        <f>AO23+AR7-AR21</f>
        <v>-21153.601923076923</v>
      </c>
      <c r="AS23" s="22"/>
      <c r="AT23" s="27">
        <f>AQ23+AT7-AT21</f>
        <v>27671.78</v>
      </c>
      <c r="AU23" s="13">
        <f>AR23+AU7-AU21</f>
        <v>-21612.981923076924</v>
      </c>
      <c r="AW23" s="26">
        <f>AT23+AW7-AW21</f>
        <v>25264.28</v>
      </c>
      <c r="AX23" s="26">
        <f>AU23+AX7-AX21</f>
        <v>-21612.981923076924</v>
      </c>
      <c r="AZ23" s="26">
        <f>AW23+AZ7-AZ21</f>
        <v>17857.739999999998</v>
      </c>
      <c r="BA23" s="26">
        <f>AX23+BA7-BA21</f>
        <v>-26674.621923076924</v>
      </c>
      <c r="BC23" s="26">
        <f>AZ23+BC7-BC21</f>
        <v>15562.739999999998</v>
      </c>
      <c r="BD23" s="26">
        <f>BA23+BD7-BD21</f>
        <v>-26674.621923076924</v>
      </c>
      <c r="BF23" s="26"/>
      <c r="BG23" s="26"/>
    </row>
    <row r="24" spans="2:59" x14ac:dyDescent="0.25">
      <c r="B24" s="28"/>
      <c r="C24" s="21"/>
      <c r="D24" s="29"/>
      <c r="E24" s="30"/>
      <c r="F24" s="30"/>
      <c r="G24" s="29"/>
      <c r="H24" s="30"/>
      <c r="I24" s="30"/>
      <c r="J24" s="29"/>
      <c r="K24" s="31"/>
      <c r="L24" s="31"/>
      <c r="M24" s="29"/>
      <c r="N24" s="31"/>
      <c r="O24" s="31"/>
      <c r="P24" s="30"/>
      <c r="Q24" s="31"/>
      <c r="R24" s="21"/>
      <c r="S24" s="29"/>
      <c r="T24" s="30"/>
      <c r="U24" s="30"/>
      <c r="V24" s="29"/>
      <c r="W24" s="30"/>
      <c r="X24" s="21"/>
      <c r="Y24" s="29"/>
      <c r="Z24" s="30"/>
      <c r="AA24" s="21"/>
      <c r="AB24" s="29"/>
      <c r="AC24" s="30"/>
      <c r="AD24" s="21"/>
      <c r="AE24" s="29"/>
      <c r="AF24" s="30"/>
      <c r="AG24" s="21"/>
      <c r="AH24" s="29"/>
      <c r="AI24" s="30"/>
      <c r="AJ24" s="21"/>
      <c r="AK24" s="29"/>
      <c r="AL24" s="30"/>
      <c r="AM24" s="21"/>
      <c r="AN24" s="29"/>
      <c r="AO24" s="30"/>
      <c r="AP24" s="21"/>
      <c r="AQ24" s="29"/>
      <c r="AR24" s="30"/>
    </row>
    <row r="26" spans="2:59" ht="15" customHeight="1" x14ac:dyDescent="0.25">
      <c r="B26" s="51" t="s">
        <v>53</v>
      </c>
    </row>
    <row r="27" spans="2:59" x14ac:dyDescent="0.25">
      <c r="B27" s="51"/>
    </row>
    <row r="28" spans="2:59" x14ac:dyDescent="0.25">
      <c r="B28" s="51"/>
    </row>
    <row r="29" spans="2:59" x14ac:dyDescent="0.25">
      <c r="B29" s="51"/>
    </row>
    <row r="30" spans="2:59" x14ac:dyDescent="0.25">
      <c r="B30" s="51"/>
    </row>
    <row r="31" spans="2:59" x14ac:dyDescent="0.25">
      <c r="B31" s="52"/>
    </row>
    <row r="32" spans="2:59" x14ac:dyDescent="0.25">
      <c r="B32" s="52" t="s">
        <v>111</v>
      </c>
    </row>
    <row r="33" spans="2:2" x14ac:dyDescent="0.25">
      <c r="B33" s="198">
        <f>E13+H13+K13+N13+Q13+T13+W13+Z13+AC13+AF13+AI13+AL13+AO13+AR13+AU13</f>
        <v>14568.765000000001</v>
      </c>
    </row>
    <row r="34" spans="2:2" x14ac:dyDescent="0.25">
      <c r="B34" s="52"/>
    </row>
  </sheetData>
  <mergeCells count="20">
    <mergeCell ref="B26:B30"/>
    <mergeCell ref="AW2:AX2"/>
    <mergeCell ref="AZ2:BA2"/>
    <mergeCell ref="BC2:BD2"/>
    <mergeCell ref="C1:BD1"/>
    <mergeCell ref="AN2:AO2"/>
    <mergeCell ref="AQ2:AR2"/>
    <mergeCell ref="AT2:AU2"/>
    <mergeCell ref="Y2:Z2"/>
    <mergeCell ref="AB2:AC2"/>
    <mergeCell ref="AE2:AF2"/>
    <mergeCell ref="AH2:AI2"/>
    <mergeCell ref="AK2:AL2"/>
    <mergeCell ref="S2:T2"/>
    <mergeCell ref="V2:W2"/>
    <mergeCell ref="D2:E2"/>
    <mergeCell ref="G2:H2"/>
    <mergeCell ref="J2:K2"/>
    <mergeCell ref="M2:N2"/>
    <mergeCell ref="P2:Q2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K164"/>
  <sheetViews>
    <sheetView zoomScale="90" zoomScaleNormal="90" workbookViewId="0">
      <pane xSplit="4" ySplit="7" topLeftCell="U8" activePane="bottomRight" state="frozen"/>
      <selection pane="topRight" activeCell="E1" sqref="E1"/>
      <selection pane="bottomLeft" activeCell="A6" sqref="A6"/>
      <selection pane="bottomRight" activeCell="AK152" sqref="AK152"/>
    </sheetView>
  </sheetViews>
  <sheetFormatPr defaultRowHeight="15" x14ac:dyDescent="0.25"/>
  <cols>
    <col min="2" max="2" width="30.5703125" customWidth="1"/>
    <col min="4" max="4" width="22.140625" customWidth="1"/>
    <col min="35" max="35" width="15.5703125" customWidth="1"/>
    <col min="36" max="36" width="13.5703125" customWidth="1"/>
    <col min="37" max="37" width="15.5703125" customWidth="1"/>
  </cols>
  <sheetData>
    <row r="2" spans="2:37" x14ac:dyDescent="0.25">
      <c r="B2" t="s">
        <v>89</v>
      </c>
    </row>
    <row r="3" spans="2:37" x14ac:dyDescent="0.25">
      <c r="B3" s="128" t="s">
        <v>96</v>
      </c>
      <c r="C3" s="129"/>
    </row>
    <row r="4" spans="2:37" x14ac:dyDescent="0.25">
      <c r="B4" s="128" t="s">
        <v>97</v>
      </c>
      <c r="C4" s="130"/>
      <c r="Z4" t="s">
        <v>98</v>
      </c>
      <c r="AD4" t="s">
        <v>99</v>
      </c>
    </row>
    <row r="5" spans="2:37" ht="15.75" thickBot="1" x14ac:dyDescent="0.3"/>
    <row r="6" spans="2:37" ht="16.5" thickBot="1" x14ac:dyDescent="0.3">
      <c r="B6" s="53" t="s">
        <v>0</v>
      </c>
      <c r="C6" s="53" t="s">
        <v>1</v>
      </c>
      <c r="D6" s="53" t="s">
        <v>2</v>
      </c>
      <c r="E6" s="54" t="s">
        <v>54</v>
      </c>
      <c r="F6" s="55"/>
      <c r="G6" s="56"/>
      <c r="H6" s="57" t="s">
        <v>55</v>
      </c>
      <c r="I6" s="55"/>
      <c r="J6" s="56"/>
      <c r="K6" s="57" t="s">
        <v>56</v>
      </c>
      <c r="L6" s="55"/>
      <c r="M6" s="56"/>
      <c r="N6" s="57" t="s">
        <v>57</v>
      </c>
      <c r="O6" s="55"/>
      <c r="P6" s="56"/>
      <c r="Q6" s="57" t="s">
        <v>58</v>
      </c>
      <c r="R6" s="55"/>
      <c r="S6" s="56"/>
      <c r="T6" s="57" t="s">
        <v>59</v>
      </c>
      <c r="U6" s="55"/>
      <c r="V6" s="56"/>
      <c r="W6" s="57" t="s">
        <v>60</v>
      </c>
      <c r="X6" s="55"/>
      <c r="Y6" s="56"/>
      <c r="Z6" s="57" t="s">
        <v>61</v>
      </c>
      <c r="AA6" s="55"/>
      <c r="AB6" s="56"/>
      <c r="AC6" s="57" t="s">
        <v>62</v>
      </c>
      <c r="AD6" s="55"/>
      <c r="AE6" s="56"/>
      <c r="AF6" s="57" t="s">
        <v>63</v>
      </c>
      <c r="AG6" s="55"/>
      <c r="AH6" s="56"/>
      <c r="AI6" s="109" t="s">
        <v>64</v>
      </c>
      <c r="AJ6" s="109" t="s">
        <v>65</v>
      </c>
      <c r="AK6" s="109" t="s">
        <v>66</v>
      </c>
    </row>
    <row r="7" spans="2:37" ht="15.75" thickBot="1" x14ac:dyDescent="0.3">
      <c r="B7" s="58"/>
      <c r="C7" s="58"/>
      <c r="D7" s="58"/>
      <c r="E7" s="59" t="s">
        <v>67</v>
      </c>
      <c r="F7" s="59" t="s">
        <v>68</v>
      </c>
      <c r="G7" s="60" t="s">
        <v>69</v>
      </c>
      <c r="H7" s="59" t="s">
        <v>67</v>
      </c>
      <c r="I7" s="59" t="s">
        <v>68</v>
      </c>
      <c r="J7" s="60" t="s">
        <v>69</v>
      </c>
      <c r="K7" s="59" t="s">
        <v>67</v>
      </c>
      <c r="L7" s="59" t="s">
        <v>68</v>
      </c>
      <c r="M7" s="60" t="s">
        <v>69</v>
      </c>
      <c r="N7" s="59" t="s">
        <v>67</v>
      </c>
      <c r="O7" s="59" t="s">
        <v>68</v>
      </c>
      <c r="P7" s="60" t="s">
        <v>69</v>
      </c>
      <c r="Q7" s="59" t="s">
        <v>67</v>
      </c>
      <c r="R7" s="59" t="s">
        <v>68</v>
      </c>
      <c r="S7" s="60" t="s">
        <v>69</v>
      </c>
      <c r="T7" s="59" t="s">
        <v>67</v>
      </c>
      <c r="U7" s="59" t="s">
        <v>68</v>
      </c>
      <c r="V7" s="60" t="s">
        <v>69</v>
      </c>
      <c r="W7" s="59" t="s">
        <v>67</v>
      </c>
      <c r="X7" s="59" t="s">
        <v>68</v>
      </c>
      <c r="Y7" s="60" t="s">
        <v>69</v>
      </c>
      <c r="Z7" s="59" t="s">
        <v>67</v>
      </c>
      <c r="AA7" s="59" t="s">
        <v>68</v>
      </c>
      <c r="AB7" s="60" t="s">
        <v>69</v>
      </c>
      <c r="AC7" s="59" t="s">
        <v>67</v>
      </c>
      <c r="AD7" s="59" t="s">
        <v>68</v>
      </c>
      <c r="AE7" s="60" t="s">
        <v>69</v>
      </c>
      <c r="AF7" s="59" t="s">
        <v>67</v>
      </c>
      <c r="AG7" s="59" t="s">
        <v>68</v>
      </c>
      <c r="AH7" s="60" t="s">
        <v>69</v>
      </c>
      <c r="AI7" s="110"/>
      <c r="AJ7" s="110"/>
      <c r="AK7" s="110"/>
    </row>
    <row r="8" spans="2:37" ht="15.75" thickBot="1" x14ac:dyDescent="0.3">
      <c r="B8" s="61" t="s">
        <v>5</v>
      </c>
      <c r="C8" s="62" t="s">
        <v>3</v>
      </c>
      <c r="D8" s="70" t="s">
        <v>70</v>
      </c>
      <c r="E8" s="63">
        <v>0</v>
      </c>
      <c r="F8" s="64"/>
      <c r="G8" s="65">
        <f>F8-E8</f>
        <v>0</v>
      </c>
      <c r="H8" s="63">
        <v>0</v>
      </c>
      <c r="I8" s="64"/>
      <c r="J8" s="65">
        <f>I8-H8</f>
        <v>0</v>
      </c>
      <c r="K8" s="63">
        <v>1</v>
      </c>
      <c r="L8" s="64"/>
      <c r="M8" s="65">
        <f>L8-K8</f>
        <v>-1</v>
      </c>
      <c r="N8" s="63">
        <v>0</v>
      </c>
      <c r="O8" s="64"/>
      <c r="P8" s="65">
        <f>O8-N8</f>
        <v>0</v>
      </c>
      <c r="Q8" s="63">
        <v>0</v>
      </c>
      <c r="R8" s="64"/>
      <c r="S8" s="65">
        <f>R8-Q8</f>
        <v>0</v>
      </c>
      <c r="T8" s="63">
        <v>0</v>
      </c>
      <c r="U8" s="64"/>
      <c r="V8" s="65">
        <f>U8-T8</f>
        <v>0</v>
      </c>
      <c r="W8" s="63">
        <v>0</v>
      </c>
      <c r="X8" s="64"/>
      <c r="Y8" s="65">
        <f>X8-W8</f>
        <v>0</v>
      </c>
      <c r="Z8" s="63">
        <v>2</v>
      </c>
      <c r="AA8" s="66">
        <v>1</v>
      </c>
      <c r="AB8" s="65">
        <f>AA8-Z8</f>
        <v>-1</v>
      </c>
      <c r="AC8" s="63">
        <v>0</v>
      </c>
      <c r="AD8" s="64"/>
      <c r="AE8" s="65">
        <f>AD8-AC8</f>
        <v>0</v>
      </c>
      <c r="AF8" s="63">
        <v>0</v>
      </c>
      <c r="AG8" s="64"/>
      <c r="AH8" s="65">
        <f>AG8-AF8</f>
        <v>0</v>
      </c>
      <c r="AI8" s="67">
        <f>AF8+AC8+Z8+W8+T8+Q8+N8+K8+H8+E8</f>
        <v>3</v>
      </c>
      <c r="AJ8" s="67">
        <f>AG8+AD8+AA8+X8+U8+R8+O8+L8+I8+F8</f>
        <v>1</v>
      </c>
      <c r="AK8" s="67">
        <f>AJ8-AI8</f>
        <v>-2</v>
      </c>
    </row>
    <row r="9" spans="2:37" ht="15.75" thickBot="1" x14ac:dyDescent="0.3">
      <c r="B9" s="68"/>
      <c r="C9" s="69"/>
      <c r="D9" s="70" t="s">
        <v>4</v>
      </c>
      <c r="E9" s="63">
        <v>0.5</v>
      </c>
      <c r="F9" s="66">
        <v>0.5</v>
      </c>
      <c r="G9" s="65">
        <f t="shared" ref="G9:G16" si="0">F9-E9</f>
        <v>0</v>
      </c>
      <c r="H9" s="63">
        <v>4</v>
      </c>
      <c r="I9" s="66">
        <v>6</v>
      </c>
      <c r="J9" s="65">
        <f t="shared" ref="J9:J16" si="1">I9-H9</f>
        <v>2</v>
      </c>
      <c r="K9" s="63">
        <v>4</v>
      </c>
      <c r="L9" s="66">
        <v>3.75</v>
      </c>
      <c r="M9" s="65">
        <f t="shared" ref="M9:M16" si="2">L9-K9</f>
        <v>-0.25</v>
      </c>
      <c r="N9" s="63">
        <v>4</v>
      </c>
      <c r="O9" s="66">
        <v>4</v>
      </c>
      <c r="P9" s="65">
        <f t="shared" ref="P9:P15" si="3">O9-N9</f>
        <v>0</v>
      </c>
      <c r="Q9" s="63">
        <v>4</v>
      </c>
      <c r="R9" s="66">
        <v>5</v>
      </c>
      <c r="S9" s="65">
        <f t="shared" ref="S9:S16" si="4">R9-Q9</f>
        <v>1</v>
      </c>
      <c r="T9" s="63">
        <v>4</v>
      </c>
      <c r="U9" s="66">
        <v>4</v>
      </c>
      <c r="V9" s="65">
        <f t="shared" ref="V9:V16" si="5">U9-T9</f>
        <v>0</v>
      </c>
      <c r="W9" s="63">
        <v>4</v>
      </c>
      <c r="X9" s="66">
        <v>4</v>
      </c>
      <c r="Y9" s="65">
        <f t="shared" ref="Y9:Y16" si="6">X9-W9</f>
        <v>0</v>
      </c>
      <c r="Z9" s="63">
        <v>4</v>
      </c>
      <c r="AA9" s="66">
        <v>5</v>
      </c>
      <c r="AB9" s="65">
        <f t="shared" ref="AB9:AB16" si="7">AA9-Z9</f>
        <v>1</v>
      </c>
      <c r="AC9" s="63">
        <v>4</v>
      </c>
      <c r="AD9" s="64"/>
      <c r="AE9" s="65">
        <f t="shared" ref="AE9:AE16" si="8">AD9-AC9</f>
        <v>-4</v>
      </c>
      <c r="AF9" s="63">
        <v>4</v>
      </c>
      <c r="AG9" s="66">
        <v>5</v>
      </c>
      <c r="AH9" s="65">
        <f t="shared" ref="AH9:AH16" si="9">AG9-AF9</f>
        <v>1</v>
      </c>
      <c r="AI9" s="67">
        <f t="shared" ref="AI9:AI15" si="10">AF9+AC9+Z9+W9+T9+Q9+N9+K9+H9+E9</f>
        <v>36.5</v>
      </c>
      <c r="AJ9" s="67">
        <f t="shared" ref="AJ9:AJ16" si="11">AG9+AD9+AA9+X9+U9+R9+O9+L9+I9+F9</f>
        <v>37.25</v>
      </c>
      <c r="AK9" s="67">
        <f t="shared" ref="AK9:AK16" si="12">AJ9-AI9</f>
        <v>0.75</v>
      </c>
    </row>
    <row r="10" spans="2:37" ht="15.75" thickBot="1" x14ac:dyDescent="0.3">
      <c r="B10" s="68"/>
      <c r="C10" s="69"/>
      <c r="D10" s="70" t="s">
        <v>71</v>
      </c>
      <c r="E10" s="63">
        <v>0</v>
      </c>
      <c r="F10" s="64"/>
      <c r="G10" s="65">
        <f t="shared" si="0"/>
        <v>0</v>
      </c>
      <c r="H10" s="63">
        <v>10</v>
      </c>
      <c r="I10" s="66">
        <v>11</v>
      </c>
      <c r="J10" s="65">
        <f t="shared" si="1"/>
        <v>1</v>
      </c>
      <c r="K10" s="63">
        <v>2</v>
      </c>
      <c r="L10" s="64"/>
      <c r="M10" s="65">
        <f t="shared" si="2"/>
        <v>-2</v>
      </c>
      <c r="N10" s="63">
        <v>10</v>
      </c>
      <c r="O10" s="66">
        <v>14</v>
      </c>
      <c r="P10" s="127">
        <f t="shared" si="3"/>
        <v>4</v>
      </c>
      <c r="Q10" s="63">
        <v>2</v>
      </c>
      <c r="R10" s="64"/>
      <c r="S10" s="65">
        <f t="shared" si="4"/>
        <v>-2</v>
      </c>
      <c r="T10" s="63">
        <v>3</v>
      </c>
      <c r="U10" s="64"/>
      <c r="V10" s="65">
        <f t="shared" si="5"/>
        <v>-3</v>
      </c>
      <c r="W10" s="63">
        <v>0</v>
      </c>
      <c r="X10" s="64"/>
      <c r="Y10" s="65">
        <f t="shared" si="6"/>
        <v>0</v>
      </c>
      <c r="Z10" s="63">
        <v>6</v>
      </c>
      <c r="AA10" s="66">
        <v>4</v>
      </c>
      <c r="AB10" s="65">
        <f t="shared" si="7"/>
        <v>-2</v>
      </c>
      <c r="AC10" s="63">
        <v>5</v>
      </c>
      <c r="AD10" s="66">
        <v>9</v>
      </c>
      <c r="AE10" s="65">
        <f t="shared" si="8"/>
        <v>4</v>
      </c>
      <c r="AF10" s="63">
        <v>2</v>
      </c>
      <c r="AG10" s="64"/>
      <c r="AH10" s="65">
        <f t="shared" si="9"/>
        <v>-2</v>
      </c>
      <c r="AI10" s="67">
        <f t="shared" si="10"/>
        <v>40</v>
      </c>
      <c r="AJ10" s="67">
        <f t="shared" si="11"/>
        <v>38</v>
      </c>
      <c r="AK10" s="67">
        <f t="shared" si="12"/>
        <v>-2</v>
      </c>
    </row>
    <row r="11" spans="2:37" ht="15.75" thickBot="1" x14ac:dyDescent="0.3">
      <c r="B11" s="68"/>
      <c r="C11" s="69"/>
      <c r="D11" s="70" t="s">
        <v>72</v>
      </c>
      <c r="E11" s="63">
        <v>0</v>
      </c>
      <c r="F11" s="64"/>
      <c r="G11" s="65">
        <f t="shared" si="0"/>
        <v>0</v>
      </c>
      <c r="H11" s="63">
        <v>1</v>
      </c>
      <c r="I11" s="64"/>
      <c r="J11" s="65">
        <f t="shared" si="1"/>
        <v>-1</v>
      </c>
      <c r="K11" s="63">
        <v>0</v>
      </c>
      <c r="L11" s="64"/>
      <c r="M11" s="65">
        <f t="shared" si="2"/>
        <v>0</v>
      </c>
      <c r="N11" s="63">
        <v>0</v>
      </c>
      <c r="O11" s="64"/>
      <c r="P11" s="65">
        <f t="shared" si="3"/>
        <v>0</v>
      </c>
      <c r="Q11" s="63">
        <v>5</v>
      </c>
      <c r="R11" s="66">
        <v>4</v>
      </c>
      <c r="S11" s="65">
        <f t="shared" si="4"/>
        <v>-1</v>
      </c>
      <c r="T11" s="63">
        <v>0</v>
      </c>
      <c r="U11" s="64"/>
      <c r="V11" s="65">
        <f t="shared" si="5"/>
        <v>0</v>
      </c>
      <c r="W11" s="63">
        <v>0</v>
      </c>
      <c r="X11" s="64"/>
      <c r="Y11" s="65">
        <f t="shared" si="6"/>
        <v>0</v>
      </c>
      <c r="Z11" s="63">
        <v>0</v>
      </c>
      <c r="AA11" s="64"/>
      <c r="AB11" s="65">
        <f t="shared" si="7"/>
        <v>0</v>
      </c>
      <c r="AC11" s="63">
        <v>0</v>
      </c>
      <c r="AD11" s="64"/>
      <c r="AE11" s="65">
        <f t="shared" si="8"/>
        <v>0</v>
      </c>
      <c r="AF11" s="63">
        <v>0</v>
      </c>
      <c r="AG11" s="64"/>
      <c r="AH11" s="65">
        <f t="shared" si="9"/>
        <v>0</v>
      </c>
      <c r="AI11" s="67">
        <f t="shared" si="10"/>
        <v>6</v>
      </c>
      <c r="AJ11" s="67">
        <f t="shared" si="11"/>
        <v>4</v>
      </c>
      <c r="AK11" s="67">
        <f t="shared" si="12"/>
        <v>-2</v>
      </c>
    </row>
    <row r="12" spans="2:37" ht="15.75" thickBot="1" x14ac:dyDescent="0.3">
      <c r="B12" s="68"/>
      <c r="C12" s="69"/>
      <c r="D12" s="70" t="s">
        <v>73</v>
      </c>
      <c r="E12" s="63">
        <v>10</v>
      </c>
      <c r="F12" s="66">
        <v>7</v>
      </c>
      <c r="G12" s="65">
        <f t="shared" si="0"/>
        <v>-3</v>
      </c>
      <c r="H12" s="63">
        <v>0</v>
      </c>
      <c r="I12" s="64"/>
      <c r="J12" s="65">
        <f t="shared" si="1"/>
        <v>0</v>
      </c>
      <c r="K12" s="63">
        <v>0</v>
      </c>
      <c r="L12" s="64"/>
      <c r="M12" s="65">
        <f t="shared" si="2"/>
        <v>0</v>
      </c>
      <c r="N12" s="63">
        <v>0</v>
      </c>
      <c r="O12" s="64"/>
      <c r="P12" s="65">
        <f t="shared" si="3"/>
        <v>0</v>
      </c>
      <c r="Q12" s="63">
        <v>0</v>
      </c>
      <c r="R12" s="64"/>
      <c r="S12" s="65">
        <f t="shared" si="4"/>
        <v>0</v>
      </c>
      <c r="T12" s="63">
        <v>0</v>
      </c>
      <c r="U12" s="64"/>
      <c r="V12" s="65">
        <f t="shared" si="5"/>
        <v>0</v>
      </c>
      <c r="W12" s="63">
        <v>14</v>
      </c>
      <c r="X12" s="66">
        <v>11</v>
      </c>
      <c r="Y12" s="65">
        <f t="shared" si="6"/>
        <v>-3</v>
      </c>
      <c r="Z12" s="63">
        <v>0</v>
      </c>
      <c r="AA12" s="64"/>
      <c r="AB12" s="65">
        <f t="shared" si="7"/>
        <v>0</v>
      </c>
      <c r="AC12" s="63">
        <v>0</v>
      </c>
      <c r="AD12" s="64"/>
      <c r="AE12" s="65">
        <f t="shared" si="8"/>
        <v>0</v>
      </c>
      <c r="AF12" s="63">
        <v>0</v>
      </c>
      <c r="AG12" s="64"/>
      <c r="AH12" s="65">
        <f t="shared" si="9"/>
        <v>0</v>
      </c>
      <c r="AI12" s="67">
        <f t="shared" si="10"/>
        <v>24</v>
      </c>
      <c r="AJ12" s="67">
        <f t="shared" si="11"/>
        <v>18</v>
      </c>
      <c r="AK12" s="132">
        <f t="shared" si="12"/>
        <v>-6</v>
      </c>
    </row>
    <row r="13" spans="2:37" ht="15.75" thickBot="1" x14ac:dyDescent="0.3">
      <c r="B13" s="68"/>
      <c r="C13" s="69"/>
      <c r="D13" s="70" t="s">
        <v>74</v>
      </c>
      <c r="E13" s="63">
        <v>0</v>
      </c>
      <c r="F13" s="64"/>
      <c r="G13" s="65">
        <f t="shared" si="0"/>
        <v>0</v>
      </c>
      <c r="H13" s="63">
        <v>0</v>
      </c>
      <c r="I13" s="64"/>
      <c r="J13" s="65">
        <f t="shared" si="1"/>
        <v>0</v>
      </c>
      <c r="K13" s="63">
        <v>6</v>
      </c>
      <c r="L13" s="66">
        <v>12.25</v>
      </c>
      <c r="M13" s="127">
        <f t="shared" si="2"/>
        <v>6.25</v>
      </c>
      <c r="N13" s="63">
        <v>0</v>
      </c>
      <c r="O13" s="64"/>
      <c r="P13" s="65">
        <f t="shared" si="3"/>
        <v>0</v>
      </c>
      <c r="Q13" s="63">
        <v>1</v>
      </c>
      <c r="R13" s="64"/>
      <c r="S13" s="65">
        <f t="shared" si="4"/>
        <v>-1</v>
      </c>
      <c r="T13" s="63">
        <v>0</v>
      </c>
      <c r="U13" s="64"/>
      <c r="V13" s="65">
        <f t="shared" si="5"/>
        <v>0</v>
      </c>
      <c r="W13" s="63">
        <v>0</v>
      </c>
      <c r="X13" s="64"/>
      <c r="Y13" s="65">
        <f t="shared" si="6"/>
        <v>0</v>
      </c>
      <c r="Z13" s="63">
        <v>0</v>
      </c>
      <c r="AA13" s="64"/>
      <c r="AB13" s="65">
        <f t="shared" si="7"/>
        <v>0</v>
      </c>
      <c r="AC13" s="63">
        <v>0</v>
      </c>
      <c r="AD13" s="64"/>
      <c r="AE13" s="65">
        <f t="shared" si="8"/>
        <v>0</v>
      </c>
      <c r="AF13" s="63">
        <v>0</v>
      </c>
      <c r="AG13" s="64"/>
      <c r="AH13" s="65">
        <f t="shared" si="9"/>
        <v>0</v>
      </c>
      <c r="AI13" s="67">
        <f t="shared" si="10"/>
        <v>7</v>
      </c>
      <c r="AJ13" s="67">
        <f t="shared" si="11"/>
        <v>12.25</v>
      </c>
      <c r="AK13" s="132">
        <f t="shared" si="12"/>
        <v>5.25</v>
      </c>
    </row>
    <row r="14" spans="2:37" ht="15.75" thickBot="1" x14ac:dyDescent="0.3">
      <c r="B14" s="68"/>
      <c r="C14" s="69"/>
      <c r="D14" s="70" t="s">
        <v>75</v>
      </c>
      <c r="E14" s="63">
        <v>0</v>
      </c>
      <c r="F14" s="64"/>
      <c r="G14" s="65">
        <f t="shared" si="0"/>
        <v>0</v>
      </c>
      <c r="H14" s="63">
        <v>2</v>
      </c>
      <c r="I14" s="64"/>
      <c r="J14" s="65">
        <f t="shared" si="1"/>
        <v>-2</v>
      </c>
      <c r="K14" s="63">
        <v>0</v>
      </c>
      <c r="L14" s="64"/>
      <c r="M14" s="65">
        <f t="shared" si="2"/>
        <v>0</v>
      </c>
      <c r="N14" s="63">
        <v>1</v>
      </c>
      <c r="O14" s="64"/>
      <c r="P14" s="65">
        <f t="shared" si="3"/>
        <v>-1</v>
      </c>
      <c r="Q14" s="63">
        <v>0</v>
      </c>
      <c r="R14" s="64"/>
      <c r="S14" s="65">
        <f t="shared" si="4"/>
        <v>0</v>
      </c>
      <c r="T14" s="63">
        <v>0.5</v>
      </c>
      <c r="U14" s="64"/>
      <c r="V14" s="65">
        <f t="shared" si="5"/>
        <v>-0.5</v>
      </c>
      <c r="W14" s="63">
        <v>0</v>
      </c>
      <c r="X14" s="64"/>
      <c r="Y14" s="65">
        <f t="shared" si="6"/>
        <v>0</v>
      </c>
      <c r="Z14" s="63">
        <v>0</v>
      </c>
      <c r="AA14" s="64"/>
      <c r="AB14" s="65">
        <f t="shared" si="7"/>
        <v>0</v>
      </c>
      <c r="AC14" s="63">
        <v>0</v>
      </c>
      <c r="AD14" s="64"/>
      <c r="AE14" s="65">
        <f t="shared" si="8"/>
        <v>0</v>
      </c>
      <c r="AF14" s="63">
        <v>0</v>
      </c>
      <c r="AG14" s="64"/>
      <c r="AH14" s="65">
        <f t="shared" si="9"/>
        <v>0</v>
      </c>
      <c r="AI14" s="67">
        <f t="shared" si="10"/>
        <v>3.5</v>
      </c>
      <c r="AJ14" s="67">
        <f t="shared" si="11"/>
        <v>0</v>
      </c>
      <c r="AK14" s="67">
        <f t="shared" si="12"/>
        <v>-3.5</v>
      </c>
    </row>
    <row r="15" spans="2:37" ht="15.75" thickBot="1" x14ac:dyDescent="0.3">
      <c r="B15" s="68"/>
      <c r="C15" s="69"/>
      <c r="D15" s="70" t="s">
        <v>76</v>
      </c>
      <c r="E15" s="63">
        <v>0</v>
      </c>
      <c r="F15" s="64"/>
      <c r="G15" s="65">
        <f t="shared" si="0"/>
        <v>0</v>
      </c>
      <c r="H15" s="63">
        <v>0</v>
      </c>
      <c r="I15" s="64"/>
      <c r="J15" s="65">
        <f t="shared" si="1"/>
        <v>0</v>
      </c>
      <c r="K15" s="103">
        <v>0</v>
      </c>
      <c r="L15" s="64"/>
      <c r="M15" s="65">
        <f t="shared" si="2"/>
        <v>0</v>
      </c>
      <c r="N15" s="63">
        <v>1</v>
      </c>
      <c r="O15" s="101"/>
      <c r="P15" s="65">
        <f t="shared" si="3"/>
        <v>-1</v>
      </c>
      <c r="Q15" s="103">
        <v>0</v>
      </c>
      <c r="R15" s="101"/>
      <c r="S15" s="65">
        <f t="shared" si="4"/>
        <v>0</v>
      </c>
      <c r="T15" s="63">
        <v>12</v>
      </c>
      <c r="U15" s="107">
        <v>2</v>
      </c>
      <c r="V15" s="65">
        <f t="shared" si="5"/>
        <v>-10</v>
      </c>
      <c r="W15" s="103">
        <v>0</v>
      </c>
      <c r="X15" s="64"/>
      <c r="Y15" s="65">
        <f t="shared" si="6"/>
        <v>0</v>
      </c>
      <c r="Z15" s="63">
        <v>0</v>
      </c>
      <c r="AA15" s="64"/>
      <c r="AB15" s="65">
        <f t="shared" si="7"/>
        <v>0</v>
      </c>
      <c r="AC15" s="63">
        <v>0</v>
      </c>
      <c r="AD15" s="64"/>
      <c r="AE15" s="65">
        <f t="shared" si="8"/>
        <v>0</v>
      </c>
      <c r="AF15" s="63">
        <v>2</v>
      </c>
      <c r="AG15" s="66">
        <v>2</v>
      </c>
      <c r="AH15" s="65">
        <f t="shared" si="9"/>
        <v>0</v>
      </c>
      <c r="AI15" s="67">
        <f t="shared" si="10"/>
        <v>15</v>
      </c>
      <c r="AJ15" s="67">
        <f t="shared" si="11"/>
        <v>4</v>
      </c>
      <c r="AK15" s="133">
        <f t="shared" si="12"/>
        <v>-11</v>
      </c>
    </row>
    <row r="16" spans="2:37" ht="15.75" thickBot="1" x14ac:dyDescent="0.3">
      <c r="B16" s="68"/>
      <c r="C16" s="69"/>
      <c r="D16" s="70" t="s">
        <v>79</v>
      </c>
      <c r="E16" s="63">
        <v>4</v>
      </c>
      <c r="F16" s="64">
        <v>3</v>
      </c>
      <c r="G16" s="65">
        <f t="shared" si="0"/>
        <v>-1</v>
      </c>
      <c r="H16" s="63">
        <v>4</v>
      </c>
      <c r="I16" s="101">
        <v>4</v>
      </c>
      <c r="J16" s="65">
        <f t="shared" si="1"/>
        <v>0</v>
      </c>
      <c r="K16" s="103">
        <v>4</v>
      </c>
      <c r="L16" s="101">
        <v>3</v>
      </c>
      <c r="M16" s="65">
        <f t="shared" si="2"/>
        <v>-1</v>
      </c>
      <c r="N16" s="103">
        <v>4</v>
      </c>
      <c r="O16" s="101">
        <v>4</v>
      </c>
      <c r="P16" s="65">
        <f>O16-N16</f>
        <v>0</v>
      </c>
      <c r="Q16" s="103">
        <v>4</v>
      </c>
      <c r="R16" s="101">
        <v>3</v>
      </c>
      <c r="S16" s="65">
        <f t="shared" si="4"/>
        <v>-1</v>
      </c>
      <c r="T16" s="103">
        <v>4</v>
      </c>
      <c r="U16" s="107">
        <v>3</v>
      </c>
      <c r="V16" s="65">
        <f t="shared" si="5"/>
        <v>-1</v>
      </c>
      <c r="W16" s="103">
        <v>4</v>
      </c>
      <c r="X16" s="101">
        <v>3</v>
      </c>
      <c r="Y16" s="65">
        <f t="shared" si="6"/>
        <v>-1</v>
      </c>
      <c r="Z16" s="103">
        <v>4</v>
      </c>
      <c r="AA16" s="101">
        <v>3</v>
      </c>
      <c r="AB16" s="65">
        <f t="shared" si="7"/>
        <v>-1</v>
      </c>
      <c r="AC16" s="103">
        <v>4</v>
      </c>
      <c r="AD16" s="101">
        <v>3</v>
      </c>
      <c r="AE16" s="65">
        <f t="shared" si="8"/>
        <v>-1</v>
      </c>
      <c r="AF16" s="103">
        <v>4</v>
      </c>
      <c r="AG16" s="66">
        <v>3</v>
      </c>
      <c r="AH16" s="65">
        <f t="shared" si="9"/>
        <v>-1</v>
      </c>
      <c r="AI16" s="67">
        <f>AF16+AC16+Z16+W16+T16+Q16+N16+K16+H16+E16</f>
        <v>40</v>
      </c>
      <c r="AJ16" s="67">
        <f t="shared" si="11"/>
        <v>32</v>
      </c>
      <c r="AK16" s="133">
        <f t="shared" si="12"/>
        <v>-8</v>
      </c>
    </row>
    <row r="17" spans="2:37" ht="15.75" thickBot="1" x14ac:dyDescent="0.3">
      <c r="B17" s="68"/>
      <c r="C17" s="69"/>
      <c r="D17" s="70"/>
      <c r="E17" s="71"/>
      <c r="F17" s="72"/>
      <c r="G17" s="72"/>
      <c r="H17" s="73"/>
      <c r="I17" s="102"/>
      <c r="J17" s="105"/>
      <c r="K17" s="104"/>
      <c r="L17" s="102"/>
      <c r="M17" s="106"/>
      <c r="N17" s="104"/>
      <c r="O17" s="102"/>
      <c r="P17" s="106"/>
      <c r="Q17" s="104"/>
      <c r="R17" s="102"/>
      <c r="S17" s="106"/>
      <c r="T17" s="104"/>
      <c r="U17" s="102"/>
      <c r="V17" s="106"/>
      <c r="W17" s="104"/>
      <c r="X17" s="102"/>
      <c r="Y17" s="106"/>
      <c r="Z17" s="104"/>
      <c r="AA17" s="102"/>
      <c r="AB17" s="106"/>
      <c r="AC17" s="104"/>
      <c r="AD17" s="102"/>
      <c r="AE17" s="108"/>
      <c r="AF17" s="104"/>
      <c r="AG17" s="72"/>
      <c r="AH17" s="72"/>
      <c r="AI17" s="71"/>
      <c r="AJ17" s="71"/>
      <c r="AK17" s="71"/>
    </row>
    <row r="18" spans="2:37" ht="15.75" thickBot="1" x14ac:dyDescent="0.3">
      <c r="B18" s="74"/>
      <c r="C18" s="75"/>
      <c r="D18" s="76" t="s">
        <v>77</v>
      </c>
      <c r="E18" s="77">
        <f>SUM(E8:E16)</f>
        <v>14.5</v>
      </c>
      <c r="F18" s="77">
        <f t="shared" ref="F18:AK18" si="13">SUM(F8:F16)</f>
        <v>10.5</v>
      </c>
      <c r="G18" s="77">
        <f t="shared" si="13"/>
        <v>-4</v>
      </c>
      <c r="H18" s="77">
        <f t="shared" si="13"/>
        <v>21</v>
      </c>
      <c r="I18" s="77">
        <f t="shared" si="13"/>
        <v>21</v>
      </c>
      <c r="J18" s="77">
        <f t="shared" si="13"/>
        <v>0</v>
      </c>
      <c r="K18" s="77">
        <f t="shared" si="13"/>
        <v>17</v>
      </c>
      <c r="L18" s="77">
        <f t="shared" si="13"/>
        <v>19</v>
      </c>
      <c r="M18" s="77">
        <f t="shared" si="13"/>
        <v>2</v>
      </c>
      <c r="N18" s="77">
        <f t="shared" si="13"/>
        <v>20</v>
      </c>
      <c r="O18" s="77">
        <f t="shared" si="13"/>
        <v>22</v>
      </c>
      <c r="P18" s="77">
        <f t="shared" si="13"/>
        <v>2</v>
      </c>
      <c r="Q18" s="77">
        <f t="shared" si="13"/>
        <v>16</v>
      </c>
      <c r="R18" s="77">
        <f t="shared" si="13"/>
        <v>12</v>
      </c>
      <c r="S18" s="77">
        <f t="shared" si="13"/>
        <v>-4</v>
      </c>
      <c r="T18" s="77">
        <f t="shared" si="13"/>
        <v>23.5</v>
      </c>
      <c r="U18" s="77">
        <f t="shared" si="13"/>
        <v>9</v>
      </c>
      <c r="V18" s="77">
        <f t="shared" si="13"/>
        <v>-14.5</v>
      </c>
      <c r="W18" s="77">
        <f t="shared" si="13"/>
        <v>22</v>
      </c>
      <c r="X18" s="77">
        <f t="shared" si="13"/>
        <v>18</v>
      </c>
      <c r="Y18" s="77">
        <f t="shared" si="13"/>
        <v>-4</v>
      </c>
      <c r="Z18" s="77">
        <f t="shared" si="13"/>
        <v>16</v>
      </c>
      <c r="AA18" s="77">
        <f t="shared" si="13"/>
        <v>13</v>
      </c>
      <c r="AB18" s="77">
        <f t="shared" si="13"/>
        <v>-3</v>
      </c>
      <c r="AC18" s="77">
        <f t="shared" si="13"/>
        <v>13</v>
      </c>
      <c r="AD18" s="77">
        <f t="shared" si="13"/>
        <v>12</v>
      </c>
      <c r="AE18" s="77">
        <f t="shared" si="13"/>
        <v>-1</v>
      </c>
      <c r="AF18" s="77">
        <f t="shared" si="13"/>
        <v>12</v>
      </c>
      <c r="AG18" s="77">
        <f t="shared" si="13"/>
        <v>10</v>
      </c>
      <c r="AH18" s="77">
        <f t="shared" si="13"/>
        <v>-2</v>
      </c>
      <c r="AI18" s="77">
        <f t="shared" si="13"/>
        <v>175</v>
      </c>
      <c r="AJ18" s="77">
        <f t="shared" si="13"/>
        <v>146.5</v>
      </c>
      <c r="AK18" s="77">
        <f t="shared" si="13"/>
        <v>-28.5</v>
      </c>
    </row>
    <row r="19" spans="2:37" ht="15.75" thickBot="1" x14ac:dyDescent="0.3">
      <c r="B19" s="72"/>
      <c r="C19" s="78" t="s">
        <v>6</v>
      </c>
      <c r="D19" s="79"/>
      <c r="E19" s="80">
        <f>E18</f>
        <v>14.5</v>
      </c>
      <c r="F19" s="80">
        <f t="shared" ref="F19:AK19" si="14">F18</f>
        <v>10.5</v>
      </c>
      <c r="G19" s="80">
        <f t="shared" si="14"/>
        <v>-4</v>
      </c>
      <c r="H19" s="80">
        <f t="shared" si="14"/>
        <v>21</v>
      </c>
      <c r="I19" s="80">
        <f t="shared" si="14"/>
        <v>21</v>
      </c>
      <c r="J19" s="80">
        <f t="shared" si="14"/>
        <v>0</v>
      </c>
      <c r="K19" s="80">
        <f t="shared" si="14"/>
        <v>17</v>
      </c>
      <c r="L19" s="80">
        <f t="shared" si="14"/>
        <v>19</v>
      </c>
      <c r="M19" s="80">
        <f t="shared" si="14"/>
        <v>2</v>
      </c>
      <c r="N19" s="80">
        <f t="shared" si="14"/>
        <v>20</v>
      </c>
      <c r="O19" s="80">
        <f t="shared" si="14"/>
        <v>22</v>
      </c>
      <c r="P19" s="80">
        <f t="shared" si="14"/>
        <v>2</v>
      </c>
      <c r="Q19" s="80">
        <f t="shared" si="14"/>
        <v>16</v>
      </c>
      <c r="R19" s="80">
        <f t="shared" si="14"/>
        <v>12</v>
      </c>
      <c r="S19" s="80">
        <f t="shared" si="14"/>
        <v>-4</v>
      </c>
      <c r="T19" s="80">
        <f t="shared" si="14"/>
        <v>23.5</v>
      </c>
      <c r="U19" s="80">
        <f t="shared" si="14"/>
        <v>9</v>
      </c>
      <c r="V19" s="80">
        <f t="shared" si="14"/>
        <v>-14.5</v>
      </c>
      <c r="W19" s="80">
        <f t="shared" si="14"/>
        <v>22</v>
      </c>
      <c r="X19" s="80">
        <f t="shared" si="14"/>
        <v>18</v>
      </c>
      <c r="Y19" s="80">
        <f t="shared" si="14"/>
        <v>-4</v>
      </c>
      <c r="Z19" s="80">
        <f t="shared" si="14"/>
        <v>16</v>
      </c>
      <c r="AA19" s="80">
        <f t="shared" si="14"/>
        <v>13</v>
      </c>
      <c r="AB19" s="80">
        <f t="shared" si="14"/>
        <v>-3</v>
      </c>
      <c r="AC19" s="80">
        <f t="shared" si="14"/>
        <v>13</v>
      </c>
      <c r="AD19" s="80">
        <f t="shared" si="14"/>
        <v>12</v>
      </c>
      <c r="AE19" s="80">
        <f t="shared" si="14"/>
        <v>-1</v>
      </c>
      <c r="AF19" s="80">
        <f t="shared" si="14"/>
        <v>12</v>
      </c>
      <c r="AG19" s="80">
        <f t="shared" si="14"/>
        <v>10</v>
      </c>
      <c r="AH19" s="80">
        <f t="shared" si="14"/>
        <v>-2</v>
      </c>
      <c r="AI19" s="80">
        <f t="shared" si="14"/>
        <v>175</v>
      </c>
      <c r="AJ19" s="80">
        <f t="shared" si="14"/>
        <v>146.5</v>
      </c>
      <c r="AK19" s="80">
        <f t="shared" si="14"/>
        <v>-28.5</v>
      </c>
    </row>
    <row r="20" spans="2:37" ht="15.75" thickBot="1" x14ac:dyDescent="0.3">
      <c r="B20" s="71"/>
      <c r="C20" s="62" t="s">
        <v>7</v>
      </c>
      <c r="D20" s="70" t="s">
        <v>70</v>
      </c>
      <c r="E20" s="63">
        <v>0</v>
      </c>
      <c r="F20" s="64"/>
      <c r="G20" s="65">
        <f>F20-E20</f>
        <v>0</v>
      </c>
      <c r="H20" s="63">
        <v>0</v>
      </c>
      <c r="I20" s="64"/>
      <c r="J20" s="65">
        <f>I20-H20</f>
        <v>0</v>
      </c>
      <c r="K20" s="63">
        <v>0</v>
      </c>
      <c r="L20" s="64"/>
      <c r="M20" s="65">
        <f>L20-K20</f>
        <v>0</v>
      </c>
      <c r="N20" s="63">
        <v>0</v>
      </c>
      <c r="O20" s="64"/>
      <c r="P20" s="65">
        <f>O20-N20</f>
        <v>0</v>
      </c>
      <c r="Q20" s="63">
        <v>0</v>
      </c>
      <c r="R20" s="64"/>
      <c r="S20" s="65">
        <f>R20-Q20</f>
        <v>0</v>
      </c>
      <c r="T20" s="63">
        <v>0</v>
      </c>
      <c r="U20" s="64"/>
      <c r="V20" s="65">
        <f>U20-T20</f>
        <v>0</v>
      </c>
      <c r="W20" s="63">
        <v>0</v>
      </c>
      <c r="X20" s="64"/>
      <c r="Y20" s="65">
        <f>X20-W20</f>
        <v>0</v>
      </c>
      <c r="Z20" s="63">
        <v>4</v>
      </c>
      <c r="AA20" s="66">
        <v>4</v>
      </c>
      <c r="AB20" s="65">
        <f>AA20-Z20</f>
        <v>0</v>
      </c>
      <c r="AC20" s="63">
        <v>0</v>
      </c>
      <c r="AD20" s="64"/>
      <c r="AE20" s="65">
        <f>AD20-AC20</f>
        <v>0</v>
      </c>
      <c r="AF20" s="63">
        <v>1</v>
      </c>
      <c r="AG20" s="64"/>
      <c r="AH20" s="65">
        <f>AG20-AF20</f>
        <v>-1</v>
      </c>
      <c r="AI20" s="67">
        <f>AF20+AC20+Z20+W20+T20+Q20+N20+K20+H20+E20</f>
        <v>5</v>
      </c>
      <c r="AJ20" s="67">
        <f>AG20+AD20+AA20+X20+U20+R20+O20+L20+I20+F20</f>
        <v>4</v>
      </c>
      <c r="AK20" s="67">
        <f>AJ20-AI20</f>
        <v>-1</v>
      </c>
    </row>
    <row r="21" spans="2:37" ht="15.75" thickBot="1" x14ac:dyDescent="0.3">
      <c r="B21" s="71" t="s">
        <v>8</v>
      </c>
      <c r="C21" s="69"/>
      <c r="D21" s="70" t="s">
        <v>4</v>
      </c>
      <c r="E21" s="63">
        <v>0</v>
      </c>
      <c r="F21" s="64"/>
      <c r="G21" s="65">
        <f t="shared" ref="G21:G28" si="15">F21-E21</f>
        <v>0</v>
      </c>
      <c r="H21" s="63">
        <v>0</v>
      </c>
      <c r="I21" s="64"/>
      <c r="J21" s="65">
        <f t="shared" ref="J21:J28" si="16">I21-H21</f>
        <v>0</v>
      </c>
      <c r="K21" s="63">
        <v>0</v>
      </c>
      <c r="L21" s="64"/>
      <c r="M21" s="65">
        <f t="shared" ref="M21:M28" si="17">L21-K21</f>
        <v>0</v>
      </c>
      <c r="N21" s="63">
        <v>0</v>
      </c>
      <c r="O21" s="64"/>
      <c r="P21" s="65">
        <f t="shared" ref="P21:P28" si="18">O21-N21</f>
        <v>0</v>
      </c>
      <c r="Q21" s="63">
        <v>0</v>
      </c>
      <c r="R21" s="64"/>
      <c r="S21" s="65">
        <f t="shared" ref="S21:S28" si="19">R21-Q21</f>
        <v>0</v>
      </c>
      <c r="T21" s="63">
        <v>0</v>
      </c>
      <c r="U21" s="64"/>
      <c r="V21" s="65">
        <f t="shared" ref="V21:V28" si="20">U21-T21</f>
        <v>0</v>
      </c>
      <c r="W21" s="63">
        <v>0</v>
      </c>
      <c r="X21" s="64"/>
      <c r="Y21" s="65">
        <f t="shared" ref="Y21:Y28" si="21">X21-W21</f>
        <v>0</v>
      </c>
      <c r="Z21" s="63">
        <v>0</v>
      </c>
      <c r="AA21" s="64"/>
      <c r="AB21" s="65">
        <f t="shared" ref="AB21:AB28" si="22">AA21-Z21</f>
        <v>0</v>
      </c>
      <c r="AC21" s="63">
        <v>0</v>
      </c>
      <c r="AD21" s="64"/>
      <c r="AE21" s="65">
        <f t="shared" ref="AE21:AE28" si="23">AD21-AC21</f>
        <v>0</v>
      </c>
      <c r="AF21" s="81"/>
      <c r="AG21" s="64"/>
      <c r="AH21" s="65">
        <f t="shared" ref="AH21:AH28" si="24">AG21-AF21</f>
        <v>0</v>
      </c>
      <c r="AI21" s="67">
        <f t="shared" ref="AI21:AI28" si="25">AF21+AC21+Z21+W21+T21+Q21+N21+K21+H21+E21</f>
        <v>0</v>
      </c>
      <c r="AJ21" s="67">
        <f t="shared" ref="AJ21:AJ28" si="26">AG21+AD21+AA21+X21+U21+R21+O21+L21+I21+F21</f>
        <v>0</v>
      </c>
      <c r="AK21" s="67">
        <f t="shared" ref="AK21:AK28" si="27">AJ21-AI21</f>
        <v>0</v>
      </c>
    </row>
    <row r="22" spans="2:37" ht="15.75" thickBot="1" x14ac:dyDescent="0.3">
      <c r="B22" s="71"/>
      <c r="C22" s="69"/>
      <c r="D22" s="70" t="s">
        <v>71</v>
      </c>
      <c r="E22" s="63">
        <v>2</v>
      </c>
      <c r="F22" s="64"/>
      <c r="G22" s="65">
        <f t="shared" si="15"/>
        <v>-2</v>
      </c>
      <c r="H22" s="63">
        <v>11</v>
      </c>
      <c r="I22" s="66">
        <v>17</v>
      </c>
      <c r="J22" s="127">
        <f t="shared" si="16"/>
        <v>6</v>
      </c>
      <c r="K22" s="63">
        <v>6</v>
      </c>
      <c r="L22" s="66">
        <v>3</v>
      </c>
      <c r="M22" s="65">
        <f t="shared" si="17"/>
        <v>-3</v>
      </c>
      <c r="N22" s="63">
        <v>12</v>
      </c>
      <c r="O22" s="66">
        <v>14</v>
      </c>
      <c r="P22" s="65">
        <f t="shared" si="18"/>
        <v>2</v>
      </c>
      <c r="Q22" s="63">
        <v>4</v>
      </c>
      <c r="R22" s="64"/>
      <c r="S22" s="127">
        <f t="shared" si="19"/>
        <v>-4</v>
      </c>
      <c r="T22" s="63">
        <v>5</v>
      </c>
      <c r="U22" s="64"/>
      <c r="V22" s="127">
        <f t="shared" si="20"/>
        <v>-5</v>
      </c>
      <c r="W22" s="63">
        <v>2</v>
      </c>
      <c r="X22" s="66">
        <v>5</v>
      </c>
      <c r="Y22" s="65">
        <f t="shared" si="21"/>
        <v>3</v>
      </c>
      <c r="Z22" s="63">
        <v>8</v>
      </c>
      <c r="AA22" s="66">
        <v>4</v>
      </c>
      <c r="AB22" s="65">
        <f t="shared" si="22"/>
        <v>-4</v>
      </c>
      <c r="AC22" s="63">
        <v>10</v>
      </c>
      <c r="AD22" s="66">
        <v>9.5</v>
      </c>
      <c r="AE22" s="65">
        <f t="shared" si="23"/>
        <v>-0.5</v>
      </c>
      <c r="AF22" s="63">
        <v>7</v>
      </c>
      <c r="AG22" s="66">
        <v>6.5</v>
      </c>
      <c r="AH22" s="65">
        <f t="shared" si="24"/>
        <v>-0.5</v>
      </c>
      <c r="AI22" s="67">
        <f t="shared" si="25"/>
        <v>67</v>
      </c>
      <c r="AJ22" s="67">
        <f t="shared" si="26"/>
        <v>59</v>
      </c>
      <c r="AK22" s="133">
        <f t="shared" si="27"/>
        <v>-8</v>
      </c>
    </row>
    <row r="23" spans="2:37" ht="15.75" thickBot="1" x14ac:dyDescent="0.3">
      <c r="B23" s="71"/>
      <c r="C23" s="69"/>
      <c r="D23" s="70" t="s">
        <v>72</v>
      </c>
      <c r="E23" s="63">
        <v>0</v>
      </c>
      <c r="F23" s="64"/>
      <c r="G23" s="65">
        <f t="shared" si="15"/>
        <v>0</v>
      </c>
      <c r="H23" s="63">
        <v>3</v>
      </c>
      <c r="I23" s="64"/>
      <c r="J23" s="65">
        <f t="shared" si="16"/>
        <v>-3</v>
      </c>
      <c r="K23" s="63">
        <v>2</v>
      </c>
      <c r="L23" s="64"/>
      <c r="M23" s="65">
        <f t="shared" si="17"/>
        <v>-2</v>
      </c>
      <c r="N23" s="63">
        <v>1</v>
      </c>
      <c r="O23" s="64"/>
      <c r="P23" s="65">
        <f t="shared" si="18"/>
        <v>-1</v>
      </c>
      <c r="Q23" s="63">
        <v>6</v>
      </c>
      <c r="R23" s="66">
        <v>10</v>
      </c>
      <c r="S23" s="127">
        <f t="shared" si="19"/>
        <v>4</v>
      </c>
      <c r="T23" s="63">
        <v>0</v>
      </c>
      <c r="U23" s="64"/>
      <c r="V23" s="65">
        <f t="shared" si="20"/>
        <v>0</v>
      </c>
      <c r="W23" s="63">
        <v>0</v>
      </c>
      <c r="X23" s="64"/>
      <c r="Y23" s="65">
        <f t="shared" si="21"/>
        <v>0</v>
      </c>
      <c r="Z23" s="63">
        <v>0</v>
      </c>
      <c r="AA23" s="64"/>
      <c r="AB23" s="65">
        <f t="shared" si="22"/>
        <v>0</v>
      </c>
      <c r="AC23" s="63">
        <v>0</v>
      </c>
      <c r="AD23" s="64"/>
      <c r="AE23" s="65">
        <f t="shared" si="23"/>
        <v>0</v>
      </c>
      <c r="AF23" s="81"/>
      <c r="AG23" s="64"/>
      <c r="AH23" s="65">
        <f t="shared" si="24"/>
        <v>0</v>
      </c>
      <c r="AI23" s="67">
        <f t="shared" si="25"/>
        <v>12</v>
      </c>
      <c r="AJ23" s="67">
        <f t="shared" si="26"/>
        <v>10</v>
      </c>
      <c r="AK23" s="67">
        <f t="shared" si="27"/>
        <v>-2</v>
      </c>
    </row>
    <row r="24" spans="2:37" ht="15.75" thickBot="1" x14ac:dyDescent="0.3">
      <c r="B24" s="71" t="s">
        <v>9</v>
      </c>
      <c r="C24" s="69"/>
      <c r="D24" s="70" t="s">
        <v>73</v>
      </c>
      <c r="E24" s="63">
        <v>8</v>
      </c>
      <c r="F24" s="66">
        <v>5</v>
      </c>
      <c r="G24" s="65">
        <f t="shared" si="15"/>
        <v>-3</v>
      </c>
      <c r="H24" s="63">
        <v>0</v>
      </c>
      <c r="I24" s="64"/>
      <c r="J24" s="65">
        <f t="shared" si="16"/>
        <v>0</v>
      </c>
      <c r="K24" s="63">
        <v>0</v>
      </c>
      <c r="L24" s="64"/>
      <c r="M24" s="65">
        <f t="shared" si="17"/>
        <v>0</v>
      </c>
      <c r="N24" s="63">
        <v>0</v>
      </c>
      <c r="O24" s="64"/>
      <c r="P24" s="65">
        <f t="shared" si="18"/>
        <v>0</v>
      </c>
      <c r="Q24" s="63">
        <v>0</v>
      </c>
      <c r="R24" s="64"/>
      <c r="S24" s="65">
        <f t="shared" si="19"/>
        <v>0</v>
      </c>
      <c r="T24" s="63">
        <v>0</v>
      </c>
      <c r="U24" s="64"/>
      <c r="V24" s="65">
        <f t="shared" si="20"/>
        <v>0</v>
      </c>
      <c r="W24" s="63">
        <v>7</v>
      </c>
      <c r="X24" s="66">
        <v>1</v>
      </c>
      <c r="Y24" s="65">
        <f t="shared" si="21"/>
        <v>-6</v>
      </c>
      <c r="Z24" s="63">
        <v>0</v>
      </c>
      <c r="AA24" s="64"/>
      <c r="AB24" s="65">
        <f t="shared" si="22"/>
        <v>0</v>
      </c>
      <c r="AC24" s="63">
        <v>0</v>
      </c>
      <c r="AD24" s="64"/>
      <c r="AE24" s="65">
        <f t="shared" si="23"/>
        <v>0</v>
      </c>
      <c r="AF24" s="81"/>
      <c r="AG24" s="64"/>
      <c r="AH24" s="65">
        <f t="shared" si="24"/>
        <v>0</v>
      </c>
      <c r="AI24" s="67">
        <f t="shared" si="25"/>
        <v>15</v>
      </c>
      <c r="AJ24" s="67">
        <f t="shared" si="26"/>
        <v>6</v>
      </c>
      <c r="AK24" s="133">
        <f t="shared" si="27"/>
        <v>-9</v>
      </c>
    </row>
    <row r="25" spans="2:37" ht="15.75" thickBot="1" x14ac:dyDescent="0.3">
      <c r="B25" s="71" t="s">
        <v>10</v>
      </c>
      <c r="C25" s="69"/>
      <c r="D25" s="70" t="s">
        <v>74</v>
      </c>
      <c r="E25" s="63">
        <v>0</v>
      </c>
      <c r="F25" s="64"/>
      <c r="G25" s="65">
        <f t="shared" si="15"/>
        <v>0</v>
      </c>
      <c r="H25" s="63">
        <v>0</v>
      </c>
      <c r="I25" s="66">
        <v>4</v>
      </c>
      <c r="J25" s="127">
        <f t="shared" si="16"/>
        <v>4</v>
      </c>
      <c r="K25" s="63">
        <v>14</v>
      </c>
      <c r="L25" s="66">
        <v>7.5</v>
      </c>
      <c r="M25" s="127">
        <f t="shared" si="17"/>
        <v>-6.5</v>
      </c>
      <c r="N25" s="63">
        <v>0</v>
      </c>
      <c r="O25" s="64"/>
      <c r="P25" s="65">
        <f t="shared" si="18"/>
        <v>0</v>
      </c>
      <c r="Q25" s="63">
        <v>1</v>
      </c>
      <c r="R25" s="64"/>
      <c r="S25" s="65">
        <f t="shared" si="19"/>
        <v>-1</v>
      </c>
      <c r="T25" s="63">
        <v>0</v>
      </c>
      <c r="U25" s="64"/>
      <c r="V25" s="65">
        <f t="shared" si="20"/>
        <v>0</v>
      </c>
      <c r="W25" s="63">
        <v>0</v>
      </c>
      <c r="X25" s="64"/>
      <c r="Y25" s="65">
        <f t="shared" si="21"/>
        <v>0</v>
      </c>
      <c r="Z25" s="63">
        <v>0</v>
      </c>
      <c r="AA25" s="64"/>
      <c r="AB25" s="65">
        <f t="shared" si="22"/>
        <v>0</v>
      </c>
      <c r="AC25" s="63">
        <v>0</v>
      </c>
      <c r="AD25" s="64"/>
      <c r="AE25" s="65">
        <f t="shared" si="23"/>
        <v>0</v>
      </c>
      <c r="AF25" s="63">
        <v>5</v>
      </c>
      <c r="AG25" s="64"/>
      <c r="AH25" s="65">
        <f t="shared" si="24"/>
        <v>-5</v>
      </c>
      <c r="AI25" s="67">
        <f t="shared" si="25"/>
        <v>20</v>
      </c>
      <c r="AJ25" s="67">
        <f t="shared" si="26"/>
        <v>11.5</v>
      </c>
      <c r="AK25" s="133">
        <f t="shared" si="27"/>
        <v>-8.5</v>
      </c>
    </row>
    <row r="26" spans="2:37" ht="15.75" thickBot="1" x14ac:dyDescent="0.3">
      <c r="B26" s="71"/>
      <c r="C26" s="69"/>
      <c r="D26" s="70" t="s">
        <v>75</v>
      </c>
      <c r="E26" s="63">
        <v>0</v>
      </c>
      <c r="F26" s="64"/>
      <c r="G26" s="65">
        <f t="shared" si="15"/>
        <v>0</v>
      </c>
      <c r="H26" s="63">
        <v>3</v>
      </c>
      <c r="I26" s="64"/>
      <c r="J26" s="65">
        <f t="shared" si="16"/>
        <v>-3</v>
      </c>
      <c r="K26" s="63">
        <v>0</v>
      </c>
      <c r="L26" s="64"/>
      <c r="M26" s="65">
        <f t="shared" si="17"/>
        <v>0</v>
      </c>
      <c r="N26" s="63">
        <v>1</v>
      </c>
      <c r="O26" s="66">
        <v>3</v>
      </c>
      <c r="P26" s="65">
        <f t="shared" si="18"/>
        <v>2</v>
      </c>
      <c r="Q26" s="63">
        <v>1</v>
      </c>
      <c r="R26" s="64"/>
      <c r="S26" s="65">
        <f t="shared" si="19"/>
        <v>-1</v>
      </c>
      <c r="T26" s="63">
        <v>0.5</v>
      </c>
      <c r="U26" s="64"/>
      <c r="V26" s="65">
        <f t="shared" si="20"/>
        <v>-0.5</v>
      </c>
      <c r="W26" s="63">
        <v>0</v>
      </c>
      <c r="X26" s="64"/>
      <c r="Y26" s="65">
        <f t="shared" si="21"/>
        <v>0</v>
      </c>
      <c r="Z26" s="63">
        <v>0</v>
      </c>
      <c r="AA26" s="64"/>
      <c r="AB26" s="65">
        <f t="shared" si="22"/>
        <v>0</v>
      </c>
      <c r="AC26" s="63">
        <v>0</v>
      </c>
      <c r="AD26" s="64"/>
      <c r="AE26" s="65">
        <f t="shared" si="23"/>
        <v>0</v>
      </c>
      <c r="AF26" s="63">
        <v>0.5</v>
      </c>
      <c r="AG26" s="64"/>
      <c r="AH26" s="65">
        <f t="shared" si="24"/>
        <v>-0.5</v>
      </c>
      <c r="AI26" s="67">
        <f t="shared" si="25"/>
        <v>6</v>
      </c>
      <c r="AJ26" s="67">
        <f t="shared" si="26"/>
        <v>3</v>
      </c>
      <c r="AK26" s="67">
        <f t="shared" si="27"/>
        <v>-3</v>
      </c>
    </row>
    <row r="27" spans="2:37" ht="15.75" thickBot="1" x14ac:dyDescent="0.3">
      <c r="B27" s="71"/>
      <c r="C27" s="69"/>
      <c r="D27" s="70" t="s">
        <v>76</v>
      </c>
      <c r="E27" s="63">
        <v>0</v>
      </c>
      <c r="F27" s="64"/>
      <c r="G27" s="65">
        <f t="shared" si="15"/>
        <v>0</v>
      </c>
      <c r="H27" s="63">
        <v>0</v>
      </c>
      <c r="I27" s="64"/>
      <c r="J27" s="65">
        <f t="shared" si="16"/>
        <v>0</v>
      </c>
      <c r="K27" s="63">
        <v>0</v>
      </c>
      <c r="L27" s="64"/>
      <c r="M27" s="65">
        <f t="shared" si="17"/>
        <v>0</v>
      </c>
      <c r="N27" s="63">
        <v>1</v>
      </c>
      <c r="O27" s="64"/>
      <c r="P27" s="65">
        <f t="shared" si="18"/>
        <v>-1</v>
      </c>
      <c r="Q27" s="63">
        <v>0</v>
      </c>
      <c r="R27" s="64"/>
      <c r="S27" s="65">
        <f t="shared" si="19"/>
        <v>0</v>
      </c>
      <c r="T27" s="63">
        <v>5</v>
      </c>
      <c r="U27" s="66">
        <v>2</v>
      </c>
      <c r="V27" s="65">
        <f t="shared" si="20"/>
        <v>-3</v>
      </c>
      <c r="W27" s="63">
        <v>0</v>
      </c>
      <c r="X27" s="64"/>
      <c r="Y27" s="65">
        <f t="shared" si="21"/>
        <v>0</v>
      </c>
      <c r="Z27" s="63">
        <v>0</v>
      </c>
      <c r="AA27" s="64"/>
      <c r="AB27" s="65">
        <f t="shared" si="22"/>
        <v>0</v>
      </c>
      <c r="AC27" s="63">
        <v>0</v>
      </c>
      <c r="AD27" s="64"/>
      <c r="AE27" s="65">
        <f t="shared" si="23"/>
        <v>0</v>
      </c>
      <c r="AF27" s="63">
        <v>5</v>
      </c>
      <c r="AG27" s="66">
        <v>2</v>
      </c>
      <c r="AH27" s="65">
        <f t="shared" si="24"/>
        <v>-3</v>
      </c>
      <c r="AI27" s="67">
        <f t="shared" si="25"/>
        <v>11</v>
      </c>
      <c r="AJ27" s="67">
        <f t="shared" si="26"/>
        <v>4</v>
      </c>
      <c r="AK27" s="132">
        <f t="shared" si="27"/>
        <v>-7</v>
      </c>
    </row>
    <row r="28" spans="2:37" ht="15.75" thickBot="1" x14ac:dyDescent="0.3">
      <c r="B28" s="71"/>
      <c r="C28" s="69"/>
      <c r="D28" s="70" t="s">
        <v>79</v>
      </c>
      <c r="E28" s="63">
        <v>4</v>
      </c>
      <c r="F28" s="64">
        <v>1.25</v>
      </c>
      <c r="G28" s="65">
        <f t="shared" si="15"/>
        <v>-2.75</v>
      </c>
      <c r="H28" s="63">
        <v>4</v>
      </c>
      <c r="I28" s="64">
        <v>1.25</v>
      </c>
      <c r="J28" s="65">
        <f t="shared" si="16"/>
        <v>-2.75</v>
      </c>
      <c r="K28" s="63">
        <v>4</v>
      </c>
      <c r="L28" s="64">
        <v>2.25</v>
      </c>
      <c r="M28" s="65">
        <f t="shared" si="17"/>
        <v>-1.75</v>
      </c>
      <c r="N28" s="63">
        <v>4</v>
      </c>
      <c r="O28" s="64">
        <v>1.25</v>
      </c>
      <c r="P28" s="65">
        <f t="shared" si="18"/>
        <v>-2.75</v>
      </c>
      <c r="Q28" s="63">
        <v>4</v>
      </c>
      <c r="R28" s="64">
        <v>2.25</v>
      </c>
      <c r="S28" s="65">
        <f t="shared" si="19"/>
        <v>-1.75</v>
      </c>
      <c r="T28" s="63">
        <v>4</v>
      </c>
      <c r="U28" s="64">
        <v>1.25</v>
      </c>
      <c r="V28" s="65">
        <f t="shared" si="20"/>
        <v>-2.75</v>
      </c>
      <c r="W28" s="63">
        <v>4</v>
      </c>
      <c r="X28" s="64">
        <v>2.25</v>
      </c>
      <c r="Y28" s="65">
        <f t="shared" si="21"/>
        <v>-1.75</v>
      </c>
      <c r="Z28" s="63">
        <v>4</v>
      </c>
      <c r="AA28" s="64">
        <v>2.25</v>
      </c>
      <c r="AB28" s="65">
        <f t="shared" si="22"/>
        <v>-1.75</v>
      </c>
      <c r="AC28" s="63">
        <v>4</v>
      </c>
      <c r="AD28" s="64">
        <v>1.25</v>
      </c>
      <c r="AE28" s="65">
        <f t="shared" si="23"/>
        <v>-2.75</v>
      </c>
      <c r="AF28" s="63">
        <v>4</v>
      </c>
      <c r="AG28" s="64">
        <v>1.25</v>
      </c>
      <c r="AH28" s="65">
        <f t="shared" si="24"/>
        <v>-2.75</v>
      </c>
      <c r="AI28" s="67">
        <f t="shared" si="25"/>
        <v>40</v>
      </c>
      <c r="AJ28" s="67">
        <f t="shared" si="26"/>
        <v>16.5</v>
      </c>
      <c r="AK28" s="133">
        <f t="shared" si="27"/>
        <v>-23.5</v>
      </c>
    </row>
    <row r="29" spans="2:37" ht="15.75" thickBot="1" x14ac:dyDescent="0.3">
      <c r="B29" s="71"/>
      <c r="C29" s="69"/>
      <c r="D29" s="70"/>
      <c r="E29" s="71"/>
      <c r="F29" s="72"/>
      <c r="G29" s="72"/>
      <c r="H29" s="71"/>
      <c r="I29" s="72"/>
      <c r="J29" s="72"/>
      <c r="K29" s="73"/>
      <c r="L29" s="72"/>
      <c r="M29" s="72"/>
      <c r="N29" s="73"/>
      <c r="O29" s="72"/>
      <c r="P29" s="72"/>
      <c r="Q29" s="73"/>
      <c r="R29" s="72"/>
      <c r="S29" s="72"/>
      <c r="T29" s="73"/>
      <c r="U29" s="72"/>
      <c r="V29" s="72"/>
      <c r="W29" s="73"/>
      <c r="X29" s="72"/>
      <c r="Y29" s="72"/>
      <c r="Z29" s="73"/>
      <c r="AA29" s="72"/>
      <c r="AB29" s="72"/>
      <c r="AC29" s="71"/>
      <c r="AD29" s="72"/>
      <c r="AE29" s="82"/>
      <c r="AF29" s="71"/>
      <c r="AG29" s="72"/>
      <c r="AH29" s="72"/>
      <c r="AI29" s="71"/>
      <c r="AJ29" s="71"/>
      <c r="AK29" s="71"/>
    </row>
    <row r="30" spans="2:37" ht="15.75" thickBot="1" x14ac:dyDescent="0.3">
      <c r="B30" s="71"/>
      <c r="C30" s="75"/>
      <c r="D30" s="83" t="s">
        <v>77</v>
      </c>
      <c r="E30" s="84">
        <f>SUM(E20:E28)</f>
        <v>14</v>
      </c>
      <c r="F30" s="84">
        <f t="shared" ref="F30:AK30" si="28">SUM(F20:F28)</f>
        <v>6.25</v>
      </c>
      <c r="G30" s="84">
        <f t="shared" si="28"/>
        <v>-7.75</v>
      </c>
      <c r="H30" s="84">
        <f t="shared" si="28"/>
        <v>21</v>
      </c>
      <c r="I30" s="84">
        <f t="shared" si="28"/>
        <v>22.25</v>
      </c>
      <c r="J30" s="84">
        <f t="shared" si="28"/>
        <v>1.25</v>
      </c>
      <c r="K30" s="84">
        <f t="shared" si="28"/>
        <v>26</v>
      </c>
      <c r="L30" s="84">
        <f t="shared" si="28"/>
        <v>12.75</v>
      </c>
      <c r="M30" s="84">
        <f t="shared" si="28"/>
        <v>-13.25</v>
      </c>
      <c r="N30" s="84">
        <f t="shared" si="28"/>
        <v>19</v>
      </c>
      <c r="O30" s="84">
        <f t="shared" si="28"/>
        <v>18.25</v>
      </c>
      <c r="P30" s="84">
        <f t="shared" si="28"/>
        <v>-0.75</v>
      </c>
      <c r="Q30" s="84">
        <f t="shared" si="28"/>
        <v>16</v>
      </c>
      <c r="R30" s="84">
        <f t="shared" si="28"/>
        <v>12.25</v>
      </c>
      <c r="S30" s="84">
        <f t="shared" si="28"/>
        <v>-3.75</v>
      </c>
      <c r="T30" s="84">
        <f t="shared" si="28"/>
        <v>14.5</v>
      </c>
      <c r="U30" s="84">
        <f t="shared" si="28"/>
        <v>3.25</v>
      </c>
      <c r="V30" s="84">
        <f t="shared" si="28"/>
        <v>-11.25</v>
      </c>
      <c r="W30" s="84">
        <f t="shared" si="28"/>
        <v>13</v>
      </c>
      <c r="X30" s="84">
        <f t="shared" si="28"/>
        <v>8.25</v>
      </c>
      <c r="Y30" s="84">
        <f t="shared" si="28"/>
        <v>-4.75</v>
      </c>
      <c r="Z30" s="84">
        <f t="shared" si="28"/>
        <v>16</v>
      </c>
      <c r="AA30" s="84">
        <f t="shared" si="28"/>
        <v>10.25</v>
      </c>
      <c r="AB30" s="84">
        <f t="shared" si="28"/>
        <v>-5.75</v>
      </c>
      <c r="AC30" s="84">
        <f t="shared" si="28"/>
        <v>14</v>
      </c>
      <c r="AD30" s="84">
        <f t="shared" si="28"/>
        <v>10.75</v>
      </c>
      <c r="AE30" s="84">
        <f t="shared" si="28"/>
        <v>-3.25</v>
      </c>
      <c r="AF30" s="84">
        <f t="shared" si="28"/>
        <v>22.5</v>
      </c>
      <c r="AG30" s="84">
        <f t="shared" si="28"/>
        <v>9.75</v>
      </c>
      <c r="AH30" s="84">
        <f t="shared" si="28"/>
        <v>-12.75</v>
      </c>
      <c r="AI30" s="84">
        <f t="shared" si="28"/>
        <v>176</v>
      </c>
      <c r="AJ30" s="84">
        <f t="shared" si="28"/>
        <v>114</v>
      </c>
      <c r="AK30" s="84">
        <f t="shared" si="28"/>
        <v>-62</v>
      </c>
    </row>
    <row r="31" spans="2:37" ht="15.75" thickBot="1" x14ac:dyDescent="0.3">
      <c r="B31" s="72"/>
      <c r="C31" s="78" t="s">
        <v>6</v>
      </c>
      <c r="D31" s="79"/>
      <c r="E31" s="80">
        <f>E19+E30</f>
        <v>28.5</v>
      </c>
      <c r="F31" s="80">
        <f t="shared" ref="F31:AK31" si="29">F19+F30</f>
        <v>16.75</v>
      </c>
      <c r="G31" s="80">
        <f t="shared" si="29"/>
        <v>-11.75</v>
      </c>
      <c r="H31" s="80">
        <f t="shared" si="29"/>
        <v>42</v>
      </c>
      <c r="I31" s="80">
        <f t="shared" si="29"/>
        <v>43.25</v>
      </c>
      <c r="J31" s="80">
        <f t="shared" si="29"/>
        <v>1.25</v>
      </c>
      <c r="K31" s="80">
        <f t="shared" si="29"/>
        <v>43</v>
      </c>
      <c r="L31" s="80">
        <f t="shared" si="29"/>
        <v>31.75</v>
      </c>
      <c r="M31" s="80">
        <f t="shared" si="29"/>
        <v>-11.25</v>
      </c>
      <c r="N31" s="80">
        <f t="shared" si="29"/>
        <v>39</v>
      </c>
      <c r="O31" s="80">
        <f t="shared" si="29"/>
        <v>40.25</v>
      </c>
      <c r="P31" s="80">
        <f t="shared" si="29"/>
        <v>1.25</v>
      </c>
      <c r="Q31" s="80">
        <f t="shared" si="29"/>
        <v>32</v>
      </c>
      <c r="R31" s="80">
        <f t="shared" si="29"/>
        <v>24.25</v>
      </c>
      <c r="S31" s="80">
        <f t="shared" si="29"/>
        <v>-7.75</v>
      </c>
      <c r="T31" s="80">
        <f t="shared" si="29"/>
        <v>38</v>
      </c>
      <c r="U31" s="80">
        <f t="shared" si="29"/>
        <v>12.25</v>
      </c>
      <c r="V31" s="80">
        <f t="shared" si="29"/>
        <v>-25.75</v>
      </c>
      <c r="W31" s="80">
        <f t="shared" si="29"/>
        <v>35</v>
      </c>
      <c r="X31" s="80">
        <f t="shared" si="29"/>
        <v>26.25</v>
      </c>
      <c r="Y31" s="80">
        <f t="shared" si="29"/>
        <v>-8.75</v>
      </c>
      <c r="Z31" s="80">
        <f t="shared" si="29"/>
        <v>32</v>
      </c>
      <c r="AA31" s="80">
        <f t="shared" si="29"/>
        <v>23.25</v>
      </c>
      <c r="AB31" s="80">
        <f t="shared" si="29"/>
        <v>-8.75</v>
      </c>
      <c r="AC31" s="80">
        <f t="shared" si="29"/>
        <v>27</v>
      </c>
      <c r="AD31" s="80">
        <f t="shared" si="29"/>
        <v>22.75</v>
      </c>
      <c r="AE31" s="80">
        <f t="shared" si="29"/>
        <v>-4.25</v>
      </c>
      <c r="AF31" s="80">
        <f t="shared" si="29"/>
        <v>34.5</v>
      </c>
      <c r="AG31" s="80">
        <f t="shared" si="29"/>
        <v>19.75</v>
      </c>
      <c r="AH31" s="80">
        <f t="shared" si="29"/>
        <v>-14.75</v>
      </c>
      <c r="AI31" s="80">
        <f t="shared" si="29"/>
        <v>351</v>
      </c>
      <c r="AJ31" s="80">
        <f t="shared" si="29"/>
        <v>260.5</v>
      </c>
      <c r="AK31" s="80">
        <f t="shared" si="29"/>
        <v>-90.5</v>
      </c>
    </row>
    <row r="32" spans="2:37" ht="15.75" thickBot="1" x14ac:dyDescent="0.3">
      <c r="B32" s="71"/>
      <c r="C32" s="85" t="s">
        <v>78</v>
      </c>
      <c r="D32" s="86" t="s">
        <v>70</v>
      </c>
      <c r="E32" s="63">
        <v>0</v>
      </c>
      <c r="F32" s="64"/>
      <c r="G32" s="87">
        <f>F32-E32</f>
        <v>0</v>
      </c>
      <c r="H32" s="63">
        <v>0</v>
      </c>
      <c r="I32" s="64"/>
      <c r="J32" s="87">
        <f>I32-H32</f>
        <v>0</v>
      </c>
      <c r="K32" s="63">
        <v>0</v>
      </c>
      <c r="L32" s="64"/>
      <c r="M32" s="87">
        <f>L32-K32</f>
        <v>0</v>
      </c>
      <c r="N32" s="63">
        <v>0</v>
      </c>
      <c r="O32" s="64"/>
      <c r="P32" s="87">
        <f>O32-N32</f>
        <v>0</v>
      </c>
      <c r="Q32" s="63">
        <v>0</v>
      </c>
      <c r="R32" s="64"/>
      <c r="S32" s="87">
        <f>R32-Q32</f>
        <v>0</v>
      </c>
      <c r="T32" s="63">
        <v>0</v>
      </c>
      <c r="U32" s="64"/>
      <c r="V32" s="87">
        <f>U32-T32</f>
        <v>0</v>
      </c>
      <c r="W32" s="63">
        <v>0</v>
      </c>
      <c r="X32" s="64"/>
      <c r="Y32" s="87">
        <f>X32-W32</f>
        <v>0</v>
      </c>
      <c r="Z32" s="63">
        <v>2</v>
      </c>
      <c r="AA32" s="66">
        <v>3</v>
      </c>
      <c r="AB32" s="87">
        <f>AA32-Z32</f>
        <v>1</v>
      </c>
      <c r="AC32" s="63">
        <v>0</v>
      </c>
      <c r="AD32" s="64"/>
      <c r="AE32" s="87">
        <f>AD32-AC32</f>
        <v>0</v>
      </c>
      <c r="AF32" s="81"/>
      <c r="AG32" s="64"/>
      <c r="AH32" s="87">
        <f>AG32-AF32</f>
        <v>0</v>
      </c>
      <c r="AI32" s="67">
        <f>AF32+AC32+Z32+W32+T32+Q32+N32+K32+H32+E32</f>
        <v>2</v>
      </c>
      <c r="AJ32" s="67">
        <f>AG32+AD32+AA32+X32+U32+R32+O32+L32+I32+F32</f>
        <v>3</v>
      </c>
      <c r="AK32" s="67">
        <f>AJ32-AI32</f>
        <v>1</v>
      </c>
    </row>
    <row r="33" spans="2:37" ht="15.75" thickBot="1" x14ac:dyDescent="0.3">
      <c r="B33" s="71"/>
      <c r="C33" s="88"/>
      <c r="D33" s="86" t="s">
        <v>4</v>
      </c>
      <c r="E33" s="63">
        <v>0</v>
      </c>
      <c r="F33" s="64"/>
      <c r="G33" s="87">
        <f t="shared" ref="G33:G40" si="30">F33-E33</f>
        <v>0</v>
      </c>
      <c r="H33" s="63">
        <v>0</v>
      </c>
      <c r="I33" s="64"/>
      <c r="J33" s="87">
        <f t="shared" ref="J33:J40" si="31">I33-H33</f>
        <v>0</v>
      </c>
      <c r="K33" s="63">
        <v>0</v>
      </c>
      <c r="L33" s="64"/>
      <c r="M33" s="87">
        <f t="shared" ref="M33:M40" si="32">L33-K33</f>
        <v>0</v>
      </c>
      <c r="N33" s="63">
        <v>0</v>
      </c>
      <c r="O33" s="64"/>
      <c r="P33" s="87">
        <f t="shared" ref="P33:P40" si="33">O33-N33</f>
        <v>0</v>
      </c>
      <c r="Q33" s="63">
        <v>0</v>
      </c>
      <c r="R33" s="64"/>
      <c r="S33" s="87">
        <f t="shared" ref="S33:S40" si="34">R33-Q33</f>
        <v>0</v>
      </c>
      <c r="T33" s="63">
        <v>0</v>
      </c>
      <c r="U33" s="64"/>
      <c r="V33" s="87">
        <f t="shared" ref="V33:V40" si="35">U33-T33</f>
        <v>0</v>
      </c>
      <c r="W33" s="63">
        <v>0</v>
      </c>
      <c r="X33" s="64"/>
      <c r="Y33" s="87">
        <f t="shared" ref="Y33:Y40" si="36">X33-W33</f>
        <v>0</v>
      </c>
      <c r="Z33" s="63">
        <v>0</v>
      </c>
      <c r="AA33" s="64"/>
      <c r="AB33" s="87">
        <f t="shared" ref="AB33:AB40" si="37">AA33-Z33</f>
        <v>0</v>
      </c>
      <c r="AC33" s="63">
        <v>0</v>
      </c>
      <c r="AD33" s="64"/>
      <c r="AE33" s="87">
        <f t="shared" ref="AE33:AE40" si="38">AD33-AC33</f>
        <v>0</v>
      </c>
      <c r="AF33" s="81"/>
      <c r="AG33" s="64"/>
      <c r="AH33" s="87">
        <f t="shared" ref="AH33:AH40" si="39">AG33-AF33</f>
        <v>0</v>
      </c>
      <c r="AI33" s="67">
        <f t="shared" ref="AI33:AI40" si="40">AF33+AC33+Z33+W33+T33+Q33+N33+K33+H33+E33</f>
        <v>0</v>
      </c>
      <c r="AJ33" s="67">
        <f t="shared" ref="AJ33:AJ40" si="41">AG33+AD33+AA33+X33+U33+R33+O33+L33+I33+F33</f>
        <v>0</v>
      </c>
      <c r="AK33" s="67">
        <f t="shared" ref="AK33:AK40" si="42">AJ33-AI33</f>
        <v>0</v>
      </c>
    </row>
    <row r="34" spans="2:37" ht="15.75" thickBot="1" x14ac:dyDescent="0.3">
      <c r="B34" s="71"/>
      <c r="C34" s="88"/>
      <c r="D34" s="86" t="s">
        <v>71</v>
      </c>
      <c r="E34" s="63">
        <v>2</v>
      </c>
      <c r="F34" s="64"/>
      <c r="G34" s="87">
        <f t="shared" si="30"/>
        <v>-2</v>
      </c>
      <c r="H34" s="63">
        <v>13</v>
      </c>
      <c r="I34" s="66">
        <v>8</v>
      </c>
      <c r="J34" s="87">
        <f t="shared" si="31"/>
        <v>-5</v>
      </c>
      <c r="K34" s="63">
        <v>6</v>
      </c>
      <c r="L34" s="66">
        <v>6</v>
      </c>
      <c r="M34" s="87">
        <f t="shared" si="32"/>
        <v>0</v>
      </c>
      <c r="N34" s="63">
        <v>16</v>
      </c>
      <c r="O34" s="66">
        <v>14</v>
      </c>
      <c r="P34" s="87">
        <f t="shared" si="33"/>
        <v>-2</v>
      </c>
      <c r="Q34" s="63">
        <v>4</v>
      </c>
      <c r="R34" s="64"/>
      <c r="S34" s="89">
        <f t="shared" si="34"/>
        <v>-4</v>
      </c>
      <c r="T34" s="63">
        <v>12</v>
      </c>
      <c r="U34" s="66">
        <v>2</v>
      </c>
      <c r="V34" s="90">
        <f t="shared" si="35"/>
        <v>-10</v>
      </c>
      <c r="W34" s="63">
        <v>5</v>
      </c>
      <c r="X34" s="66">
        <v>8.25</v>
      </c>
      <c r="Y34" s="87">
        <f t="shared" si="36"/>
        <v>3.25</v>
      </c>
      <c r="Z34" s="63">
        <v>10</v>
      </c>
      <c r="AA34" s="66">
        <v>5.5</v>
      </c>
      <c r="AB34" s="89">
        <f t="shared" si="37"/>
        <v>-4.5</v>
      </c>
      <c r="AC34" s="63">
        <v>10</v>
      </c>
      <c r="AD34" s="66">
        <v>8.5</v>
      </c>
      <c r="AE34" s="87">
        <f t="shared" si="38"/>
        <v>-1.5</v>
      </c>
      <c r="AF34" s="63">
        <v>12</v>
      </c>
      <c r="AG34" s="66">
        <v>3</v>
      </c>
      <c r="AH34" s="90">
        <f t="shared" si="39"/>
        <v>-9</v>
      </c>
      <c r="AI34" s="67">
        <f t="shared" si="40"/>
        <v>90</v>
      </c>
      <c r="AJ34" s="67">
        <f t="shared" si="41"/>
        <v>55.25</v>
      </c>
      <c r="AK34" s="133">
        <f t="shared" si="42"/>
        <v>-34.75</v>
      </c>
    </row>
    <row r="35" spans="2:37" ht="15.75" thickBot="1" x14ac:dyDescent="0.3">
      <c r="B35" s="71"/>
      <c r="C35" s="88"/>
      <c r="D35" s="86" t="s">
        <v>72</v>
      </c>
      <c r="E35" s="63">
        <v>0</v>
      </c>
      <c r="F35" s="64"/>
      <c r="G35" s="87">
        <f t="shared" si="30"/>
        <v>0</v>
      </c>
      <c r="H35" s="63">
        <v>4</v>
      </c>
      <c r="I35" s="66">
        <v>2</v>
      </c>
      <c r="J35" s="87">
        <f t="shared" si="31"/>
        <v>-2</v>
      </c>
      <c r="K35" s="63">
        <v>2</v>
      </c>
      <c r="L35" s="64"/>
      <c r="M35" s="87">
        <f t="shared" si="32"/>
        <v>-2</v>
      </c>
      <c r="N35" s="63">
        <v>3</v>
      </c>
      <c r="O35" s="64"/>
      <c r="P35" s="87">
        <f t="shared" si="33"/>
        <v>-3</v>
      </c>
      <c r="Q35" s="63">
        <v>6</v>
      </c>
      <c r="R35" s="66">
        <v>4</v>
      </c>
      <c r="S35" s="87">
        <f t="shared" si="34"/>
        <v>-2</v>
      </c>
      <c r="T35" s="63">
        <v>1</v>
      </c>
      <c r="U35" s="64"/>
      <c r="V35" s="87">
        <f t="shared" si="35"/>
        <v>-1</v>
      </c>
      <c r="W35" s="63">
        <v>0</v>
      </c>
      <c r="X35" s="64"/>
      <c r="Y35" s="87">
        <f t="shared" si="36"/>
        <v>0</v>
      </c>
      <c r="Z35" s="63">
        <v>0</v>
      </c>
      <c r="AA35" s="64"/>
      <c r="AB35" s="87">
        <f t="shared" si="37"/>
        <v>0</v>
      </c>
      <c r="AC35" s="63">
        <v>0</v>
      </c>
      <c r="AD35" s="64"/>
      <c r="AE35" s="87">
        <f t="shared" si="38"/>
        <v>0</v>
      </c>
      <c r="AF35" s="81"/>
      <c r="AG35" s="64"/>
      <c r="AH35" s="87">
        <f t="shared" si="39"/>
        <v>0</v>
      </c>
      <c r="AI35" s="67">
        <f t="shared" si="40"/>
        <v>16</v>
      </c>
      <c r="AJ35" s="67">
        <f t="shared" si="41"/>
        <v>6</v>
      </c>
      <c r="AK35" s="133">
        <f t="shared" si="42"/>
        <v>-10</v>
      </c>
    </row>
    <row r="36" spans="2:37" ht="15.75" thickBot="1" x14ac:dyDescent="0.3">
      <c r="B36" s="71" t="s">
        <v>11</v>
      </c>
      <c r="C36" s="88"/>
      <c r="D36" s="86" t="s">
        <v>73</v>
      </c>
      <c r="E36" s="63">
        <v>10</v>
      </c>
      <c r="F36" s="66">
        <v>5</v>
      </c>
      <c r="G36" s="87">
        <f t="shared" si="30"/>
        <v>-5</v>
      </c>
      <c r="H36" s="63">
        <v>0</v>
      </c>
      <c r="I36" s="64"/>
      <c r="J36" s="87">
        <f t="shared" si="31"/>
        <v>0</v>
      </c>
      <c r="K36" s="63">
        <v>0</v>
      </c>
      <c r="L36" s="64"/>
      <c r="M36" s="87">
        <f t="shared" si="32"/>
        <v>0</v>
      </c>
      <c r="N36" s="63">
        <v>0</v>
      </c>
      <c r="O36" s="64"/>
      <c r="P36" s="87">
        <f t="shared" si="33"/>
        <v>0</v>
      </c>
      <c r="Q36" s="63">
        <v>0</v>
      </c>
      <c r="R36" s="64"/>
      <c r="S36" s="87">
        <f t="shared" si="34"/>
        <v>0</v>
      </c>
      <c r="T36" s="63">
        <v>0</v>
      </c>
      <c r="U36" s="64"/>
      <c r="V36" s="87">
        <f t="shared" si="35"/>
        <v>0</v>
      </c>
      <c r="W36" s="63">
        <v>10</v>
      </c>
      <c r="X36" s="66">
        <v>6</v>
      </c>
      <c r="Y36" s="89">
        <f t="shared" si="36"/>
        <v>-4</v>
      </c>
      <c r="Z36" s="63">
        <v>0</v>
      </c>
      <c r="AA36" s="64"/>
      <c r="AB36" s="87">
        <f t="shared" si="37"/>
        <v>0</v>
      </c>
      <c r="AC36" s="63">
        <v>0</v>
      </c>
      <c r="AD36" s="64"/>
      <c r="AE36" s="87">
        <f t="shared" si="38"/>
        <v>0</v>
      </c>
      <c r="AF36" s="81"/>
      <c r="AG36" s="64"/>
      <c r="AH36" s="87">
        <f t="shared" si="39"/>
        <v>0</v>
      </c>
      <c r="AI36" s="67">
        <f t="shared" si="40"/>
        <v>20</v>
      </c>
      <c r="AJ36" s="67">
        <f t="shared" si="41"/>
        <v>11</v>
      </c>
      <c r="AK36" s="133">
        <f t="shared" si="42"/>
        <v>-9</v>
      </c>
    </row>
    <row r="37" spans="2:37" ht="15.75" thickBot="1" x14ac:dyDescent="0.3">
      <c r="B37" s="71"/>
      <c r="C37" s="88"/>
      <c r="D37" s="86" t="s">
        <v>74</v>
      </c>
      <c r="E37" s="63">
        <v>0</v>
      </c>
      <c r="F37" s="64"/>
      <c r="G37" s="87">
        <f t="shared" si="30"/>
        <v>0</v>
      </c>
      <c r="H37" s="63">
        <v>0</v>
      </c>
      <c r="I37" s="64"/>
      <c r="J37" s="87">
        <f t="shared" si="31"/>
        <v>0</v>
      </c>
      <c r="K37" s="63">
        <v>7</v>
      </c>
      <c r="L37" s="66">
        <v>5</v>
      </c>
      <c r="M37" s="87">
        <f t="shared" si="32"/>
        <v>-2</v>
      </c>
      <c r="N37" s="63">
        <v>0</v>
      </c>
      <c r="O37" s="64"/>
      <c r="P37" s="87">
        <f t="shared" si="33"/>
        <v>0</v>
      </c>
      <c r="Q37" s="63">
        <v>1</v>
      </c>
      <c r="R37" s="66">
        <v>4</v>
      </c>
      <c r="S37" s="87">
        <f t="shared" si="34"/>
        <v>3</v>
      </c>
      <c r="T37" s="63">
        <v>0</v>
      </c>
      <c r="U37" s="64"/>
      <c r="V37" s="87">
        <f t="shared" si="35"/>
        <v>0</v>
      </c>
      <c r="W37" s="63">
        <v>0</v>
      </c>
      <c r="X37" s="64"/>
      <c r="Y37" s="87">
        <f t="shared" si="36"/>
        <v>0</v>
      </c>
      <c r="Z37" s="63">
        <v>0</v>
      </c>
      <c r="AA37" s="64"/>
      <c r="AB37" s="87">
        <f t="shared" si="37"/>
        <v>0</v>
      </c>
      <c r="AC37" s="63">
        <v>0</v>
      </c>
      <c r="AD37" s="64"/>
      <c r="AE37" s="87">
        <f t="shared" si="38"/>
        <v>0</v>
      </c>
      <c r="AF37" s="81"/>
      <c r="AG37" s="64"/>
      <c r="AH37" s="87">
        <f t="shared" si="39"/>
        <v>0</v>
      </c>
      <c r="AI37" s="67">
        <f t="shared" si="40"/>
        <v>8</v>
      </c>
      <c r="AJ37" s="67">
        <f t="shared" si="41"/>
        <v>9</v>
      </c>
      <c r="AK37" s="67">
        <f t="shared" si="42"/>
        <v>1</v>
      </c>
    </row>
    <row r="38" spans="2:37" ht="15.75" thickBot="1" x14ac:dyDescent="0.3">
      <c r="B38" s="71"/>
      <c r="C38" s="88"/>
      <c r="D38" s="86" t="s">
        <v>75</v>
      </c>
      <c r="E38" s="63">
        <v>0</v>
      </c>
      <c r="F38" s="64"/>
      <c r="G38" s="87">
        <f t="shared" si="30"/>
        <v>0</v>
      </c>
      <c r="H38" s="63">
        <v>4</v>
      </c>
      <c r="I38" s="66">
        <v>2</v>
      </c>
      <c r="J38" s="87">
        <f t="shared" si="31"/>
        <v>-2</v>
      </c>
      <c r="K38" s="63">
        <v>0</v>
      </c>
      <c r="L38" s="64"/>
      <c r="M38" s="87">
        <f t="shared" si="32"/>
        <v>0</v>
      </c>
      <c r="N38" s="63">
        <v>1</v>
      </c>
      <c r="O38" s="66">
        <v>5</v>
      </c>
      <c r="P38" s="89">
        <f t="shared" si="33"/>
        <v>4</v>
      </c>
      <c r="Q38" s="63">
        <v>1</v>
      </c>
      <c r="R38" s="66">
        <v>1</v>
      </c>
      <c r="S38" s="87">
        <f t="shared" si="34"/>
        <v>0</v>
      </c>
      <c r="T38" s="63">
        <v>0.5</v>
      </c>
      <c r="U38" s="64"/>
      <c r="V38" s="87">
        <f t="shared" si="35"/>
        <v>-0.5</v>
      </c>
      <c r="W38" s="63">
        <v>0</v>
      </c>
      <c r="X38" s="64"/>
      <c r="Y38" s="87">
        <f t="shared" si="36"/>
        <v>0</v>
      </c>
      <c r="Z38" s="63">
        <v>0</v>
      </c>
      <c r="AA38" s="64"/>
      <c r="AB38" s="87">
        <f t="shared" si="37"/>
        <v>0</v>
      </c>
      <c r="AC38" s="63">
        <v>0</v>
      </c>
      <c r="AD38" s="64"/>
      <c r="AE38" s="87">
        <f t="shared" si="38"/>
        <v>0</v>
      </c>
      <c r="AF38" s="63">
        <v>0.5</v>
      </c>
      <c r="AG38" s="64"/>
      <c r="AH38" s="87">
        <f t="shared" si="39"/>
        <v>-0.5</v>
      </c>
      <c r="AI38" s="67">
        <f t="shared" si="40"/>
        <v>7</v>
      </c>
      <c r="AJ38" s="67">
        <f t="shared" si="41"/>
        <v>8</v>
      </c>
      <c r="AK38" s="67">
        <f t="shared" si="42"/>
        <v>1</v>
      </c>
    </row>
    <row r="39" spans="2:37" ht="15.75" thickBot="1" x14ac:dyDescent="0.3">
      <c r="B39" s="71"/>
      <c r="C39" s="88"/>
      <c r="D39" s="86" t="s">
        <v>76</v>
      </c>
      <c r="E39" s="63">
        <v>0</v>
      </c>
      <c r="F39" s="64"/>
      <c r="G39" s="87">
        <f t="shared" si="30"/>
        <v>0</v>
      </c>
      <c r="H39" s="63">
        <v>0</v>
      </c>
      <c r="I39" s="64"/>
      <c r="J39" s="87">
        <f t="shared" si="31"/>
        <v>0</v>
      </c>
      <c r="K39" s="63">
        <v>0</v>
      </c>
      <c r="L39" s="64"/>
      <c r="M39" s="87">
        <f t="shared" si="32"/>
        <v>0</v>
      </c>
      <c r="N39" s="63">
        <v>1</v>
      </c>
      <c r="O39" s="64"/>
      <c r="P39" s="87">
        <f t="shared" si="33"/>
        <v>-1</v>
      </c>
      <c r="Q39" s="63">
        <v>0</v>
      </c>
      <c r="R39" s="64"/>
      <c r="S39" s="87">
        <f t="shared" si="34"/>
        <v>0</v>
      </c>
      <c r="T39" s="63">
        <v>6</v>
      </c>
      <c r="U39" s="64"/>
      <c r="V39" s="89">
        <f t="shared" si="35"/>
        <v>-6</v>
      </c>
      <c r="W39" s="63">
        <v>0</v>
      </c>
      <c r="X39" s="64"/>
      <c r="Y39" s="87">
        <f t="shared" si="36"/>
        <v>0</v>
      </c>
      <c r="Z39" s="63">
        <v>0</v>
      </c>
      <c r="AA39" s="64"/>
      <c r="AB39" s="87">
        <f t="shared" si="37"/>
        <v>0</v>
      </c>
      <c r="AC39" s="63">
        <v>0</v>
      </c>
      <c r="AD39" s="64"/>
      <c r="AE39" s="87">
        <f t="shared" si="38"/>
        <v>0</v>
      </c>
      <c r="AF39" s="63">
        <v>6</v>
      </c>
      <c r="AG39" s="66">
        <v>2</v>
      </c>
      <c r="AH39" s="89">
        <f t="shared" si="39"/>
        <v>-4</v>
      </c>
      <c r="AI39" s="67">
        <f t="shared" si="40"/>
        <v>13</v>
      </c>
      <c r="AJ39" s="67">
        <f t="shared" si="41"/>
        <v>2</v>
      </c>
      <c r="AK39" s="133">
        <f t="shared" si="42"/>
        <v>-11</v>
      </c>
    </row>
    <row r="40" spans="2:37" ht="15.75" thickBot="1" x14ac:dyDescent="0.3">
      <c r="B40" s="71"/>
      <c r="C40" s="88"/>
      <c r="D40" s="86" t="s">
        <v>79</v>
      </c>
      <c r="E40" s="63">
        <v>4</v>
      </c>
      <c r="F40" s="64">
        <v>3</v>
      </c>
      <c r="G40" s="87">
        <f t="shared" si="30"/>
        <v>-1</v>
      </c>
      <c r="H40" s="63">
        <v>4</v>
      </c>
      <c r="I40" s="64">
        <v>3</v>
      </c>
      <c r="J40" s="87">
        <f t="shared" si="31"/>
        <v>-1</v>
      </c>
      <c r="K40" s="63">
        <v>4</v>
      </c>
      <c r="L40" s="64">
        <v>3</v>
      </c>
      <c r="M40" s="87">
        <f t="shared" si="32"/>
        <v>-1</v>
      </c>
      <c r="N40" s="63">
        <v>4</v>
      </c>
      <c r="O40" s="64">
        <v>3</v>
      </c>
      <c r="P40" s="87">
        <f t="shared" si="33"/>
        <v>-1</v>
      </c>
      <c r="Q40" s="63">
        <v>4</v>
      </c>
      <c r="R40" s="64">
        <v>3</v>
      </c>
      <c r="S40" s="87">
        <f t="shared" si="34"/>
        <v>-1</v>
      </c>
      <c r="T40" s="63">
        <v>4</v>
      </c>
      <c r="U40" s="64">
        <v>1</v>
      </c>
      <c r="V40" s="87">
        <f t="shared" si="35"/>
        <v>-3</v>
      </c>
      <c r="W40" s="63">
        <v>4</v>
      </c>
      <c r="X40" s="64">
        <v>3</v>
      </c>
      <c r="Y40" s="87">
        <f t="shared" si="36"/>
        <v>-1</v>
      </c>
      <c r="Z40" s="63">
        <v>4</v>
      </c>
      <c r="AA40" s="64">
        <v>2</v>
      </c>
      <c r="AB40" s="87">
        <f t="shared" si="37"/>
        <v>-2</v>
      </c>
      <c r="AC40" s="63">
        <v>4</v>
      </c>
      <c r="AD40" s="64">
        <v>2</v>
      </c>
      <c r="AE40" s="87">
        <f t="shared" si="38"/>
        <v>-2</v>
      </c>
      <c r="AF40" s="63">
        <v>4</v>
      </c>
      <c r="AG40" s="66">
        <v>3</v>
      </c>
      <c r="AH40" s="87">
        <f t="shared" si="39"/>
        <v>-1</v>
      </c>
      <c r="AI40" s="67">
        <f t="shared" si="40"/>
        <v>40</v>
      </c>
      <c r="AJ40" s="67">
        <f t="shared" si="41"/>
        <v>26</v>
      </c>
      <c r="AK40" s="133">
        <f t="shared" si="42"/>
        <v>-14</v>
      </c>
    </row>
    <row r="41" spans="2:37" ht="15.75" thickBot="1" x14ac:dyDescent="0.3">
      <c r="B41" s="71"/>
      <c r="C41" s="88"/>
      <c r="D41" s="86"/>
      <c r="E41" s="71"/>
      <c r="F41" s="72"/>
      <c r="G41" s="71"/>
      <c r="H41" s="71"/>
      <c r="I41" s="72"/>
      <c r="J41" s="71"/>
      <c r="K41" s="71"/>
      <c r="L41" s="72"/>
      <c r="M41" s="71"/>
      <c r="N41" s="71"/>
      <c r="O41" s="72"/>
      <c r="P41" s="71"/>
      <c r="Q41" s="71"/>
      <c r="R41" s="72"/>
      <c r="S41" s="71"/>
      <c r="T41" s="71"/>
      <c r="U41" s="72"/>
      <c r="V41" s="71"/>
      <c r="W41" s="71"/>
      <c r="X41" s="72"/>
      <c r="Y41" s="71"/>
      <c r="Z41" s="71"/>
      <c r="AA41" s="72"/>
      <c r="AB41" s="71"/>
      <c r="AC41" s="71"/>
      <c r="AD41" s="72"/>
      <c r="AE41" s="71"/>
      <c r="AF41" s="71"/>
      <c r="AG41" s="72"/>
      <c r="AH41" s="71"/>
      <c r="AI41" s="71"/>
      <c r="AJ41" s="71"/>
      <c r="AK41" s="71"/>
    </row>
    <row r="42" spans="2:37" ht="15.75" thickBot="1" x14ac:dyDescent="0.3">
      <c r="B42" s="71"/>
      <c r="C42" s="91"/>
      <c r="D42" s="92" t="s">
        <v>77</v>
      </c>
      <c r="E42" s="84">
        <f>SUM(E32:E40)</f>
        <v>16</v>
      </c>
      <c r="F42" s="84">
        <f t="shared" ref="F42:AK42" si="43">SUM(F32:F40)</f>
        <v>8</v>
      </c>
      <c r="G42" s="84">
        <f t="shared" si="43"/>
        <v>-8</v>
      </c>
      <c r="H42" s="84">
        <f t="shared" si="43"/>
        <v>25</v>
      </c>
      <c r="I42" s="84">
        <f t="shared" si="43"/>
        <v>15</v>
      </c>
      <c r="J42" s="84">
        <f t="shared" si="43"/>
        <v>-10</v>
      </c>
      <c r="K42" s="84">
        <f t="shared" si="43"/>
        <v>19</v>
      </c>
      <c r="L42" s="84">
        <f t="shared" si="43"/>
        <v>14</v>
      </c>
      <c r="M42" s="84">
        <f t="shared" si="43"/>
        <v>-5</v>
      </c>
      <c r="N42" s="84">
        <f t="shared" si="43"/>
        <v>25</v>
      </c>
      <c r="O42" s="84">
        <f t="shared" si="43"/>
        <v>22</v>
      </c>
      <c r="P42" s="84">
        <f t="shared" si="43"/>
        <v>-3</v>
      </c>
      <c r="Q42" s="84">
        <f t="shared" si="43"/>
        <v>16</v>
      </c>
      <c r="R42" s="84">
        <f t="shared" si="43"/>
        <v>12</v>
      </c>
      <c r="S42" s="84">
        <f t="shared" si="43"/>
        <v>-4</v>
      </c>
      <c r="T42" s="84">
        <f t="shared" si="43"/>
        <v>23.5</v>
      </c>
      <c r="U42" s="84">
        <f t="shared" si="43"/>
        <v>3</v>
      </c>
      <c r="V42" s="84">
        <f t="shared" si="43"/>
        <v>-20.5</v>
      </c>
      <c r="W42" s="84">
        <f t="shared" si="43"/>
        <v>19</v>
      </c>
      <c r="X42" s="84">
        <f t="shared" si="43"/>
        <v>17.25</v>
      </c>
      <c r="Y42" s="84">
        <f t="shared" si="43"/>
        <v>-1.75</v>
      </c>
      <c r="Z42" s="84">
        <f t="shared" si="43"/>
        <v>16</v>
      </c>
      <c r="AA42" s="84">
        <f t="shared" si="43"/>
        <v>10.5</v>
      </c>
      <c r="AB42" s="84">
        <f t="shared" si="43"/>
        <v>-5.5</v>
      </c>
      <c r="AC42" s="84">
        <f t="shared" si="43"/>
        <v>14</v>
      </c>
      <c r="AD42" s="84">
        <f t="shared" si="43"/>
        <v>10.5</v>
      </c>
      <c r="AE42" s="84">
        <f t="shared" si="43"/>
        <v>-3.5</v>
      </c>
      <c r="AF42" s="84">
        <f t="shared" si="43"/>
        <v>22.5</v>
      </c>
      <c r="AG42" s="84">
        <f t="shared" si="43"/>
        <v>8</v>
      </c>
      <c r="AH42" s="84">
        <f t="shared" si="43"/>
        <v>-14.5</v>
      </c>
      <c r="AI42" s="84">
        <f t="shared" si="43"/>
        <v>196</v>
      </c>
      <c r="AJ42" s="84">
        <f t="shared" si="43"/>
        <v>120.25</v>
      </c>
      <c r="AK42" s="84">
        <f t="shared" si="43"/>
        <v>-75.75</v>
      </c>
    </row>
    <row r="43" spans="2:37" ht="15.75" thickBot="1" x14ac:dyDescent="0.3">
      <c r="B43" s="71"/>
      <c r="C43" s="78" t="s">
        <v>6</v>
      </c>
      <c r="D43" s="79"/>
      <c r="E43" s="80">
        <f>E31+E42</f>
        <v>44.5</v>
      </c>
      <c r="F43" s="80">
        <f t="shared" ref="F43:AK43" si="44">F31+F42</f>
        <v>24.75</v>
      </c>
      <c r="G43" s="80">
        <f t="shared" si="44"/>
        <v>-19.75</v>
      </c>
      <c r="H43" s="80">
        <f t="shared" si="44"/>
        <v>67</v>
      </c>
      <c r="I43" s="80">
        <f t="shared" si="44"/>
        <v>58.25</v>
      </c>
      <c r="J43" s="80">
        <f t="shared" si="44"/>
        <v>-8.75</v>
      </c>
      <c r="K43" s="80">
        <f t="shared" si="44"/>
        <v>62</v>
      </c>
      <c r="L43" s="80">
        <f t="shared" si="44"/>
        <v>45.75</v>
      </c>
      <c r="M43" s="80">
        <f t="shared" si="44"/>
        <v>-16.25</v>
      </c>
      <c r="N43" s="80">
        <f t="shared" si="44"/>
        <v>64</v>
      </c>
      <c r="O43" s="80">
        <f t="shared" si="44"/>
        <v>62.25</v>
      </c>
      <c r="P43" s="80">
        <f t="shared" si="44"/>
        <v>-1.75</v>
      </c>
      <c r="Q43" s="80">
        <f t="shared" si="44"/>
        <v>48</v>
      </c>
      <c r="R43" s="80">
        <f t="shared" si="44"/>
        <v>36.25</v>
      </c>
      <c r="S43" s="80">
        <f t="shared" si="44"/>
        <v>-11.75</v>
      </c>
      <c r="T43" s="80">
        <f t="shared" si="44"/>
        <v>61.5</v>
      </c>
      <c r="U43" s="80">
        <f t="shared" si="44"/>
        <v>15.25</v>
      </c>
      <c r="V43" s="80">
        <f t="shared" si="44"/>
        <v>-46.25</v>
      </c>
      <c r="W43" s="80">
        <f t="shared" si="44"/>
        <v>54</v>
      </c>
      <c r="X43" s="80">
        <f t="shared" si="44"/>
        <v>43.5</v>
      </c>
      <c r="Y43" s="80">
        <f t="shared" si="44"/>
        <v>-10.5</v>
      </c>
      <c r="Z43" s="80">
        <f t="shared" si="44"/>
        <v>48</v>
      </c>
      <c r="AA43" s="80">
        <f t="shared" si="44"/>
        <v>33.75</v>
      </c>
      <c r="AB43" s="80">
        <f t="shared" si="44"/>
        <v>-14.25</v>
      </c>
      <c r="AC43" s="80">
        <f t="shared" si="44"/>
        <v>41</v>
      </c>
      <c r="AD43" s="80">
        <f t="shared" si="44"/>
        <v>33.25</v>
      </c>
      <c r="AE43" s="80">
        <f t="shared" si="44"/>
        <v>-7.75</v>
      </c>
      <c r="AF43" s="80">
        <f t="shared" si="44"/>
        <v>57</v>
      </c>
      <c r="AG43" s="80">
        <f t="shared" si="44"/>
        <v>27.75</v>
      </c>
      <c r="AH43" s="80">
        <f t="shared" si="44"/>
        <v>-29.25</v>
      </c>
      <c r="AI43" s="80">
        <f t="shared" si="44"/>
        <v>547</v>
      </c>
      <c r="AJ43" s="80">
        <f t="shared" si="44"/>
        <v>380.75</v>
      </c>
      <c r="AK43" s="80">
        <f t="shared" si="44"/>
        <v>-166.25</v>
      </c>
    </row>
    <row r="44" spans="2:37" ht="15.75" thickBot="1" x14ac:dyDescent="0.3">
      <c r="B44" s="93" t="s">
        <v>12</v>
      </c>
      <c r="C44" s="85" t="s">
        <v>80</v>
      </c>
      <c r="D44" s="86" t="s">
        <v>70</v>
      </c>
      <c r="E44" s="63">
        <v>0</v>
      </c>
      <c r="F44" s="64"/>
      <c r="G44" s="87">
        <f>F44-E44</f>
        <v>0</v>
      </c>
      <c r="H44" s="63">
        <v>0</v>
      </c>
      <c r="I44" s="64"/>
      <c r="J44" s="87">
        <f>I44-H44</f>
        <v>0</v>
      </c>
      <c r="K44" s="63">
        <v>0</v>
      </c>
      <c r="L44" s="64"/>
      <c r="M44" s="87">
        <f>L44-K44</f>
        <v>0</v>
      </c>
      <c r="N44" s="63">
        <v>0</v>
      </c>
      <c r="O44" s="64"/>
      <c r="P44" s="87">
        <f>O44-N44</f>
        <v>0</v>
      </c>
      <c r="Q44" s="63">
        <v>0</v>
      </c>
      <c r="R44" s="66">
        <v>0</v>
      </c>
      <c r="S44" s="87">
        <f>R44-Q44</f>
        <v>0</v>
      </c>
      <c r="T44" s="63">
        <v>0</v>
      </c>
      <c r="U44" s="64"/>
      <c r="V44" s="87">
        <f>U44-T44</f>
        <v>0</v>
      </c>
      <c r="W44" s="63">
        <v>0</v>
      </c>
      <c r="X44" s="64"/>
      <c r="Y44" s="87">
        <f>X44-W44</f>
        <v>0</v>
      </c>
      <c r="Z44" s="63">
        <v>2</v>
      </c>
      <c r="AA44" s="66">
        <v>2.5</v>
      </c>
      <c r="AB44" s="87">
        <f>AA44-Z44</f>
        <v>0.5</v>
      </c>
      <c r="AC44" s="63">
        <v>0</v>
      </c>
      <c r="AD44" s="64"/>
      <c r="AE44" s="87">
        <f>AD44-AC44</f>
        <v>0</v>
      </c>
      <c r="AF44" s="81"/>
      <c r="AG44" s="64"/>
      <c r="AH44" s="87">
        <f>AG44-AF44</f>
        <v>0</v>
      </c>
      <c r="AI44" s="67">
        <f>AF44+AC44+Z44+W44+T44+Q44+N44+K44+H44+E44</f>
        <v>2</v>
      </c>
      <c r="AJ44" s="67">
        <f>AG44+AD44+AA44+X44+U44+R44+O44+L44+I44+F44</f>
        <v>2.5</v>
      </c>
      <c r="AK44" s="67">
        <f>AJ44-AI44</f>
        <v>0.5</v>
      </c>
    </row>
    <row r="45" spans="2:37" ht="15.75" thickBot="1" x14ac:dyDescent="0.3">
      <c r="B45" s="94"/>
      <c r="C45" s="88"/>
      <c r="D45" s="86" t="s">
        <v>4</v>
      </c>
      <c r="E45" s="63">
        <v>0</v>
      </c>
      <c r="F45" s="64"/>
      <c r="G45" s="87">
        <f t="shared" ref="G45:G52" si="45">F45-E45</f>
        <v>0</v>
      </c>
      <c r="H45" s="63">
        <v>0</v>
      </c>
      <c r="I45" s="64"/>
      <c r="J45" s="87">
        <f t="shared" ref="J45:J52" si="46">I45-H45</f>
        <v>0</v>
      </c>
      <c r="K45" s="63">
        <v>0</v>
      </c>
      <c r="L45" s="64"/>
      <c r="M45" s="87">
        <f t="shared" ref="M45:M52" si="47">L45-K45</f>
        <v>0</v>
      </c>
      <c r="N45" s="63">
        <v>0</v>
      </c>
      <c r="O45" s="64"/>
      <c r="P45" s="87">
        <f t="shared" ref="P45:P52" si="48">O45-N45</f>
        <v>0</v>
      </c>
      <c r="Q45" s="63">
        <v>0</v>
      </c>
      <c r="R45" s="64"/>
      <c r="S45" s="87">
        <f t="shared" ref="S45:S52" si="49">R45-Q45</f>
        <v>0</v>
      </c>
      <c r="T45" s="63">
        <v>0</v>
      </c>
      <c r="U45" s="64"/>
      <c r="V45" s="87">
        <f t="shared" ref="V45:V52" si="50">U45-T45</f>
        <v>0</v>
      </c>
      <c r="W45" s="63">
        <v>0</v>
      </c>
      <c r="X45" s="64"/>
      <c r="Y45" s="87">
        <f t="shared" ref="Y45:Y52" si="51">X45-W45</f>
        <v>0</v>
      </c>
      <c r="Z45" s="63">
        <v>0</v>
      </c>
      <c r="AA45" s="64"/>
      <c r="AB45" s="87">
        <f t="shared" ref="AB45:AB52" si="52">AA45-Z45</f>
        <v>0</v>
      </c>
      <c r="AC45" s="63">
        <v>0</v>
      </c>
      <c r="AD45" s="64"/>
      <c r="AE45" s="87">
        <f t="shared" ref="AE45:AE52" si="53">AD45-AC45</f>
        <v>0</v>
      </c>
      <c r="AF45" s="81"/>
      <c r="AG45" s="64"/>
      <c r="AH45" s="87">
        <f t="shared" ref="AH45:AH52" si="54">AG45-AF45</f>
        <v>0</v>
      </c>
      <c r="AI45" s="67">
        <f t="shared" ref="AI45:AI52" si="55">AF45+AC45+Z45+W45+T45+Q45+N45+K45+H45+E45</f>
        <v>0</v>
      </c>
      <c r="AJ45" s="67">
        <f t="shared" ref="AJ45:AJ52" si="56">AG45+AD45+AA45+X45+U45+R45+O45+L45+I45+F45</f>
        <v>0</v>
      </c>
      <c r="AK45" s="67">
        <f t="shared" ref="AK45:AK52" si="57">AJ45-AI45</f>
        <v>0</v>
      </c>
    </row>
    <row r="46" spans="2:37" ht="15.75" thickBot="1" x14ac:dyDescent="0.3">
      <c r="B46" s="93" t="s">
        <v>13</v>
      </c>
      <c r="C46" s="88"/>
      <c r="D46" s="86" t="s">
        <v>71</v>
      </c>
      <c r="E46" s="63">
        <v>8</v>
      </c>
      <c r="F46" s="66">
        <v>1</v>
      </c>
      <c r="G46" s="87">
        <f t="shared" si="45"/>
        <v>-7</v>
      </c>
      <c r="H46" s="63">
        <v>13</v>
      </c>
      <c r="I46" s="66">
        <v>7.5</v>
      </c>
      <c r="J46" s="87">
        <f t="shared" si="46"/>
        <v>-5.5</v>
      </c>
      <c r="K46" s="63">
        <v>8</v>
      </c>
      <c r="L46" s="66">
        <v>5</v>
      </c>
      <c r="M46" s="87">
        <f t="shared" si="47"/>
        <v>-3</v>
      </c>
      <c r="N46" s="63">
        <v>16</v>
      </c>
      <c r="O46" s="66">
        <v>8</v>
      </c>
      <c r="P46" s="90">
        <f t="shared" si="48"/>
        <v>-8</v>
      </c>
      <c r="Q46" s="63">
        <v>8</v>
      </c>
      <c r="R46" s="64"/>
      <c r="S46" s="90">
        <f t="shared" si="49"/>
        <v>-8</v>
      </c>
      <c r="T46" s="63">
        <v>12</v>
      </c>
      <c r="U46" s="64"/>
      <c r="V46" s="90">
        <f t="shared" si="50"/>
        <v>-12</v>
      </c>
      <c r="W46" s="63">
        <v>10</v>
      </c>
      <c r="X46" s="66">
        <v>4</v>
      </c>
      <c r="Y46" s="89">
        <f t="shared" si="51"/>
        <v>-6</v>
      </c>
      <c r="Z46" s="63">
        <v>10</v>
      </c>
      <c r="AA46" s="66">
        <v>0.5</v>
      </c>
      <c r="AB46" s="90">
        <f t="shared" si="52"/>
        <v>-9.5</v>
      </c>
      <c r="AC46" s="63">
        <v>10</v>
      </c>
      <c r="AD46" s="64"/>
      <c r="AE46" s="90">
        <f t="shared" si="53"/>
        <v>-10</v>
      </c>
      <c r="AF46" s="63">
        <v>5</v>
      </c>
      <c r="AG46" s="64"/>
      <c r="AH46" s="89">
        <f t="shared" si="54"/>
        <v>-5</v>
      </c>
      <c r="AI46" s="67">
        <f t="shared" si="55"/>
        <v>100</v>
      </c>
      <c r="AJ46" s="67">
        <f t="shared" si="56"/>
        <v>26</v>
      </c>
      <c r="AK46" s="133">
        <f t="shared" si="57"/>
        <v>-74</v>
      </c>
    </row>
    <row r="47" spans="2:37" ht="15.75" thickBot="1" x14ac:dyDescent="0.3">
      <c r="B47" s="94"/>
      <c r="C47" s="88"/>
      <c r="D47" s="86" t="s">
        <v>72</v>
      </c>
      <c r="E47" s="63">
        <v>6</v>
      </c>
      <c r="F47" s="64"/>
      <c r="G47" s="87">
        <f t="shared" si="45"/>
        <v>-6</v>
      </c>
      <c r="H47" s="63">
        <v>4</v>
      </c>
      <c r="I47" s="64"/>
      <c r="J47" s="87">
        <f t="shared" si="46"/>
        <v>-4</v>
      </c>
      <c r="K47" s="63">
        <v>4</v>
      </c>
      <c r="L47" s="64"/>
      <c r="M47" s="89">
        <f t="shared" si="47"/>
        <v>-4</v>
      </c>
      <c r="N47" s="63">
        <v>4</v>
      </c>
      <c r="O47" s="64"/>
      <c r="P47" s="89">
        <f t="shared" si="48"/>
        <v>-4</v>
      </c>
      <c r="Q47" s="63">
        <v>8</v>
      </c>
      <c r="R47" s="64"/>
      <c r="S47" s="90">
        <f t="shared" si="49"/>
        <v>-8</v>
      </c>
      <c r="T47" s="63">
        <v>1</v>
      </c>
      <c r="U47" s="64"/>
      <c r="V47" s="87">
        <f t="shared" si="50"/>
        <v>-1</v>
      </c>
      <c r="W47" s="63">
        <v>0</v>
      </c>
      <c r="X47" s="64"/>
      <c r="Y47" s="87">
        <f t="shared" si="51"/>
        <v>0</v>
      </c>
      <c r="Z47" s="63">
        <v>0</v>
      </c>
      <c r="AA47" s="64"/>
      <c r="AB47" s="87">
        <f t="shared" si="52"/>
        <v>0</v>
      </c>
      <c r="AC47" s="63">
        <v>0</v>
      </c>
      <c r="AD47" s="64"/>
      <c r="AE47" s="87">
        <f t="shared" si="53"/>
        <v>0</v>
      </c>
      <c r="AF47" s="81"/>
      <c r="AG47" s="64"/>
      <c r="AH47" s="87">
        <f t="shared" si="54"/>
        <v>0</v>
      </c>
      <c r="AI47" s="67">
        <f t="shared" si="55"/>
        <v>27</v>
      </c>
      <c r="AJ47" s="67">
        <f t="shared" si="56"/>
        <v>0</v>
      </c>
      <c r="AK47" s="133">
        <f>AJ47-AI47</f>
        <v>-27</v>
      </c>
    </row>
    <row r="48" spans="2:37" ht="15.75" thickBot="1" x14ac:dyDescent="0.3">
      <c r="B48" s="71"/>
      <c r="C48" s="88"/>
      <c r="D48" s="86" t="s">
        <v>73</v>
      </c>
      <c r="E48" s="63">
        <v>1</v>
      </c>
      <c r="F48" s="66">
        <v>2.5</v>
      </c>
      <c r="G48" s="87">
        <f t="shared" si="45"/>
        <v>1.5</v>
      </c>
      <c r="H48" s="63">
        <v>0</v>
      </c>
      <c r="I48" s="64"/>
      <c r="J48" s="87">
        <f t="shared" si="46"/>
        <v>0</v>
      </c>
      <c r="K48" s="63">
        <v>0</v>
      </c>
      <c r="L48" s="64"/>
      <c r="M48" s="87">
        <f t="shared" si="47"/>
        <v>0</v>
      </c>
      <c r="N48" s="63">
        <v>0</v>
      </c>
      <c r="O48" s="64"/>
      <c r="P48" s="87">
        <f t="shared" si="48"/>
        <v>0</v>
      </c>
      <c r="Q48" s="63">
        <v>0</v>
      </c>
      <c r="R48" s="64"/>
      <c r="S48" s="87">
        <f t="shared" si="49"/>
        <v>0</v>
      </c>
      <c r="T48" s="63">
        <v>0</v>
      </c>
      <c r="U48" s="64"/>
      <c r="V48" s="87">
        <f t="shared" si="50"/>
        <v>0</v>
      </c>
      <c r="W48" s="63">
        <v>2</v>
      </c>
      <c r="X48" s="66">
        <v>2</v>
      </c>
      <c r="Y48" s="87">
        <f t="shared" si="51"/>
        <v>0</v>
      </c>
      <c r="Z48" s="63">
        <v>0</v>
      </c>
      <c r="AA48" s="64"/>
      <c r="AB48" s="87">
        <f t="shared" si="52"/>
        <v>0</v>
      </c>
      <c r="AC48" s="63">
        <v>0</v>
      </c>
      <c r="AD48" s="64"/>
      <c r="AE48" s="87">
        <f t="shared" si="53"/>
        <v>0</v>
      </c>
      <c r="AF48" s="81"/>
      <c r="AG48" s="64"/>
      <c r="AH48" s="87">
        <f t="shared" si="54"/>
        <v>0</v>
      </c>
      <c r="AI48" s="67">
        <f t="shared" si="55"/>
        <v>3</v>
      </c>
      <c r="AJ48" s="67">
        <f t="shared" si="56"/>
        <v>4.5</v>
      </c>
      <c r="AK48" s="67">
        <f t="shared" si="57"/>
        <v>1.5</v>
      </c>
    </row>
    <row r="49" spans="2:37" ht="15.75" thickBot="1" x14ac:dyDescent="0.3">
      <c r="B49" s="71"/>
      <c r="C49" s="88"/>
      <c r="D49" s="86" t="s">
        <v>74</v>
      </c>
      <c r="E49" s="63">
        <v>0</v>
      </c>
      <c r="F49" s="66">
        <v>0.25</v>
      </c>
      <c r="G49" s="87">
        <f t="shared" si="45"/>
        <v>0.25</v>
      </c>
      <c r="H49" s="63">
        <v>0</v>
      </c>
      <c r="I49" s="64"/>
      <c r="J49" s="87">
        <f t="shared" si="46"/>
        <v>0</v>
      </c>
      <c r="K49" s="63">
        <v>6</v>
      </c>
      <c r="L49" s="66">
        <v>2</v>
      </c>
      <c r="M49" s="89">
        <f t="shared" si="47"/>
        <v>-4</v>
      </c>
      <c r="N49" s="63">
        <v>0</v>
      </c>
      <c r="O49" s="66">
        <v>8</v>
      </c>
      <c r="P49" s="87">
        <f t="shared" si="48"/>
        <v>8</v>
      </c>
      <c r="Q49" s="63">
        <v>1</v>
      </c>
      <c r="R49" s="64"/>
      <c r="S49" s="87">
        <f t="shared" si="49"/>
        <v>-1</v>
      </c>
      <c r="T49" s="63">
        <v>0</v>
      </c>
      <c r="U49" s="64"/>
      <c r="V49" s="87">
        <f t="shared" si="50"/>
        <v>0</v>
      </c>
      <c r="W49" s="63">
        <v>0</v>
      </c>
      <c r="X49" s="64"/>
      <c r="Y49" s="87">
        <f t="shared" si="51"/>
        <v>0</v>
      </c>
      <c r="Z49" s="63">
        <v>0</v>
      </c>
      <c r="AA49" s="64"/>
      <c r="AB49" s="87">
        <f t="shared" si="52"/>
        <v>0</v>
      </c>
      <c r="AC49" s="63">
        <v>0</v>
      </c>
      <c r="AD49" s="64"/>
      <c r="AE49" s="87">
        <f t="shared" si="53"/>
        <v>0</v>
      </c>
      <c r="AF49" s="81"/>
      <c r="AG49" s="66">
        <v>2.5</v>
      </c>
      <c r="AH49" s="87">
        <f t="shared" si="54"/>
        <v>2.5</v>
      </c>
      <c r="AI49" s="67">
        <f t="shared" si="55"/>
        <v>7</v>
      </c>
      <c r="AJ49" s="67">
        <f t="shared" si="56"/>
        <v>12.75</v>
      </c>
      <c r="AK49" s="132">
        <f t="shared" si="57"/>
        <v>5.75</v>
      </c>
    </row>
    <row r="50" spans="2:37" ht="15.75" thickBot="1" x14ac:dyDescent="0.3">
      <c r="B50" s="71"/>
      <c r="C50" s="88"/>
      <c r="D50" s="86" t="s">
        <v>75</v>
      </c>
      <c r="E50" s="63">
        <v>0</v>
      </c>
      <c r="F50" s="64"/>
      <c r="G50" s="87">
        <f t="shared" si="45"/>
        <v>0</v>
      </c>
      <c r="H50" s="63">
        <v>2</v>
      </c>
      <c r="I50" s="64"/>
      <c r="J50" s="87">
        <f t="shared" si="46"/>
        <v>-2</v>
      </c>
      <c r="K50" s="63">
        <v>0</v>
      </c>
      <c r="L50" s="64"/>
      <c r="M50" s="87">
        <f t="shared" si="47"/>
        <v>0</v>
      </c>
      <c r="N50" s="63">
        <v>1</v>
      </c>
      <c r="O50" s="64"/>
      <c r="P50" s="87">
        <f t="shared" si="48"/>
        <v>-1</v>
      </c>
      <c r="Q50" s="63">
        <v>1</v>
      </c>
      <c r="R50" s="64"/>
      <c r="S50" s="87">
        <f t="shared" si="49"/>
        <v>-1</v>
      </c>
      <c r="T50" s="63">
        <v>0.5</v>
      </c>
      <c r="U50" s="64"/>
      <c r="V50" s="87">
        <f t="shared" si="50"/>
        <v>-0.5</v>
      </c>
      <c r="W50" s="63">
        <v>0</v>
      </c>
      <c r="X50" s="64"/>
      <c r="Y50" s="87">
        <f t="shared" si="51"/>
        <v>0</v>
      </c>
      <c r="Z50" s="63">
        <v>0</v>
      </c>
      <c r="AA50" s="64"/>
      <c r="AB50" s="87">
        <f t="shared" si="52"/>
        <v>0</v>
      </c>
      <c r="AC50" s="63">
        <v>0</v>
      </c>
      <c r="AD50" s="66">
        <v>2</v>
      </c>
      <c r="AE50" s="87">
        <f t="shared" si="53"/>
        <v>2</v>
      </c>
      <c r="AF50" s="63">
        <v>0.5</v>
      </c>
      <c r="AG50" s="64"/>
      <c r="AH50" s="87">
        <f t="shared" si="54"/>
        <v>-0.5</v>
      </c>
      <c r="AI50" s="67">
        <f t="shared" si="55"/>
        <v>5</v>
      </c>
      <c r="AJ50" s="67">
        <f t="shared" si="56"/>
        <v>2</v>
      </c>
      <c r="AK50" s="67">
        <f t="shared" si="57"/>
        <v>-3</v>
      </c>
    </row>
    <row r="51" spans="2:37" ht="15.75" thickBot="1" x14ac:dyDescent="0.3">
      <c r="B51" s="71"/>
      <c r="C51" s="88"/>
      <c r="D51" s="86" t="s">
        <v>76</v>
      </c>
      <c r="E51" s="63">
        <v>0</v>
      </c>
      <c r="F51" s="64"/>
      <c r="G51" s="87">
        <f t="shared" si="45"/>
        <v>0</v>
      </c>
      <c r="H51" s="63">
        <v>0</v>
      </c>
      <c r="I51" s="64"/>
      <c r="J51" s="87">
        <f t="shared" si="46"/>
        <v>0</v>
      </c>
      <c r="K51" s="63">
        <v>0</v>
      </c>
      <c r="L51" s="64"/>
      <c r="M51" s="87">
        <f t="shared" si="47"/>
        <v>0</v>
      </c>
      <c r="N51" s="63">
        <v>1</v>
      </c>
      <c r="O51" s="64"/>
      <c r="P51" s="87">
        <f t="shared" si="48"/>
        <v>-1</v>
      </c>
      <c r="Q51" s="63">
        <v>0</v>
      </c>
      <c r="R51" s="64"/>
      <c r="S51" s="87">
        <f t="shared" si="49"/>
        <v>0</v>
      </c>
      <c r="T51" s="63">
        <v>6</v>
      </c>
      <c r="U51" s="66">
        <v>20</v>
      </c>
      <c r="V51" s="90">
        <f t="shared" si="50"/>
        <v>14</v>
      </c>
      <c r="W51" s="63">
        <v>0</v>
      </c>
      <c r="X51" s="64"/>
      <c r="Y51" s="87">
        <f t="shared" si="51"/>
        <v>0</v>
      </c>
      <c r="Z51" s="81"/>
      <c r="AA51" s="64"/>
      <c r="AB51" s="87">
        <f t="shared" si="52"/>
        <v>0</v>
      </c>
      <c r="AC51" s="63">
        <v>0</v>
      </c>
      <c r="AD51" s="64"/>
      <c r="AE51" s="87">
        <f t="shared" si="53"/>
        <v>0</v>
      </c>
      <c r="AF51" s="63">
        <v>0</v>
      </c>
      <c r="AG51" s="64"/>
      <c r="AH51" s="87">
        <f t="shared" si="54"/>
        <v>0</v>
      </c>
      <c r="AI51" s="67">
        <f t="shared" si="55"/>
        <v>7</v>
      </c>
      <c r="AJ51" s="67">
        <f t="shared" si="56"/>
        <v>20</v>
      </c>
      <c r="AK51" s="133">
        <f t="shared" si="57"/>
        <v>13</v>
      </c>
    </row>
    <row r="52" spans="2:37" ht="15.75" thickBot="1" x14ac:dyDescent="0.3">
      <c r="B52" s="71"/>
      <c r="C52" s="88"/>
      <c r="D52" s="86" t="s">
        <v>79</v>
      </c>
      <c r="E52" s="63">
        <v>4</v>
      </c>
      <c r="F52" s="64">
        <v>2.25</v>
      </c>
      <c r="G52" s="87">
        <f t="shared" si="45"/>
        <v>-1.75</v>
      </c>
      <c r="H52" s="63">
        <v>4</v>
      </c>
      <c r="I52" s="64">
        <v>2.25</v>
      </c>
      <c r="J52" s="87">
        <f t="shared" si="46"/>
        <v>-1.75</v>
      </c>
      <c r="K52" s="63">
        <v>4</v>
      </c>
      <c r="L52" s="64">
        <v>2.25</v>
      </c>
      <c r="M52" s="87">
        <f t="shared" si="47"/>
        <v>-1.75</v>
      </c>
      <c r="N52" s="63">
        <v>4</v>
      </c>
      <c r="O52" s="64">
        <v>2.25</v>
      </c>
      <c r="P52" s="87">
        <f t="shared" si="48"/>
        <v>-1.75</v>
      </c>
      <c r="Q52" s="63">
        <v>4</v>
      </c>
      <c r="R52" s="64">
        <v>2.25</v>
      </c>
      <c r="S52" s="87">
        <f t="shared" si="49"/>
        <v>-1.75</v>
      </c>
      <c r="T52" s="63">
        <v>4</v>
      </c>
      <c r="U52" s="64">
        <v>0.5</v>
      </c>
      <c r="V52" s="87">
        <f t="shared" si="50"/>
        <v>-3.5</v>
      </c>
      <c r="W52" s="63">
        <v>4</v>
      </c>
      <c r="X52" s="64">
        <v>2.25</v>
      </c>
      <c r="Y52" s="87">
        <f t="shared" si="51"/>
        <v>-1.75</v>
      </c>
      <c r="Z52" s="81">
        <v>4</v>
      </c>
      <c r="AA52" s="64">
        <v>2.25</v>
      </c>
      <c r="AB52" s="87">
        <f t="shared" si="52"/>
        <v>-1.75</v>
      </c>
      <c r="AC52" s="63">
        <v>4</v>
      </c>
      <c r="AD52" s="64">
        <v>2.25</v>
      </c>
      <c r="AE52" s="87">
        <f t="shared" si="53"/>
        <v>-1.75</v>
      </c>
      <c r="AF52" s="63">
        <v>4</v>
      </c>
      <c r="AG52" s="64">
        <v>2.25</v>
      </c>
      <c r="AH52" s="87">
        <f t="shared" si="54"/>
        <v>-1.75</v>
      </c>
      <c r="AI52" s="67">
        <f t="shared" si="55"/>
        <v>40</v>
      </c>
      <c r="AJ52" s="67">
        <f t="shared" si="56"/>
        <v>20.75</v>
      </c>
      <c r="AK52" s="133">
        <f t="shared" si="57"/>
        <v>-19.25</v>
      </c>
    </row>
    <row r="53" spans="2:37" ht="15.75" thickBot="1" x14ac:dyDescent="0.3">
      <c r="B53" s="71"/>
      <c r="C53" s="88"/>
      <c r="D53" s="86"/>
      <c r="E53" s="71"/>
      <c r="F53" s="72"/>
      <c r="G53" s="71"/>
      <c r="H53" s="71"/>
      <c r="I53" s="72"/>
      <c r="J53" s="71"/>
      <c r="K53" s="71"/>
      <c r="L53" s="72"/>
      <c r="M53" s="71"/>
      <c r="N53" s="71"/>
      <c r="O53" s="72"/>
      <c r="P53" s="71"/>
      <c r="Q53" s="71"/>
      <c r="R53" s="72"/>
      <c r="S53" s="71"/>
      <c r="T53" s="71"/>
      <c r="U53" s="72"/>
      <c r="V53" s="71"/>
      <c r="W53" s="71"/>
      <c r="X53" s="72"/>
      <c r="Y53" s="71"/>
      <c r="Z53" s="71"/>
      <c r="AA53" s="72"/>
      <c r="AB53" s="71"/>
      <c r="AC53" s="71"/>
      <c r="AD53" s="72"/>
      <c r="AE53" s="71"/>
      <c r="AF53" s="71"/>
      <c r="AG53" s="72"/>
      <c r="AH53" s="71"/>
      <c r="AI53" s="71"/>
      <c r="AJ53" s="71"/>
      <c r="AK53" s="71"/>
    </row>
    <row r="54" spans="2:37" ht="15.75" thickBot="1" x14ac:dyDescent="0.3">
      <c r="B54" s="71"/>
      <c r="C54" s="91"/>
      <c r="D54" s="92" t="s">
        <v>77</v>
      </c>
      <c r="E54" s="95">
        <f>SUM(E44:E52)</f>
        <v>19</v>
      </c>
      <c r="F54" s="95">
        <f t="shared" ref="F54:AK54" si="58">SUM(F44:F52)</f>
        <v>6</v>
      </c>
      <c r="G54" s="95">
        <f t="shared" si="58"/>
        <v>-13</v>
      </c>
      <c r="H54" s="95">
        <f t="shared" si="58"/>
        <v>23</v>
      </c>
      <c r="I54" s="95">
        <f t="shared" si="58"/>
        <v>9.75</v>
      </c>
      <c r="J54" s="95">
        <f t="shared" si="58"/>
        <v>-13.25</v>
      </c>
      <c r="K54" s="95">
        <f t="shared" si="58"/>
        <v>22</v>
      </c>
      <c r="L54" s="95">
        <f t="shared" si="58"/>
        <v>9.25</v>
      </c>
      <c r="M54" s="95">
        <f t="shared" si="58"/>
        <v>-12.75</v>
      </c>
      <c r="N54" s="95">
        <f t="shared" si="58"/>
        <v>26</v>
      </c>
      <c r="O54" s="95">
        <f t="shared" si="58"/>
        <v>18.25</v>
      </c>
      <c r="P54" s="95">
        <f t="shared" si="58"/>
        <v>-7.75</v>
      </c>
      <c r="Q54" s="95">
        <f t="shared" si="58"/>
        <v>22</v>
      </c>
      <c r="R54" s="95">
        <f t="shared" si="58"/>
        <v>2.25</v>
      </c>
      <c r="S54" s="95">
        <f t="shared" si="58"/>
        <v>-19.75</v>
      </c>
      <c r="T54" s="95">
        <f t="shared" si="58"/>
        <v>23.5</v>
      </c>
      <c r="U54" s="95">
        <f t="shared" si="58"/>
        <v>20.5</v>
      </c>
      <c r="V54" s="95">
        <f t="shared" si="58"/>
        <v>-3</v>
      </c>
      <c r="W54" s="95">
        <f t="shared" si="58"/>
        <v>16</v>
      </c>
      <c r="X54" s="95">
        <f t="shared" si="58"/>
        <v>8.25</v>
      </c>
      <c r="Y54" s="95">
        <f t="shared" si="58"/>
        <v>-7.75</v>
      </c>
      <c r="Z54" s="95">
        <f t="shared" si="58"/>
        <v>16</v>
      </c>
      <c r="AA54" s="95">
        <f t="shared" si="58"/>
        <v>5.25</v>
      </c>
      <c r="AB54" s="95">
        <f t="shared" si="58"/>
        <v>-10.75</v>
      </c>
      <c r="AC54" s="95">
        <f t="shared" si="58"/>
        <v>14</v>
      </c>
      <c r="AD54" s="95">
        <f t="shared" si="58"/>
        <v>4.25</v>
      </c>
      <c r="AE54" s="95">
        <f t="shared" si="58"/>
        <v>-9.75</v>
      </c>
      <c r="AF54" s="95">
        <f t="shared" si="58"/>
        <v>9.5</v>
      </c>
      <c r="AG54" s="95">
        <f t="shared" si="58"/>
        <v>4.75</v>
      </c>
      <c r="AH54" s="95">
        <f t="shared" si="58"/>
        <v>-4.75</v>
      </c>
      <c r="AI54" s="95">
        <f t="shared" si="58"/>
        <v>191</v>
      </c>
      <c r="AJ54" s="95">
        <f t="shared" si="58"/>
        <v>88.5</v>
      </c>
      <c r="AK54" s="95">
        <f t="shared" si="58"/>
        <v>-102.5</v>
      </c>
    </row>
    <row r="55" spans="2:37" ht="15.75" thickBot="1" x14ac:dyDescent="0.3">
      <c r="B55" s="71"/>
      <c r="C55" s="78" t="s">
        <v>6</v>
      </c>
      <c r="D55" s="79"/>
      <c r="E55" s="80">
        <f>E43+E54</f>
        <v>63.5</v>
      </c>
      <c r="F55" s="80">
        <f t="shared" ref="F55:AK55" si="59">F43+F54</f>
        <v>30.75</v>
      </c>
      <c r="G55" s="80">
        <f t="shared" si="59"/>
        <v>-32.75</v>
      </c>
      <c r="H55" s="80">
        <f t="shared" si="59"/>
        <v>90</v>
      </c>
      <c r="I55" s="80">
        <f t="shared" si="59"/>
        <v>68</v>
      </c>
      <c r="J55" s="80">
        <f t="shared" si="59"/>
        <v>-22</v>
      </c>
      <c r="K55" s="80">
        <f t="shared" si="59"/>
        <v>84</v>
      </c>
      <c r="L55" s="80">
        <f t="shared" si="59"/>
        <v>55</v>
      </c>
      <c r="M55" s="80">
        <f t="shared" si="59"/>
        <v>-29</v>
      </c>
      <c r="N55" s="80">
        <f t="shared" si="59"/>
        <v>90</v>
      </c>
      <c r="O55" s="80">
        <f t="shared" si="59"/>
        <v>80.5</v>
      </c>
      <c r="P55" s="80">
        <f t="shared" si="59"/>
        <v>-9.5</v>
      </c>
      <c r="Q55" s="80">
        <f t="shared" si="59"/>
        <v>70</v>
      </c>
      <c r="R55" s="80">
        <f t="shared" si="59"/>
        <v>38.5</v>
      </c>
      <c r="S55" s="80">
        <f t="shared" si="59"/>
        <v>-31.5</v>
      </c>
      <c r="T55" s="80">
        <f t="shared" si="59"/>
        <v>85</v>
      </c>
      <c r="U55" s="80">
        <f t="shared" si="59"/>
        <v>35.75</v>
      </c>
      <c r="V55" s="80">
        <f t="shared" si="59"/>
        <v>-49.25</v>
      </c>
      <c r="W55" s="80">
        <f t="shared" si="59"/>
        <v>70</v>
      </c>
      <c r="X55" s="80">
        <f t="shared" si="59"/>
        <v>51.75</v>
      </c>
      <c r="Y55" s="80">
        <f t="shared" si="59"/>
        <v>-18.25</v>
      </c>
      <c r="Z55" s="80">
        <f t="shared" si="59"/>
        <v>64</v>
      </c>
      <c r="AA55" s="80">
        <f t="shared" si="59"/>
        <v>39</v>
      </c>
      <c r="AB55" s="80">
        <f t="shared" si="59"/>
        <v>-25</v>
      </c>
      <c r="AC55" s="80">
        <f t="shared" si="59"/>
        <v>55</v>
      </c>
      <c r="AD55" s="80">
        <f t="shared" si="59"/>
        <v>37.5</v>
      </c>
      <c r="AE55" s="80">
        <f t="shared" si="59"/>
        <v>-17.5</v>
      </c>
      <c r="AF55" s="80">
        <f t="shared" si="59"/>
        <v>66.5</v>
      </c>
      <c r="AG55" s="80">
        <f t="shared" si="59"/>
        <v>32.5</v>
      </c>
      <c r="AH55" s="80">
        <f t="shared" si="59"/>
        <v>-34</v>
      </c>
      <c r="AI55" s="80">
        <f t="shared" si="59"/>
        <v>738</v>
      </c>
      <c r="AJ55" s="80">
        <f t="shared" si="59"/>
        <v>469.25</v>
      </c>
      <c r="AK55" s="80">
        <f t="shared" si="59"/>
        <v>-268.75</v>
      </c>
    </row>
    <row r="56" spans="2:37" ht="15.75" thickBot="1" x14ac:dyDescent="0.3">
      <c r="B56" s="71"/>
      <c r="C56" s="96" t="s">
        <v>81</v>
      </c>
      <c r="D56" s="86" t="s">
        <v>70</v>
      </c>
      <c r="E56" s="63">
        <v>0</v>
      </c>
      <c r="F56" s="66">
        <v>0</v>
      </c>
      <c r="G56" s="87">
        <f>F56-E56</f>
        <v>0</v>
      </c>
      <c r="H56" s="63">
        <v>0</v>
      </c>
      <c r="I56" s="64"/>
      <c r="J56" s="87">
        <f>I56-H56</f>
        <v>0</v>
      </c>
      <c r="K56" s="63">
        <v>0</v>
      </c>
      <c r="L56" s="66">
        <v>0</v>
      </c>
      <c r="M56" s="87">
        <f>L56-K56</f>
        <v>0</v>
      </c>
      <c r="N56" s="63">
        <v>0</v>
      </c>
      <c r="O56" s="66">
        <v>0</v>
      </c>
      <c r="P56" s="87">
        <f>O56-N56</f>
        <v>0</v>
      </c>
      <c r="Q56" s="63">
        <v>0</v>
      </c>
      <c r="R56" s="66">
        <v>0</v>
      </c>
      <c r="S56" s="87">
        <f>R56-Q56</f>
        <v>0</v>
      </c>
      <c r="T56" s="63">
        <v>0</v>
      </c>
      <c r="U56" s="64"/>
      <c r="V56" s="87">
        <f>U56-T56</f>
        <v>0</v>
      </c>
      <c r="W56" s="63">
        <v>0</v>
      </c>
      <c r="X56" s="66">
        <v>0</v>
      </c>
      <c r="Y56" s="87">
        <f>X56-W56</f>
        <v>0</v>
      </c>
      <c r="Z56" s="63">
        <v>2</v>
      </c>
      <c r="AA56" s="66">
        <v>6</v>
      </c>
      <c r="AB56" s="89">
        <f>AA56-Z56</f>
        <v>4</v>
      </c>
      <c r="AC56" s="63">
        <v>0</v>
      </c>
      <c r="AD56" s="66">
        <v>0</v>
      </c>
      <c r="AE56" s="87">
        <f>AD56-AC56</f>
        <v>0</v>
      </c>
      <c r="AF56" s="81"/>
      <c r="AG56" s="64"/>
      <c r="AH56" s="87">
        <f>AG56-AF56</f>
        <v>0</v>
      </c>
      <c r="AI56" s="67">
        <f>AF56+AC56+Z56+W56+T56+Q56+N56+K56+H56+E56</f>
        <v>2</v>
      </c>
      <c r="AJ56" s="67">
        <f>AG56+AD56+AA56+X56+U56+R56+O56+L56+I56+F56</f>
        <v>6</v>
      </c>
      <c r="AK56" s="132">
        <f>AJ56-AI56</f>
        <v>4</v>
      </c>
    </row>
    <row r="57" spans="2:37" ht="15.75" thickBot="1" x14ac:dyDescent="0.3">
      <c r="B57" s="71"/>
      <c r="C57" s="97"/>
      <c r="D57" s="86" t="s">
        <v>4</v>
      </c>
      <c r="E57" s="63">
        <v>0</v>
      </c>
      <c r="F57" s="64"/>
      <c r="G57" s="87">
        <f t="shared" ref="G57:G64" si="60">F57-E57</f>
        <v>0</v>
      </c>
      <c r="H57" s="63">
        <v>0</v>
      </c>
      <c r="I57" s="64"/>
      <c r="J57" s="87">
        <f t="shared" ref="J57:J64" si="61">I57-H57</f>
        <v>0</v>
      </c>
      <c r="K57" s="63">
        <v>0</v>
      </c>
      <c r="L57" s="64"/>
      <c r="M57" s="87">
        <f t="shared" ref="M57:M64" si="62">L57-K57</f>
        <v>0</v>
      </c>
      <c r="N57" s="63">
        <v>0</v>
      </c>
      <c r="O57" s="64"/>
      <c r="P57" s="87">
        <f t="shared" ref="P57:P64" si="63">O57-N57</f>
        <v>0</v>
      </c>
      <c r="Q57" s="63">
        <v>0</v>
      </c>
      <c r="R57" s="64"/>
      <c r="S57" s="87">
        <f t="shared" ref="S57:S64" si="64">R57-Q57</f>
        <v>0</v>
      </c>
      <c r="T57" s="63">
        <v>0</v>
      </c>
      <c r="U57" s="64"/>
      <c r="V57" s="87">
        <f t="shared" ref="V57:V64" si="65">U57-T57</f>
        <v>0</v>
      </c>
      <c r="W57" s="63">
        <v>0</v>
      </c>
      <c r="X57" s="64"/>
      <c r="Y57" s="87">
        <f t="shared" ref="Y57:Y64" si="66">X57-W57</f>
        <v>0</v>
      </c>
      <c r="Z57" s="63">
        <v>0</v>
      </c>
      <c r="AA57" s="64"/>
      <c r="AB57" s="87">
        <f>AA57-Z57</f>
        <v>0</v>
      </c>
      <c r="AC57" s="63">
        <v>0</v>
      </c>
      <c r="AD57" s="64"/>
      <c r="AE57" s="87">
        <f t="shared" ref="AE57:AE64" si="67">AD57-AC57</f>
        <v>0</v>
      </c>
      <c r="AF57" s="81"/>
      <c r="AG57" s="64"/>
      <c r="AH57" s="87">
        <f t="shared" ref="AH57:AH64" si="68">AG57-AF57</f>
        <v>0</v>
      </c>
      <c r="AI57" s="67">
        <f t="shared" ref="AI57:AI64" si="69">AF57+AC57+Z57+W57+T57+Q57+N57+K57+H57+E57</f>
        <v>0</v>
      </c>
      <c r="AJ57" s="67">
        <f t="shared" ref="AJ57:AJ64" si="70">AG57+AD57+AA57+X57+U57+R57+O57+L57+I57+F57</f>
        <v>0</v>
      </c>
      <c r="AK57" s="67">
        <f t="shared" ref="AK57:AK64" si="71">AJ57-AI57</f>
        <v>0</v>
      </c>
    </row>
    <row r="58" spans="2:37" ht="15.75" thickBot="1" x14ac:dyDescent="0.3">
      <c r="B58" s="71"/>
      <c r="C58" s="97"/>
      <c r="D58" s="86" t="s">
        <v>71</v>
      </c>
      <c r="E58" s="63">
        <v>10</v>
      </c>
      <c r="F58" s="64"/>
      <c r="G58" s="90">
        <f t="shared" si="60"/>
        <v>-10</v>
      </c>
      <c r="H58" s="63">
        <v>10</v>
      </c>
      <c r="I58" s="64"/>
      <c r="J58" s="90">
        <f t="shared" si="61"/>
        <v>-10</v>
      </c>
      <c r="K58" s="63">
        <v>6</v>
      </c>
      <c r="L58" s="64"/>
      <c r="M58" s="89">
        <f t="shared" si="62"/>
        <v>-6</v>
      </c>
      <c r="N58" s="63">
        <v>12</v>
      </c>
      <c r="O58" s="64"/>
      <c r="P58" s="90">
        <f t="shared" si="63"/>
        <v>-12</v>
      </c>
      <c r="Q58" s="63">
        <v>8</v>
      </c>
      <c r="R58" s="64"/>
      <c r="S58" s="90">
        <f t="shared" si="64"/>
        <v>-8</v>
      </c>
      <c r="T58" s="63">
        <v>6</v>
      </c>
      <c r="U58" s="64"/>
      <c r="V58" s="89">
        <f t="shared" si="65"/>
        <v>-6</v>
      </c>
      <c r="W58" s="63">
        <v>7</v>
      </c>
      <c r="X58" s="64"/>
      <c r="Y58" s="89">
        <f t="shared" si="66"/>
        <v>-7</v>
      </c>
      <c r="Z58" s="63">
        <v>12</v>
      </c>
      <c r="AA58" s="64"/>
      <c r="AB58" s="90">
        <f t="shared" ref="AB58:AB64" si="72">AA58-Z58</f>
        <v>-12</v>
      </c>
      <c r="AC58" s="63">
        <v>10</v>
      </c>
      <c r="AD58" s="64"/>
      <c r="AE58" s="90">
        <f t="shared" si="67"/>
        <v>-10</v>
      </c>
      <c r="AF58" s="63">
        <v>8</v>
      </c>
      <c r="AG58" s="64"/>
      <c r="AH58" s="90">
        <f t="shared" si="68"/>
        <v>-8</v>
      </c>
      <c r="AI58" s="67">
        <f t="shared" si="69"/>
        <v>89</v>
      </c>
      <c r="AJ58" s="67">
        <f>AG58+AD58+AA58+X58+U58+R58+O58+L58+I58+F58</f>
        <v>0</v>
      </c>
      <c r="AK58" s="133">
        <f>AJ58-AI58</f>
        <v>-89</v>
      </c>
    </row>
    <row r="59" spans="2:37" ht="15.75" thickBot="1" x14ac:dyDescent="0.3">
      <c r="B59" s="71"/>
      <c r="C59" s="97"/>
      <c r="D59" s="86" t="s">
        <v>72</v>
      </c>
      <c r="E59" s="63">
        <v>6</v>
      </c>
      <c r="F59" s="64"/>
      <c r="G59" s="89">
        <f t="shared" si="60"/>
        <v>-6</v>
      </c>
      <c r="H59" s="63">
        <v>2</v>
      </c>
      <c r="I59" s="64"/>
      <c r="J59" s="87">
        <f t="shared" si="61"/>
        <v>-2</v>
      </c>
      <c r="K59" s="63">
        <v>3</v>
      </c>
      <c r="L59" s="64"/>
      <c r="M59" s="87">
        <f t="shared" si="62"/>
        <v>-3</v>
      </c>
      <c r="N59" s="63">
        <v>2</v>
      </c>
      <c r="O59" s="64"/>
      <c r="P59" s="87">
        <f t="shared" si="63"/>
        <v>-2</v>
      </c>
      <c r="Q59" s="63">
        <v>10</v>
      </c>
      <c r="R59" s="64"/>
      <c r="S59" s="90">
        <f t="shared" si="64"/>
        <v>-10</v>
      </c>
      <c r="T59" s="63">
        <v>0</v>
      </c>
      <c r="U59" s="64"/>
      <c r="V59" s="87">
        <f t="shared" si="65"/>
        <v>0</v>
      </c>
      <c r="W59" s="63">
        <v>2</v>
      </c>
      <c r="X59" s="64"/>
      <c r="Y59" s="87">
        <f t="shared" si="66"/>
        <v>-2</v>
      </c>
      <c r="Z59" s="63">
        <v>0</v>
      </c>
      <c r="AA59" s="64"/>
      <c r="AB59" s="87">
        <f t="shared" si="72"/>
        <v>0</v>
      </c>
      <c r="AC59" s="63">
        <v>0</v>
      </c>
      <c r="AD59" s="64"/>
      <c r="AE59" s="87">
        <f t="shared" si="67"/>
        <v>0</v>
      </c>
      <c r="AF59" s="81"/>
      <c r="AG59" s="64"/>
      <c r="AH59" s="87">
        <f t="shared" si="68"/>
        <v>0</v>
      </c>
      <c r="AI59" s="67">
        <f t="shared" si="69"/>
        <v>25</v>
      </c>
      <c r="AJ59" s="67">
        <f t="shared" si="70"/>
        <v>0</v>
      </c>
      <c r="AK59" s="133">
        <f t="shared" si="71"/>
        <v>-25</v>
      </c>
    </row>
    <row r="60" spans="2:37" ht="15.75" thickBot="1" x14ac:dyDescent="0.3">
      <c r="B60" s="71"/>
      <c r="C60" s="97"/>
      <c r="D60" s="86" t="s">
        <v>73</v>
      </c>
      <c r="E60" s="63">
        <v>1</v>
      </c>
      <c r="F60" s="64"/>
      <c r="G60" s="87">
        <f t="shared" si="60"/>
        <v>-1</v>
      </c>
      <c r="H60" s="63">
        <v>0</v>
      </c>
      <c r="I60" s="64"/>
      <c r="J60" s="87">
        <f t="shared" si="61"/>
        <v>0</v>
      </c>
      <c r="K60" s="63">
        <v>0</v>
      </c>
      <c r="L60" s="64"/>
      <c r="M60" s="87">
        <f t="shared" si="62"/>
        <v>0</v>
      </c>
      <c r="N60" s="63">
        <v>0</v>
      </c>
      <c r="O60" s="64"/>
      <c r="P60" s="87">
        <f t="shared" si="63"/>
        <v>0</v>
      </c>
      <c r="Q60" s="63">
        <v>0</v>
      </c>
      <c r="R60" s="64"/>
      <c r="S60" s="87">
        <f t="shared" si="64"/>
        <v>0</v>
      </c>
      <c r="T60" s="63">
        <v>0</v>
      </c>
      <c r="U60" s="64"/>
      <c r="V60" s="87">
        <f t="shared" si="65"/>
        <v>0</v>
      </c>
      <c r="W60" s="63">
        <v>3</v>
      </c>
      <c r="X60" s="64"/>
      <c r="Y60" s="87">
        <f t="shared" si="66"/>
        <v>-3</v>
      </c>
      <c r="Z60" s="63">
        <v>0</v>
      </c>
      <c r="AA60" s="64"/>
      <c r="AB60" s="87">
        <f t="shared" si="72"/>
        <v>0</v>
      </c>
      <c r="AC60" s="63">
        <v>0</v>
      </c>
      <c r="AD60" s="64"/>
      <c r="AE60" s="87">
        <f t="shared" si="67"/>
        <v>0</v>
      </c>
      <c r="AF60" s="81"/>
      <c r="AG60" s="64"/>
      <c r="AH60" s="87">
        <f t="shared" si="68"/>
        <v>0</v>
      </c>
      <c r="AI60" s="67">
        <f t="shared" si="69"/>
        <v>4</v>
      </c>
      <c r="AJ60" s="67">
        <f t="shared" si="70"/>
        <v>0</v>
      </c>
      <c r="AK60" s="132">
        <f t="shared" si="71"/>
        <v>-4</v>
      </c>
    </row>
    <row r="61" spans="2:37" ht="15.75" thickBot="1" x14ac:dyDescent="0.3">
      <c r="B61" s="71"/>
      <c r="C61" s="97"/>
      <c r="D61" s="86" t="s">
        <v>74</v>
      </c>
      <c r="E61" s="63">
        <v>0</v>
      </c>
      <c r="F61" s="64"/>
      <c r="G61" s="87">
        <f t="shared" si="60"/>
        <v>0</v>
      </c>
      <c r="H61" s="63">
        <v>0</v>
      </c>
      <c r="I61" s="64"/>
      <c r="J61" s="87">
        <f t="shared" si="61"/>
        <v>0</v>
      </c>
      <c r="K61" s="63">
        <v>8</v>
      </c>
      <c r="L61" s="64"/>
      <c r="M61" s="90">
        <f t="shared" si="62"/>
        <v>-8</v>
      </c>
      <c r="N61" s="63">
        <v>0</v>
      </c>
      <c r="O61" s="64"/>
      <c r="P61" s="87">
        <f t="shared" si="63"/>
        <v>0</v>
      </c>
      <c r="Q61" s="63">
        <v>1</v>
      </c>
      <c r="R61" s="64"/>
      <c r="S61" s="87">
        <f t="shared" si="64"/>
        <v>-1</v>
      </c>
      <c r="T61" s="63">
        <v>0</v>
      </c>
      <c r="U61" s="64"/>
      <c r="V61" s="87">
        <f t="shared" si="65"/>
        <v>0</v>
      </c>
      <c r="W61" s="63">
        <v>0</v>
      </c>
      <c r="X61" s="64"/>
      <c r="Y61" s="87">
        <f t="shared" si="66"/>
        <v>0</v>
      </c>
      <c r="Z61" s="63">
        <v>0</v>
      </c>
      <c r="AA61" s="64"/>
      <c r="AB61" s="87">
        <f t="shared" si="72"/>
        <v>0</v>
      </c>
      <c r="AC61" s="63">
        <v>0</v>
      </c>
      <c r="AD61" s="64"/>
      <c r="AE61" s="87">
        <f t="shared" si="67"/>
        <v>0</v>
      </c>
      <c r="AF61" s="81"/>
      <c r="AG61" s="64"/>
      <c r="AH61" s="87">
        <f t="shared" si="68"/>
        <v>0</v>
      </c>
      <c r="AI61" s="67">
        <f>AF61+AC61+Z61+W61+T61+Q61+N61+K61+H61+E61</f>
        <v>9</v>
      </c>
      <c r="AJ61" s="67">
        <f t="shared" si="70"/>
        <v>0</v>
      </c>
      <c r="AK61" s="133">
        <f t="shared" si="71"/>
        <v>-9</v>
      </c>
    </row>
    <row r="62" spans="2:37" ht="15.75" thickBot="1" x14ac:dyDescent="0.3">
      <c r="B62" s="71"/>
      <c r="C62" s="97"/>
      <c r="D62" s="86" t="s">
        <v>75</v>
      </c>
      <c r="E62" s="63">
        <v>0</v>
      </c>
      <c r="F62" s="64"/>
      <c r="G62" s="87">
        <f t="shared" si="60"/>
        <v>0</v>
      </c>
      <c r="H62" s="63">
        <v>3</v>
      </c>
      <c r="I62" s="66">
        <v>1</v>
      </c>
      <c r="J62" s="87">
        <f t="shared" si="61"/>
        <v>-2</v>
      </c>
      <c r="K62" s="63">
        <v>0</v>
      </c>
      <c r="L62" s="64"/>
      <c r="M62" s="87">
        <f t="shared" si="62"/>
        <v>0</v>
      </c>
      <c r="N62" s="63">
        <v>0</v>
      </c>
      <c r="O62" s="64"/>
      <c r="P62" s="87">
        <f t="shared" si="63"/>
        <v>0</v>
      </c>
      <c r="Q62" s="63">
        <v>1</v>
      </c>
      <c r="R62" s="64"/>
      <c r="S62" s="87">
        <f t="shared" si="64"/>
        <v>-1</v>
      </c>
      <c r="T62" s="63">
        <v>0.5</v>
      </c>
      <c r="U62" s="64"/>
      <c r="V62" s="87">
        <f t="shared" si="65"/>
        <v>-0.5</v>
      </c>
      <c r="W62" s="63">
        <v>0</v>
      </c>
      <c r="X62" s="64"/>
      <c r="Y62" s="87">
        <f t="shared" si="66"/>
        <v>0</v>
      </c>
      <c r="Z62" s="63">
        <v>0</v>
      </c>
      <c r="AA62" s="64"/>
      <c r="AB62" s="87">
        <f t="shared" si="72"/>
        <v>0</v>
      </c>
      <c r="AC62" s="63">
        <v>0</v>
      </c>
      <c r="AD62" s="64"/>
      <c r="AE62" s="87">
        <f t="shared" si="67"/>
        <v>0</v>
      </c>
      <c r="AF62" s="63">
        <v>0.5</v>
      </c>
      <c r="AG62" s="64"/>
      <c r="AH62" s="87">
        <f t="shared" si="68"/>
        <v>-0.5</v>
      </c>
      <c r="AI62" s="67">
        <f t="shared" si="69"/>
        <v>5</v>
      </c>
      <c r="AJ62" s="67">
        <f t="shared" si="70"/>
        <v>1</v>
      </c>
      <c r="AK62" s="132">
        <f t="shared" si="71"/>
        <v>-4</v>
      </c>
    </row>
    <row r="63" spans="2:37" ht="15.75" thickBot="1" x14ac:dyDescent="0.3">
      <c r="B63" s="71"/>
      <c r="C63" s="97"/>
      <c r="D63" s="86" t="s">
        <v>76</v>
      </c>
      <c r="E63" s="63">
        <v>0</v>
      </c>
      <c r="F63" s="64"/>
      <c r="G63" s="87">
        <f t="shared" si="60"/>
        <v>0</v>
      </c>
      <c r="H63" s="63">
        <v>0</v>
      </c>
      <c r="I63" s="64"/>
      <c r="J63" s="87">
        <f t="shared" si="61"/>
        <v>0</v>
      </c>
      <c r="K63" s="63">
        <v>0</v>
      </c>
      <c r="L63" s="64"/>
      <c r="M63" s="87">
        <f t="shared" si="62"/>
        <v>0</v>
      </c>
      <c r="N63" s="63">
        <v>0</v>
      </c>
      <c r="O63" s="64"/>
      <c r="P63" s="87">
        <f t="shared" si="63"/>
        <v>0</v>
      </c>
      <c r="Q63" s="63">
        <v>0</v>
      </c>
      <c r="R63" s="64"/>
      <c r="S63" s="87">
        <f t="shared" si="64"/>
        <v>0</v>
      </c>
      <c r="T63" s="63">
        <v>12</v>
      </c>
      <c r="U63" s="66">
        <v>8</v>
      </c>
      <c r="V63" s="87">
        <f t="shared" si="65"/>
        <v>-4</v>
      </c>
      <c r="W63" s="63">
        <v>0</v>
      </c>
      <c r="X63" s="64"/>
      <c r="Y63" s="87">
        <f t="shared" si="66"/>
        <v>0</v>
      </c>
      <c r="Z63" s="63">
        <v>0</v>
      </c>
      <c r="AA63" s="64"/>
      <c r="AB63" s="87">
        <f t="shared" si="72"/>
        <v>0</v>
      </c>
      <c r="AC63" s="63">
        <v>0</v>
      </c>
      <c r="AD63" s="64"/>
      <c r="AE63" s="87">
        <f t="shared" si="67"/>
        <v>0</v>
      </c>
      <c r="AF63" s="63">
        <v>10</v>
      </c>
      <c r="AG63" s="66">
        <v>11</v>
      </c>
      <c r="AH63" s="87">
        <f t="shared" si="68"/>
        <v>1</v>
      </c>
      <c r="AI63" s="67">
        <f t="shared" si="69"/>
        <v>22</v>
      </c>
      <c r="AJ63" s="67">
        <f t="shared" si="70"/>
        <v>19</v>
      </c>
      <c r="AK63" s="67">
        <f t="shared" si="71"/>
        <v>-3</v>
      </c>
    </row>
    <row r="64" spans="2:37" ht="15.75" thickBot="1" x14ac:dyDescent="0.3">
      <c r="B64" s="71"/>
      <c r="C64" s="97"/>
      <c r="D64" s="86" t="s">
        <v>79</v>
      </c>
      <c r="E64" s="63">
        <v>0</v>
      </c>
      <c r="F64" s="64">
        <v>0</v>
      </c>
      <c r="G64" s="87">
        <f t="shared" si="60"/>
        <v>0</v>
      </c>
      <c r="H64" s="63">
        <v>0</v>
      </c>
      <c r="I64" s="64">
        <v>0</v>
      </c>
      <c r="J64" s="87">
        <f t="shared" si="61"/>
        <v>0</v>
      </c>
      <c r="K64" s="63">
        <v>0</v>
      </c>
      <c r="L64" s="64"/>
      <c r="M64" s="87">
        <f t="shared" si="62"/>
        <v>0</v>
      </c>
      <c r="N64" s="63">
        <v>0</v>
      </c>
      <c r="O64" s="64">
        <v>1</v>
      </c>
      <c r="P64" s="87">
        <f t="shared" si="63"/>
        <v>1</v>
      </c>
      <c r="Q64" s="63">
        <v>0</v>
      </c>
      <c r="R64" s="64">
        <v>0</v>
      </c>
      <c r="S64" s="87">
        <f t="shared" si="64"/>
        <v>0</v>
      </c>
      <c r="T64" s="63">
        <v>0</v>
      </c>
      <c r="U64" s="66">
        <v>0</v>
      </c>
      <c r="V64" s="87">
        <f t="shared" si="65"/>
        <v>0</v>
      </c>
      <c r="W64" s="63">
        <v>0</v>
      </c>
      <c r="X64" s="64">
        <v>0</v>
      </c>
      <c r="Y64" s="87">
        <f t="shared" si="66"/>
        <v>0</v>
      </c>
      <c r="Z64" s="63">
        <v>0</v>
      </c>
      <c r="AA64" s="64">
        <v>0</v>
      </c>
      <c r="AB64" s="87">
        <f t="shared" si="72"/>
        <v>0</v>
      </c>
      <c r="AC64" s="63">
        <v>0</v>
      </c>
      <c r="AD64" s="64">
        <v>1</v>
      </c>
      <c r="AE64" s="87">
        <f t="shared" si="67"/>
        <v>1</v>
      </c>
      <c r="AF64" s="63">
        <v>0</v>
      </c>
      <c r="AG64" s="66">
        <v>1</v>
      </c>
      <c r="AH64" s="87">
        <f t="shared" si="68"/>
        <v>1</v>
      </c>
      <c r="AI64" s="67">
        <f t="shared" si="69"/>
        <v>0</v>
      </c>
      <c r="AJ64" s="67">
        <f>AG64+AD64+AA64+X64+U64+R64+O64+L64+I64+F64</f>
        <v>3</v>
      </c>
      <c r="AK64" s="67">
        <f t="shared" si="71"/>
        <v>3</v>
      </c>
    </row>
    <row r="65" spans="2:37" ht="15.75" thickBot="1" x14ac:dyDescent="0.3">
      <c r="B65" s="71"/>
      <c r="C65" s="97"/>
      <c r="D65" s="86"/>
      <c r="E65" s="71"/>
      <c r="F65" s="72"/>
      <c r="G65" s="71"/>
      <c r="H65" s="71"/>
      <c r="I65" s="72"/>
      <c r="J65" s="71"/>
      <c r="K65" s="71"/>
      <c r="L65" s="72"/>
      <c r="M65" s="71"/>
      <c r="N65" s="71"/>
      <c r="O65" s="72"/>
      <c r="P65" s="71"/>
      <c r="Q65" s="71"/>
      <c r="R65" s="72"/>
      <c r="S65" s="71"/>
      <c r="T65" s="71"/>
      <c r="U65" s="72"/>
      <c r="V65" s="71"/>
      <c r="W65" s="71"/>
      <c r="X65" s="72"/>
      <c r="Y65" s="71"/>
      <c r="Z65" s="71"/>
      <c r="AA65" s="72"/>
      <c r="AB65" s="71"/>
      <c r="AC65" s="71"/>
      <c r="AD65" s="72"/>
      <c r="AE65" s="71"/>
      <c r="AF65" s="71"/>
      <c r="AG65" s="72"/>
      <c r="AH65" s="71"/>
      <c r="AI65" s="71"/>
      <c r="AJ65" s="71"/>
      <c r="AK65" s="71"/>
    </row>
    <row r="66" spans="2:37" ht="15.75" thickBot="1" x14ac:dyDescent="0.3">
      <c r="B66" s="71"/>
      <c r="C66" s="97"/>
      <c r="D66" s="92" t="s">
        <v>77</v>
      </c>
      <c r="E66" s="95">
        <f>SUM(E56:E64)</f>
        <v>17</v>
      </c>
      <c r="F66" s="95">
        <f t="shared" ref="F66:AK66" si="73">SUM(F56:F64)</f>
        <v>0</v>
      </c>
      <c r="G66" s="95">
        <f t="shared" si="73"/>
        <v>-17</v>
      </c>
      <c r="H66" s="95">
        <f t="shared" si="73"/>
        <v>15</v>
      </c>
      <c r="I66" s="95">
        <f t="shared" si="73"/>
        <v>1</v>
      </c>
      <c r="J66" s="95">
        <f t="shared" si="73"/>
        <v>-14</v>
      </c>
      <c r="K66" s="95">
        <f t="shared" si="73"/>
        <v>17</v>
      </c>
      <c r="L66" s="95">
        <f t="shared" si="73"/>
        <v>0</v>
      </c>
      <c r="M66" s="95">
        <f t="shared" si="73"/>
        <v>-17</v>
      </c>
      <c r="N66" s="95">
        <f t="shared" si="73"/>
        <v>14</v>
      </c>
      <c r="O66" s="95">
        <f t="shared" si="73"/>
        <v>1</v>
      </c>
      <c r="P66" s="95">
        <f t="shared" si="73"/>
        <v>-13</v>
      </c>
      <c r="Q66" s="95">
        <f t="shared" si="73"/>
        <v>20</v>
      </c>
      <c r="R66" s="95">
        <f t="shared" si="73"/>
        <v>0</v>
      </c>
      <c r="S66" s="95">
        <f t="shared" si="73"/>
        <v>-20</v>
      </c>
      <c r="T66" s="95">
        <f t="shared" si="73"/>
        <v>18.5</v>
      </c>
      <c r="U66" s="95">
        <f t="shared" si="73"/>
        <v>8</v>
      </c>
      <c r="V66" s="95">
        <f t="shared" si="73"/>
        <v>-10.5</v>
      </c>
      <c r="W66" s="95">
        <f t="shared" si="73"/>
        <v>12</v>
      </c>
      <c r="X66" s="95">
        <f t="shared" si="73"/>
        <v>0</v>
      </c>
      <c r="Y66" s="95">
        <f t="shared" si="73"/>
        <v>-12</v>
      </c>
      <c r="Z66" s="95">
        <f t="shared" si="73"/>
        <v>14</v>
      </c>
      <c r="AA66" s="95">
        <f t="shared" si="73"/>
        <v>6</v>
      </c>
      <c r="AB66" s="95">
        <f t="shared" si="73"/>
        <v>-8</v>
      </c>
      <c r="AC66" s="95">
        <f t="shared" si="73"/>
        <v>10</v>
      </c>
      <c r="AD66" s="95">
        <f t="shared" si="73"/>
        <v>1</v>
      </c>
      <c r="AE66" s="95">
        <f t="shared" si="73"/>
        <v>-9</v>
      </c>
      <c r="AF66" s="95">
        <f t="shared" si="73"/>
        <v>18.5</v>
      </c>
      <c r="AG66" s="95">
        <f t="shared" si="73"/>
        <v>12</v>
      </c>
      <c r="AH66" s="95">
        <f t="shared" si="73"/>
        <v>-6.5</v>
      </c>
      <c r="AI66" s="95">
        <f t="shared" si="73"/>
        <v>156</v>
      </c>
      <c r="AJ66" s="95">
        <f t="shared" si="73"/>
        <v>29</v>
      </c>
      <c r="AK66" s="95">
        <f t="shared" si="73"/>
        <v>-127</v>
      </c>
    </row>
    <row r="67" spans="2:37" ht="15.75" thickBot="1" x14ac:dyDescent="0.3">
      <c r="B67" s="71"/>
      <c r="C67" s="98" t="s">
        <v>6</v>
      </c>
      <c r="D67" s="99"/>
      <c r="E67" s="80">
        <f>E66+E55</f>
        <v>80.5</v>
      </c>
      <c r="F67" s="80">
        <f t="shared" ref="F67:AF67" si="74">F66+F55</f>
        <v>30.75</v>
      </c>
      <c r="G67" s="80">
        <f t="shared" si="74"/>
        <v>-49.75</v>
      </c>
      <c r="H67" s="80">
        <f t="shared" si="74"/>
        <v>105</v>
      </c>
      <c r="I67" s="80">
        <f t="shared" si="74"/>
        <v>69</v>
      </c>
      <c r="J67" s="80">
        <f t="shared" si="74"/>
        <v>-36</v>
      </c>
      <c r="K67" s="80">
        <f t="shared" si="74"/>
        <v>101</v>
      </c>
      <c r="L67" s="80">
        <f t="shared" si="74"/>
        <v>55</v>
      </c>
      <c r="M67" s="80">
        <f t="shared" si="74"/>
        <v>-46</v>
      </c>
      <c r="N67" s="80">
        <f t="shared" si="74"/>
        <v>104</v>
      </c>
      <c r="O67" s="80">
        <f t="shared" si="74"/>
        <v>81.5</v>
      </c>
      <c r="P67" s="80">
        <f t="shared" si="74"/>
        <v>-22.5</v>
      </c>
      <c r="Q67" s="80">
        <f t="shared" si="74"/>
        <v>90</v>
      </c>
      <c r="R67" s="80">
        <f t="shared" si="74"/>
        <v>38.5</v>
      </c>
      <c r="S67" s="80">
        <f t="shared" si="74"/>
        <v>-51.5</v>
      </c>
      <c r="T67" s="80">
        <f t="shared" si="74"/>
        <v>103.5</v>
      </c>
      <c r="U67" s="80">
        <f t="shared" si="74"/>
        <v>43.75</v>
      </c>
      <c r="V67" s="80">
        <f t="shared" si="74"/>
        <v>-59.75</v>
      </c>
      <c r="W67" s="80">
        <f t="shared" si="74"/>
        <v>82</v>
      </c>
      <c r="X67" s="80">
        <f t="shared" si="74"/>
        <v>51.75</v>
      </c>
      <c r="Y67" s="80">
        <f t="shared" si="74"/>
        <v>-30.25</v>
      </c>
      <c r="Z67" s="80">
        <f t="shared" si="74"/>
        <v>78</v>
      </c>
      <c r="AA67" s="80">
        <f t="shared" si="74"/>
        <v>45</v>
      </c>
      <c r="AB67" s="80">
        <f t="shared" si="74"/>
        <v>-33</v>
      </c>
      <c r="AC67" s="80">
        <f t="shared" si="74"/>
        <v>65</v>
      </c>
      <c r="AD67" s="80">
        <f t="shared" si="74"/>
        <v>38.5</v>
      </c>
      <c r="AE67" s="80">
        <f t="shared" si="74"/>
        <v>-26.5</v>
      </c>
      <c r="AF67" s="80">
        <f t="shared" si="74"/>
        <v>85</v>
      </c>
      <c r="AG67" s="80">
        <f t="shared" ref="F67:AK67" si="75">AG66+AG55</f>
        <v>44.5</v>
      </c>
      <c r="AH67" s="80">
        <f t="shared" si="75"/>
        <v>-40.5</v>
      </c>
      <c r="AI67" s="80">
        <f t="shared" si="75"/>
        <v>894</v>
      </c>
      <c r="AJ67" s="80">
        <f t="shared" si="75"/>
        <v>498.25</v>
      </c>
      <c r="AK67" s="80">
        <f t="shared" si="75"/>
        <v>-395.75</v>
      </c>
    </row>
    <row r="68" spans="2:37" ht="15.75" thickBot="1" x14ac:dyDescent="0.3">
      <c r="B68" s="71"/>
      <c r="C68" s="96" t="s">
        <v>82</v>
      </c>
      <c r="D68" s="86" t="s">
        <v>70</v>
      </c>
      <c r="E68" s="63">
        <v>0</v>
      </c>
      <c r="F68" s="66">
        <v>0</v>
      </c>
      <c r="G68" s="87">
        <f>F68-E68</f>
        <v>0</v>
      </c>
      <c r="H68" s="63">
        <v>0</v>
      </c>
      <c r="I68" s="66">
        <v>0</v>
      </c>
      <c r="J68" s="87">
        <f>I68-H68</f>
        <v>0</v>
      </c>
      <c r="K68" s="63">
        <v>0</v>
      </c>
      <c r="L68" s="66">
        <v>0</v>
      </c>
      <c r="M68" s="87">
        <f>L68-K68</f>
        <v>0</v>
      </c>
      <c r="N68" s="63">
        <v>0</v>
      </c>
      <c r="O68" s="66">
        <v>0</v>
      </c>
      <c r="P68" s="87">
        <f>O68-N68</f>
        <v>0</v>
      </c>
      <c r="Q68" s="63">
        <v>0</v>
      </c>
      <c r="R68" s="66">
        <v>0</v>
      </c>
      <c r="S68" s="87">
        <f>R68-Q68</f>
        <v>0</v>
      </c>
      <c r="T68" s="63">
        <v>0</v>
      </c>
      <c r="U68" s="66">
        <v>0</v>
      </c>
      <c r="V68" s="87">
        <f>U68-T68</f>
        <v>0</v>
      </c>
      <c r="W68" s="63">
        <v>0</v>
      </c>
      <c r="X68" s="66">
        <v>0</v>
      </c>
      <c r="Y68" s="87">
        <f>X68-W68</f>
        <v>0</v>
      </c>
      <c r="Z68" s="63">
        <v>2</v>
      </c>
      <c r="AA68" s="66">
        <v>5.5</v>
      </c>
      <c r="AB68" s="87">
        <f>AA68-Z68</f>
        <v>3.5</v>
      </c>
      <c r="AC68" s="63">
        <v>0</v>
      </c>
      <c r="AD68" s="64"/>
      <c r="AE68" s="87">
        <f>AD68-AC68</f>
        <v>0</v>
      </c>
      <c r="AF68" s="81"/>
      <c r="AG68" s="66">
        <v>0</v>
      </c>
      <c r="AH68" s="87">
        <f>AG68-AF68</f>
        <v>0</v>
      </c>
      <c r="AI68" s="67">
        <f>AF68+AC68+Z68+W68+T68+Q68+N68+K68+H68+E68</f>
        <v>2</v>
      </c>
      <c r="AJ68" s="67">
        <f>AG68+AD68+AA68+X68+U68+R68+O68+L68+I68+F68</f>
        <v>5.5</v>
      </c>
      <c r="AK68" s="67">
        <f>AJ68-AI68</f>
        <v>3.5</v>
      </c>
    </row>
    <row r="69" spans="2:37" ht="15.75" thickBot="1" x14ac:dyDescent="0.3">
      <c r="B69" s="71"/>
      <c r="C69" s="97"/>
      <c r="D69" s="86" t="s">
        <v>4</v>
      </c>
      <c r="E69" s="63">
        <v>0</v>
      </c>
      <c r="F69" s="64"/>
      <c r="G69" s="87">
        <f t="shared" ref="G69:G76" si="76">F69-E69</f>
        <v>0</v>
      </c>
      <c r="H69" s="63">
        <v>0</v>
      </c>
      <c r="I69" s="64"/>
      <c r="J69" s="87">
        <f t="shared" ref="J69:J76" si="77">I69-H69</f>
        <v>0</v>
      </c>
      <c r="K69" s="63">
        <v>0</v>
      </c>
      <c r="L69" s="64"/>
      <c r="M69" s="87">
        <f t="shared" ref="M69:M76" si="78">L69-K69</f>
        <v>0</v>
      </c>
      <c r="N69" s="63">
        <v>0</v>
      </c>
      <c r="O69" s="64"/>
      <c r="P69" s="87">
        <f t="shared" ref="P69:P76" si="79">O69-N69</f>
        <v>0</v>
      </c>
      <c r="Q69" s="63">
        <v>0</v>
      </c>
      <c r="R69" s="64"/>
      <c r="S69" s="87">
        <f t="shared" ref="S69:S76" si="80">R69-Q69</f>
        <v>0</v>
      </c>
      <c r="T69" s="63">
        <v>0</v>
      </c>
      <c r="U69" s="64"/>
      <c r="V69" s="87">
        <f t="shared" ref="V69:V76" si="81">U69-T69</f>
        <v>0</v>
      </c>
      <c r="W69" s="63">
        <v>0</v>
      </c>
      <c r="X69" s="64"/>
      <c r="Y69" s="87">
        <f t="shared" ref="Y69:Y76" si="82">X69-W69</f>
        <v>0</v>
      </c>
      <c r="Z69" s="63">
        <v>0</v>
      </c>
      <c r="AA69" s="64"/>
      <c r="AB69" s="87">
        <f t="shared" ref="AB69:AB76" si="83">AA69-Z69</f>
        <v>0</v>
      </c>
      <c r="AC69" s="63">
        <v>0</v>
      </c>
      <c r="AD69" s="64"/>
      <c r="AE69" s="87">
        <f t="shared" ref="AE69:AE76" si="84">AD69-AC69</f>
        <v>0</v>
      </c>
      <c r="AF69" s="81"/>
      <c r="AG69" s="64"/>
      <c r="AH69" s="87">
        <f t="shared" ref="AH69:AH76" si="85">AG69-AF69</f>
        <v>0</v>
      </c>
      <c r="AI69" s="67">
        <f t="shared" ref="AI69:AI76" si="86">AF69+AC69+Z69+W69+T69+Q69+N69+K69+H69+E69</f>
        <v>0</v>
      </c>
      <c r="AJ69" s="67">
        <f t="shared" ref="AJ69:AJ76" si="87">AG69+AD69+AA69+X69+U69+R69+O69+L69+I69+F69</f>
        <v>0</v>
      </c>
      <c r="AK69" s="67">
        <f t="shared" ref="AK69:AK76" si="88">AJ69-AI69</f>
        <v>0</v>
      </c>
    </row>
    <row r="70" spans="2:37" ht="15.75" thickBot="1" x14ac:dyDescent="0.3">
      <c r="B70" s="71"/>
      <c r="C70" s="97"/>
      <c r="D70" s="86" t="s">
        <v>71</v>
      </c>
      <c r="E70" s="63">
        <v>10</v>
      </c>
      <c r="F70" s="64"/>
      <c r="G70" s="90">
        <f t="shared" si="76"/>
        <v>-10</v>
      </c>
      <c r="H70" s="63">
        <v>10</v>
      </c>
      <c r="I70" s="64"/>
      <c r="J70" s="90">
        <f t="shared" si="77"/>
        <v>-10</v>
      </c>
      <c r="K70" s="63">
        <v>6</v>
      </c>
      <c r="L70" s="64"/>
      <c r="M70" s="89">
        <f t="shared" si="78"/>
        <v>-6</v>
      </c>
      <c r="N70" s="63">
        <v>12</v>
      </c>
      <c r="O70" s="64"/>
      <c r="P70" s="90">
        <f t="shared" si="79"/>
        <v>-12</v>
      </c>
      <c r="Q70" s="63">
        <v>6</v>
      </c>
      <c r="R70" s="64"/>
      <c r="S70" s="89">
        <f t="shared" si="80"/>
        <v>-6</v>
      </c>
      <c r="T70" s="63">
        <v>6</v>
      </c>
      <c r="U70" s="64"/>
      <c r="V70" s="89">
        <f t="shared" si="81"/>
        <v>-6</v>
      </c>
      <c r="W70" s="63">
        <v>6</v>
      </c>
      <c r="X70" s="64"/>
      <c r="Y70" s="89">
        <f t="shared" si="82"/>
        <v>-6</v>
      </c>
      <c r="Z70" s="63">
        <v>12</v>
      </c>
      <c r="AA70" s="64"/>
      <c r="AB70" s="90">
        <f t="shared" si="83"/>
        <v>-12</v>
      </c>
      <c r="AC70" s="63">
        <v>10</v>
      </c>
      <c r="AD70" s="66">
        <v>1</v>
      </c>
      <c r="AE70" s="90">
        <f t="shared" si="84"/>
        <v>-9</v>
      </c>
      <c r="AF70" s="63">
        <v>6</v>
      </c>
      <c r="AG70" s="64"/>
      <c r="AH70" s="89">
        <f t="shared" si="85"/>
        <v>-6</v>
      </c>
      <c r="AI70" s="67">
        <f t="shared" si="86"/>
        <v>84</v>
      </c>
      <c r="AJ70" s="67">
        <f t="shared" si="87"/>
        <v>1</v>
      </c>
      <c r="AK70" s="133">
        <f t="shared" si="88"/>
        <v>-83</v>
      </c>
    </row>
    <row r="71" spans="2:37" ht="15.75" thickBot="1" x14ac:dyDescent="0.3">
      <c r="B71" s="71"/>
      <c r="C71" s="97"/>
      <c r="D71" s="86" t="s">
        <v>72</v>
      </c>
      <c r="E71" s="63">
        <v>4</v>
      </c>
      <c r="F71" s="64"/>
      <c r="G71" s="89">
        <f t="shared" si="76"/>
        <v>-4</v>
      </c>
      <c r="H71" s="63">
        <v>2</v>
      </c>
      <c r="I71" s="64"/>
      <c r="J71" s="87">
        <f t="shared" si="77"/>
        <v>-2</v>
      </c>
      <c r="K71" s="63">
        <v>3</v>
      </c>
      <c r="L71" s="64"/>
      <c r="M71" s="87">
        <f t="shared" si="78"/>
        <v>-3</v>
      </c>
      <c r="N71" s="63">
        <v>2</v>
      </c>
      <c r="O71" s="64"/>
      <c r="P71" s="87">
        <f t="shared" si="79"/>
        <v>-2</v>
      </c>
      <c r="Q71" s="63">
        <v>10</v>
      </c>
      <c r="R71" s="64"/>
      <c r="S71" s="90">
        <f t="shared" si="80"/>
        <v>-10</v>
      </c>
      <c r="T71" s="63">
        <v>0</v>
      </c>
      <c r="U71" s="64"/>
      <c r="V71" s="87">
        <f t="shared" si="81"/>
        <v>0</v>
      </c>
      <c r="W71" s="63">
        <v>1</v>
      </c>
      <c r="X71" s="64"/>
      <c r="Y71" s="87">
        <f t="shared" si="82"/>
        <v>-1</v>
      </c>
      <c r="Z71" s="63">
        <v>0</v>
      </c>
      <c r="AA71" s="64"/>
      <c r="AB71" s="87">
        <f t="shared" si="83"/>
        <v>0</v>
      </c>
      <c r="AC71" s="63">
        <v>0</v>
      </c>
      <c r="AD71" s="64"/>
      <c r="AE71" s="87">
        <f t="shared" si="84"/>
        <v>0</v>
      </c>
      <c r="AF71" s="81"/>
      <c r="AG71" s="64"/>
      <c r="AH71" s="87">
        <f t="shared" si="85"/>
        <v>0</v>
      </c>
      <c r="AI71" s="67">
        <f t="shared" si="86"/>
        <v>22</v>
      </c>
      <c r="AJ71" s="67">
        <f t="shared" si="87"/>
        <v>0</v>
      </c>
      <c r="AK71" s="133">
        <f t="shared" si="88"/>
        <v>-22</v>
      </c>
    </row>
    <row r="72" spans="2:37" ht="15.75" thickBot="1" x14ac:dyDescent="0.3">
      <c r="B72" s="71"/>
      <c r="C72" s="97"/>
      <c r="D72" s="86" t="s">
        <v>73</v>
      </c>
      <c r="E72" s="63">
        <v>1</v>
      </c>
      <c r="F72" s="64"/>
      <c r="G72" s="87">
        <f t="shared" si="76"/>
        <v>-1</v>
      </c>
      <c r="H72" s="63">
        <v>0</v>
      </c>
      <c r="I72" s="64"/>
      <c r="J72" s="87">
        <f t="shared" si="77"/>
        <v>0</v>
      </c>
      <c r="K72" s="63">
        <v>0</v>
      </c>
      <c r="L72" s="64"/>
      <c r="M72" s="87">
        <f t="shared" si="78"/>
        <v>0</v>
      </c>
      <c r="N72" s="63">
        <v>0</v>
      </c>
      <c r="O72" s="64"/>
      <c r="P72" s="87">
        <f t="shared" si="79"/>
        <v>0</v>
      </c>
      <c r="Q72" s="63">
        <v>0</v>
      </c>
      <c r="R72" s="64"/>
      <c r="S72" s="87">
        <f t="shared" si="80"/>
        <v>0</v>
      </c>
      <c r="T72" s="63">
        <v>0</v>
      </c>
      <c r="U72" s="64"/>
      <c r="V72" s="87">
        <f t="shared" si="81"/>
        <v>0</v>
      </c>
      <c r="W72" s="63">
        <v>4</v>
      </c>
      <c r="X72" s="64"/>
      <c r="Y72" s="89">
        <f t="shared" si="82"/>
        <v>-4</v>
      </c>
      <c r="Z72" s="63">
        <v>0</v>
      </c>
      <c r="AA72" s="64"/>
      <c r="AB72" s="87">
        <f t="shared" si="83"/>
        <v>0</v>
      </c>
      <c r="AC72" s="63">
        <v>0</v>
      </c>
      <c r="AD72" s="64"/>
      <c r="AE72" s="87">
        <f t="shared" si="84"/>
        <v>0</v>
      </c>
      <c r="AF72" s="81"/>
      <c r="AG72" s="64"/>
      <c r="AH72" s="87">
        <f t="shared" si="85"/>
        <v>0</v>
      </c>
      <c r="AI72" s="67">
        <f t="shared" si="86"/>
        <v>5</v>
      </c>
      <c r="AJ72" s="67">
        <f t="shared" si="87"/>
        <v>0</v>
      </c>
      <c r="AK72" s="132">
        <f t="shared" si="88"/>
        <v>-5</v>
      </c>
    </row>
    <row r="73" spans="2:37" ht="15.75" thickBot="1" x14ac:dyDescent="0.3">
      <c r="B73" s="71"/>
      <c r="C73" s="97"/>
      <c r="D73" s="86" t="s">
        <v>74</v>
      </c>
      <c r="E73" s="63">
        <v>0</v>
      </c>
      <c r="F73" s="64"/>
      <c r="G73" s="87">
        <f t="shared" si="76"/>
        <v>0</v>
      </c>
      <c r="H73" s="63">
        <v>0</v>
      </c>
      <c r="I73" s="64"/>
      <c r="J73" s="87">
        <f t="shared" si="77"/>
        <v>0</v>
      </c>
      <c r="K73" s="63">
        <v>8</v>
      </c>
      <c r="L73" s="64"/>
      <c r="M73" s="90">
        <f t="shared" si="78"/>
        <v>-8</v>
      </c>
      <c r="N73" s="63">
        <v>0</v>
      </c>
      <c r="O73" s="64"/>
      <c r="P73" s="87">
        <f t="shared" si="79"/>
        <v>0</v>
      </c>
      <c r="Q73" s="63">
        <v>1</v>
      </c>
      <c r="R73" s="64"/>
      <c r="S73" s="87">
        <f t="shared" si="80"/>
        <v>-1</v>
      </c>
      <c r="T73" s="63">
        <v>0</v>
      </c>
      <c r="U73" s="64"/>
      <c r="V73" s="87">
        <f t="shared" si="81"/>
        <v>0</v>
      </c>
      <c r="W73" s="63">
        <v>0</v>
      </c>
      <c r="X73" s="64"/>
      <c r="Y73" s="87">
        <f t="shared" si="82"/>
        <v>0</v>
      </c>
      <c r="Z73" s="63">
        <v>0</v>
      </c>
      <c r="AA73" s="64"/>
      <c r="AB73" s="87">
        <f t="shared" si="83"/>
        <v>0</v>
      </c>
      <c r="AC73" s="63">
        <v>0</v>
      </c>
      <c r="AD73" s="64"/>
      <c r="AE73" s="87">
        <f t="shared" si="84"/>
        <v>0</v>
      </c>
      <c r="AF73" s="81"/>
      <c r="AG73" s="64"/>
      <c r="AH73" s="87">
        <f t="shared" si="85"/>
        <v>0</v>
      </c>
      <c r="AI73" s="67">
        <f t="shared" si="86"/>
        <v>9</v>
      </c>
      <c r="AJ73" s="67">
        <f t="shared" si="87"/>
        <v>0</v>
      </c>
      <c r="AK73" s="133">
        <f t="shared" si="88"/>
        <v>-9</v>
      </c>
    </row>
    <row r="74" spans="2:37" ht="15.75" thickBot="1" x14ac:dyDescent="0.3">
      <c r="B74" s="71"/>
      <c r="C74" s="97"/>
      <c r="D74" s="86" t="s">
        <v>75</v>
      </c>
      <c r="E74" s="63">
        <v>0</v>
      </c>
      <c r="F74" s="64"/>
      <c r="G74" s="87">
        <f t="shared" si="76"/>
        <v>0</v>
      </c>
      <c r="H74" s="63">
        <v>3</v>
      </c>
      <c r="I74" s="64"/>
      <c r="J74" s="87">
        <f t="shared" si="77"/>
        <v>-3</v>
      </c>
      <c r="K74" s="63">
        <v>0</v>
      </c>
      <c r="L74" s="64"/>
      <c r="M74" s="87">
        <f t="shared" si="78"/>
        <v>0</v>
      </c>
      <c r="N74" s="63">
        <v>0</v>
      </c>
      <c r="O74" s="64"/>
      <c r="P74" s="87">
        <f t="shared" si="79"/>
        <v>0</v>
      </c>
      <c r="Q74" s="63">
        <v>1</v>
      </c>
      <c r="R74" s="64"/>
      <c r="S74" s="87">
        <f t="shared" si="80"/>
        <v>-1</v>
      </c>
      <c r="T74" s="63">
        <v>0.5</v>
      </c>
      <c r="U74" s="64"/>
      <c r="V74" s="87">
        <f t="shared" si="81"/>
        <v>-0.5</v>
      </c>
      <c r="W74" s="63">
        <v>0</v>
      </c>
      <c r="X74" s="64"/>
      <c r="Y74" s="87">
        <f t="shared" si="82"/>
        <v>0</v>
      </c>
      <c r="Z74" s="63">
        <v>0</v>
      </c>
      <c r="AA74" s="64"/>
      <c r="AB74" s="87">
        <f t="shared" si="83"/>
        <v>0</v>
      </c>
      <c r="AC74" s="63">
        <v>0</v>
      </c>
      <c r="AD74" s="64"/>
      <c r="AE74" s="87">
        <f t="shared" si="84"/>
        <v>0</v>
      </c>
      <c r="AF74" s="63">
        <v>0.5</v>
      </c>
      <c r="AG74" s="64"/>
      <c r="AH74" s="87">
        <f t="shared" si="85"/>
        <v>-0.5</v>
      </c>
      <c r="AI74" s="67">
        <f t="shared" si="86"/>
        <v>5</v>
      </c>
      <c r="AJ74" s="67">
        <f t="shared" si="87"/>
        <v>0</v>
      </c>
      <c r="AK74" s="132">
        <f t="shared" si="88"/>
        <v>-5</v>
      </c>
    </row>
    <row r="75" spans="2:37" ht="15.75" thickBot="1" x14ac:dyDescent="0.3">
      <c r="B75" s="71"/>
      <c r="C75" s="97"/>
      <c r="D75" s="86" t="s">
        <v>76</v>
      </c>
      <c r="E75" s="63">
        <v>0</v>
      </c>
      <c r="F75" s="64"/>
      <c r="G75" s="87">
        <f t="shared" si="76"/>
        <v>0</v>
      </c>
      <c r="H75" s="63">
        <v>0</v>
      </c>
      <c r="I75" s="64"/>
      <c r="J75" s="87">
        <f t="shared" si="77"/>
        <v>0</v>
      </c>
      <c r="K75" s="63">
        <v>0</v>
      </c>
      <c r="L75" s="64"/>
      <c r="M75" s="87">
        <f t="shared" si="78"/>
        <v>0</v>
      </c>
      <c r="N75" s="63">
        <v>0</v>
      </c>
      <c r="O75" s="64"/>
      <c r="P75" s="87">
        <f t="shared" si="79"/>
        <v>0</v>
      </c>
      <c r="Q75" s="63">
        <v>0</v>
      </c>
      <c r="R75" s="64"/>
      <c r="S75" s="87">
        <f t="shared" si="80"/>
        <v>0</v>
      </c>
      <c r="T75" s="63">
        <v>12</v>
      </c>
      <c r="U75" s="64"/>
      <c r="V75" s="90">
        <f t="shared" si="81"/>
        <v>-12</v>
      </c>
      <c r="W75" s="63">
        <v>0</v>
      </c>
      <c r="X75" s="64"/>
      <c r="Y75" s="87">
        <f t="shared" si="82"/>
        <v>0</v>
      </c>
      <c r="Z75" s="63">
        <v>0</v>
      </c>
      <c r="AA75" s="64"/>
      <c r="AB75" s="87">
        <f t="shared" si="83"/>
        <v>0</v>
      </c>
      <c r="AC75" s="63">
        <v>0</v>
      </c>
      <c r="AD75" s="64"/>
      <c r="AE75" s="87">
        <f t="shared" si="84"/>
        <v>0</v>
      </c>
      <c r="AF75" s="63">
        <v>12</v>
      </c>
      <c r="AG75" s="64"/>
      <c r="AH75" s="90">
        <f t="shared" si="85"/>
        <v>-12</v>
      </c>
      <c r="AI75" s="67">
        <f t="shared" si="86"/>
        <v>24</v>
      </c>
      <c r="AJ75" s="67">
        <f t="shared" si="87"/>
        <v>0</v>
      </c>
      <c r="AK75" s="133">
        <f t="shared" si="88"/>
        <v>-24</v>
      </c>
    </row>
    <row r="76" spans="2:37" ht="15.75" thickBot="1" x14ac:dyDescent="0.3">
      <c r="B76" s="71"/>
      <c r="C76" s="97"/>
      <c r="D76" s="86" t="s">
        <v>79</v>
      </c>
      <c r="E76" s="63">
        <v>0</v>
      </c>
      <c r="F76" s="64">
        <v>0</v>
      </c>
      <c r="G76" s="87">
        <f t="shared" si="76"/>
        <v>0</v>
      </c>
      <c r="H76" s="63">
        <v>0</v>
      </c>
      <c r="I76" s="64">
        <v>0</v>
      </c>
      <c r="J76" s="87">
        <f t="shared" si="77"/>
        <v>0</v>
      </c>
      <c r="K76" s="63">
        <v>0</v>
      </c>
      <c r="L76" s="64">
        <v>0</v>
      </c>
      <c r="M76" s="87">
        <f t="shared" si="78"/>
        <v>0</v>
      </c>
      <c r="N76" s="63">
        <v>0</v>
      </c>
      <c r="O76" s="64">
        <v>0</v>
      </c>
      <c r="P76" s="87">
        <f t="shared" si="79"/>
        <v>0</v>
      </c>
      <c r="Q76" s="63">
        <v>0</v>
      </c>
      <c r="R76" s="64">
        <v>0</v>
      </c>
      <c r="S76" s="87">
        <f t="shared" si="80"/>
        <v>0</v>
      </c>
      <c r="T76" s="63">
        <v>0</v>
      </c>
      <c r="U76" s="64">
        <v>0</v>
      </c>
      <c r="V76" s="87">
        <f t="shared" si="81"/>
        <v>0</v>
      </c>
      <c r="W76" s="63">
        <v>0</v>
      </c>
      <c r="X76" s="64"/>
      <c r="Y76" s="87">
        <f t="shared" si="82"/>
        <v>0</v>
      </c>
      <c r="Z76" s="63">
        <v>0</v>
      </c>
      <c r="AA76" s="64">
        <v>0</v>
      </c>
      <c r="AB76" s="87">
        <f t="shared" si="83"/>
        <v>0</v>
      </c>
      <c r="AC76" s="63">
        <v>0</v>
      </c>
      <c r="AD76" s="64">
        <v>0</v>
      </c>
      <c r="AE76" s="87">
        <f t="shared" si="84"/>
        <v>0</v>
      </c>
      <c r="AF76" s="63">
        <v>0</v>
      </c>
      <c r="AG76" s="64">
        <v>0</v>
      </c>
      <c r="AH76" s="87">
        <f t="shared" si="85"/>
        <v>0</v>
      </c>
      <c r="AI76" s="67">
        <f t="shared" si="86"/>
        <v>0</v>
      </c>
      <c r="AJ76" s="67">
        <f t="shared" si="87"/>
        <v>0</v>
      </c>
      <c r="AK76" s="67">
        <f t="shared" si="88"/>
        <v>0</v>
      </c>
    </row>
    <row r="77" spans="2:37" ht="15.75" thickBot="1" x14ac:dyDescent="0.3">
      <c r="B77" s="71"/>
      <c r="C77" s="97"/>
      <c r="D77" s="86"/>
      <c r="E77" s="71"/>
      <c r="F77" s="72"/>
      <c r="G77" s="71"/>
      <c r="H77" s="71"/>
      <c r="I77" s="72"/>
      <c r="J77" s="71"/>
      <c r="K77" s="71"/>
      <c r="L77" s="72"/>
      <c r="M77" s="71"/>
      <c r="N77" s="71"/>
      <c r="O77" s="72"/>
      <c r="P77" s="71"/>
      <c r="Q77" s="71"/>
      <c r="R77" s="72"/>
      <c r="S77" s="71"/>
      <c r="T77" s="71"/>
      <c r="U77" s="72"/>
      <c r="V77" s="71"/>
      <c r="W77" s="71"/>
      <c r="X77" s="72"/>
      <c r="Y77" s="71"/>
      <c r="Z77" s="71"/>
      <c r="AA77" s="72"/>
      <c r="AB77" s="71"/>
      <c r="AC77" s="71"/>
      <c r="AD77" s="72"/>
      <c r="AE77" s="71"/>
      <c r="AF77" s="71"/>
      <c r="AG77" s="72"/>
      <c r="AH77" s="71"/>
      <c r="AI77" s="71"/>
      <c r="AJ77" s="71"/>
      <c r="AK77" s="71"/>
    </row>
    <row r="78" spans="2:37" ht="15.75" thickBot="1" x14ac:dyDescent="0.3">
      <c r="B78" s="71"/>
      <c r="C78" s="97"/>
      <c r="D78" s="92" t="s">
        <v>77</v>
      </c>
      <c r="E78" s="95">
        <f>SUM(E68:E76)</f>
        <v>15</v>
      </c>
      <c r="F78" s="95">
        <f t="shared" ref="F78:AC78" si="89">SUM(F68:F76)</f>
        <v>0</v>
      </c>
      <c r="G78" s="95">
        <f t="shared" si="89"/>
        <v>-15</v>
      </c>
      <c r="H78" s="95">
        <f t="shared" si="89"/>
        <v>15</v>
      </c>
      <c r="I78" s="95">
        <f t="shared" si="89"/>
        <v>0</v>
      </c>
      <c r="J78" s="95">
        <f t="shared" si="89"/>
        <v>-15</v>
      </c>
      <c r="K78" s="95">
        <f t="shared" si="89"/>
        <v>17</v>
      </c>
      <c r="L78" s="95">
        <f t="shared" si="89"/>
        <v>0</v>
      </c>
      <c r="M78" s="95">
        <f t="shared" si="89"/>
        <v>-17</v>
      </c>
      <c r="N78" s="95">
        <f t="shared" si="89"/>
        <v>14</v>
      </c>
      <c r="O78" s="95">
        <f t="shared" si="89"/>
        <v>0</v>
      </c>
      <c r="P78" s="95">
        <f t="shared" si="89"/>
        <v>-14</v>
      </c>
      <c r="Q78" s="95">
        <f t="shared" si="89"/>
        <v>18</v>
      </c>
      <c r="R78" s="95">
        <f t="shared" si="89"/>
        <v>0</v>
      </c>
      <c r="S78" s="95">
        <f t="shared" si="89"/>
        <v>-18</v>
      </c>
      <c r="T78" s="95">
        <f t="shared" si="89"/>
        <v>18.5</v>
      </c>
      <c r="U78" s="95">
        <f t="shared" si="89"/>
        <v>0</v>
      </c>
      <c r="V78" s="95">
        <f t="shared" si="89"/>
        <v>-18.5</v>
      </c>
      <c r="W78" s="95">
        <f t="shared" si="89"/>
        <v>11</v>
      </c>
      <c r="X78" s="95">
        <f t="shared" si="89"/>
        <v>0</v>
      </c>
      <c r="Y78" s="95">
        <f t="shared" si="89"/>
        <v>-11</v>
      </c>
      <c r="Z78" s="95">
        <f t="shared" si="89"/>
        <v>14</v>
      </c>
      <c r="AA78" s="95">
        <f t="shared" si="89"/>
        <v>5.5</v>
      </c>
      <c r="AB78" s="95">
        <f t="shared" si="89"/>
        <v>-8.5</v>
      </c>
      <c r="AC78" s="95">
        <f t="shared" si="89"/>
        <v>10</v>
      </c>
      <c r="AD78" s="95">
        <f t="shared" ref="F78:AK78" si="90">SUM(AD68:AD76)</f>
        <v>1</v>
      </c>
      <c r="AE78" s="95">
        <f t="shared" si="90"/>
        <v>-9</v>
      </c>
      <c r="AF78" s="95">
        <f t="shared" si="90"/>
        <v>18.5</v>
      </c>
      <c r="AG78" s="95">
        <f t="shared" si="90"/>
        <v>0</v>
      </c>
      <c r="AH78" s="95">
        <f t="shared" si="90"/>
        <v>-18.5</v>
      </c>
      <c r="AI78" s="95">
        <f t="shared" si="90"/>
        <v>151</v>
      </c>
      <c r="AJ78" s="95">
        <f t="shared" si="90"/>
        <v>6.5</v>
      </c>
      <c r="AK78" s="95">
        <f t="shared" si="90"/>
        <v>-144.5</v>
      </c>
    </row>
    <row r="79" spans="2:37" ht="15.75" thickBot="1" x14ac:dyDescent="0.3">
      <c r="B79" s="71"/>
      <c r="C79" s="98" t="s">
        <v>6</v>
      </c>
      <c r="D79" s="99"/>
      <c r="E79" s="80">
        <f>E78+E67</f>
        <v>95.5</v>
      </c>
      <c r="F79" s="80">
        <f t="shared" ref="F79:AK79" si="91">F78+F67</f>
        <v>30.75</v>
      </c>
      <c r="G79" s="80">
        <f t="shared" si="91"/>
        <v>-64.75</v>
      </c>
      <c r="H79" s="80">
        <f t="shared" si="91"/>
        <v>120</v>
      </c>
      <c r="I79" s="80">
        <f t="shared" si="91"/>
        <v>69</v>
      </c>
      <c r="J79" s="80">
        <f t="shared" si="91"/>
        <v>-51</v>
      </c>
      <c r="K79" s="80">
        <f t="shared" si="91"/>
        <v>118</v>
      </c>
      <c r="L79" s="80">
        <f t="shared" si="91"/>
        <v>55</v>
      </c>
      <c r="M79" s="80">
        <f t="shared" si="91"/>
        <v>-63</v>
      </c>
      <c r="N79" s="80">
        <f t="shared" si="91"/>
        <v>118</v>
      </c>
      <c r="O79" s="80">
        <f t="shared" si="91"/>
        <v>81.5</v>
      </c>
      <c r="P79" s="80">
        <f t="shared" si="91"/>
        <v>-36.5</v>
      </c>
      <c r="Q79" s="80">
        <f t="shared" si="91"/>
        <v>108</v>
      </c>
      <c r="R79" s="80">
        <f t="shared" si="91"/>
        <v>38.5</v>
      </c>
      <c r="S79" s="80">
        <f t="shared" si="91"/>
        <v>-69.5</v>
      </c>
      <c r="T79" s="80">
        <f t="shared" si="91"/>
        <v>122</v>
      </c>
      <c r="U79" s="80">
        <f t="shared" si="91"/>
        <v>43.75</v>
      </c>
      <c r="V79" s="80">
        <f t="shared" si="91"/>
        <v>-78.25</v>
      </c>
      <c r="W79" s="80">
        <f t="shared" si="91"/>
        <v>93</v>
      </c>
      <c r="X79" s="80">
        <f t="shared" si="91"/>
        <v>51.75</v>
      </c>
      <c r="Y79" s="80">
        <f t="shared" si="91"/>
        <v>-41.25</v>
      </c>
      <c r="Z79" s="80">
        <f t="shared" si="91"/>
        <v>92</v>
      </c>
      <c r="AA79" s="80">
        <f t="shared" si="91"/>
        <v>50.5</v>
      </c>
      <c r="AB79" s="80">
        <f t="shared" si="91"/>
        <v>-41.5</v>
      </c>
      <c r="AC79" s="80">
        <f t="shared" si="91"/>
        <v>75</v>
      </c>
      <c r="AD79" s="80">
        <f t="shared" si="91"/>
        <v>39.5</v>
      </c>
      <c r="AE79" s="80">
        <f t="shared" si="91"/>
        <v>-35.5</v>
      </c>
      <c r="AF79" s="80">
        <f t="shared" si="91"/>
        <v>103.5</v>
      </c>
      <c r="AG79" s="80">
        <f t="shared" si="91"/>
        <v>44.5</v>
      </c>
      <c r="AH79" s="80">
        <f t="shared" si="91"/>
        <v>-59</v>
      </c>
      <c r="AI79" s="80">
        <f t="shared" si="91"/>
        <v>1045</v>
      </c>
      <c r="AJ79" s="80">
        <f t="shared" si="91"/>
        <v>504.75</v>
      </c>
      <c r="AK79" s="80">
        <f t="shared" si="91"/>
        <v>-540.25</v>
      </c>
    </row>
    <row r="80" spans="2:37" ht="15.75" thickBot="1" x14ac:dyDescent="0.3">
      <c r="B80" s="71"/>
      <c r="C80" s="96" t="s">
        <v>83</v>
      </c>
      <c r="D80" s="86" t="s">
        <v>70</v>
      </c>
      <c r="E80" s="63">
        <v>0</v>
      </c>
      <c r="F80" s="66">
        <v>0</v>
      </c>
      <c r="G80" s="87">
        <f>F80-E80</f>
        <v>0</v>
      </c>
      <c r="H80" s="63">
        <v>0</v>
      </c>
      <c r="I80" s="66">
        <v>0</v>
      </c>
      <c r="J80" s="87">
        <f>I80-H80</f>
        <v>0</v>
      </c>
      <c r="K80" s="63">
        <v>0</v>
      </c>
      <c r="L80" s="66">
        <v>0</v>
      </c>
      <c r="M80" s="87">
        <f>L80-K80</f>
        <v>0</v>
      </c>
      <c r="N80" s="63">
        <v>0</v>
      </c>
      <c r="O80" s="66">
        <v>0</v>
      </c>
      <c r="P80" s="87">
        <f>O80-N80</f>
        <v>0</v>
      </c>
      <c r="Q80" s="63">
        <v>0</v>
      </c>
      <c r="R80" s="66">
        <v>0</v>
      </c>
      <c r="S80" s="87">
        <f>R80-Q80</f>
        <v>0</v>
      </c>
      <c r="T80" s="63">
        <v>0</v>
      </c>
      <c r="U80" s="64"/>
      <c r="V80" s="87">
        <f>U80-T80</f>
        <v>0</v>
      </c>
      <c r="W80" s="63">
        <v>0</v>
      </c>
      <c r="X80" s="66">
        <v>0</v>
      </c>
      <c r="Y80" s="87">
        <f>X80-W80</f>
        <v>0</v>
      </c>
      <c r="Z80" s="63">
        <v>2</v>
      </c>
      <c r="AA80" s="66">
        <v>0</v>
      </c>
      <c r="AB80" s="87">
        <f>AA80-Z80</f>
        <v>-2</v>
      </c>
      <c r="AC80" s="63">
        <v>0</v>
      </c>
      <c r="AD80" s="66">
        <v>0</v>
      </c>
      <c r="AE80" s="87">
        <f>AD80-AC80</f>
        <v>0</v>
      </c>
      <c r="AF80" s="81"/>
      <c r="AG80" s="66">
        <v>0</v>
      </c>
      <c r="AH80" s="87">
        <f>AG80-AF80</f>
        <v>0</v>
      </c>
      <c r="AI80" s="67">
        <f>AF80+AC80+Z80+W80+T80+Q80+N80+K80+H80+E80</f>
        <v>2</v>
      </c>
      <c r="AJ80" s="67">
        <f>AG80+AD80+AA80+X80+U80+R80+O80+L80+I80+F80</f>
        <v>0</v>
      </c>
      <c r="AK80" s="67">
        <f>AJ80-AI80</f>
        <v>-2</v>
      </c>
    </row>
    <row r="81" spans="2:37" ht="15.75" thickBot="1" x14ac:dyDescent="0.3">
      <c r="B81" s="71"/>
      <c r="C81" s="97"/>
      <c r="D81" s="86" t="s">
        <v>4</v>
      </c>
      <c r="E81" s="63">
        <v>0</v>
      </c>
      <c r="F81" s="64"/>
      <c r="G81" s="87">
        <f t="shared" ref="G81:G88" si="92">F81-E81</f>
        <v>0</v>
      </c>
      <c r="H81" s="63">
        <v>0</v>
      </c>
      <c r="I81" s="64"/>
      <c r="J81" s="87">
        <f t="shared" ref="J81:J88" si="93">I81-H81</f>
        <v>0</v>
      </c>
      <c r="K81" s="63">
        <v>0</v>
      </c>
      <c r="L81" s="64"/>
      <c r="M81" s="87">
        <f t="shared" ref="M81:M88" si="94">L81-K81</f>
        <v>0</v>
      </c>
      <c r="N81" s="63">
        <v>0</v>
      </c>
      <c r="O81" s="64"/>
      <c r="P81" s="87">
        <f t="shared" ref="P81:P88" si="95">O81-N81</f>
        <v>0</v>
      </c>
      <c r="Q81" s="63">
        <v>0</v>
      </c>
      <c r="R81" s="64"/>
      <c r="S81" s="87">
        <f t="shared" ref="S81:S88" si="96">R81-Q81</f>
        <v>0</v>
      </c>
      <c r="T81" s="63">
        <v>0</v>
      </c>
      <c r="U81" s="64"/>
      <c r="V81" s="87">
        <f t="shared" ref="V81:V88" si="97">U81-T81</f>
        <v>0</v>
      </c>
      <c r="W81" s="63">
        <v>0</v>
      </c>
      <c r="X81" s="64"/>
      <c r="Y81" s="87">
        <f t="shared" ref="Y81:Y88" si="98">X81-W81</f>
        <v>0</v>
      </c>
      <c r="Z81" s="63">
        <v>0</v>
      </c>
      <c r="AA81" s="64"/>
      <c r="AB81" s="87">
        <f t="shared" ref="AB81:AB88" si="99">AA81-Z81</f>
        <v>0</v>
      </c>
      <c r="AC81" s="63">
        <v>0</v>
      </c>
      <c r="AD81" s="64"/>
      <c r="AE81" s="87">
        <f t="shared" ref="AE81:AE88" si="100">AD81-AC81</f>
        <v>0</v>
      </c>
      <c r="AF81" s="81"/>
      <c r="AG81" s="64"/>
      <c r="AH81" s="87">
        <f t="shared" ref="AH81:AH88" si="101">AG81-AF81</f>
        <v>0</v>
      </c>
      <c r="AI81" s="67">
        <f t="shared" ref="AI81:AI88" si="102">AF81+AC81+Z81+W81+T81+Q81+N81+K81+H81+E81</f>
        <v>0</v>
      </c>
      <c r="AJ81" s="67">
        <f t="shared" ref="AJ81:AJ88" si="103">AG81+AD81+AA81+X81+U81+R81+O81+L81+I81+F81</f>
        <v>0</v>
      </c>
      <c r="AK81" s="67">
        <f t="shared" ref="AK81:AK88" si="104">AJ81-AI81</f>
        <v>0</v>
      </c>
    </row>
    <row r="82" spans="2:37" ht="15.75" thickBot="1" x14ac:dyDescent="0.3">
      <c r="B82" s="71"/>
      <c r="C82" s="97"/>
      <c r="D82" s="86" t="s">
        <v>71</v>
      </c>
      <c r="E82" s="63">
        <v>10</v>
      </c>
      <c r="F82" s="64"/>
      <c r="G82" s="90">
        <f t="shared" si="92"/>
        <v>-10</v>
      </c>
      <c r="H82" s="63">
        <v>10</v>
      </c>
      <c r="I82" s="64"/>
      <c r="J82" s="90">
        <f t="shared" si="93"/>
        <v>-10</v>
      </c>
      <c r="K82" s="63">
        <v>6</v>
      </c>
      <c r="L82" s="64"/>
      <c r="M82" s="89">
        <f t="shared" si="94"/>
        <v>-6</v>
      </c>
      <c r="N82" s="63">
        <v>12</v>
      </c>
      <c r="O82" s="64"/>
      <c r="P82" s="90">
        <f t="shared" si="95"/>
        <v>-12</v>
      </c>
      <c r="Q82" s="63">
        <v>8</v>
      </c>
      <c r="R82" s="64"/>
      <c r="S82" s="90">
        <f t="shared" si="96"/>
        <v>-8</v>
      </c>
      <c r="T82" s="63">
        <v>6</v>
      </c>
      <c r="U82" s="64"/>
      <c r="V82" s="89">
        <f t="shared" si="97"/>
        <v>-6</v>
      </c>
      <c r="W82" s="63">
        <v>6</v>
      </c>
      <c r="X82" s="64"/>
      <c r="Y82" s="89">
        <f t="shared" si="98"/>
        <v>-6</v>
      </c>
      <c r="Z82" s="63">
        <v>12</v>
      </c>
      <c r="AA82" s="64"/>
      <c r="AB82" s="90">
        <f t="shared" si="99"/>
        <v>-12</v>
      </c>
      <c r="AC82" s="63">
        <v>10</v>
      </c>
      <c r="AD82" s="64"/>
      <c r="AE82" s="90">
        <f t="shared" si="100"/>
        <v>-10</v>
      </c>
      <c r="AF82" s="63">
        <v>6</v>
      </c>
      <c r="AG82" s="64"/>
      <c r="AH82" s="89">
        <f t="shared" si="101"/>
        <v>-6</v>
      </c>
      <c r="AI82" s="67">
        <f t="shared" si="102"/>
        <v>86</v>
      </c>
      <c r="AJ82" s="67">
        <f t="shared" si="103"/>
        <v>0</v>
      </c>
      <c r="AK82" s="133">
        <f t="shared" si="104"/>
        <v>-86</v>
      </c>
    </row>
    <row r="83" spans="2:37" ht="15.75" thickBot="1" x14ac:dyDescent="0.3">
      <c r="B83" s="71"/>
      <c r="C83" s="97"/>
      <c r="D83" s="86" t="s">
        <v>72</v>
      </c>
      <c r="E83" s="63">
        <v>6</v>
      </c>
      <c r="F83" s="64"/>
      <c r="G83" s="89">
        <f t="shared" si="92"/>
        <v>-6</v>
      </c>
      <c r="H83" s="63">
        <v>2</v>
      </c>
      <c r="I83" s="64"/>
      <c r="J83" s="87">
        <f t="shared" si="93"/>
        <v>-2</v>
      </c>
      <c r="K83" s="63">
        <v>3</v>
      </c>
      <c r="L83" s="64"/>
      <c r="M83" s="87">
        <f t="shared" si="94"/>
        <v>-3</v>
      </c>
      <c r="N83" s="63">
        <v>2</v>
      </c>
      <c r="O83" s="64"/>
      <c r="P83" s="87">
        <f t="shared" si="95"/>
        <v>-2</v>
      </c>
      <c r="Q83" s="63">
        <v>8</v>
      </c>
      <c r="R83" s="64"/>
      <c r="S83" s="90">
        <f t="shared" si="96"/>
        <v>-8</v>
      </c>
      <c r="T83" s="63">
        <v>0</v>
      </c>
      <c r="U83" s="64"/>
      <c r="V83" s="87">
        <f t="shared" si="97"/>
        <v>0</v>
      </c>
      <c r="W83" s="63">
        <v>0</v>
      </c>
      <c r="X83" s="64"/>
      <c r="Y83" s="87">
        <f t="shared" si="98"/>
        <v>0</v>
      </c>
      <c r="Z83" s="63">
        <v>0</v>
      </c>
      <c r="AA83" s="64"/>
      <c r="AB83" s="87">
        <f t="shared" si="99"/>
        <v>0</v>
      </c>
      <c r="AC83" s="63">
        <v>0</v>
      </c>
      <c r="AD83" s="64"/>
      <c r="AE83" s="87">
        <f t="shared" si="100"/>
        <v>0</v>
      </c>
      <c r="AF83" s="81"/>
      <c r="AG83" s="64"/>
      <c r="AH83" s="87">
        <f t="shared" si="101"/>
        <v>0</v>
      </c>
      <c r="AI83" s="67">
        <f t="shared" si="102"/>
        <v>21</v>
      </c>
      <c r="AJ83" s="67">
        <f t="shared" si="103"/>
        <v>0</v>
      </c>
      <c r="AK83" s="133">
        <f t="shared" si="104"/>
        <v>-21</v>
      </c>
    </row>
    <row r="84" spans="2:37" ht="15.75" thickBot="1" x14ac:dyDescent="0.3">
      <c r="B84" s="71"/>
      <c r="C84" s="97"/>
      <c r="D84" s="86" t="s">
        <v>73</v>
      </c>
      <c r="E84" s="63">
        <v>1</v>
      </c>
      <c r="F84" s="64"/>
      <c r="G84" s="87">
        <f t="shared" si="92"/>
        <v>-1</v>
      </c>
      <c r="H84" s="63">
        <v>0</v>
      </c>
      <c r="I84" s="64"/>
      <c r="J84" s="87">
        <f t="shared" si="93"/>
        <v>0</v>
      </c>
      <c r="K84" s="63">
        <v>0</v>
      </c>
      <c r="L84" s="64"/>
      <c r="M84" s="87">
        <f t="shared" si="94"/>
        <v>0</v>
      </c>
      <c r="N84" s="63">
        <v>0</v>
      </c>
      <c r="O84" s="64"/>
      <c r="P84" s="87">
        <f t="shared" si="95"/>
        <v>0</v>
      </c>
      <c r="Q84" s="63">
        <v>0</v>
      </c>
      <c r="R84" s="64"/>
      <c r="S84" s="87">
        <f t="shared" si="96"/>
        <v>0</v>
      </c>
      <c r="T84" s="63">
        <v>0</v>
      </c>
      <c r="U84" s="64"/>
      <c r="V84" s="87">
        <f t="shared" si="97"/>
        <v>0</v>
      </c>
      <c r="W84" s="63">
        <v>2</v>
      </c>
      <c r="X84" s="64"/>
      <c r="Y84" s="87">
        <f t="shared" si="98"/>
        <v>-2</v>
      </c>
      <c r="Z84" s="63">
        <v>0</v>
      </c>
      <c r="AA84" s="64"/>
      <c r="AB84" s="87">
        <f t="shared" si="99"/>
        <v>0</v>
      </c>
      <c r="AC84" s="63">
        <v>0</v>
      </c>
      <c r="AD84" s="64"/>
      <c r="AE84" s="87">
        <f t="shared" si="100"/>
        <v>0</v>
      </c>
      <c r="AF84" s="81"/>
      <c r="AG84" s="64"/>
      <c r="AH84" s="87">
        <f t="shared" si="101"/>
        <v>0</v>
      </c>
      <c r="AI84" s="67">
        <f t="shared" si="102"/>
        <v>3</v>
      </c>
      <c r="AJ84" s="67">
        <f t="shared" si="103"/>
        <v>0</v>
      </c>
      <c r="AK84" s="67">
        <f t="shared" si="104"/>
        <v>-3</v>
      </c>
    </row>
    <row r="85" spans="2:37" ht="15.75" thickBot="1" x14ac:dyDescent="0.3">
      <c r="B85" s="71"/>
      <c r="C85" s="97"/>
      <c r="D85" s="86" t="s">
        <v>74</v>
      </c>
      <c r="E85" s="63">
        <v>0</v>
      </c>
      <c r="F85" s="64"/>
      <c r="G85" s="87">
        <f t="shared" si="92"/>
        <v>0</v>
      </c>
      <c r="H85" s="63">
        <v>0</v>
      </c>
      <c r="I85" s="64"/>
      <c r="J85" s="87">
        <f t="shared" si="93"/>
        <v>0</v>
      </c>
      <c r="K85" s="63">
        <v>8</v>
      </c>
      <c r="L85" s="64"/>
      <c r="M85" s="90">
        <f t="shared" si="94"/>
        <v>-8</v>
      </c>
      <c r="N85" s="63">
        <v>0</v>
      </c>
      <c r="O85" s="64"/>
      <c r="P85" s="87">
        <f t="shared" si="95"/>
        <v>0</v>
      </c>
      <c r="Q85" s="63">
        <v>1</v>
      </c>
      <c r="R85" s="64"/>
      <c r="S85" s="87">
        <f t="shared" si="96"/>
        <v>-1</v>
      </c>
      <c r="T85" s="63">
        <v>0</v>
      </c>
      <c r="U85" s="64"/>
      <c r="V85" s="87">
        <f t="shared" si="97"/>
        <v>0</v>
      </c>
      <c r="W85" s="63">
        <v>0</v>
      </c>
      <c r="X85" s="64"/>
      <c r="Y85" s="87">
        <f t="shared" si="98"/>
        <v>0</v>
      </c>
      <c r="Z85" s="63">
        <v>0</v>
      </c>
      <c r="AA85" s="64"/>
      <c r="AB85" s="87">
        <f t="shared" si="99"/>
        <v>0</v>
      </c>
      <c r="AC85" s="63">
        <v>0</v>
      </c>
      <c r="AD85" s="64"/>
      <c r="AE85" s="87">
        <f t="shared" si="100"/>
        <v>0</v>
      </c>
      <c r="AF85" s="81"/>
      <c r="AG85" s="64"/>
      <c r="AH85" s="87">
        <f t="shared" si="101"/>
        <v>0</v>
      </c>
      <c r="AI85" s="67">
        <f t="shared" si="102"/>
        <v>9</v>
      </c>
      <c r="AJ85" s="67">
        <f t="shared" si="103"/>
        <v>0</v>
      </c>
      <c r="AK85" s="133">
        <f t="shared" si="104"/>
        <v>-9</v>
      </c>
    </row>
    <row r="86" spans="2:37" ht="15.75" thickBot="1" x14ac:dyDescent="0.3">
      <c r="B86" s="71"/>
      <c r="C86" s="97"/>
      <c r="D86" s="86" t="s">
        <v>75</v>
      </c>
      <c r="E86" s="63">
        <v>0</v>
      </c>
      <c r="F86" s="64"/>
      <c r="G86" s="87">
        <f t="shared" si="92"/>
        <v>0</v>
      </c>
      <c r="H86" s="63">
        <v>3</v>
      </c>
      <c r="I86" s="64"/>
      <c r="J86" s="87">
        <f t="shared" si="93"/>
        <v>-3</v>
      </c>
      <c r="K86" s="63">
        <v>0</v>
      </c>
      <c r="L86" s="64"/>
      <c r="M86" s="87">
        <f t="shared" si="94"/>
        <v>0</v>
      </c>
      <c r="N86" s="63">
        <v>0</v>
      </c>
      <c r="O86" s="64"/>
      <c r="P86" s="87">
        <f t="shared" si="95"/>
        <v>0</v>
      </c>
      <c r="Q86" s="63">
        <v>1</v>
      </c>
      <c r="R86" s="64"/>
      <c r="S86" s="87">
        <f t="shared" si="96"/>
        <v>-1</v>
      </c>
      <c r="T86" s="63">
        <v>0.5</v>
      </c>
      <c r="U86" s="64"/>
      <c r="V86" s="87">
        <f t="shared" si="97"/>
        <v>-0.5</v>
      </c>
      <c r="W86" s="63">
        <v>0</v>
      </c>
      <c r="X86" s="64"/>
      <c r="Y86" s="87">
        <f t="shared" si="98"/>
        <v>0</v>
      </c>
      <c r="Z86" s="63">
        <v>0</v>
      </c>
      <c r="AA86" s="64"/>
      <c r="AB86" s="87">
        <f t="shared" si="99"/>
        <v>0</v>
      </c>
      <c r="AC86" s="63">
        <v>0</v>
      </c>
      <c r="AD86" s="64"/>
      <c r="AE86" s="87">
        <f t="shared" si="100"/>
        <v>0</v>
      </c>
      <c r="AF86" s="63">
        <v>0.5</v>
      </c>
      <c r="AG86" s="64"/>
      <c r="AH86" s="87">
        <f t="shared" si="101"/>
        <v>-0.5</v>
      </c>
      <c r="AI86" s="67">
        <f t="shared" si="102"/>
        <v>5</v>
      </c>
      <c r="AJ86" s="67">
        <f t="shared" si="103"/>
        <v>0</v>
      </c>
      <c r="AK86" s="132">
        <f t="shared" si="104"/>
        <v>-5</v>
      </c>
    </row>
    <row r="87" spans="2:37" ht="15.75" thickBot="1" x14ac:dyDescent="0.3">
      <c r="B87" s="71"/>
      <c r="C87" s="97"/>
      <c r="D87" s="86" t="s">
        <v>76</v>
      </c>
      <c r="E87" s="63">
        <v>0</v>
      </c>
      <c r="F87" s="64"/>
      <c r="G87" s="87">
        <f t="shared" si="92"/>
        <v>0</v>
      </c>
      <c r="H87" s="63">
        <v>0</v>
      </c>
      <c r="I87" s="64"/>
      <c r="J87" s="87">
        <f t="shared" si="93"/>
        <v>0</v>
      </c>
      <c r="K87" s="63">
        <v>0</v>
      </c>
      <c r="L87" s="64"/>
      <c r="M87" s="87">
        <f t="shared" si="94"/>
        <v>0</v>
      </c>
      <c r="N87" s="63">
        <v>0</v>
      </c>
      <c r="O87" s="64"/>
      <c r="P87" s="87">
        <f t="shared" si="95"/>
        <v>0</v>
      </c>
      <c r="Q87" s="63">
        <v>0</v>
      </c>
      <c r="R87" s="64"/>
      <c r="S87" s="87">
        <f t="shared" si="96"/>
        <v>0</v>
      </c>
      <c r="T87" s="63">
        <v>12</v>
      </c>
      <c r="U87" s="66">
        <v>20</v>
      </c>
      <c r="V87" s="87">
        <f t="shared" si="97"/>
        <v>8</v>
      </c>
      <c r="W87" s="63">
        <v>0</v>
      </c>
      <c r="X87" s="64"/>
      <c r="Y87" s="87">
        <f t="shared" si="98"/>
        <v>0</v>
      </c>
      <c r="Z87" s="63">
        <v>0</v>
      </c>
      <c r="AA87" s="64"/>
      <c r="AB87" s="87">
        <f t="shared" si="99"/>
        <v>0</v>
      </c>
      <c r="AC87" s="63">
        <v>0</v>
      </c>
      <c r="AD87" s="64"/>
      <c r="AE87" s="87">
        <f t="shared" si="100"/>
        <v>0</v>
      </c>
      <c r="AF87" s="63">
        <v>10</v>
      </c>
      <c r="AG87" s="64"/>
      <c r="AH87" s="90">
        <f t="shared" si="101"/>
        <v>-10</v>
      </c>
      <c r="AI87" s="67">
        <f t="shared" si="102"/>
        <v>22</v>
      </c>
      <c r="AJ87" s="67">
        <f t="shared" si="103"/>
        <v>20</v>
      </c>
      <c r="AK87" s="67">
        <f t="shared" si="104"/>
        <v>-2</v>
      </c>
    </row>
    <row r="88" spans="2:37" ht="15.75" thickBot="1" x14ac:dyDescent="0.3">
      <c r="B88" s="71"/>
      <c r="C88" s="97"/>
      <c r="D88" s="86" t="s">
        <v>79</v>
      </c>
      <c r="E88" s="63">
        <v>0</v>
      </c>
      <c r="F88" s="64">
        <v>0</v>
      </c>
      <c r="G88" s="87">
        <f t="shared" si="92"/>
        <v>0</v>
      </c>
      <c r="H88" s="63">
        <v>0</v>
      </c>
      <c r="I88" s="64">
        <v>0</v>
      </c>
      <c r="J88" s="87">
        <f t="shared" si="93"/>
        <v>0</v>
      </c>
      <c r="K88" s="63">
        <v>0</v>
      </c>
      <c r="L88" s="64">
        <v>0</v>
      </c>
      <c r="M88" s="87">
        <f t="shared" si="94"/>
        <v>0</v>
      </c>
      <c r="N88" s="63">
        <v>0</v>
      </c>
      <c r="O88" s="64">
        <v>0</v>
      </c>
      <c r="P88" s="87">
        <f t="shared" si="95"/>
        <v>0</v>
      </c>
      <c r="Q88" s="63">
        <v>0</v>
      </c>
      <c r="R88" s="64">
        <v>0</v>
      </c>
      <c r="S88" s="87">
        <f t="shared" si="96"/>
        <v>0</v>
      </c>
      <c r="T88" s="63">
        <v>0</v>
      </c>
      <c r="U88" s="66">
        <v>0</v>
      </c>
      <c r="V88" s="87">
        <f t="shared" si="97"/>
        <v>0</v>
      </c>
      <c r="W88" s="63">
        <v>0</v>
      </c>
      <c r="X88" s="64">
        <v>0</v>
      </c>
      <c r="Y88" s="87">
        <f t="shared" si="98"/>
        <v>0</v>
      </c>
      <c r="Z88" s="63">
        <v>0</v>
      </c>
      <c r="AA88" s="64">
        <v>0</v>
      </c>
      <c r="AB88" s="87">
        <f t="shared" si="99"/>
        <v>0</v>
      </c>
      <c r="AC88" s="63">
        <v>0</v>
      </c>
      <c r="AD88" s="64">
        <v>0</v>
      </c>
      <c r="AE88" s="87">
        <f t="shared" si="100"/>
        <v>0</v>
      </c>
      <c r="AF88" s="63">
        <v>0</v>
      </c>
      <c r="AG88" s="64">
        <v>0</v>
      </c>
      <c r="AH88" s="87">
        <f t="shared" si="101"/>
        <v>0</v>
      </c>
      <c r="AI88" s="67">
        <f t="shared" si="102"/>
        <v>0</v>
      </c>
      <c r="AJ88" s="67">
        <f t="shared" si="103"/>
        <v>0</v>
      </c>
      <c r="AK88" s="67">
        <f t="shared" si="104"/>
        <v>0</v>
      </c>
    </row>
    <row r="89" spans="2:37" ht="15.75" thickBot="1" x14ac:dyDescent="0.3">
      <c r="B89" s="71"/>
      <c r="C89" s="97"/>
      <c r="D89" s="86"/>
      <c r="E89" s="71"/>
      <c r="F89" s="72"/>
      <c r="G89" s="71"/>
      <c r="H89" s="71"/>
      <c r="I89" s="72"/>
      <c r="J89" s="71"/>
      <c r="K89" s="71"/>
      <c r="L89" s="72"/>
      <c r="M89" s="71"/>
      <c r="N89" s="71"/>
      <c r="O89" s="72"/>
      <c r="P89" s="71"/>
      <c r="Q89" s="71"/>
      <c r="R89" s="72"/>
      <c r="S89" s="71"/>
      <c r="T89" s="71"/>
      <c r="U89" s="72"/>
      <c r="V89" s="71"/>
      <c r="W89" s="71"/>
      <c r="X89" s="72"/>
      <c r="Y89" s="71"/>
      <c r="Z89" s="71"/>
      <c r="AA89" s="72"/>
      <c r="AB89" s="71"/>
      <c r="AC89" s="71"/>
      <c r="AD89" s="72"/>
      <c r="AE89" s="71"/>
      <c r="AF89" s="71"/>
      <c r="AG89" s="72"/>
      <c r="AH89" s="71"/>
      <c r="AI89" s="71"/>
      <c r="AJ89" s="71"/>
      <c r="AK89" s="71"/>
    </row>
    <row r="90" spans="2:37" ht="15.75" thickBot="1" x14ac:dyDescent="0.3">
      <c r="B90" s="71"/>
      <c r="C90" s="97"/>
      <c r="D90" s="92" t="s">
        <v>77</v>
      </c>
      <c r="E90" s="95">
        <f>SUM(E80:E88)</f>
        <v>17</v>
      </c>
      <c r="F90" s="95">
        <f t="shared" ref="F90:AH90" si="105">SUM(F80:F88)</f>
        <v>0</v>
      </c>
      <c r="G90" s="95">
        <f t="shared" si="105"/>
        <v>-17</v>
      </c>
      <c r="H90" s="95">
        <f t="shared" si="105"/>
        <v>15</v>
      </c>
      <c r="I90" s="95">
        <f t="shared" si="105"/>
        <v>0</v>
      </c>
      <c r="J90" s="95">
        <f t="shared" si="105"/>
        <v>-15</v>
      </c>
      <c r="K90" s="95">
        <f t="shared" si="105"/>
        <v>17</v>
      </c>
      <c r="L90" s="95">
        <f t="shared" si="105"/>
        <v>0</v>
      </c>
      <c r="M90" s="95">
        <f t="shared" si="105"/>
        <v>-17</v>
      </c>
      <c r="N90" s="95">
        <f t="shared" si="105"/>
        <v>14</v>
      </c>
      <c r="O90" s="95">
        <f t="shared" si="105"/>
        <v>0</v>
      </c>
      <c r="P90" s="95">
        <f t="shared" si="105"/>
        <v>-14</v>
      </c>
      <c r="Q90" s="95">
        <f t="shared" si="105"/>
        <v>18</v>
      </c>
      <c r="R90" s="95">
        <f t="shared" si="105"/>
        <v>0</v>
      </c>
      <c r="S90" s="95">
        <f t="shared" si="105"/>
        <v>-18</v>
      </c>
      <c r="T90" s="95">
        <f t="shared" si="105"/>
        <v>18.5</v>
      </c>
      <c r="U90" s="95">
        <f t="shared" si="105"/>
        <v>20</v>
      </c>
      <c r="V90" s="95">
        <f t="shared" si="105"/>
        <v>1.5</v>
      </c>
      <c r="W90" s="95">
        <f t="shared" si="105"/>
        <v>8</v>
      </c>
      <c r="X90" s="95">
        <f t="shared" si="105"/>
        <v>0</v>
      </c>
      <c r="Y90" s="95">
        <f t="shared" si="105"/>
        <v>-8</v>
      </c>
      <c r="Z90" s="95">
        <f t="shared" si="105"/>
        <v>14</v>
      </c>
      <c r="AA90" s="95">
        <f t="shared" si="105"/>
        <v>0</v>
      </c>
      <c r="AB90" s="95">
        <f t="shared" si="105"/>
        <v>-14</v>
      </c>
      <c r="AC90" s="95">
        <f t="shared" si="105"/>
        <v>10</v>
      </c>
      <c r="AD90" s="95">
        <f t="shared" si="105"/>
        <v>0</v>
      </c>
      <c r="AE90" s="95">
        <f t="shared" si="105"/>
        <v>-10</v>
      </c>
      <c r="AF90" s="95">
        <f t="shared" si="105"/>
        <v>16.5</v>
      </c>
      <c r="AG90" s="95">
        <f t="shared" si="105"/>
        <v>0</v>
      </c>
      <c r="AH90" s="95">
        <f t="shared" si="105"/>
        <v>-16.5</v>
      </c>
      <c r="AI90" s="95">
        <f>SUM(AI80:AI88)</f>
        <v>148</v>
      </c>
      <c r="AJ90" s="95">
        <f t="shared" ref="G90:AK90" si="106">SUM(AJ80:AJ88)</f>
        <v>20</v>
      </c>
      <c r="AK90" s="95">
        <f t="shared" si="106"/>
        <v>-128</v>
      </c>
    </row>
    <row r="91" spans="2:37" ht="15.75" thickBot="1" x14ac:dyDescent="0.3">
      <c r="B91" s="71"/>
      <c r="C91" s="98" t="s">
        <v>6</v>
      </c>
      <c r="D91" s="99"/>
      <c r="E91" s="80">
        <f>E90+E79</f>
        <v>112.5</v>
      </c>
      <c r="F91" s="80">
        <f t="shared" ref="F91:AK91" si="107">F90+F79</f>
        <v>30.75</v>
      </c>
      <c r="G91" s="80">
        <f t="shared" si="107"/>
        <v>-81.75</v>
      </c>
      <c r="H91" s="80">
        <f t="shared" si="107"/>
        <v>135</v>
      </c>
      <c r="I91" s="80">
        <f t="shared" si="107"/>
        <v>69</v>
      </c>
      <c r="J91" s="80">
        <f t="shared" si="107"/>
        <v>-66</v>
      </c>
      <c r="K91" s="80">
        <f t="shared" si="107"/>
        <v>135</v>
      </c>
      <c r="L91" s="80">
        <f t="shared" si="107"/>
        <v>55</v>
      </c>
      <c r="M91" s="80">
        <f t="shared" si="107"/>
        <v>-80</v>
      </c>
      <c r="N91" s="80">
        <f t="shared" si="107"/>
        <v>132</v>
      </c>
      <c r="O91" s="80">
        <f t="shared" si="107"/>
        <v>81.5</v>
      </c>
      <c r="P91" s="80">
        <f t="shared" si="107"/>
        <v>-50.5</v>
      </c>
      <c r="Q91" s="80">
        <f t="shared" si="107"/>
        <v>126</v>
      </c>
      <c r="R91" s="80">
        <f t="shared" si="107"/>
        <v>38.5</v>
      </c>
      <c r="S91" s="80">
        <f t="shared" si="107"/>
        <v>-87.5</v>
      </c>
      <c r="T91" s="80">
        <f t="shared" si="107"/>
        <v>140.5</v>
      </c>
      <c r="U91" s="80">
        <f t="shared" si="107"/>
        <v>63.75</v>
      </c>
      <c r="V91" s="80">
        <f t="shared" si="107"/>
        <v>-76.75</v>
      </c>
      <c r="W91" s="80">
        <f t="shared" si="107"/>
        <v>101</v>
      </c>
      <c r="X91" s="80">
        <f t="shared" si="107"/>
        <v>51.75</v>
      </c>
      <c r="Y91" s="80">
        <f t="shared" si="107"/>
        <v>-49.25</v>
      </c>
      <c r="Z91" s="80">
        <f t="shared" si="107"/>
        <v>106</v>
      </c>
      <c r="AA91" s="80">
        <f t="shared" si="107"/>
        <v>50.5</v>
      </c>
      <c r="AB91" s="80">
        <f t="shared" si="107"/>
        <v>-55.5</v>
      </c>
      <c r="AC91" s="80">
        <f t="shared" si="107"/>
        <v>85</v>
      </c>
      <c r="AD91" s="80">
        <f t="shared" si="107"/>
        <v>39.5</v>
      </c>
      <c r="AE91" s="80">
        <f t="shared" si="107"/>
        <v>-45.5</v>
      </c>
      <c r="AF91" s="80">
        <f t="shared" si="107"/>
        <v>120</v>
      </c>
      <c r="AG91" s="80">
        <f t="shared" si="107"/>
        <v>44.5</v>
      </c>
      <c r="AH91" s="80">
        <f t="shared" si="107"/>
        <v>-75.5</v>
      </c>
      <c r="AI91" s="80">
        <f t="shared" si="107"/>
        <v>1193</v>
      </c>
      <c r="AJ91" s="80">
        <f t="shared" si="107"/>
        <v>524.75</v>
      </c>
      <c r="AK91" s="80">
        <f t="shared" si="107"/>
        <v>-668.25</v>
      </c>
    </row>
    <row r="92" spans="2:37" ht="15.75" thickBot="1" x14ac:dyDescent="0.3">
      <c r="B92" s="71"/>
      <c r="C92" s="96" t="s">
        <v>84</v>
      </c>
      <c r="D92" s="86" t="s">
        <v>70</v>
      </c>
      <c r="E92" s="63">
        <v>0</v>
      </c>
      <c r="F92" s="66">
        <v>0</v>
      </c>
      <c r="G92" s="87">
        <f>F92-E92</f>
        <v>0</v>
      </c>
      <c r="H92" s="63">
        <v>0</v>
      </c>
      <c r="I92" s="64"/>
      <c r="J92" s="87">
        <f>I92-H92</f>
        <v>0</v>
      </c>
      <c r="K92" s="63">
        <v>0</v>
      </c>
      <c r="L92" s="66">
        <v>0</v>
      </c>
      <c r="M92" s="87">
        <f>L92-K92</f>
        <v>0</v>
      </c>
      <c r="N92" s="63">
        <v>0</v>
      </c>
      <c r="O92" s="64"/>
      <c r="P92" s="87">
        <f>O92-N92</f>
        <v>0</v>
      </c>
      <c r="Q92" s="63">
        <v>0</v>
      </c>
      <c r="R92" s="66">
        <v>0</v>
      </c>
      <c r="S92" s="87">
        <f>R92-Q92</f>
        <v>0</v>
      </c>
      <c r="T92" s="63">
        <v>0</v>
      </c>
      <c r="U92" s="64"/>
      <c r="V92" s="87">
        <f>U92-T92</f>
        <v>0</v>
      </c>
      <c r="W92" s="63">
        <v>0</v>
      </c>
      <c r="X92" s="66">
        <v>0</v>
      </c>
      <c r="Y92" s="87">
        <f>X92-W92</f>
        <v>0</v>
      </c>
      <c r="Z92" s="63">
        <v>2</v>
      </c>
      <c r="AA92" s="66">
        <v>1</v>
      </c>
      <c r="AB92" s="87">
        <f>AA92-Z92</f>
        <v>-1</v>
      </c>
      <c r="AC92" s="63">
        <v>0</v>
      </c>
      <c r="AD92" s="66">
        <v>0</v>
      </c>
      <c r="AE92" s="87">
        <f>AD92-AC92</f>
        <v>0</v>
      </c>
      <c r="AF92" s="81"/>
      <c r="AG92" s="66">
        <v>0</v>
      </c>
      <c r="AH92" s="87">
        <f>AG92-AF92</f>
        <v>0</v>
      </c>
      <c r="AI92" s="67">
        <f>AF92+AC92+Z92+W92+T92+Q92+N92+K92+H92+E92</f>
        <v>2</v>
      </c>
      <c r="AJ92" s="67">
        <f>AG92+AD92+AA92+X92+U92+R92+O92+L92+I92+F92</f>
        <v>1</v>
      </c>
      <c r="AK92" s="67">
        <f>AJ92-AI92</f>
        <v>-1</v>
      </c>
    </row>
    <row r="93" spans="2:37" ht="15.75" thickBot="1" x14ac:dyDescent="0.3">
      <c r="B93" s="71"/>
      <c r="C93" s="97"/>
      <c r="D93" s="86" t="s">
        <v>4</v>
      </c>
      <c r="E93" s="63">
        <v>0</v>
      </c>
      <c r="F93" s="64"/>
      <c r="G93" s="87">
        <f t="shared" ref="G93:G100" si="108">F93-E93</f>
        <v>0</v>
      </c>
      <c r="H93" s="63">
        <v>0</v>
      </c>
      <c r="I93" s="64"/>
      <c r="J93" s="87">
        <f t="shared" ref="J93:J100" si="109">I93-H93</f>
        <v>0</v>
      </c>
      <c r="K93" s="63">
        <v>0</v>
      </c>
      <c r="L93" s="64"/>
      <c r="M93" s="87">
        <f t="shared" ref="M93:M100" si="110">L93-K93</f>
        <v>0</v>
      </c>
      <c r="N93" s="63">
        <v>0</v>
      </c>
      <c r="O93" s="64"/>
      <c r="P93" s="87">
        <f t="shared" ref="P93:P100" si="111">O93-N93</f>
        <v>0</v>
      </c>
      <c r="Q93" s="63">
        <v>0</v>
      </c>
      <c r="R93" s="64"/>
      <c r="S93" s="87">
        <f t="shared" ref="S93:S100" si="112">R93-Q93</f>
        <v>0</v>
      </c>
      <c r="T93" s="63">
        <v>0</v>
      </c>
      <c r="U93" s="64"/>
      <c r="V93" s="87">
        <f t="shared" ref="V93:V100" si="113">U93-T93</f>
        <v>0</v>
      </c>
      <c r="W93" s="63">
        <v>0</v>
      </c>
      <c r="X93" s="64"/>
      <c r="Y93" s="87">
        <f t="shared" ref="Y93:Y100" si="114">X93-W93</f>
        <v>0</v>
      </c>
      <c r="Z93" s="63">
        <v>0</v>
      </c>
      <c r="AA93" s="64"/>
      <c r="AB93" s="87">
        <f t="shared" ref="AB93:AB100" si="115">AA93-Z93</f>
        <v>0</v>
      </c>
      <c r="AC93" s="63">
        <v>0</v>
      </c>
      <c r="AD93" s="64"/>
      <c r="AE93" s="87">
        <f t="shared" ref="AE93:AE100" si="116">AD93-AC93</f>
        <v>0</v>
      </c>
      <c r="AF93" s="81"/>
      <c r="AG93" s="64"/>
      <c r="AH93" s="87">
        <f t="shared" ref="AH93:AH100" si="117">AG93-AF93</f>
        <v>0</v>
      </c>
      <c r="AI93" s="67">
        <f>AF93+AC93+Z93+W93+T93+Q93+N93+K93+H93+E93</f>
        <v>0</v>
      </c>
      <c r="AJ93" s="67">
        <f t="shared" ref="AJ93:AJ100" si="118">AG93+AD93+AA93+X93+U93+R93+O93+L93+I93+F93</f>
        <v>0</v>
      </c>
      <c r="AK93" s="67">
        <f t="shared" ref="AK93:AK100" si="119">AJ93-AI93</f>
        <v>0</v>
      </c>
    </row>
    <row r="94" spans="2:37" ht="15.75" thickBot="1" x14ac:dyDescent="0.3">
      <c r="B94" s="71"/>
      <c r="C94" s="97"/>
      <c r="D94" s="86" t="s">
        <v>71</v>
      </c>
      <c r="E94" s="63">
        <v>10</v>
      </c>
      <c r="F94" s="64"/>
      <c r="G94" s="90">
        <f t="shared" si="108"/>
        <v>-10</v>
      </c>
      <c r="H94" s="63">
        <v>10</v>
      </c>
      <c r="I94" s="66">
        <v>9</v>
      </c>
      <c r="J94" s="87">
        <f t="shared" si="109"/>
        <v>-1</v>
      </c>
      <c r="K94" s="63">
        <v>6</v>
      </c>
      <c r="L94" s="64"/>
      <c r="M94" s="89">
        <f t="shared" si="110"/>
        <v>-6</v>
      </c>
      <c r="N94" s="63">
        <v>12</v>
      </c>
      <c r="O94" s="66">
        <v>12</v>
      </c>
      <c r="P94" s="87">
        <f t="shared" si="111"/>
        <v>0</v>
      </c>
      <c r="Q94" s="63">
        <v>8</v>
      </c>
      <c r="R94" s="64"/>
      <c r="S94" s="90">
        <f t="shared" si="112"/>
        <v>-8</v>
      </c>
      <c r="T94" s="63">
        <v>6</v>
      </c>
      <c r="U94" s="64"/>
      <c r="V94" s="89">
        <f t="shared" si="113"/>
        <v>-6</v>
      </c>
      <c r="W94" s="63">
        <v>6</v>
      </c>
      <c r="X94" s="64"/>
      <c r="Y94" s="89">
        <f t="shared" si="114"/>
        <v>-6</v>
      </c>
      <c r="Z94" s="63">
        <v>12</v>
      </c>
      <c r="AA94" s="64"/>
      <c r="AB94" s="90">
        <f t="shared" si="115"/>
        <v>-12</v>
      </c>
      <c r="AC94" s="63">
        <v>10</v>
      </c>
      <c r="AD94" s="64"/>
      <c r="AE94" s="90">
        <f t="shared" si="116"/>
        <v>-10</v>
      </c>
      <c r="AF94" s="63">
        <v>6</v>
      </c>
      <c r="AG94" s="64"/>
      <c r="AH94" s="89">
        <f t="shared" si="117"/>
        <v>-6</v>
      </c>
      <c r="AI94" s="67">
        <f t="shared" ref="AI92:AI100" si="120">AF94+AC94+Z94+W94+T94+Q94+N94+K94+H94+E94</f>
        <v>86</v>
      </c>
      <c r="AJ94" s="67">
        <f t="shared" si="118"/>
        <v>21</v>
      </c>
      <c r="AK94" s="133">
        <f t="shared" si="119"/>
        <v>-65</v>
      </c>
    </row>
    <row r="95" spans="2:37" ht="15.75" thickBot="1" x14ac:dyDescent="0.3">
      <c r="B95" s="71"/>
      <c r="C95" s="97"/>
      <c r="D95" s="86" t="s">
        <v>72</v>
      </c>
      <c r="E95" s="63">
        <v>6</v>
      </c>
      <c r="F95" s="64"/>
      <c r="G95" s="89">
        <f t="shared" si="108"/>
        <v>-6</v>
      </c>
      <c r="H95" s="63">
        <v>2</v>
      </c>
      <c r="I95" s="64"/>
      <c r="J95" s="87">
        <f t="shared" si="109"/>
        <v>-2</v>
      </c>
      <c r="K95" s="63">
        <v>3</v>
      </c>
      <c r="L95" s="64"/>
      <c r="M95" s="87">
        <f t="shared" si="110"/>
        <v>-3</v>
      </c>
      <c r="N95" s="63">
        <v>2</v>
      </c>
      <c r="O95" s="64"/>
      <c r="P95" s="87">
        <f t="shared" si="111"/>
        <v>-2</v>
      </c>
      <c r="Q95" s="63">
        <v>10</v>
      </c>
      <c r="R95" s="64"/>
      <c r="S95" s="90">
        <f t="shared" si="112"/>
        <v>-10</v>
      </c>
      <c r="T95" s="63">
        <v>0</v>
      </c>
      <c r="U95" s="64"/>
      <c r="V95" s="87">
        <f t="shared" si="113"/>
        <v>0</v>
      </c>
      <c r="W95" s="63">
        <v>1</v>
      </c>
      <c r="X95" s="64"/>
      <c r="Y95" s="87">
        <f t="shared" si="114"/>
        <v>-1</v>
      </c>
      <c r="Z95" s="63">
        <v>0</v>
      </c>
      <c r="AA95" s="64"/>
      <c r="AB95" s="87">
        <f t="shared" si="115"/>
        <v>0</v>
      </c>
      <c r="AC95" s="63">
        <v>0</v>
      </c>
      <c r="AD95" s="64"/>
      <c r="AE95" s="87">
        <f t="shared" si="116"/>
        <v>0</v>
      </c>
      <c r="AF95" s="81"/>
      <c r="AG95" s="64"/>
      <c r="AH95" s="87">
        <f t="shared" si="117"/>
        <v>0</v>
      </c>
      <c r="AI95" s="67">
        <f t="shared" si="120"/>
        <v>24</v>
      </c>
      <c r="AJ95" s="67">
        <f t="shared" si="118"/>
        <v>0</v>
      </c>
      <c r="AK95" s="133">
        <f t="shared" si="119"/>
        <v>-24</v>
      </c>
    </row>
    <row r="96" spans="2:37" ht="15.75" thickBot="1" x14ac:dyDescent="0.3">
      <c r="B96" s="71"/>
      <c r="C96" s="97"/>
      <c r="D96" s="86" t="s">
        <v>73</v>
      </c>
      <c r="E96" s="63">
        <v>1</v>
      </c>
      <c r="F96" s="64"/>
      <c r="G96" s="87">
        <f t="shared" si="108"/>
        <v>-1</v>
      </c>
      <c r="H96" s="63">
        <v>0</v>
      </c>
      <c r="I96" s="64"/>
      <c r="J96" s="87">
        <f t="shared" si="109"/>
        <v>0</v>
      </c>
      <c r="K96" s="63">
        <v>0</v>
      </c>
      <c r="L96" s="64"/>
      <c r="M96" s="87">
        <f t="shared" si="110"/>
        <v>0</v>
      </c>
      <c r="N96" s="63">
        <v>3</v>
      </c>
      <c r="O96" s="64"/>
      <c r="P96" s="87">
        <f t="shared" si="111"/>
        <v>-3</v>
      </c>
      <c r="Q96" s="63">
        <v>0</v>
      </c>
      <c r="R96" s="64"/>
      <c r="S96" s="87">
        <f t="shared" si="112"/>
        <v>0</v>
      </c>
      <c r="T96" s="63">
        <v>0</v>
      </c>
      <c r="U96" s="64"/>
      <c r="V96" s="87">
        <f t="shared" si="113"/>
        <v>0</v>
      </c>
      <c r="W96" s="63">
        <v>2</v>
      </c>
      <c r="X96" s="64"/>
      <c r="Y96" s="87">
        <f t="shared" si="114"/>
        <v>-2</v>
      </c>
      <c r="Z96" s="63">
        <v>0</v>
      </c>
      <c r="AA96" s="64"/>
      <c r="AB96" s="87">
        <f t="shared" si="115"/>
        <v>0</v>
      </c>
      <c r="AC96" s="63">
        <v>0</v>
      </c>
      <c r="AD96" s="64"/>
      <c r="AE96" s="87">
        <f t="shared" si="116"/>
        <v>0</v>
      </c>
      <c r="AF96" s="81"/>
      <c r="AG96" s="64"/>
      <c r="AH96" s="87">
        <f t="shared" si="117"/>
        <v>0</v>
      </c>
      <c r="AI96" s="67">
        <f t="shared" si="120"/>
        <v>6</v>
      </c>
      <c r="AJ96" s="67">
        <f t="shared" si="118"/>
        <v>0</v>
      </c>
      <c r="AK96" s="132">
        <f t="shared" si="119"/>
        <v>-6</v>
      </c>
    </row>
    <row r="97" spans="2:37" ht="15.75" thickBot="1" x14ac:dyDescent="0.3">
      <c r="B97" s="71"/>
      <c r="C97" s="97"/>
      <c r="D97" s="86" t="s">
        <v>74</v>
      </c>
      <c r="E97" s="63">
        <v>0</v>
      </c>
      <c r="F97" s="64"/>
      <c r="G97" s="87">
        <f t="shared" si="108"/>
        <v>0</v>
      </c>
      <c r="H97" s="63">
        <v>0</v>
      </c>
      <c r="I97" s="64"/>
      <c r="J97" s="87">
        <f t="shared" si="109"/>
        <v>0</v>
      </c>
      <c r="K97" s="63">
        <v>6</v>
      </c>
      <c r="L97" s="64"/>
      <c r="M97" s="89">
        <f t="shared" si="110"/>
        <v>-6</v>
      </c>
      <c r="N97" s="63">
        <v>0</v>
      </c>
      <c r="O97" s="64"/>
      <c r="P97" s="87">
        <f t="shared" si="111"/>
        <v>0</v>
      </c>
      <c r="Q97" s="63">
        <v>0</v>
      </c>
      <c r="R97" s="64"/>
      <c r="S97" s="87">
        <f t="shared" si="112"/>
        <v>0</v>
      </c>
      <c r="T97" s="63">
        <v>0</v>
      </c>
      <c r="U97" s="64"/>
      <c r="V97" s="87">
        <f t="shared" si="113"/>
        <v>0</v>
      </c>
      <c r="W97" s="63">
        <v>0</v>
      </c>
      <c r="X97" s="64"/>
      <c r="Y97" s="87">
        <f t="shared" si="114"/>
        <v>0</v>
      </c>
      <c r="Z97" s="63">
        <v>0</v>
      </c>
      <c r="AA97" s="64"/>
      <c r="AB97" s="87">
        <f t="shared" si="115"/>
        <v>0</v>
      </c>
      <c r="AC97" s="63">
        <v>0</v>
      </c>
      <c r="AD97" s="64"/>
      <c r="AE97" s="87">
        <f t="shared" si="116"/>
        <v>0</v>
      </c>
      <c r="AF97" s="81"/>
      <c r="AG97" s="64"/>
      <c r="AH97" s="87">
        <f t="shared" si="117"/>
        <v>0</v>
      </c>
      <c r="AI97" s="67">
        <f t="shared" si="120"/>
        <v>6</v>
      </c>
      <c r="AJ97" s="67">
        <f t="shared" si="118"/>
        <v>0</v>
      </c>
      <c r="AK97" s="132">
        <f t="shared" si="119"/>
        <v>-6</v>
      </c>
    </row>
    <row r="98" spans="2:37" ht="15.75" thickBot="1" x14ac:dyDescent="0.3">
      <c r="B98" s="71"/>
      <c r="C98" s="97"/>
      <c r="D98" s="86" t="s">
        <v>75</v>
      </c>
      <c r="E98" s="63">
        <v>0</v>
      </c>
      <c r="F98" s="64"/>
      <c r="G98" s="87">
        <f t="shared" si="108"/>
        <v>0</v>
      </c>
      <c r="H98" s="63">
        <v>3</v>
      </c>
      <c r="I98" s="66">
        <v>1</v>
      </c>
      <c r="J98" s="87">
        <f t="shared" si="109"/>
        <v>-2</v>
      </c>
      <c r="K98" s="63">
        <v>0</v>
      </c>
      <c r="L98" s="64"/>
      <c r="M98" s="87">
        <f t="shared" si="110"/>
        <v>0</v>
      </c>
      <c r="N98" s="63">
        <v>0</v>
      </c>
      <c r="O98" s="64"/>
      <c r="P98" s="87">
        <f t="shared" si="111"/>
        <v>0</v>
      </c>
      <c r="Q98" s="63">
        <v>1</v>
      </c>
      <c r="R98" s="64"/>
      <c r="S98" s="87">
        <f t="shared" si="112"/>
        <v>-1</v>
      </c>
      <c r="T98" s="63">
        <v>0.5</v>
      </c>
      <c r="U98" s="64"/>
      <c r="V98" s="87">
        <f t="shared" si="113"/>
        <v>-0.5</v>
      </c>
      <c r="W98" s="63">
        <v>0</v>
      </c>
      <c r="X98" s="64"/>
      <c r="Y98" s="87">
        <f t="shared" si="114"/>
        <v>0</v>
      </c>
      <c r="Z98" s="63">
        <v>0</v>
      </c>
      <c r="AA98" s="64"/>
      <c r="AB98" s="87">
        <f t="shared" si="115"/>
        <v>0</v>
      </c>
      <c r="AC98" s="63">
        <v>0</v>
      </c>
      <c r="AD98" s="64"/>
      <c r="AE98" s="87">
        <f t="shared" si="116"/>
        <v>0</v>
      </c>
      <c r="AF98" s="63">
        <v>0.5</v>
      </c>
      <c r="AG98" s="64"/>
      <c r="AH98" s="87">
        <f t="shared" si="117"/>
        <v>-0.5</v>
      </c>
      <c r="AI98" s="67">
        <f t="shared" si="120"/>
        <v>5</v>
      </c>
      <c r="AJ98" s="67">
        <f t="shared" si="118"/>
        <v>1</v>
      </c>
      <c r="AK98" s="132">
        <f t="shared" si="119"/>
        <v>-4</v>
      </c>
    </row>
    <row r="99" spans="2:37" ht="15.75" thickBot="1" x14ac:dyDescent="0.3">
      <c r="B99" s="71"/>
      <c r="C99" s="97"/>
      <c r="D99" s="86" t="s">
        <v>76</v>
      </c>
      <c r="E99" s="63">
        <v>0</v>
      </c>
      <c r="F99" s="64"/>
      <c r="G99" s="87">
        <f t="shared" si="108"/>
        <v>0</v>
      </c>
      <c r="H99" s="63">
        <v>0</v>
      </c>
      <c r="I99" s="64"/>
      <c r="J99" s="87">
        <f t="shared" si="109"/>
        <v>0</v>
      </c>
      <c r="K99" s="63">
        <v>0</v>
      </c>
      <c r="L99" s="64"/>
      <c r="M99" s="87">
        <f t="shared" si="110"/>
        <v>0</v>
      </c>
      <c r="N99" s="63">
        <v>0</v>
      </c>
      <c r="O99" s="64"/>
      <c r="P99" s="87">
        <f t="shared" si="111"/>
        <v>0</v>
      </c>
      <c r="Q99" s="63">
        <v>0</v>
      </c>
      <c r="R99" s="64"/>
      <c r="S99" s="87">
        <f t="shared" si="112"/>
        <v>0</v>
      </c>
      <c r="T99" s="63">
        <v>12</v>
      </c>
      <c r="U99" s="66">
        <v>20</v>
      </c>
      <c r="V99" s="90">
        <f t="shared" si="113"/>
        <v>8</v>
      </c>
      <c r="W99" s="63">
        <v>0</v>
      </c>
      <c r="X99" s="64"/>
      <c r="Y99" s="87">
        <f t="shared" si="114"/>
        <v>0</v>
      </c>
      <c r="Z99" s="63">
        <v>0</v>
      </c>
      <c r="AA99" s="64"/>
      <c r="AB99" s="87">
        <f t="shared" si="115"/>
        <v>0</v>
      </c>
      <c r="AC99" s="63">
        <v>0</v>
      </c>
      <c r="AD99" s="64"/>
      <c r="AE99" s="87">
        <f t="shared" si="116"/>
        <v>0</v>
      </c>
      <c r="AF99" s="63">
        <v>10</v>
      </c>
      <c r="AG99" s="64"/>
      <c r="AH99" s="90">
        <f t="shared" si="117"/>
        <v>-10</v>
      </c>
      <c r="AI99" s="67">
        <f t="shared" si="120"/>
        <v>22</v>
      </c>
      <c r="AJ99" s="67">
        <f t="shared" si="118"/>
        <v>20</v>
      </c>
      <c r="AK99" s="67">
        <f t="shared" si="119"/>
        <v>-2</v>
      </c>
    </row>
    <row r="100" spans="2:37" ht="15.75" thickBot="1" x14ac:dyDescent="0.3">
      <c r="B100" s="71"/>
      <c r="C100" s="97"/>
      <c r="D100" s="86" t="s">
        <v>79</v>
      </c>
      <c r="E100" s="63">
        <v>0</v>
      </c>
      <c r="F100" s="64">
        <v>0</v>
      </c>
      <c r="G100" s="87">
        <f t="shared" si="108"/>
        <v>0</v>
      </c>
      <c r="H100" s="63">
        <v>0</v>
      </c>
      <c r="I100" s="64">
        <v>0</v>
      </c>
      <c r="J100" s="87">
        <f t="shared" si="109"/>
        <v>0</v>
      </c>
      <c r="K100" s="63">
        <v>0</v>
      </c>
      <c r="L100" s="64">
        <v>0</v>
      </c>
      <c r="M100" s="87">
        <f t="shared" si="110"/>
        <v>0</v>
      </c>
      <c r="N100" s="63">
        <v>0</v>
      </c>
      <c r="O100" s="64">
        <v>0</v>
      </c>
      <c r="P100" s="87">
        <f t="shared" si="111"/>
        <v>0</v>
      </c>
      <c r="Q100" s="63">
        <v>0</v>
      </c>
      <c r="R100" s="64">
        <v>0</v>
      </c>
      <c r="S100" s="87">
        <f t="shared" si="112"/>
        <v>0</v>
      </c>
      <c r="T100" s="63">
        <v>0</v>
      </c>
      <c r="U100" s="66">
        <v>0</v>
      </c>
      <c r="V100" s="87">
        <f t="shared" si="113"/>
        <v>0</v>
      </c>
      <c r="W100" s="63">
        <v>0</v>
      </c>
      <c r="X100" s="64">
        <v>0</v>
      </c>
      <c r="Y100" s="87">
        <f t="shared" si="114"/>
        <v>0</v>
      </c>
      <c r="Z100" s="63">
        <v>0</v>
      </c>
      <c r="AA100" s="64">
        <v>0</v>
      </c>
      <c r="AB100" s="87">
        <f t="shared" si="115"/>
        <v>0</v>
      </c>
      <c r="AC100" s="63">
        <v>0</v>
      </c>
      <c r="AD100" s="64">
        <v>0</v>
      </c>
      <c r="AE100" s="87">
        <f t="shared" si="116"/>
        <v>0</v>
      </c>
      <c r="AF100" s="63">
        <v>0</v>
      </c>
      <c r="AG100" s="64">
        <v>0</v>
      </c>
      <c r="AH100" s="87">
        <f t="shared" si="117"/>
        <v>0</v>
      </c>
      <c r="AI100" s="67">
        <f t="shared" si="120"/>
        <v>0</v>
      </c>
      <c r="AJ100" s="67">
        <f t="shared" si="118"/>
        <v>0</v>
      </c>
      <c r="AK100" s="67">
        <f t="shared" si="119"/>
        <v>0</v>
      </c>
    </row>
    <row r="101" spans="2:37" ht="15.75" thickBot="1" x14ac:dyDescent="0.3">
      <c r="B101" s="71"/>
      <c r="C101" s="97"/>
      <c r="D101" s="86"/>
      <c r="E101" s="71"/>
      <c r="F101" s="72"/>
      <c r="G101" s="71"/>
      <c r="H101" s="71"/>
      <c r="I101" s="72"/>
      <c r="J101" s="71"/>
      <c r="K101" s="71"/>
      <c r="L101" s="72"/>
      <c r="M101" s="71"/>
      <c r="N101" s="71"/>
      <c r="O101" s="72"/>
      <c r="P101" s="71"/>
      <c r="Q101" s="71"/>
      <c r="R101" s="72"/>
      <c r="S101" s="71"/>
      <c r="T101" s="71"/>
      <c r="U101" s="72"/>
      <c r="V101" s="71"/>
      <c r="W101" s="71"/>
      <c r="X101" s="72"/>
      <c r="Y101" s="71"/>
      <c r="Z101" s="71"/>
      <c r="AA101" s="72"/>
      <c r="AB101" s="71"/>
      <c r="AC101" s="71"/>
      <c r="AD101" s="72"/>
      <c r="AE101" s="71"/>
      <c r="AF101" s="71"/>
      <c r="AG101" s="72"/>
      <c r="AH101" s="71"/>
      <c r="AI101" s="71"/>
      <c r="AJ101" s="71"/>
      <c r="AK101" s="71"/>
    </row>
    <row r="102" spans="2:37" ht="15.75" thickBot="1" x14ac:dyDescent="0.3">
      <c r="B102" s="71"/>
      <c r="C102" s="97"/>
      <c r="D102" s="92" t="s">
        <v>77</v>
      </c>
      <c r="E102" s="95">
        <f>SUM(E92:E100)</f>
        <v>17</v>
      </c>
      <c r="F102" s="95">
        <f>SUM(F92:F100)</f>
        <v>0</v>
      </c>
      <c r="G102" s="95">
        <f t="shared" ref="G102:AG102" si="121">SUM(G92:G100)</f>
        <v>-17</v>
      </c>
      <c r="H102" s="95">
        <f t="shared" si="121"/>
        <v>15</v>
      </c>
      <c r="I102" s="95">
        <f t="shared" si="121"/>
        <v>10</v>
      </c>
      <c r="J102" s="95">
        <f t="shared" si="121"/>
        <v>-5</v>
      </c>
      <c r="K102" s="95">
        <f t="shared" si="121"/>
        <v>15</v>
      </c>
      <c r="L102" s="95">
        <f t="shared" si="121"/>
        <v>0</v>
      </c>
      <c r="M102" s="95">
        <f t="shared" si="121"/>
        <v>-15</v>
      </c>
      <c r="N102" s="95">
        <f t="shared" si="121"/>
        <v>17</v>
      </c>
      <c r="O102" s="95">
        <f t="shared" si="121"/>
        <v>12</v>
      </c>
      <c r="P102" s="95">
        <f t="shared" si="121"/>
        <v>-5</v>
      </c>
      <c r="Q102" s="95">
        <f t="shared" si="121"/>
        <v>19</v>
      </c>
      <c r="R102" s="95">
        <f t="shared" si="121"/>
        <v>0</v>
      </c>
      <c r="S102" s="95">
        <f t="shared" si="121"/>
        <v>-19</v>
      </c>
      <c r="T102" s="95">
        <f t="shared" si="121"/>
        <v>18.5</v>
      </c>
      <c r="U102" s="95">
        <f t="shared" si="121"/>
        <v>20</v>
      </c>
      <c r="V102" s="95">
        <f t="shared" si="121"/>
        <v>1.5</v>
      </c>
      <c r="W102" s="95">
        <f t="shared" si="121"/>
        <v>9</v>
      </c>
      <c r="X102" s="95">
        <f t="shared" si="121"/>
        <v>0</v>
      </c>
      <c r="Y102" s="95">
        <f t="shared" si="121"/>
        <v>-9</v>
      </c>
      <c r="Z102" s="95">
        <f t="shared" si="121"/>
        <v>14</v>
      </c>
      <c r="AA102" s="95">
        <f t="shared" si="121"/>
        <v>1</v>
      </c>
      <c r="AB102" s="95">
        <f t="shared" si="121"/>
        <v>-13</v>
      </c>
      <c r="AC102" s="95">
        <f t="shared" si="121"/>
        <v>10</v>
      </c>
      <c r="AD102" s="95">
        <f t="shared" si="121"/>
        <v>0</v>
      </c>
      <c r="AE102" s="95">
        <f t="shared" si="121"/>
        <v>-10</v>
      </c>
      <c r="AF102" s="95">
        <f t="shared" si="121"/>
        <v>16.5</v>
      </c>
      <c r="AG102" s="95">
        <f t="shared" si="121"/>
        <v>0</v>
      </c>
      <c r="AH102" s="95">
        <f t="shared" ref="F102:AJ102" si="122">SUM(AH92:AH100)</f>
        <v>-16.5</v>
      </c>
      <c r="AI102" s="95">
        <f t="shared" si="122"/>
        <v>151</v>
      </c>
      <c r="AJ102" s="95">
        <f t="shared" si="122"/>
        <v>43</v>
      </c>
      <c r="AK102" s="95">
        <f>SUM(AK92:AK100)</f>
        <v>-108</v>
      </c>
    </row>
    <row r="103" spans="2:37" ht="15.75" thickBot="1" x14ac:dyDescent="0.3">
      <c r="B103" s="71"/>
      <c r="C103" s="98" t="s">
        <v>6</v>
      </c>
      <c r="D103" s="99"/>
      <c r="E103" s="80">
        <f>E102+E91</f>
        <v>129.5</v>
      </c>
      <c r="F103" s="80">
        <f t="shared" ref="F103:AK103" si="123">F102+F91</f>
        <v>30.75</v>
      </c>
      <c r="G103" s="80">
        <f t="shared" si="123"/>
        <v>-98.75</v>
      </c>
      <c r="H103" s="80">
        <f t="shared" si="123"/>
        <v>150</v>
      </c>
      <c r="I103" s="80">
        <f t="shared" si="123"/>
        <v>79</v>
      </c>
      <c r="J103" s="80">
        <f t="shared" si="123"/>
        <v>-71</v>
      </c>
      <c r="K103" s="80">
        <f t="shared" si="123"/>
        <v>150</v>
      </c>
      <c r="L103" s="80">
        <f t="shared" si="123"/>
        <v>55</v>
      </c>
      <c r="M103" s="80">
        <f t="shared" si="123"/>
        <v>-95</v>
      </c>
      <c r="N103" s="80">
        <f t="shared" si="123"/>
        <v>149</v>
      </c>
      <c r="O103" s="80">
        <f t="shared" si="123"/>
        <v>93.5</v>
      </c>
      <c r="P103" s="80">
        <f t="shared" si="123"/>
        <v>-55.5</v>
      </c>
      <c r="Q103" s="80">
        <f t="shared" si="123"/>
        <v>145</v>
      </c>
      <c r="R103" s="80">
        <f t="shared" si="123"/>
        <v>38.5</v>
      </c>
      <c r="S103" s="80">
        <f t="shared" si="123"/>
        <v>-106.5</v>
      </c>
      <c r="T103" s="80">
        <f t="shared" si="123"/>
        <v>159</v>
      </c>
      <c r="U103" s="80">
        <f t="shared" si="123"/>
        <v>83.75</v>
      </c>
      <c r="V103" s="80">
        <f t="shared" si="123"/>
        <v>-75.25</v>
      </c>
      <c r="W103" s="80">
        <f t="shared" si="123"/>
        <v>110</v>
      </c>
      <c r="X103" s="80">
        <f t="shared" si="123"/>
        <v>51.75</v>
      </c>
      <c r="Y103" s="80">
        <f t="shared" si="123"/>
        <v>-58.25</v>
      </c>
      <c r="Z103" s="80">
        <f t="shared" si="123"/>
        <v>120</v>
      </c>
      <c r="AA103" s="80">
        <f t="shared" si="123"/>
        <v>51.5</v>
      </c>
      <c r="AB103" s="80">
        <f t="shared" si="123"/>
        <v>-68.5</v>
      </c>
      <c r="AC103" s="80">
        <f t="shared" si="123"/>
        <v>95</v>
      </c>
      <c r="AD103" s="80">
        <f t="shared" si="123"/>
        <v>39.5</v>
      </c>
      <c r="AE103" s="80">
        <f t="shared" si="123"/>
        <v>-55.5</v>
      </c>
      <c r="AF103" s="80">
        <f t="shared" si="123"/>
        <v>136.5</v>
      </c>
      <c r="AG103" s="80">
        <f t="shared" si="123"/>
        <v>44.5</v>
      </c>
      <c r="AH103" s="80">
        <f t="shared" si="123"/>
        <v>-92</v>
      </c>
      <c r="AI103" s="80">
        <f t="shared" si="123"/>
        <v>1344</v>
      </c>
      <c r="AJ103" s="80">
        <f t="shared" si="123"/>
        <v>567.75</v>
      </c>
      <c r="AK103" s="80">
        <f t="shared" si="123"/>
        <v>-776.25</v>
      </c>
    </row>
    <row r="104" spans="2:37" ht="15.75" thickBot="1" x14ac:dyDescent="0.3">
      <c r="B104" s="93" t="s">
        <v>14</v>
      </c>
      <c r="C104" s="85" t="s">
        <v>85</v>
      </c>
      <c r="D104" s="86" t="s">
        <v>70</v>
      </c>
      <c r="E104" s="63">
        <v>0</v>
      </c>
      <c r="F104" s="66">
        <v>0</v>
      </c>
      <c r="G104" s="87">
        <f>F104-E104</f>
        <v>0</v>
      </c>
      <c r="H104" s="63">
        <v>0</v>
      </c>
      <c r="I104" s="64"/>
      <c r="J104" s="87">
        <f>I104-H104</f>
        <v>0</v>
      </c>
      <c r="K104" s="63">
        <v>0</v>
      </c>
      <c r="L104" s="64"/>
      <c r="M104" s="87">
        <f>L104-K104</f>
        <v>0</v>
      </c>
      <c r="N104" s="63">
        <v>0</v>
      </c>
      <c r="O104" s="66">
        <v>0</v>
      </c>
      <c r="P104" s="87">
        <f>O104-N104</f>
        <v>0</v>
      </c>
      <c r="Q104" s="63">
        <v>0</v>
      </c>
      <c r="R104" s="66">
        <v>0</v>
      </c>
      <c r="S104" s="87">
        <f>R104-Q104</f>
        <v>0</v>
      </c>
      <c r="T104" s="63">
        <v>0</v>
      </c>
      <c r="U104" s="64"/>
      <c r="V104" s="87">
        <f>U104-T104</f>
        <v>0</v>
      </c>
      <c r="W104" s="63">
        <v>0</v>
      </c>
      <c r="X104" s="66">
        <v>0</v>
      </c>
      <c r="Y104" s="87">
        <f>X104-W104</f>
        <v>0</v>
      </c>
      <c r="Z104" s="63">
        <v>2</v>
      </c>
      <c r="AA104" s="66">
        <v>0</v>
      </c>
      <c r="AB104" s="87">
        <f>AA104-Z104</f>
        <v>-2</v>
      </c>
      <c r="AC104" s="63">
        <v>10</v>
      </c>
      <c r="AD104" s="66">
        <v>0</v>
      </c>
      <c r="AE104" s="111">
        <f>AD104-AC104</f>
        <v>-10</v>
      </c>
      <c r="AF104" s="81"/>
      <c r="AG104" s="64"/>
      <c r="AH104" s="87">
        <f>AG104-AF104</f>
        <v>0</v>
      </c>
      <c r="AI104" s="67">
        <f>AF104+AC104+Z104+W104+T104+Q104+N104+K104+H104+E104</f>
        <v>12</v>
      </c>
      <c r="AJ104" s="67">
        <f>AG104+AD104+AA104+X104+U104+R104+O104+L104+I104+F104</f>
        <v>0</v>
      </c>
      <c r="AK104" s="133">
        <f>AJ104-AI104</f>
        <v>-12</v>
      </c>
    </row>
    <row r="105" spans="2:37" ht="15.75" thickBot="1" x14ac:dyDescent="0.3">
      <c r="B105" s="94"/>
      <c r="C105" s="88"/>
      <c r="D105" s="86" t="s">
        <v>4</v>
      </c>
      <c r="E105" s="63">
        <v>0</v>
      </c>
      <c r="F105" s="64"/>
      <c r="G105" s="87">
        <f t="shared" ref="G105:G112" si="124">F105-E105</f>
        <v>0</v>
      </c>
      <c r="H105" s="63">
        <v>0</v>
      </c>
      <c r="I105" s="64"/>
      <c r="J105" s="87">
        <f t="shared" ref="J105:J112" si="125">I105-H105</f>
        <v>0</v>
      </c>
      <c r="K105" s="63">
        <v>0</v>
      </c>
      <c r="L105" s="64"/>
      <c r="M105" s="87">
        <f t="shared" ref="M105:M112" si="126">L105-K105</f>
        <v>0</v>
      </c>
      <c r="N105" s="63">
        <v>0</v>
      </c>
      <c r="O105" s="64"/>
      <c r="P105" s="87">
        <f t="shared" ref="P105:P112" si="127">O105-N105</f>
        <v>0</v>
      </c>
      <c r="Q105" s="63">
        <v>0</v>
      </c>
      <c r="R105" s="64"/>
      <c r="S105" s="87">
        <f t="shared" ref="S105:S112" si="128">R105-Q105</f>
        <v>0</v>
      </c>
      <c r="T105" s="63">
        <v>0</v>
      </c>
      <c r="U105" s="64"/>
      <c r="V105" s="87">
        <f t="shared" ref="V105:V112" si="129">U105-T105</f>
        <v>0</v>
      </c>
      <c r="W105" s="63">
        <v>0</v>
      </c>
      <c r="X105" s="64"/>
      <c r="Y105" s="87">
        <f t="shared" ref="Y105:Y112" si="130">X105-W105</f>
        <v>0</v>
      </c>
      <c r="Z105" s="63">
        <v>0</v>
      </c>
      <c r="AA105" s="64"/>
      <c r="AB105" s="87">
        <f t="shared" ref="AB105:AB112" si="131">AA105-Z105</f>
        <v>0</v>
      </c>
      <c r="AC105" s="63">
        <v>0</v>
      </c>
      <c r="AD105" s="64"/>
      <c r="AE105" s="112">
        <f t="shared" ref="AE105:AE112" si="132">AD105-AC105</f>
        <v>0</v>
      </c>
      <c r="AF105" s="63">
        <v>5</v>
      </c>
      <c r="AG105" s="64"/>
      <c r="AH105" s="89">
        <f t="shared" ref="AH105:AH112" si="133">AG105-AF105</f>
        <v>-5</v>
      </c>
      <c r="AI105" s="67">
        <f t="shared" ref="AI105:AI112" si="134">AF105+AC105+Z105+W105+T105+Q105+N105+K105+H105+E105</f>
        <v>5</v>
      </c>
      <c r="AJ105" s="67">
        <f t="shared" ref="AJ105:AJ112" si="135">AG105+AD105+AA105+X105+U105+R105+O105+L105+I105+F105</f>
        <v>0</v>
      </c>
      <c r="AK105" s="132">
        <f t="shared" ref="AK105:AK112" si="136">AJ105-AI105</f>
        <v>-5</v>
      </c>
    </row>
    <row r="106" spans="2:37" ht="15.75" thickBot="1" x14ac:dyDescent="0.3">
      <c r="B106" s="71"/>
      <c r="C106" s="88"/>
      <c r="D106" s="86" t="s">
        <v>71</v>
      </c>
      <c r="E106" s="63">
        <v>8</v>
      </c>
      <c r="F106" s="64"/>
      <c r="G106" s="90">
        <f t="shared" si="124"/>
        <v>-8</v>
      </c>
      <c r="H106" s="63">
        <v>12</v>
      </c>
      <c r="I106" s="64"/>
      <c r="J106" s="90">
        <f t="shared" si="125"/>
        <v>-12</v>
      </c>
      <c r="K106" s="63">
        <v>2</v>
      </c>
      <c r="L106" s="64"/>
      <c r="M106" s="87">
        <f t="shared" si="126"/>
        <v>-2</v>
      </c>
      <c r="N106" s="63">
        <v>14</v>
      </c>
      <c r="O106" s="64"/>
      <c r="P106" s="90">
        <f t="shared" si="127"/>
        <v>-14</v>
      </c>
      <c r="Q106" s="63">
        <v>4</v>
      </c>
      <c r="R106" s="64"/>
      <c r="S106" s="89">
        <f t="shared" si="128"/>
        <v>-4</v>
      </c>
      <c r="T106" s="63">
        <v>8</v>
      </c>
      <c r="U106" s="64"/>
      <c r="V106" s="90">
        <f t="shared" si="129"/>
        <v>-8</v>
      </c>
      <c r="W106" s="63">
        <v>8</v>
      </c>
      <c r="X106" s="64"/>
      <c r="Y106" s="90">
        <f t="shared" si="130"/>
        <v>-8</v>
      </c>
      <c r="Z106" s="63">
        <v>12</v>
      </c>
      <c r="AA106" s="64"/>
      <c r="AB106" s="90">
        <f t="shared" si="131"/>
        <v>-12</v>
      </c>
      <c r="AC106" s="63">
        <v>0</v>
      </c>
      <c r="AD106" s="64"/>
      <c r="AE106" s="112">
        <f t="shared" si="132"/>
        <v>0</v>
      </c>
      <c r="AF106" s="81"/>
      <c r="AG106" s="64"/>
      <c r="AH106" s="87">
        <f t="shared" si="133"/>
        <v>0</v>
      </c>
      <c r="AI106" s="67">
        <f t="shared" si="134"/>
        <v>68</v>
      </c>
      <c r="AJ106" s="67">
        <f t="shared" si="135"/>
        <v>0</v>
      </c>
      <c r="AK106" s="133">
        <f t="shared" si="136"/>
        <v>-68</v>
      </c>
    </row>
    <row r="107" spans="2:37" ht="15.75" thickBot="1" x14ac:dyDescent="0.3">
      <c r="B107" s="71"/>
      <c r="C107" s="88"/>
      <c r="D107" s="86" t="s">
        <v>72</v>
      </c>
      <c r="E107" s="63">
        <v>4</v>
      </c>
      <c r="F107" s="64"/>
      <c r="G107" s="89">
        <f t="shared" si="124"/>
        <v>-4</v>
      </c>
      <c r="H107" s="63">
        <v>3</v>
      </c>
      <c r="I107" s="64"/>
      <c r="J107" s="87">
        <f t="shared" si="125"/>
        <v>-3</v>
      </c>
      <c r="K107" s="63">
        <v>1</v>
      </c>
      <c r="L107" s="64"/>
      <c r="M107" s="87">
        <f t="shared" si="126"/>
        <v>-1</v>
      </c>
      <c r="N107" s="63">
        <v>2</v>
      </c>
      <c r="O107" s="64"/>
      <c r="P107" s="87">
        <f t="shared" si="127"/>
        <v>-2</v>
      </c>
      <c r="Q107" s="63">
        <v>11</v>
      </c>
      <c r="R107" s="64"/>
      <c r="S107" s="90">
        <f t="shared" si="128"/>
        <v>-11</v>
      </c>
      <c r="T107" s="63">
        <v>1</v>
      </c>
      <c r="U107" s="64"/>
      <c r="V107" s="87">
        <f t="shared" si="129"/>
        <v>-1</v>
      </c>
      <c r="W107" s="63">
        <v>1</v>
      </c>
      <c r="X107" s="64"/>
      <c r="Y107" s="87">
        <f t="shared" si="130"/>
        <v>-1</v>
      </c>
      <c r="Z107" s="63">
        <v>0</v>
      </c>
      <c r="AA107" s="64"/>
      <c r="AB107" s="87">
        <f t="shared" si="131"/>
        <v>0</v>
      </c>
      <c r="AC107" s="63">
        <v>0</v>
      </c>
      <c r="AD107" s="64"/>
      <c r="AE107" s="112">
        <f t="shared" si="132"/>
        <v>0</v>
      </c>
      <c r="AF107" s="81"/>
      <c r="AG107" s="64"/>
      <c r="AH107" s="87">
        <f t="shared" si="133"/>
        <v>0</v>
      </c>
      <c r="AI107" s="67">
        <f t="shared" si="134"/>
        <v>23</v>
      </c>
      <c r="AJ107" s="67">
        <f t="shared" si="135"/>
        <v>0</v>
      </c>
      <c r="AK107" s="133">
        <f t="shared" si="136"/>
        <v>-23</v>
      </c>
    </row>
    <row r="108" spans="2:37" ht="15.75" thickBot="1" x14ac:dyDescent="0.3">
      <c r="B108" s="71"/>
      <c r="C108" s="88"/>
      <c r="D108" s="86" t="s">
        <v>73</v>
      </c>
      <c r="E108" s="63">
        <v>1</v>
      </c>
      <c r="F108" s="64"/>
      <c r="G108" s="87">
        <f t="shared" si="124"/>
        <v>-1</v>
      </c>
      <c r="H108" s="63">
        <v>0</v>
      </c>
      <c r="I108" s="64"/>
      <c r="J108" s="87">
        <f t="shared" si="125"/>
        <v>0</v>
      </c>
      <c r="K108" s="63">
        <v>0</v>
      </c>
      <c r="L108" s="64"/>
      <c r="M108" s="87">
        <f t="shared" si="126"/>
        <v>0</v>
      </c>
      <c r="N108" s="63">
        <v>0</v>
      </c>
      <c r="O108" s="64"/>
      <c r="P108" s="87">
        <f t="shared" si="127"/>
        <v>0</v>
      </c>
      <c r="Q108" s="63">
        <v>0</v>
      </c>
      <c r="R108" s="64"/>
      <c r="S108" s="87">
        <f t="shared" si="128"/>
        <v>0</v>
      </c>
      <c r="T108" s="63">
        <v>0</v>
      </c>
      <c r="U108" s="64"/>
      <c r="V108" s="87">
        <f t="shared" si="129"/>
        <v>0</v>
      </c>
      <c r="W108" s="63">
        <v>2</v>
      </c>
      <c r="X108" s="64"/>
      <c r="Y108" s="87">
        <f t="shared" si="130"/>
        <v>-2</v>
      </c>
      <c r="Z108" s="63">
        <v>0</v>
      </c>
      <c r="AA108" s="64"/>
      <c r="AB108" s="87">
        <f t="shared" si="131"/>
        <v>0</v>
      </c>
      <c r="AC108" s="63">
        <v>0</v>
      </c>
      <c r="AD108" s="64"/>
      <c r="AE108" s="112">
        <f t="shared" si="132"/>
        <v>0</v>
      </c>
      <c r="AF108" s="81"/>
      <c r="AG108" s="64"/>
      <c r="AH108" s="87">
        <f t="shared" si="133"/>
        <v>0</v>
      </c>
      <c r="AI108" s="67">
        <f t="shared" si="134"/>
        <v>3</v>
      </c>
      <c r="AJ108" s="67">
        <f t="shared" si="135"/>
        <v>0</v>
      </c>
      <c r="AK108" s="67">
        <f t="shared" si="136"/>
        <v>-3</v>
      </c>
    </row>
    <row r="109" spans="2:37" ht="15.75" thickBot="1" x14ac:dyDescent="0.3">
      <c r="B109" s="71"/>
      <c r="C109" s="88"/>
      <c r="D109" s="86" t="s">
        <v>74</v>
      </c>
      <c r="E109" s="63">
        <v>0</v>
      </c>
      <c r="F109" s="64"/>
      <c r="G109" s="87">
        <f t="shared" si="124"/>
        <v>0</v>
      </c>
      <c r="H109" s="63">
        <v>0</v>
      </c>
      <c r="I109" s="64"/>
      <c r="J109" s="87">
        <f t="shared" si="125"/>
        <v>0</v>
      </c>
      <c r="K109" s="63">
        <v>4</v>
      </c>
      <c r="L109" s="66">
        <v>1</v>
      </c>
      <c r="M109" s="87">
        <f t="shared" si="126"/>
        <v>-3</v>
      </c>
      <c r="N109" s="63">
        <v>0</v>
      </c>
      <c r="O109" s="64"/>
      <c r="P109" s="87">
        <f t="shared" si="127"/>
        <v>0</v>
      </c>
      <c r="Q109" s="63">
        <v>0</v>
      </c>
      <c r="R109" s="64"/>
      <c r="S109" s="87">
        <f t="shared" si="128"/>
        <v>0</v>
      </c>
      <c r="T109" s="63">
        <v>0</v>
      </c>
      <c r="U109" s="64"/>
      <c r="V109" s="87">
        <f t="shared" si="129"/>
        <v>0</v>
      </c>
      <c r="W109" s="63">
        <v>0</v>
      </c>
      <c r="X109" s="64"/>
      <c r="Y109" s="87">
        <f t="shared" si="130"/>
        <v>0</v>
      </c>
      <c r="Z109" s="63">
        <v>0</v>
      </c>
      <c r="AA109" s="64"/>
      <c r="AB109" s="87">
        <f t="shared" si="131"/>
        <v>0</v>
      </c>
      <c r="AC109" s="63">
        <v>0</v>
      </c>
      <c r="AD109" s="64"/>
      <c r="AE109" s="112">
        <f t="shared" si="132"/>
        <v>0</v>
      </c>
      <c r="AF109" s="81"/>
      <c r="AG109" s="64"/>
      <c r="AH109" s="87">
        <f t="shared" si="133"/>
        <v>0</v>
      </c>
      <c r="AI109" s="67">
        <f t="shared" si="134"/>
        <v>4</v>
      </c>
      <c r="AJ109" s="67">
        <f t="shared" si="135"/>
        <v>1</v>
      </c>
      <c r="AK109" s="67">
        <f t="shared" si="136"/>
        <v>-3</v>
      </c>
    </row>
    <row r="110" spans="2:37" ht="15.75" thickBot="1" x14ac:dyDescent="0.3">
      <c r="B110" s="71"/>
      <c r="C110" s="88"/>
      <c r="D110" s="86" t="s">
        <v>75</v>
      </c>
      <c r="E110" s="63">
        <v>0</v>
      </c>
      <c r="F110" s="64"/>
      <c r="G110" s="87">
        <f t="shared" si="124"/>
        <v>0</v>
      </c>
      <c r="H110" s="63">
        <v>3</v>
      </c>
      <c r="I110" s="66">
        <v>2</v>
      </c>
      <c r="J110" s="87">
        <f t="shared" si="125"/>
        <v>-1</v>
      </c>
      <c r="K110" s="63">
        <v>0</v>
      </c>
      <c r="L110" s="64"/>
      <c r="M110" s="87">
        <f t="shared" si="126"/>
        <v>0</v>
      </c>
      <c r="N110" s="63">
        <v>0</v>
      </c>
      <c r="O110" s="64"/>
      <c r="P110" s="87">
        <f t="shared" si="127"/>
        <v>0</v>
      </c>
      <c r="Q110" s="63">
        <v>1</v>
      </c>
      <c r="R110" s="64"/>
      <c r="S110" s="87">
        <f t="shared" si="128"/>
        <v>-1</v>
      </c>
      <c r="T110" s="63">
        <v>0.5</v>
      </c>
      <c r="U110" s="116"/>
      <c r="V110" s="87">
        <f t="shared" si="129"/>
        <v>-0.5</v>
      </c>
      <c r="W110" s="63">
        <v>0</v>
      </c>
      <c r="X110" s="64"/>
      <c r="Y110" s="87">
        <f t="shared" si="130"/>
        <v>0</v>
      </c>
      <c r="Z110" s="63">
        <v>0</v>
      </c>
      <c r="AA110" s="64"/>
      <c r="AB110" s="87">
        <f t="shared" si="131"/>
        <v>0</v>
      </c>
      <c r="AC110" s="63">
        <v>0</v>
      </c>
      <c r="AD110" s="64"/>
      <c r="AE110" s="112">
        <f t="shared" si="132"/>
        <v>0</v>
      </c>
      <c r="AF110" s="63">
        <v>0.5</v>
      </c>
      <c r="AG110" s="64"/>
      <c r="AH110" s="87">
        <f t="shared" si="133"/>
        <v>-0.5</v>
      </c>
      <c r="AI110" s="67">
        <f t="shared" si="134"/>
        <v>5</v>
      </c>
      <c r="AJ110" s="67">
        <f t="shared" si="135"/>
        <v>2</v>
      </c>
      <c r="AK110" s="67">
        <f t="shared" si="136"/>
        <v>-3</v>
      </c>
    </row>
    <row r="111" spans="2:37" ht="15.75" thickBot="1" x14ac:dyDescent="0.3">
      <c r="B111" s="71"/>
      <c r="C111" s="88"/>
      <c r="D111" s="86" t="s">
        <v>76</v>
      </c>
      <c r="E111" s="63">
        <v>0</v>
      </c>
      <c r="F111" s="64"/>
      <c r="G111" s="87">
        <f t="shared" si="124"/>
        <v>0</v>
      </c>
      <c r="H111" s="63">
        <v>0</v>
      </c>
      <c r="I111" s="64"/>
      <c r="J111" s="87">
        <f t="shared" si="125"/>
        <v>0</v>
      </c>
      <c r="K111" s="63">
        <v>0</v>
      </c>
      <c r="L111" s="64"/>
      <c r="M111" s="87">
        <f t="shared" si="126"/>
        <v>0</v>
      </c>
      <c r="N111" s="63">
        <v>2</v>
      </c>
      <c r="O111" s="64"/>
      <c r="P111" s="87">
        <f t="shared" si="127"/>
        <v>-2</v>
      </c>
      <c r="Q111" s="63">
        <v>0</v>
      </c>
      <c r="R111" s="64"/>
      <c r="S111" s="87">
        <f t="shared" si="128"/>
        <v>0</v>
      </c>
      <c r="T111" s="118">
        <v>6</v>
      </c>
      <c r="U111" s="117">
        <v>8</v>
      </c>
      <c r="V111" s="113">
        <f t="shared" si="129"/>
        <v>2</v>
      </c>
      <c r="W111" s="63">
        <v>0</v>
      </c>
      <c r="X111" s="64"/>
      <c r="Y111" s="87">
        <f t="shared" si="130"/>
        <v>0</v>
      </c>
      <c r="Z111" s="63">
        <v>0</v>
      </c>
      <c r="AA111" s="64"/>
      <c r="AB111" s="87">
        <f t="shared" si="131"/>
        <v>0</v>
      </c>
      <c r="AC111" s="63">
        <v>0</v>
      </c>
      <c r="AD111" s="64"/>
      <c r="AE111" s="112">
        <f t="shared" si="132"/>
        <v>0</v>
      </c>
      <c r="AF111" s="63">
        <v>0</v>
      </c>
      <c r="AG111" s="66">
        <v>11.75</v>
      </c>
      <c r="AH111" s="90">
        <f t="shared" si="133"/>
        <v>11.75</v>
      </c>
      <c r="AI111" s="67">
        <f t="shared" si="134"/>
        <v>8</v>
      </c>
      <c r="AJ111" s="67">
        <f t="shared" si="135"/>
        <v>19.75</v>
      </c>
      <c r="AK111" s="133">
        <f t="shared" si="136"/>
        <v>11.75</v>
      </c>
    </row>
    <row r="112" spans="2:37" ht="15.75" thickBot="1" x14ac:dyDescent="0.3">
      <c r="B112" s="71"/>
      <c r="C112" s="88"/>
      <c r="D112" s="86" t="s">
        <v>79</v>
      </c>
      <c r="E112" s="63">
        <v>4</v>
      </c>
      <c r="F112" s="64">
        <v>1.5</v>
      </c>
      <c r="G112" s="87">
        <f t="shared" si="124"/>
        <v>-2.5</v>
      </c>
      <c r="H112" s="63">
        <v>4</v>
      </c>
      <c r="I112" s="64">
        <v>1.5</v>
      </c>
      <c r="J112" s="87">
        <f t="shared" si="125"/>
        <v>-2.5</v>
      </c>
      <c r="K112" s="63">
        <v>4</v>
      </c>
      <c r="L112" s="64">
        <v>1.5</v>
      </c>
      <c r="M112" s="87">
        <f t="shared" si="126"/>
        <v>-2.5</v>
      </c>
      <c r="N112" s="63">
        <v>4</v>
      </c>
      <c r="O112" s="64">
        <v>1.5</v>
      </c>
      <c r="P112" s="87">
        <f t="shared" si="127"/>
        <v>-2.5</v>
      </c>
      <c r="Q112" s="63">
        <v>4</v>
      </c>
      <c r="R112" s="64">
        <v>1.5</v>
      </c>
      <c r="S112" s="87">
        <f t="shared" si="128"/>
        <v>-2.5</v>
      </c>
      <c r="T112" s="118">
        <v>4</v>
      </c>
      <c r="U112" s="119">
        <v>1</v>
      </c>
      <c r="V112" s="113">
        <f t="shared" si="129"/>
        <v>-3</v>
      </c>
      <c r="W112" s="63">
        <v>4</v>
      </c>
      <c r="X112" s="64">
        <v>1.5</v>
      </c>
      <c r="Y112" s="87">
        <f t="shared" si="130"/>
        <v>-2.5</v>
      </c>
      <c r="Z112" s="63">
        <v>4</v>
      </c>
      <c r="AA112" s="64">
        <v>1</v>
      </c>
      <c r="AB112" s="87">
        <f t="shared" si="131"/>
        <v>-3</v>
      </c>
      <c r="AC112" s="63">
        <v>4</v>
      </c>
      <c r="AD112" s="64">
        <v>1.5</v>
      </c>
      <c r="AE112" s="112">
        <f t="shared" si="132"/>
        <v>-2.5</v>
      </c>
      <c r="AF112" s="63">
        <v>4</v>
      </c>
      <c r="AG112" s="64">
        <v>1.5</v>
      </c>
      <c r="AH112" s="87">
        <f t="shared" si="133"/>
        <v>-2.5</v>
      </c>
      <c r="AI112" s="67">
        <f t="shared" si="134"/>
        <v>40</v>
      </c>
      <c r="AJ112" s="67">
        <f t="shared" si="135"/>
        <v>14</v>
      </c>
      <c r="AK112" s="133">
        <f t="shared" si="136"/>
        <v>-26</v>
      </c>
    </row>
    <row r="113" spans="2:37" ht="15.75" thickBot="1" x14ac:dyDescent="0.3">
      <c r="B113" s="71"/>
      <c r="C113" s="88"/>
      <c r="D113" s="86"/>
      <c r="E113" s="71"/>
      <c r="F113" s="72"/>
      <c r="G113" s="71"/>
      <c r="H113" s="71"/>
      <c r="I113" s="72"/>
      <c r="J113" s="71"/>
      <c r="K113" s="71"/>
      <c r="L113" s="72"/>
      <c r="M113" s="71"/>
      <c r="N113" s="71"/>
      <c r="O113" s="72"/>
      <c r="P113" s="71"/>
      <c r="Q113" s="71"/>
      <c r="R113" s="72"/>
      <c r="S113" s="71"/>
      <c r="T113" s="71"/>
      <c r="U113" s="114"/>
      <c r="V113" s="71"/>
      <c r="W113" s="71"/>
      <c r="X113" s="72"/>
      <c r="Y113" s="71"/>
      <c r="Z113" s="71"/>
      <c r="AA113" s="72"/>
      <c r="AB113" s="71"/>
      <c r="AC113" s="71"/>
      <c r="AD113" s="72"/>
      <c r="AE113" s="71"/>
      <c r="AF113" s="71"/>
      <c r="AG113" s="72"/>
      <c r="AH113" s="71"/>
      <c r="AI113" s="71"/>
      <c r="AJ113" s="71"/>
      <c r="AK113" s="71"/>
    </row>
    <row r="114" spans="2:37" ht="15.75" thickBot="1" x14ac:dyDescent="0.3">
      <c r="B114" s="71"/>
      <c r="C114" s="88"/>
      <c r="D114" s="92" t="s">
        <v>77</v>
      </c>
      <c r="E114" s="95">
        <f>SUM(E104:E112)</f>
        <v>17</v>
      </c>
      <c r="F114" s="95">
        <f t="shared" ref="F114:AK114" si="137">SUM(F104:F112)</f>
        <v>1.5</v>
      </c>
      <c r="G114" s="95">
        <f t="shared" si="137"/>
        <v>-15.5</v>
      </c>
      <c r="H114" s="95">
        <f t="shared" si="137"/>
        <v>22</v>
      </c>
      <c r="I114" s="95">
        <f t="shared" si="137"/>
        <v>3.5</v>
      </c>
      <c r="J114" s="95">
        <f t="shared" si="137"/>
        <v>-18.5</v>
      </c>
      <c r="K114" s="95">
        <f t="shared" si="137"/>
        <v>11</v>
      </c>
      <c r="L114" s="95">
        <f t="shared" si="137"/>
        <v>2.5</v>
      </c>
      <c r="M114" s="95">
        <f t="shared" si="137"/>
        <v>-8.5</v>
      </c>
      <c r="N114" s="95">
        <f t="shared" si="137"/>
        <v>22</v>
      </c>
      <c r="O114" s="95">
        <f t="shared" si="137"/>
        <v>1.5</v>
      </c>
      <c r="P114" s="95">
        <f t="shared" si="137"/>
        <v>-20.5</v>
      </c>
      <c r="Q114" s="95">
        <f t="shared" si="137"/>
        <v>20</v>
      </c>
      <c r="R114" s="95">
        <f t="shared" si="137"/>
        <v>1.5</v>
      </c>
      <c r="S114" s="95">
        <f t="shared" si="137"/>
        <v>-18.5</v>
      </c>
      <c r="T114" s="95">
        <f t="shared" si="137"/>
        <v>19.5</v>
      </c>
      <c r="U114" s="95">
        <f t="shared" si="137"/>
        <v>9</v>
      </c>
      <c r="V114" s="95">
        <f t="shared" si="137"/>
        <v>-10.5</v>
      </c>
      <c r="W114" s="95">
        <f t="shared" si="137"/>
        <v>15</v>
      </c>
      <c r="X114" s="95">
        <f t="shared" si="137"/>
        <v>1.5</v>
      </c>
      <c r="Y114" s="95">
        <f t="shared" si="137"/>
        <v>-13.5</v>
      </c>
      <c r="Z114" s="95">
        <f t="shared" si="137"/>
        <v>18</v>
      </c>
      <c r="AA114" s="95">
        <f t="shared" si="137"/>
        <v>1</v>
      </c>
      <c r="AB114" s="95">
        <f t="shared" si="137"/>
        <v>-17</v>
      </c>
      <c r="AC114" s="95">
        <f t="shared" si="137"/>
        <v>14</v>
      </c>
      <c r="AD114" s="95">
        <f t="shared" si="137"/>
        <v>1.5</v>
      </c>
      <c r="AE114" s="95">
        <f t="shared" si="137"/>
        <v>-12.5</v>
      </c>
      <c r="AF114" s="95">
        <f t="shared" si="137"/>
        <v>9.5</v>
      </c>
      <c r="AG114" s="95">
        <f t="shared" si="137"/>
        <v>13.25</v>
      </c>
      <c r="AH114" s="95">
        <f t="shared" si="137"/>
        <v>3.75</v>
      </c>
      <c r="AI114" s="95">
        <f t="shared" si="137"/>
        <v>168</v>
      </c>
      <c r="AJ114" s="95">
        <f t="shared" si="137"/>
        <v>36.75</v>
      </c>
      <c r="AK114" s="95">
        <f t="shared" si="137"/>
        <v>-131.25</v>
      </c>
    </row>
    <row r="115" spans="2:37" ht="15.75" thickBot="1" x14ac:dyDescent="0.3">
      <c r="B115" s="71"/>
      <c r="C115" s="98" t="s">
        <v>6</v>
      </c>
      <c r="D115" s="99"/>
      <c r="E115" s="80">
        <f>E114+E103</f>
        <v>146.5</v>
      </c>
      <c r="F115" s="80">
        <f t="shared" ref="F115:AK115" si="138">F114+F103</f>
        <v>32.25</v>
      </c>
      <c r="G115" s="80">
        <f t="shared" si="138"/>
        <v>-114.25</v>
      </c>
      <c r="H115" s="80">
        <f t="shared" si="138"/>
        <v>172</v>
      </c>
      <c r="I115" s="80">
        <f t="shared" si="138"/>
        <v>82.5</v>
      </c>
      <c r="J115" s="80">
        <f t="shared" si="138"/>
        <v>-89.5</v>
      </c>
      <c r="K115" s="80">
        <f t="shared" si="138"/>
        <v>161</v>
      </c>
      <c r="L115" s="80">
        <f t="shared" si="138"/>
        <v>57.5</v>
      </c>
      <c r="M115" s="80">
        <f t="shared" si="138"/>
        <v>-103.5</v>
      </c>
      <c r="N115" s="80">
        <f t="shared" si="138"/>
        <v>171</v>
      </c>
      <c r="O115" s="80">
        <f t="shared" si="138"/>
        <v>95</v>
      </c>
      <c r="P115" s="80">
        <f t="shared" si="138"/>
        <v>-76</v>
      </c>
      <c r="Q115" s="80">
        <f t="shared" si="138"/>
        <v>165</v>
      </c>
      <c r="R115" s="80">
        <f t="shared" si="138"/>
        <v>40</v>
      </c>
      <c r="S115" s="80">
        <f t="shared" si="138"/>
        <v>-125</v>
      </c>
      <c r="T115" s="80">
        <f t="shared" si="138"/>
        <v>178.5</v>
      </c>
      <c r="U115" s="80">
        <f t="shared" si="138"/>
        <v>92.75</v>
      </c>
      <c r="V115" s="80">
        <f t="shared" si="138"/>
        <v>-85.75</v>
      </c>
      <c r="W115" s="80">
        <f t="shared" si="138"/>
        <v>125</v>
      </c>
      <c r="X115" s="80">
        <f t="shared" si="138"/>
        <v>53.25</v>
      </c>
      <c r="Y115" s="80">
        <f t="shared" si="138"/>
        <v>-71.75</v>
      </c>
      <c r="Z115" s="80">
        <f t="shared" si="138"/>
        <v>138</v>
      </c>
      <c r="AA115" s="80">
        <f t="shared" si="138"/>
        <v>52.5</v>
      </c>
      <c r="AB115" s="80">
        <f t="shared" si="138"/>
        <v>-85.5</v>
      </c>
      <c r="AC115" s="80">
        <f t="shared" si="138"/>
        <v>109</v>
      </c>
      <c r="AD115" s="80">
        <f t="shared" si="138"/>
        <v>41</v>
      </c>
      <c r="AE115" s="80">
        <f t="shared" si="138"/>
        <v>-68</v>
      </c>
      <c r="AF115" s="80">
        <f t="shared" si="138"/>
        <v>146</v>
      </c>
      <c r="AG115" s="80">
        <f t="shared" si="138"/>
        <v>57.75</v>
      </c>
      <c r="AH115" s="80">
        <f t="shared" si="138"/>
        <v>-88.25</v>
      </c>
      <c r="AI115" s="80">
        <f t="shared" si="138"/>
        <v>1512</v>
      </c>
      <c r="AJ115" s="80">
        <f t="shared" si="138"/>
        <v>604.5</v>
      </c>
      <c r="AK115" s="80">
        <f t="shared" si="138"/>
        <v>-907.5</v>
      </c>
    </row>
    <row r="116" spans="2:37" ht="15.75" thickBot="1" x14ac:dyDescent="0.3">
      <c r="B116" s="93" t="s">
        <v>15</v>
      </c>
      <c r="C116" s="85" t="s">
        <v>86</v>
      </c>
      <c r="D116" s="86" t="s">
        <v>70</v>
      </c>
      <c r="E116" s="63">
        <v>0</v>
      </c>
      <c r="F116" s="66">
        <v>0</v>
      </c>
      <c r="G116" s="87">
        <f>F116-E116</f>
        <v>0</v>
      </c>
      <c r="H116" s="63">
        <v>0</v>
      </c>
      <c r="I116" s="64"/>
      <c r="J116" s="87">
        <f>I116-H116</f>
        <v>0</v>
      </c>
      <c r="K116" s="63">
        <v>0</v>
      </c>
      <c r="L116" s="66">
        <v>0</v>
      </c>
      <c r="M116" s="87">
        <f>L116-K116</f>
        <v>0</v>
      </c>
      <c r="N116" s="63">
        <v>0</v>
      </c>
      <c r="O116" s="64"/>
      <c r="P116" s="87">
        <f>O116-N116</f>
        <v>0</v>
      </c>
      <c r="Q116" s="63">
        <v>0</v>
      </c>
      <c r="R116" s="64"/>
      <c r="S116" s="87">
        <f>R116-Q116</f>
        <v>0</v>
      </c>
      <c r="T116" s="63">
        <v>0</v>
      </c>
      <c r="U116" s="64"/>
      <c r="V116" s="87">
        <f>U116-T116</f>
        <v>0</v>
      </c>
      <c r="W116" s="63">
        <v>0</v>
      </c>
      <c r="X116" s="66">
        <v>0</v>
      </c>
      <c r="Y116" s="87">
        <f>X116-W116</f>
        <v>0</v>
      </c>
      <c r="Z116" s="63">
        <v>2</v>
      </c>
      <c r="AA116" s="66">
        <v>1</v>
      </c>
      <c r="AB116" s="87">
        <f>AA116-Z116</f>
        <v>-1</v>
      </c>
      <c r="AC116" s="63">
        <v>0</v>
      </c>
      <c r="AD116" s="66">
        <v>0</v>
      </c>
      <c r="AE116" s="87">
        <f>AD116-AC116</f>
        <v>0</v>
      </c>
      <c r="AF116" s="81"/>
      <c r="AG116" s="66">
        <v>0</v>
      </c>
      <c r="AH116" s="87">
        <f>AG116-AF116</f>
        <v>0</v>
      </c>
      <c r="AI116" s="67">
        <f>AF116+AC116+Z116+W116+T116+Q116+N116+K116+H116+E116</f>
        <v>2</v>
      </c>
      <c r="AJ116" s="67">
        <f>AG116+AD116+AA116+X116+U116+R116+O116+L116+I116+F116</f>
        <v>1</v>
      </c>
      <c r="AK116" s="67">
        <f>AJ116-AI116</f>
        <v>-1</v>
      </c>
    </row>
    <row r="117" spans="2:37" ht="15.75" thickBot="1" x14ac:dyDescent="0.3">
      <c r="B117" s="94"/>
      <c r="C117" s="88"/>
      <c r="D117" s="86" t="s">
        <v>4</v>
      </c>
      <c r="E117" s="63">
        <v>0</v>
      </c>
      <c r="F117" s="64"/>
      <c r="G117" s="87">
        <f t="shared" ref="G117:G124" si="139">F117-E117</f>
        <v>0</v>
      </c>
      <c r="H117" s="63">
        <v>0</v>
      </c>
      <c r="I117" s="64"/>
      <c r="J117" s="87">
        <f t="shared" ref="J117:J124" si="140">I117-H117</f>
        <v>0</v>
      </c>
      <c r="K117" s="63">
        <v>0</v>
      </c>
      <c r="L117" s="64"/>
      <c r="M117" s="87">
        <f t="shared" ref="M117:M124" si="141">L117-K117</f>
        <v>0</v>
      </c>
      <c r="N117" s="63">
        <v>0</v>
      </c>
      <c r="O117" s="64"/>
      <c r="P117" s="87">
        <f t="shared" ref="P117:P124" si="142">O117-N117</f>
        <v>0</v>
      </c>
      <c r="Q117" s="63">
        <v>0</v>
      </c>
      <c r="R117" s="64"/>
      <c r="S117" s="87">
        <f t="shared" ref="S117:S124" si="143">R117-Q117</f>
        <v>0</v>
      </c>
      <c r="T117" s="63">
        <v>0</v>
      </c>
      <c r="U117" s="64"/>
      <c r="V117" s="87">
        <f t="shared" ref="V117:V124" si="144">U117-T117</f>
        <v>0</v>
      </c>
      <c r="W117" s="63">
        <v>0</v>
      </c>
      <c r="X117" s="64"/>
      <c r="Y117" s="87">
        <f t="shared" ref="Y117:Y124" si="145">X117-W117</f>
        <v>0</v>
      </c>
      <c r="Z117" s="63">
        <v>0</v>
      </c>
      <c r="AA117" s="64"/>
      <c r="AB117" s="87">
        <f t="shared" ref="AB117:AB124" si="146">AA117-Z117</f>
        <v>0</v>
      </c>
      <c r="AC117" s="63">
        <v>0</v>
      </c>
      <c r="AD117" s="64"/>
      <c r="AE117" s="87">
        <f t="shared" ref="AE117:AE124" si="147">AD117-AC117</f>
        <v>0</v>
      </c>
      <c r="AF117" s="81"/>
      <c r="AG117" s="64"/>
      <c r="AH117" s="87">
        <f t="shared" ref="AH117:AH124" si="148">AG117-AF117</f>
        <v>0</v>
      </c>
      <c r="AI117" s="67">
        <f t="shared" ref="AI117:AI124" si="149">AF117+AC117+Z117+W117+T117+Q117+N117+K117+H117+E117</f>
        <v>0</v>
      </c>
      <c r="AJ117" s="67">
        <f t="shared" ref="AJ117:AJ124" si="150">AG117+AD117+AA117+X117+U117+R117+O117+L117+I117+F117</f>
        <v>0</v>
      </c>
      <c r="AK117" s="67">
        <f t="shared" ref="AK117:AK124" si="151">AJ117-AI117</f>
        <v>0</v>
      </c>
    </row>
    <row r="118" spans="2:37" ht="15.75" thickBot="1" x14ac:dyDescent="0.3">
      <c r="B118" s="71"/>
      <c r="C118" s="88"/>
      <c r="D118" s="86" t="s">
        <v>71</v>
      </c>
      <c r="E118" s="63">
        <v>8</v>
      </c>
      <c r="F118" s="64"/>
      <c r="G118" s="90">
        <f t="shared" si="139"/>
        <v>-8</v>
      </c>
      <c r="H118" s="63">
        <v>12</v>
      </c>
      <c r="I118" s="64"/>
      <c r="J118" s="90">
        <f t="shared" si="140"/>
        <v>-12</v>
      </c>
      <c r="K118" s="63">
        <v>6</v>
      </c>
      <c r="L118" s="64"/>
      <c r="M118" s="89">
        <f t="shared" si="141"/>
        <v>-6</v>
      </c>
      <c r="N118" s="63">
        <v>12</v>
      </c>
      <c r="O118" s="66">
        <v>20</v>
      </c>
      <c r="P118" s="90">
        <f t="shared" si="142"/>
        <v>8</v>
      </c>
      <c r="Q118" s="63">
        <v>4</v>
      </c>
      <c r="R118" s="64"/>
      <c r="S118" s="89">
        <f t="shared" si="143"/>
        <v>-4</v>
      </c>
      <c r="T118" s="63">
        <v>8</v>
      </c>
      <c r="U118" s="64"/>
      <c r="V118" s="90">
        <f t="shared" si="144"/>
        <v>-8</v>
      </c>
      <c r="W118" s="63">
        <v>2</v>
      </c>
      <c r="X118" s="64"/>
      <c r="Y118" s="87">
        <f t="shared" si="145"/>
        <v>-2</v>
      </c>
      <c r="Z118" s="63">
        <v>12</v>
      </c>
      <c r="AA118" s="64"/>
      <c r="AB118" s="90">
        <f t="shared" si="146"/>
        <v>-12</v>
      </c>
      <c r="AC118" s="63">
        <v>10</v>
      </c>
      <c r="AD118" s="64"/>
      <c r="AE118" s="90">
        <f t="shared" si="147"/>
        <v>-10</v>
      </c>
      <c r="AF118" s="63">
        <v>8</v>
      </c>
      <c r="AG118" s="64"/>
      <c r="AH118" s="90">
        <f t="shared" si="148"/>
        <v>-8</v>
      </c>
      <c r="AI118" s="67">
        <f t="shared" si="149"/>
        <v>82</v>
      </c>
      <c r="AJ118" s="67">
        <f t="shared" si="150"/>
        <v>20</v>
      </c>
      <c r="AK118" s="133">
        <f t="shared" si="151"/>
        <v>-62</v>
      </c>
    </row>
    <row r="119" spans="2:37" ht="15.75" thickBot="1" x14ac:dyDescent="0.3">
      <c r="B119" s="71"/>
      <c r="C119" s="88"/>
      <c r="D119" s="86" t="s">
        <v>72</v>
      </c>
      <c r="E119" s="63">
        <v>2</v>
      </c>
      <c r="F119" s="64"/>
      <c r="G119" s="87">
        <f t="shared" si="139"/>
        <v>-2</v>
      </c>
      <c r="H119" s="63">
        <v>3</v>
      </c>
      <c r="I119" s="64"/>
      <c r="J119" s="87">
        <f t="shared" si="140"/>
        <v>-3</v>
      </c>
      <c r="K119" s="63">
        <v>3</v>
      </c>
      <c r="L119" s="64"/>
      <c r="M119" s="87">
        <f t="shared" si="141"/>
        <v>-3</v>
      </c>
      <c r="N119" s="63">
        <v>1</v>
      </c>
      <c r="O119" s="64"/>
      <c r="P119" s="87">
        <f t="shared" si="142"/>
        <v>-1</v>
      </c>
      <c r="Q119" s="63">
        <v>8</v>
      </c>
      <c r="R119" s="66">
        <v>2</v>
      </c>
      <c r="S119" s="89">
        <f t="shared" si="143"/>
        <v>-6</v>
      </c>
      <c r="T119" s="63">
        <v>1</v>
      </c>
      <c r="U119" s="64"/>
      <c r="V119" s="87">
        <f t="shared" si="144"/>
        <v>-1</v>
      </c>
      <c r="W119" s="63">
        <v>0</v>
      </c>
      <c r="X119" s="64"/>
      <c r="Y119" s="87">
        <f t="shared" si="145"/>
        <v>0</v>
      </c>
      <c r="Z119" s="63">
        <v>0</v>
      </c>
      <c r="AA119" s="64"/>
      <c r="AB119" s="87">
        <f t="shared" si="146"/>
        <v>0</v>
      </c>
      <c r="AC119" s="63">
        <v>0</v>
      </c>
      <c r="AD119" s="64"/>
      <c r="AE119" s="87">
        <f t="shared" si="147"/>
        <v>0</v>
      </c>
      <c r="AF119" s="81"/>
      <c r="AG119" s="64"/>
      <c r="AH119" s="87">
        <f t="shared" si="148"/>
        <v>0</v>
      </c>
      <c r="AI119" s="67">
        <f t="shared" si="149"/>
        <v>18</v>
      </c>
      <c r="AJ119" s="67">
        <f t="shared" si="150"/>
        <v>2</v>
      </c>
      <c r="AK119" s="133">
        <f t="shared" si="151"/>
        <v>-16</v>
      </c>
    </row>
    <row r="120" spans="2:37" ht="15.75" thickBot="1" x14ac:dyDescent="0.3">
      <c r="B120" s="71"/>
      <c r="C120" s="88"/>
      <c r="D120" s="86" t="s">
        <v>73</v>
      </c>
      <c r="E120" s="63">
        <v>1</v>
      </c>
      <c r="F120" s="64"/>
      <c r="G120" s="87">
        <f t="shared" si="139"/>
        <v>-1</v>
      </c>
      <c r="H120" s="63">
        <v>0</v>
      </c>
      <c r="I120" s="64"/>
      <c r="J120" s="87">
        <f t="shared" si="140"/>
        <v>0</v>
      </c>
      <c r="K120" s="63">
        <v>0</v>
      </c>
      <c r="L120" s="64"/>
      <c r="M120" s="87">
        <f t="shared" si="141"/>
        <v>0</v>
      </c>
      <c r="N120" s="63">
        <v>0</v>
      </c>
      <c r="O120" s="64"/>
      <c r="P120" s="87">
        <f t="shared" si="142"/>
        <v>0</v>
      </c>
      <c r="Q120" s="63">
        <v>0</v>
      </c>
      <c r="R120" s="64"/>
      <c r="S120" s="87">
        <f t="shared" si="143"/>
        <v>0</v>
      </c>
      <c r="T120" s="63">
        <v>0</v>
      </c>
      <c r="U120" s="64"/>
      <c r="V120" s="87">
        <f t="shared" si="144"/>
        <v>0</v>
      </c>
      <c r="W120" s="63">
        <v>2</v>
      </c>
      <c r="X120" s="64"/>
      <c r="Y120" s="87">
        <f t="shared" si="145"/>
        <v>-2</v>
      </c>
      <c r="Z120" s="63">
        <v>0</v>
      </c>
      <c r="AA120" s="64"/>
      <c r="AB120" s="87">
        <f t="shared" si="146"/>
        <v>0</v>
      </c>
      <c r="AC120" s="63">
        <v>0</v>
      </c>
      <c r="AD120" s="64"/>
      <c r="AE120" s="87">
        <f t="shared" si="147"/>
        <v>0</v>
      </c>
      <c r="AF120" s="81"/>
      <c r="AG120" s="64"/>
      <c r="AH120" s="87">
        <f t="shared" si="148"/>
        <v>0</v>
      </c>
      <c r="AI120" s="67">
        <f t="shared" si="149"/>
        <v>3</v>
      </c>
      <c r="AJ120" s="67">
        <f t="shared" si="150"/>
        <v>0</v>
      </c>
      <c r="AK120" s="67">
        <f t="shared" si="151"/>
        <v>-3</v>
      </c>
    </row>
    <row r="121" spans="2:37" ht="15.75" thickBot="1" x14ac:dyDescent="0.3">
      <c r="B121" s="71"/>
      <c r="C121" s="88"/>
      <c r="D121" s="86" t="s">
        <v>74</v>
      </c>
      <c r="E121" s="63">
        <v>0</v>
      </c>
      <c r="F121" s="64"/>
      <c r="G121" s="87">
        <f t="shared" si="139"/>
        <v>0</v>
      </c>
      <c r="H121" s="63">
        <v>0</v>
      </c>
      <c r="I121" s="64"/>
      <c r="J121" s="87">
        <f t="shared" si="140"/>
        <v>0</v>
      </c>
      <c r="K121" s="63">
        <v>8</v>
      </c>
      <c r="L121" s="64"/>
      <c r="M121" s="90">
        <f t="shared" si="141"/>
        <v>-8</v>
      </c>
      <c r="N121" s="63">
        <v>0</v>
      </c>
      <c r="O121" s="64"/>
      <c r="P121" s="87">
        <f t="shared" si="142"/>
        <v>0</v>
      </c>
      <c r="Q121" s="63">
        <v>0</v>
      </c>
      <c r="R121" s="64"/>
      <c r="S121" s="87">
        <f t="shared" si="143"/>
        <v>0</v>
      </c>
      <c r="T121" s="63">
        <v>0</v>
      </c>
      <c r="U121" s="64"/>
      <c r="V121" s="87">
        <f t="shared" si="144"/>
        <v>0</v>
      </c>
      <c r="W121" s="63">
        <v>0</v>
      </c>
      <c r="X121" s="64"/>
      <c r="Y121" s="87">
        <f t="shared" si="145"/>
        <v>0</v>
      </c>
      <c r="Z121" s="63">
        <v>0</v>
      </c>
      <c r="AA121" s="64"/>
      <c r="AB121" s="87">
        <f t="shared" si="146"/>
        <v>0</v>
      </c>
      <c r="AC121" s="63">
        <v>0</v>
      </c>
      <c r="AD121" s="64"/>
      <c r="AE121" s="87">
        <f t="shared" si="147"/>
        <v>0</v>
      </c>
      <c r="AF121" s="81"/>
      <c r="AG121" s="64"/>
      <c r="AH121" s="87">
        <f t="shared" si="148"/>
        <v>0</v>
      </c>
      <c r="AI121" s="67">
        <f t="shared" si="149"/>
        <v>8</v>
      </c>
      <c r="AJ121" s="67">
        <f t="shared" si="150"/>
        <v>0</v>
      </c>
      <c r="AK121" s="133">
        <f t="shared" si="151"/>
        <v>-8</v>
      </c>
    </row>
    <row r="122" spans="2:37" ht="15.75" thickBot="1" x14ac:dyDescent="0.3">
      <c r="B122" s="71"/>
      <c r="C122" s="88"/>
      <c r="D122" s="86" t="s">
        <v>75</v>
      </c>
      <c r="E122" s="63">
        <v>0</v>
      </c>
      <c r="F122" s="64"/>
      <c r="G122" s="87">
        <f t="shared" si="139"/>
        <v>0</v>
      </c>
      <c r="H122" s="63">
        <v>3</v>
      </c>
      <c r="I122" s="66">
        <v>1</v>
      </c>
      <c r="J122" s="87">
        <f t="shared" si="140"/>
        <v>-2</v>
      </c>
      <c r="K122" s="63">
        <v>0</v>
      </c>
      <c r="L122" s="64"/>
      <c r="M122" s="87">
        <f t="shared" si="141"/>
        <v>0</v>
      </c>
      <c r="N122" s="63">
        <v>0</v>
      </c>
      <c r="O122" s="64"/>
      <c r="P122" s="87">
        <f t="shared" si="142"/>
        <v>0</v>
      </c>
      <c r="Q122" s="63">
        <v>1</v>
      </c>
      <c r="R122" s="64"/>
      <c r="S122" s="87">
        <f t="shared" si="143"/>
        <v>-1</v>
      </c>
      <c r="T122" s="118">
        <v>0.5</v>
      </c>
      <c r="U122" s="121"/>
      <c r="V122" s="87">
        <f t="shared" si="144"/>
        <v>-0.5</v>
      </c>
      <c r="W122" s="63">
        <v>0</v>
      </c>
      <c r="X122" s="64"/>
      <c r="Y122" s="87">
        <f t="shared" si="145"/>
        <v>0</v>
      </c>
      <c r="Z122" s="63">
        <v>0</v>
      </c>
      <c r="AA122" s="64"/>
      <c r="AB122" s="87">
        <f t="shared" si="146"/>
        <v>0</v>
      </c>
      <c r="AC122" s="63">
        <v>0</v>
      </c>
      <c r="AD122" s="64"/>
      <c r="AE122" s="87">
        <f t="shared" si="147"/>
        <v>0</v>
      </c>
      <c r="AF122" s="63">
        <v>0.5</v>
      </c>
      <c r="AG122" s="64"/>
      <c r="AH122" s="87">
        <f t="shared" si="148"/>
        <v>-0.5</v>
      </c>
      <c r="AI122" s="67">
        <f t="shared" si="149"/>
        <v>5</v>
      </c>
      <c r="AJ122" s="67">
        <f t="shared" si="150"/>
        <v>1</v>
      </c>
      <c r="AK122" s="132">
        <f t="shared" si="151"/>
        <v>-4</v>
      </c>
    </row>
    <row r="123" spans="2:37" ht="15.75" thickBot="1" x14ac:dyDescent="0.3">
      <c r="B123" s="71"/>
      <c r="C123" s="88"/>
      <c r="D123" s="86" t="s">
        <v>76</v>
      </c>
      <c r="E123" s="63">
        <v>0</v>
      </c>
      <c r="F123" s="64"/>
      <c r="G123" s="87">
        <f t="shared" si="139"/>
        <v>0</v>
      </c>
      <c r="H123" s="63">
        <v>0</v>
      </c>
      <c r="I123" s="64"/>
      <c r="J123" s="87">
        <f t="shared" si="140"/>
        <v>0</v>
      </c>
      <c r="K123" s="63">
        <v>0</v>
      </c>
      <c r="L123" s="64"/>
      <c r="M123" s="87">
        <f t="shared" si="141"/>
        <v>0</v>
      </c>
      <c r="N123" s="63">
        <v>0</v>
      </c>
      <c r="O123" s="64"/>
      <c r="P123" s="87">
        <f t="shared" si="142"/>
        <v>0</v>
      </c>
      <c r="Q123" s="63">
        <v>0</v>
      </c>
      <c r="R123" s="64"/>
      <c r="S123" s="87">
        <f t="shared" si="143"/>
        <v>0</v>
      </c>
      <c r="T123" s="118">
        <v>6</v>
      </c>
      <c r="U123" s="120">
        <v>8</v>
      </c>
      <c r="V123" s="87">
        <f t="shared" si="144"/>
        <v>2</v>
      </c>
      <c r="W123" s="63">
        <v>0</v>
      </c>
      <c r="X123" s="64"/>
      <c r="Y123" s="87">
        <f t="shared" si="145"/>
        <v>0</v>
      </c>
      <c r="Z123" s="63">
        <v>0</v>
      </c>
      <c r="AA123" s="64"/>
      <c r="AB123" s="87">
        <f t="shared" si="146"/>
        <v>0</v>
      </c>
      <c r="AC123" s="63">
        <v>0</v>
      </c>
      <c r="AD123" s="64"/>
      <c r="AE123" s="87">
        <f t="shared" si="147"/>
        <v>0</v>
      </c>
      <c r="AF123" s="63">
        <v>6</v>
      </c>
      <c r="AG123" s="64"/>
      <c r="AH123" s="89">
        <f t="shared" si="148"/>
        <v>-6</v>
      </c>
      <c r="AI123" s="67">
        <f t="shared" si="149"/>
        <v>12</v>
      </c>
      <c r="AJ123" s="67">
        <f t="shared" si="150"/>
        <v>8</v>
      </c>
      <c r="AK123" s="132">
        <f t="shared" si="151"/>
        <v>-4</v>
      </c>
    </row>
    <row r="124" spans="2:37" ht="15.75" thickBot="1" x14ac:dyDescent="0.3">
      <c r="B124" s="71"/>
      <c r="C124" s="88"/>
      <c r="D124" s="86" t="s">
        <v>79</v>
      </c>
      <c r="E124" s="63">
        <v>4</v>
      </c>
      <c r="F124" s="64">
        <v>0.5</v>
      </c>
      <c r="G124" s="87">
        <f t="shared" si="139"/>
        <v>-3.5</v>
      </c>
      <c r="H124" s="63">
        <v>4</v>
      </c>
      <c r="I124" s="64">
        <v>0.5</v>
      </c>
      <c r="J124" s="87">
        <f t="shared" si="140"/>
        <v>-3.5</v>
      </c>
      <c r="K124" s="63">
        <v>4</v>
      </c>
      <c r="L124" s="64">
        <v>0</v>
      </c>
      <c r="M124" s="89">
        <f t="shared" si="141"/>
        <v>-4</v>
      </c>
      <c r="N124" s="63">
        <v>4</v>
      </c>
      <c r="O124" s="64">
        <v>0.5</v>
      </c>
      <c r="P124" s="87">
        <f t="shared" si="142"/>
        <v>-3.5</v>
      </c>
      <c r="Q124" s="63">
        <v>4</v>
      </c>
      <c r="R124" s="64">
        <v>0.5</v>
      </c>
      <c r="S124" s="87">
        <f t="shared" si="143"/>
        <v>-3.5</v>
      </c>
      <c r="T124" s="100">
        <v>4</v>
      </c>
      <c r="U124" s="115">
        <v>0.5</v>
      </c>
      <c r="V124" s="87">
        <f t="shared" si="144"/>
        <v>-3.5</v>
      </c>
      <c r="W124" s="63">
        <v>4</v>
      </c>
      <c r="X124" s="64">
        <v>0.5</v>
      </c>
      <c r="Y124" s="87">
        <f t="shared" si="145"/>
        <v>-3.5</v>
      </c>
      <c r="Z124" s="63">
        <v>4</v>
      </c>
      <c r="AA124" s="64">
        <v>0</v>
      </c>
      <c r="AB124" s="89">
        <f t="shared" si="146"/>
        <v>-4</v>
      </c>
      <c r="AC124" s="63">
        <v>4</v>
      </c>
      <c r="AD124" s="64">
        <v>0.5</v>
      </c>
      <c r="AE124" s="87">
        <f t="shared" si="147"/>
        <v>-3.5</v>
      </c>
      <c r="AF124" s="63">
        <v>4</v>
      </c>
      <c r="AG124" s="64">
        <v>0.5</v>
      </c>
      <c r="AH124" s="87">
        <f t="shared" si="148"/>
        <v>-3.5</v>
      </c>
      <c r="AI124" s="67">
        <f t="shared" si="149"/>
        <v>40</v>
      </c>
      <c r="AJ124" s="67">
        <f t="shared" si="150"/>
        <v>4</v>
      </c>
      <c r="AK124" s="133">
        <f t="shared" si="151"/>
        <v>-36</v>
      </c>
    </row>
    <row r="125" spans="2:37" ht="15.75" thickBot="1" x14ac:dyDescent="0.3">
      <c r="B125" s="71"/>
      <c r="C125" s="88"/>
      <c r="D125" s="86"/>
      <c r="E125" s="71"/>
      <c r="F125" s="72"/>
      <c r="G125" s="71"/>
      <c r="H125" s="71"/>
      <c r="I125" s="72"/>
      <c r="J125" s="71"/>
      <c r="K125" s="71"/>
      <c r="L125" s="72"/>
      <c r="M125" s="71"/>
      <c r="N125" s="71"/>
      <c r="O125" s="72"/>
      <c r="P125" s="71"/>
      <c r="Q125" s="71"/>
      <c r="R125" s="72"/>
      <c r="S125" s="71"/>
      <c r="T125" s="71"/>
      <c r="U125" s="72"/>
      <c r="V125" s="71"/>
      <c r="W125" s="71"/>
      <c r="X125" s="72"/>
      <c r="Y125" s="71"/>
      <c r="Z125" s="71"/>
      <c r="AA125" s="72"/>
      <c r="AB125" s="71"/>
      <c r="AC125" s="71"/>
      <c r="AD125" s="72"/>
      <c r="AE125" s="71"/>
      <c r="AF125" s="71"/>
      <c r="AG125" s="72"/>
      <c r="AH125" s="71"/>
      <c r="AI125" s="71"/>
      <c r="AJ125" s="71"/>
      <c r="AK125" s="71"/>
    </row>
    <row r="126" spans="2:37" ht="15.75" thickBot="1" x14ac:dyDescent="0.3">
      <c r="B126" s="71"/>
      <c r="C126" s="88"/>
      <c r="D126" s="92" t="s">
        <v>77</v>
      </c>
      <c r="E126" s="95">
        <f>SUM(E116:E124)</f>
        <v>15</v>
      </c>
      <c r="F126" s="95">
        <f t="shared" ref="F126:AJ126" si="152">SUM(F116:F124)</f>
        <v>0.5</v>
      </c>
      <c r="G126" s="95">
        <f t="shared" si="152"/>
        <v>-14.5</v>
      </c>
      <c r="H126" s="95">
        <f t="shared" si="152"/>
        <v>22</v>
      </c>
      <c r="I126" s="95">
        <f t="shared" si="152"/>
        <v>1.5</v>
      </c>
      <c r="J126" s="95">
        <f t="shared" si="152"/>
        <v>-20.5</v>
      </c>
      <c r="K126" s="95">
        <f t="shared" si="152"/>
        <v>21</v>
      </c>
      <c r="L126" s="95">
        <f t="shared" si="152"/>
        <v>0</v>
      </c>
      <c r="M126" s="95">
        <f t="shared" si="152"/>
        <v>-21</v>
      </c>
      <c r="N126" s="95">
        <f t="shared" si="152"/>
        <v>17</v>
      </c>
      <c r="O126" s="95">
        <f t="shared" si="152"/>
        <v>20.5</v>
      </c>
      <c r="P126" s="95">
        <f t="shared" si="152"/>
        <v>3.5</v>
      </c>
      <c r="Q126" s="95">
        <f t="shared" si="152"/>
        <v>17</v>
      </c>
      <c r="R126" s="95">
        <f t="shared" si="152"/>
        <v>2.5</v>
      </c>
      <c r="S126" s="95">
        <f t="shared" si="152"/>
        <v>-14.5</v>
      </c>
      <c r="T126" s="95">
        <f t="shared" si="152"/>
        <v>19.5</v>
      </c>
      <c r="U126" s="95">
        <f t="shared" si="152"/>
        <v>8.5</v>
      </c>
      <c r="V126" s="95">
        <f t="shared" si="152"/>
        <v>-11</v>
      </c>
      <c r="W126" s="95">
        <f t="shared" si="152"/>
        <v>8</v>
      </c>
      <c r="X126" s="95">
        <f t="shared" si="152"/>
        <v>0.5</v>
      </c>
      <c r="Y126" s="95">
        <f t="shared" si="152"/>
        <v>-7.5</v>
      </c>
      <c r="Z126" s="95">
        <f t="shared" si="152"/>
        <v>18</v>
      </c>
      <c r="AA126" s="95">
        <f t="shared" si="152"/>
        <v>1</v>
      </c>
      <c r="AB126" s="95">
        <f t="shared" si="152"/>
        <v>-17</v>
      </c>
      <c r="AC126" s="95">
        <f t="shared" si="152"/>
        <v>14</v>
      </c>
      <c r="AD126" s="95">
        <f t="shared" si="152"/>
        <v>0.5</v>
      </c>
      <c r="AE126" s="95">
        <f t="shared" si="152"/>
        <v>-13.5</v>
      </c>
      <c r="AF126" s="95">
        <f t="shared" si="152"/>
        <v>18.5</v>
      </c>
      <c r="AG126" s="95">
        <f t="shared" si="152"/>
        <v>0.5</v>
      </c>
      <c r="AH126" s="95">
        <f t="shared" si="152"/>
        <v>-18</v>
      </c>
      <c r="AI126" s="95">
        <f t="shared" si="152"/>
        <v>170</v>
      </c>
      <c r="AJ126" s="95">
        <f t="shared" si="152"/>
        <v>36</v>
      </c>
      <c r="AK126" s="95">
        <f t="shared" ref="F126:AK126" si="153">SUM(AK116:AK124)</f>
        <v>-134</v>
      </c>
    </row>
    <row r="127" spans="2:37" ht="15.75" thickBot="1" x14ac:dyDescent="0.3">
      <c r="B127" s="71"/>
      <c r="C127" s="98" t="s">
        <v>6</v>
      </c>
      <c r="D127" s="99"/>
      <c r="E127" s="80">
        <f>E126+E115</f>
        <v>161.5</v>
      </c>
      <c r="F127" s="80">
        <f t="shared" ref="F127:AJ127" si="154">F126+F115</f>
        <v>32.75</v>
      </c>
      <c r="G127" s="80">
        <f t="shared" si="154"/>
        <v>-128.75</v>
      </c>
      <c r="H127" s="80">
        <f t="shared" si="154"/>
        <v>194</v>
      </c>
      <c r="I127" s="80">
        <f t="shared" si="154"/>
        <v>84</v>
      </c>
      <c r="J127" s="80">
        <f t="shared" si="154"/>
        <v>-110</v>
      </c>
      <c r="K127" s="80">
        <f t="shared" si="154"/>
        <v>182</v>
      </c>
      <c r="L127" s="80">
        <f t="shared" si="154"/>
        <v>57.5</v>
      </c>
      <c r="M127" s="80">
        <f t="shared" si="154"/>
        <v>-124.5</v>
      </c>
      <c r="N127" s="80">
        <f t="shared" si="154"/>
        <v>188</v>
      </c>
      <c r="O127" s="80">
        <f t="shared" si="154"/>
        <v>115.5</v>
      </c>
      <c r="P127" s="80">
        <f t="shared" si="154"/>
        <v>-72.5</v>
      </c>
      <c r="Q127" s="80">
        <f t="shared" si="154"/>
        <v>182</v>
      </c>
      <c r="R127" s="80">
        <f t="shared" si="154"/>
        <v>42.5</v>
      </c>
      <c r="S127" s="80">
        <f t="shared" si="154"/>
        <v>-139.5</v>
      </c>
      <c r="T127" s="80">
        <f t="shared" si="154"/>
        <v>198</v>
      </c>
      <c r="U127" s="80">
        <f t="shared" si="154"/>
        <v>101.25</v>
      </c>
      <c r="V127" s="80">
        <f t="shared" si="154"/>
        <v>-96.75</v>
      </c>
      <c r="W127" s="80">
        <f t="shared" si="154"/>
        <v>133</v>
      </c>
      <c r="X127" s="80">
        <f t="shared" si="154"/>
        <v>53.75</v>
      </c>
      <c r="Y127" s="80">
        <f t="shared" si="154"/>
        <v>-79.25</v>
      </c>
      <c r="Z127" s="80">
        <f t="shared" si="154"/>
        <v>156</v>
      </c>
      <c r="AA127" s="80">
        <f t="shared" si="154"/>
        <v>53.5</v>
      </c>
      <c r="AB127" s="80">
        <f t="shared" si="154"/>
        <v>-102.5</v>
      </c>
      <c r="AC127" s="80">
        <f t="shared" si="154"/>
        <v>123</v>
      </c>
      <c r="AD127" s="80">
        <f t="shared" si="154"/>
        <v>41.5</v>
      </c>
      <c r="AE127" s="80">
        <f t="shared" si="154"/>
        <v>-81.5</v>
      </c>
      <c r="AF127" s="80">
        <f t="shared" si="154"/>
        <v>164.5</v>
      </c>
      <c r="AG127" s="80">
        <f t="shared" si="154"/>
        <v>58.25</v>
      </c>
      <c r="AH127" s="80">
        <f t="shared" si="154"/>
        <v>-106.25</v>
      </c>
      <c r="AI127" s="80">
        <f t="shared" si="154"/>
        <v>1682</v>
      </c>
      <c r="AJ127" s="80">
        <f t="shared" si="154"/>
        <v>640.5</v>
      </c>
      <c r="AK127" s="80">
        <f>AK126+AK115</f>
        <v>-1041.5</v>
      </c>
    </row>
    <row r="128" spans="2:37" ht="15.75" thickBot="1" x14ac:dyDescent="0.3">
      <c r="B128" s="71" t="s">
        <v>16</v>
      </c>
      <c r="C128" s="85" t="s">
        <v>90</v>
      </c>
      <c r="D128" s="86" t="s">
        <v>70</v>
      </c>
      <c r="E128" s="63">
        <v>0</v>
      </c>
      <c r="F128" s="66"/>
      <c r="G128" s="87">
        <f>F128-E128</f>
        <v>0</v>
      </c>
      <c r="H128" s="63">
        <v>0</v>
      </c>
      <c r="I128" s="66"/>
      <c r="J128" s="87">
        <f>I128-H128</f>
        <v>0</v>
      </c>
      <c r="K128" s="63">
        <v>0</v>
      </c>
      <c r="L128" s="66"/>
      <c r="M128" s="87">
        <f>L128-K128</f>
        <v>0</v>
      </c>
      <c r="N128" s="63">
        <v>0</v>
      </c>
      <c r="O128" s="66"/>
      <c r="P128" s="87">
        <f>O128-N128</f>
        <v>0</v>
      </c>
      <c r="Q128" s="63">
        <v>0</v>
      </c>
      <c r="R128" s="66"/>
      <c r="S128" s="87">
        <f>R128-Q128</f>
        <v>0</v>
      </c>
      <c r="T128" s="63">
        <v>0</v>
      </c>
      <c r="U128" s="66">
        <v>0</v>
      </c>
      <c r="V128" s="87">
        <f>U128-T128</f>
        <v>0</v>
      </c>
      <c r="W128" s="63">
        <v>0</v>
      </c>
      <c r="X128" s="66"/>
      <c r="Y128" s="87">
        <f>X128-W128</f>
        <v>0</v>
      </c>
      <c r="Z128" s="63">
        <v>2</v>
      </c>
      <c r="AA128" s="66"/>
      <c r="AB128" s="87">
        <f>AA128-Z128</f>
        <v>-2</v>
      </c>
      <c r="AC128" s="63">
        <v>0</v>
      </c>
      <c r="AD128" s="66"/>
      <c r="AE128" s="87">
        <f>AD128-AC128</f>
        <v>0</v>
      </c>
      <c r="AF128" s="81"/>
      <c r="AG128" s="66"/>
      <c r="AH128" s="87">
        <f>AG128-AF128</f>
        <v>0</v>
      </c>
      <c r="AI128" s="67">
        <f>AF128+AC128+Z128+W128+T128+Q128+N128+K128+H128+E128</f>
        <v>2</v>
      </c>
      <c r="AJ128" s="67">
        <f>AG128+AD128+AA128+X128+U128+R128+O128+L128+I128+F128</f>
        <v>0</v>
      </c>
      <c r="AK128" s="67">
        <f>AJ128-AI128</f>
        <v>-2</v>
      </c>
    </row>
    <row r="129" spans="2:37" ht="15.75" thickBot="1" x14ac:dyDescent="0.3">
      <c r="B129" s="71"/>
      <c r="C129" s="88"/>
      <c r="D129" s="86" t="s">
        <v>4</v>
      </c>
      <c r="E129" s="63">
        <v>0</v>
      </c>
      <c r="F129" s="64"/>
      <c r="G129" s="87">
        <f>F129-E129</f>
        <v>0</v>
      </c>
      <c r="H129" s="63">
        <v>0</v>
      </c>
      <c r="I129" s="64"/>
      <c r="J129" s="87">
        <f>I129-H129</f>
        <v>0</v>
      </c>
      <c r="K129" s="63">
        <v>0</v>
      </c>
      <c r="L129" s="64"/>
      <c r="M129" s="87">
        <f>L129-K129</f>
        <v>0</v>
      </c>
      <c r="N129" s="63">
        <v>0</v>
      </c>
      <c r="O129" s="64"/>
      <c r="P129" s="87">
        <f>O129-N129</f>
        <v>0</v>
      </c>
      <c r="Q129" s="63">
        <v>0</v>
      </c>
      <c r="R129" s="64"/>
      <c r="S129" s="87">
        <f>R129-Q129</f>
        <v>0</v>
      </c>
      <c r="T129" s="63">
        <v>0</v>
      </c>
      <c r="U129" s="64"/>
      <c r="V129" s="87">
        <f>U129-T129</f>
        <v>0</v>
      </c>
      <c r="W129" s="63">
        <v>0</v>
      </c>
      <c r="X129" s="64"/>
      <c r="Y129" s="87">
        <f>X129-W129</f>
        <v>0</v>
      </c>
      <c r="Z129" s="63">
        <v>0</v>
      </c>
      <c r="AA129" s="64"/>
      <c r="AB129" s="87">
        <f>AA129-Z129</f>
        <v>0</v>
      </c>
      <c r="AC129" s="63">
        <v>0</v>
      </c>
      <c r="AD129" s="64"/>
      <c r="AE129" s="87">
        <f>AD129-AC129</f>
        <v>0</v>
      </c>
      <c r="AF129" s="81"/>
      <c r="AG129" s="64"/>
      <c r="AH129" s="87">
        <f>AG129-AF129</f>
        <v>0</v>
      </c>
      <c r="AI129" s="67">
        <f t="shared" ref="AI129:AI136" si="155">AF129+AC129+Z129+W129+T129+Q129+N129+K129+H129+E129</f>
        <v>0</v>
      </c>
      <c r="AJ129" s="67">
        <f t="shared" ref="AJ129:AJ136" si="156">AG129+AD129+AA129+X129+U129+R129+O129+L129+I129+F129</f>
        <v>0</v>
      </c>
      <c r="AK129" s="67">
        <f t="shared" ref="AK129:AK136" si="157">AJ129-AI129</f>
        <v>0</v>
      </c>
    </row>
    <row r="130" spans="2:37" ht="15.75" thickBot="1" x14ac:dyDescent="0.3">
      <c r="B130" s="71"/>
      <c r="C130" s="88"/>
      <c r="D130" s="86" t="s">
        <v>71</v>
      </c>
      <c r="E130" s="63">
        <v>2</v>
      </c>
      <c r="F130" s="64">
        <v>1.5</v>
      </c>
      <c r="G130" s="87">
        <f t="shared" ref="G129:G136" si="158">F130-E130</f>
        <v>-0.5</v>
      </c>
      <c r="H130" s="63">
        <v>10</v>
      </c>
      <c r="I130" s="64">
        <v>4</v>
      </c>
      <c r="J130" s="89">
        <f t="shared" ref="J130:J136" si="159">I130-H130</f>
        <v>-6</v>
      </c>
      <c r="K130" s="63">
        <v>6</v>
      </c>
      <c r="L130" s="64">
        <v>1.75</v>
      </c>
      <c r="M130" s="89">
        <f t="shared" ref="M130:M136" si="160">L130-K130</f>
        <v>-4.25</v>
      </c>
      <c r="N130" s="63">
        <v>12</v>
      </c>
      <c r="O130" s="64">
        <v>4</v>
      </c>
      <c r="P130" s="90">
        <f t="shared" ref="P130:P136" si="161">O130-N130</f>
        <v>-8</v>
      </c>
      <c r="Q130" s="63">
        <v>4</v>
      </c>
      <c r="R130" s="64">
        <v>7.25</v>
      </c>
      <c r="S130" s="87">
        <f t="shared" ref="S130:S136" si="162">R130-Q130</f>
        <v>3.25</v>
      </c>
      <c r="T130" s="63">
        <v>4</v>
      </c>
      <c r="U130" s="64"/>
      <c r="V130" s="89">
        <f t="shared" ref="V130:V136" si="163">U130-T130</f>
        <v>-4</v>
      </c>
      <c r="W130" s="63">
        <v>2</v>
      </c>
      <c r="X130" s="64">
        <v>3.75</v>
      </c>
      <c r="Y130" s="87">
        <f t="shared" ref="Y130:Y136" si="164">X130-W130</f>
        <v>1.75</v>
      </c>
      <c r="Z130" s="63">
        <v>12</v>
      </c>
      <c r="AA130" s="64"/>
      <c r="AB130" s="87">
        <f t="shared" ref="AB130:AB136" si="165">AA130-Z130</f>
        <v>-12</v>
      </c>
      <c r="AC130" s="63">
        <v>10</v>
      </c>
      <c r="AD130" s="64"/>
      <c r="AE130" s="87">
        <f t="shared" ref="AE130:AE136" si="166">AD130-AC130</f>
        <v>-10</v>
      </c>
      <c r="AF130" s="63">
        <v>4</v>
      </c>
      <c r="AG130" s="64">
        <v>5.5</v>
      </c>
      <c r="AH130" s="87">
        <f t="shared" ref="AH130:AH136" si="167">AG130-AF130</f>
        <v>1.5</v>
      </c>
      <c r="AI130" s="67">
        <f t="shared" si="155"/>
        <v>66</v>
      </c>
      <c r="AJ130" s="67">
        <f>AG130+AD130+AA130+X130+U130+R130+O130+L130+I130+F130</f>
        <v>27.75</v>
      </c>
      <c r="AK130" s="67">
        <f t="shared" si="157"/>
        <v>-38.25</v>
      </c>
    </row>
    <row r="131" spans="2:37" ht="15.75" thickBot="1" x14ac:dyDescent="0.3">
      <c r="B131" s="71"/>
      <c r="C131" s="88"/>
      <c r="D131" s="86" t="s">
        <v>72</v>
      </c>
      <c r="E131" s="63">
        <v>1</v>
      </c>
      <c r="F131" s="64"/>
      <c r="G131" s="87">
        <f t="shared" si="158"/>
        <v>-1</v>
      </c>
      <c r="H131" s="63">
        <v>3</v>
      </c>
      <c r="I131" s="64"/>
      <c r="J131" s="87">
        <f t="shared" si="159"/>
        <v>-3</v>
      </c>
      <c r="K131" s="63">
        <v>3</v>
      </c>
      <c r="L131" s="64"/>
      <c r="M131" s="87">
        <f t="shared" si="160"/>
        <v>-3</v>
      </c>
      <c r="N131" s="63">
        <v>2</v>
      </c>
      <c r="O131" s="64"/>
      <c r="P131" s="87">
        <f t="shared" si="161"/>
        <v>-2</v>
      </c>
      <c r="Q131" s="63">
        <v>8</v>
      </c>
      <c r="R131" s="64"/>
      <c r="S131" s="90">
        <f t="shared" si="162"/>
        <v>-8</v>
      </c>
      <c r="T131" s="63">
        <v>1</v>
      </c>
      <c r="U131" s="64"/>
      <c r="V131" s="87">
        <f t="shared" si="163"/>
        <v>-1</v>
      </c>
      <c r="W131" s="63">
        <v>1</v>
      </c>
      <c r="X131" s="64"/>
      <c r="Y131" s="87">
        <f t="shared" si="164"/>
        <v>-1</v>
      </c>
      <c r="Z131" s="63">
        <v>0</v>
      </c>
      <c r="AA131" s="64"/>
      <c r="AB131" s="87">
        <f>AA131-Z131</f>
        <v>0</v>
      </c>
      <c r="AC131" s="63">
        <v>0</v>
      </c>
      <c r="AD131" s="64"/>
      <c r="AE131" s="87">
        <f t="shared" si="166"/>
        <v>0</v>
      </c>
      <c r="AF131" s="81"/>
      <c r="AG131" s="64"/>
      <c r="AH131" s="87">
        <f t="shared" si="167"/>
        <v>0</v>
      </c>
      <c r="AI131" s="67">
        <f t="shared" si="155"/>
        <v>19</v>
      </c>
      <c r="AJ131" s="67">
        <f t="shared" si="156"/>
        <v>0</v>
      </c>
      <c r="AK131" s="67">
        <f t="shared" si="157"/>
        <v>-19</v>
      </c>
    </row>
    <row r="132" spans="2:37" ht="15.75" thickBot="1" x14ac:dyDescent="0.3">
      <c r="B132" s="71" t="s">
        <v>17</v>
      </c>
      <c r="C132" s="88"/>
      <c r="D132" s="86" t="s">
        <v>73</v>
      </c>
      <c r="E132" s="63">
        <v>10</v>
      </c>
      <c r="F132" s="64">
        <v>4</v>
      </c>
      <c r="G132" s="89">
        <f t="shared" si="158"/>
        <v>-6</v>
      </c>
      <c r="H132" s="63">
        <v>0</v>
      </c>
      <c r="I132" s="64"/>
      <c r="J132" s="87">
        <f t="shared" si="159"/>
        <v>0</v>
      </c>
      <c r="K132" s="63">
        <v>0</v>
      </c>
      <c r="L132" s="64"/>
      <c r="M132" s="87">
        <f t="shared" si="160"/>
        <v>0</v>
      </c>
      <c r="N132" s="63">
        <v>0</v>
      </c>
      <c r="O132" s="64"/>
      <c r="P132" s="87">
        <f t="shared" si="161"/>
        <v>0</v>
      </c>
      <c r="Q132" s="63">
        <v>0</v>
      </c>
      <c r="R132" s="64"/>
      <c r="S132" s="87">
        <f t="shared" si="162"/>
        <v>0</v>
      </c>
      <c r="T132" s="63">
        <v>0</v>
      </c>
      <c r="U132" s="64"/>
      <c r="V132" s="87">
        <f t="shared" si="163"/>
        <v>0</v>
      </c>
      <c r="W132" s="63">
        <v>18</v>
      </c>
      <c r="X132" s="64">
        <v>4</v>
      </c>
      <c r="Y132" s="90">
        <f t="shared" si="164"/>
        <v>-14</v>
      </c>
      <c r="Z132" s="63">
        <v>0</v>
      </c>
      <c r="AA132" s="64"/>
      <c r="AB132" s="87">
        <f t="shared" si="165"/>
        <v>0</v>
      </c>
      <c r="AC132" s="63">
        <v>0</v>
      </c>
      <c r="AD132" s="64"/>
      <c r="AE132" s="87">
        <f t="shared" si="166"/>
        <v>0</v>
      </c>
      <c r="AF132" s="81"/>
      <c r="AG132" s="64"/>
      <c r="AH132" s="87">
        <f t="shared" si="167"/>
        <v>0</v>
      </c>
      <c r="AI132" s="67">
        <f t="shared" si="155"/>
        <v>28</v>
      </c>
      <c r="AJ132" s="67">
        <f t="shared" si="156"/>
        <v>8</v>
      </c>
      <c r="AK132" s="67">
        <f t="shared" si="157"/>
        <v>-20</v>
      </c>
    </row>
    <row r="133" spans="2:37" ht="15.75" thickBot="1" x14ac:dyDescent="0.3">
      <c r="B133" s="71"/>
      <c r="C133" s="88"/>
      <c r="D133" s="86" t="s">
        <v>74</v>
      </c>
      <c r="E133" s="63">
        <v>0</v>
      </c>
      <c r="F133" s="64"/>
      <c r="G133" s="87">
        <f t="shared" si="158"/>
        <v>0</v>
      </c>
      <c r="H133" s="63">
        <v>0</v>
      </c>
      <c r="I133" s="64"/>
      <c r="J133" s="87">
        <f t="shared" si="159"/>
        <v>0</v>
      </c>
      <c r="K133" s="63">
        <v>8</v>
      </c>
      <c r="L133" s="64">
        <v>8</v>
      </c>
      <c r="M133" s="87">
        <f t="shared" si="160"/>
        <v>0</v>
      </c>
      <c r="N133" s="63">
        <v>0</v>
      </c>
      <c r="O133" s="64"/>
      <c r="P133" s="87">
        <f t="shared" si="161"/>
        <v>0</v>
      </c>
      <c r="Q133" s="63">
        <v>0</v>
      </c>
      <c r="R133" s="64"/>
      <c r="S133" s="87">
        <f t="shared" si="162"/>
        <v>0</v>
      </c>
      <c r="T133" s="63">
        <v>0</v>
      </c>
      <c r="U133" s="64"/>
      <c r="V133" s="87">
        <f t="shared" si="163"/>
        <v>0</v>
      </c>
      <c r="W133" s="63">
        <v>0</v>
      </c>
      <c r="X133" s="64"/>
      <c r="Y133" s="87">
        <f t="shared" si="164"/>
        <v>0</v>
      </c>
      <c r="Z133" s="63">
        <v>0</v>
      </c>
      <c r="AA133" s="64"/>
      <c r="AB133" s="87">
        <f t="shared" si="165"/>
        <v>0</v>
      </c>
      <c r="AC133" s="63">
        <v>0</v>
      </c>
      <c r="AD133" s="64"/>
      <c r="AE133" s="87">
        <f t="shared" si="166"/>
        <v>0</v>
      </c>
      <c r="AF133" s="81"/>
      <c r="AG133" s="64"/>
      <c r="AH133" s="87">
        <f t="shared" si="167"/>
        <v>0</v>
      </c>
      <c r="AI133" s="67">
        <f t="shared" si="155"/>
        <v>8</v>
      </c>
      <c r="AJ133" s="67">
        <f t="shared" si="156"/>
        <v>8</v>
      </c>
      <c r="AK133" s="67">
        <f t="shared" si="157"/>
        <v>0</v>
      </c>
    </row>
    <row r="134" spans="2:37" ht="15.75" thickBot="1" x14ac:dyDescent="0.3">
      <c r="B134" s="71"/>
      <c r="C134" s="88"/>
      <c r="D134" s="86" t="s">
        <v>75</v>
      </c>
      <c r="E134" s="63">
        <v>0</v>
      </c>
      <c r="F134" s="64"/>
      <c r="G134" s="87">
        <f t="shared" si="158"/>
        <v>0</v>
      </c>
      <c r="H134" s="63">
        <v>5</v>
      </c>
      <c r="I134" s="64">
        <v>0.5</v>
      </c>
      <c r="J134" s="89">
        <f t="shared" si="159"/>
        <v>-4.5</v>
      </c>
      <c r="K134" s="63">
        <v>0</v>
      </c>
      <c r="L134" s="64"/>
      <c r="M134" s="87">
        <f t="shared" si="160"/>
        <v>0</v>
      </c>
      <c r="N134" s="63">
        <v>0</v>
      </c>
      <c r="O134" s="64"/>
      <c r="P134" s="87">
        <f t="shared" si="161"/>
        <v>0</v>
      </c>
      <c r="Q134" s="63">
        <v>1</v>
      </c>
      <c r="R134" s="64"/>
      <c r="S134" s="87">
        <f t="shared" si="162"/>
        <v>-1</v>
      </c>
      <c r="T134" s="63">
        <v>0.5</v>
      </c>
      <c r="U134" s="64"/>
      <c r="V134" s="87">
        <f t="shared" si="163"/>
        <v>-0.5</v>
      </c>
      <c r="W134" s="63">
        <v>0</v>
      </c>
      <c r="X134" s="64"/>
      <c r="Y134" s="87">
        <f t="shared" si="164"/>
        <v>0</v>
      </c>
      <c r="Z134" s="63">
        <v>0</v>
      </c>
      <c r="AA134" s="64"/>
      <c r="AB134" s="87">
        <f t="shared" si="165"/>
        <v>0</v>
      </c>
      <c r="AC134" s="63">
        <v>0</v>
      </c>
      <c r="AD134" s="64"/>
      <c r="AE134" s="87">
        <f t="shared" si="166"/>
        <v>0</v>
      </c>
      <c r="AF134" s="63">
        <v>0.5</v>
      </c>
      <c r="AG134" s="64"/>
      <c r="AH134" s="87">
        <f t="shared" si="167"/>
        <v>-0.5</v>
      </c>
      <c r="AI134" s="67">
        <f>AF134+AC134+Z134+W134+T134+Q134+N134+K134+H134+E134</f>
        <v>7</v>
      </c>
      <c r="AJ134" s="67">
        <f t="shared" si="156"/>
        <v>0.5</v>
      </c>
      <c r="AK134" s="67">
        <f>AJ134-AI134</f>
        <v>-6.5</v>
      </c>
    </row>
    <row r="135" spans="2:37" ht="15.75" thickBot="1" x14ac:dyDescent="0.3">
      <c r="B135" s="71"/>
      <c r="C135" s="88"/>
      <c r="D135" s="86" t="s">
        <v>76</v>
      </c>
      <c r="E135" s="63">
        <v>0</v>
      </c>
      <c r="F135" s="64"/>
      <c r="G135" s="87">
        <f t="shared" si="158"/>
        <v>0</v>
      </c>
      <c r="H135" s="63">
        <v>0</v>
      </c>
      <c r="I135" s="64"/>
      <c r="J135" s="87">
        <f t="shared" si="159"/>
        <v>0</v>
      </c>
      <c r="K135" s="63">
        <v>0</v>
      </c>
      <c r="L135" s="64"/>
      <c r="M135" s="87">
        <f t="shared" si="160"/>
        <v>0</v>
      </c>
      <c r="N135" s="63">
        <v>1</v>
      </c>
      <c r="O135" s="64"/>
      <c r="P135" s="87">
        <f t="shared" si="161"/>
        <v>-1</v>
      </c>
      <c r="Q135" s="63">
        <v>0</v>
      </c>
      <c r="R135" s="64"/>
      <c r="S135" s="87">
        <f t="shared" si="162"/>
        <v>0</v>
      </c>
      <c r="T135" s="63">
        <v>3</v>
      </c>
      <c r="U135" s="64"/>
      <c r="V135" s="87">
        <f t="shared" si="163"/>
        <v>-3</v>
      </c>
      <c r="W135" s="63">
        <v>0</v>
      </c>
      <c r="X135" s="64"/>
      <c r="Y135" s="87">
        <f t="shared" si="164"/>
        <v>0</v>
      </c>
      <c r="Z135" s="63">
        <v>0</v>
      </c>
      <c r="AA135" s="64"/>
      <c r="AB135" s="87">
        <f t="shared" si="165"/>
        <v>0</v>
      </c>
      <c r="AC135" s="63">
        <v>0</v>
      </c>
      <c r="AD135" s="64"/>
      <c r="AE135" s="87">
        <f t="shared" si="166"/>
        <v>0</v>
      </c>
      <c r="AF135" s="63">
        <v>3</v>
      </c>
      <c r="AG135" s="64"/>
      <c r="AH135" s="87">
        <f t="shared" si="167"/>
        <v>-3</v>
      </c>
      <c r="AI135" s="67">
        <f t="shared" si="155"/>
        <v>7</v>
      </c>
      <c r="AJ135" s="67">
        <f t="shared" si="156"/>
        <v>0</v>
      </c>
      <c r="AK135" s="67">
        <f t="shared" si="157"/>
        <v>-7</v>
      </c>
    </row>
    <row r="136" spans="2:37" ht="15.75" thickBot="1" x14ac:dyDescent="0.3">
      <c r="B136" s="71"/>
      <c r="C136" s="88"/>
      <c r="D136" s="86" t="s">
        <v>79</v>
      </c>
      <c r="E136" s="63">
        <v>4</v>
      </c>
      <c r="F136" s="64">
        <v>0.75</v>
      </c>
      <c r="G136" s="87">
        <f t="shared" si="158"/>
        <v>-3.25</v>
      </c>
      <c r="H136" s="63">
        <v>4</v>
      </c>
      <c r="I136" s="64">
        <v>0.75</v>
      </c>
      <c r="J136" s="87">
        <f t="shared" si="159"/>
        <v>-3.25</v>
      </c>
      <c r="K136" s="63">
        <v>4</v>
      </c>
      <c r="L136" s="64">
        <v>0.75</v>
      </c>
      <c r="M136" s="87">
        <f t="shared" si="160"/>
        <v>-3.25</v>
      </c>
      <c r="N136" s="63">
        <v>4</v>
      </c>
      <c r="O136" s="64">
        <v>0.75</v>
      </c>
      <c r="P136" s="87">
        <f t="shared" si="161"/>
        <v>-3.25</v>
      </c>
      <c r="Q136" s="63">
        <v>4</v>
      </c>
      <c r="R136" s="64">
        <v>0.75</v>
      </c>
      <c r="S136" s="87">
        <f t="shared" si="162"/>
        <v>-3.25</v>
      </c>
      <c r="T136" s="63">
        <v>4</v>
      </c>
      <c r="U136" s="64">
        <v>0.75</v>
      </c>
      <c r="V136" s="87">
        <f t="shared" si="163"/>
        <v>-3.25</v>
      </c>
      <c r="W136" s="63">
        <v>4</v>
      </c>
      <c r="X136" s="64">
        <v>0.75</v>
      </c>
      <c r="Y136" s="87">
        <f t="shared" si="164"/>
        <v>-3.25</v>
      </c>
      <c r="Z136" s="63">
        <v>4</v>
      </c>
      <c r="AA136" s="64"/>
      <c r="AB136" s="87">
        <f t="shared" si="165"/>
        <v>-4</v>
      </c>
      <c r="AC136" s="63">
        <v>4</v>
      </c>
      <c r="AD136" s="64">
        <v>0.75</v>
      </c>
      <c r="AE136" s="87">
        <f t="shared" si="166"/>
        <v>-3.25</v>
      </c>
      <c r="AF136" s="63">
        <v>4</v>
      </c>
      <c r="AG136" s="64">
        <v>0.75</v>
      </c>
      <c r="AH136" s="87">
        <f t="shared" si="167"/>
        <v>-3.25</v>
      </c>
      <c r="AI136" s="67">
        <f t="shared" si="155"/>
        <v>40</v>
      </c>
      <c r="AJ136" s="67">
        <f t="shared" si="156"/>
        <v>6.75</v>
      </c>
      <c r="AK136" s="67">
        <f t="shared" si="157"/>
        <v>-33.25</v>
      </c>
    </row>
    <row r="137" spans="2:37" ht="15.75" thickBot="1" x14ac:dyDescent="0.3">
      <c r="B137" s="71"/>
      <c r="C137" s="88"/>
      <c r="D137" s="86"/>
      <c r="E137" s="71"/>
      <c r="F137" s="72"/>
      <c r="G137" s="71"/>
      <c r="H137" s="71"/>
      <c r="I137" s="72"/>
      <c r="J137" s="71"/>
      <c r="K137" s="71"/>
      <c r="L137" s="72"/>
      <c r="M137" s="71"/>
      <c r="N137" s="71"/>
      <c r="O137" s="72"/>
      <c r="P137" s="71"/>
      <c r="Q137" s="71"/>
      <c r="R137" s="72"/>
      <c r="S137" s="71"/>
      <c r="T137" s="71"/>
      <c r="U137" s="72"/>
      <c r="V137" s="71"/>
      <c r="W137" s="71"/>
      <c r="X137" s="72"/>
      <c r="Y137" s="71"/>
      <c r="Z137" s="71"/>
      <c r="AA137" s="72"/>
      <c r="AB137" s="71"/>
      <c r="AC137" s="71"/>
      <c r="AD137" s="72"/>
      <c r="AE137" s="71"/>
      <c r="AF137" s="71"/>
      <c r="AG137" s="72"/>
      <c r="AH137" s="71"/>
      <c r="AI137" s="71"/>
      <c r="AJ137" s="71"/>
      <c r="AK137" s="71"/>
    </row>
    <row r="138" spans="2:37" ht="15.75" thickBot="1" x14ac:dyDescent="0.3">
      <c r="B138" s="71"/>
      <c r="C138" s="88"/>
      <c r="D138" s="92" t="s">
        <v>77</v>
      </c>
      <c r="E138" s="95">
        <f>SUM(E128:E136)</f>
        <v>17</v>
      </c>
      <c r="F138" s="95">
        <f t="shared" ref="F138:G138" si="168">SUM(F128:F136)</f>
        <v>6.25</v>
      </c>
      <c r="G138" s="95">
        <f t="shared" si="168"/>
        <v>-10.75</v>
      </c>
      <c r="H138" s="95">
        <f>SUM(H128:H136)</f>
        <v>22</v>
      </c>
      <c r="I138" s="95">
        <f t="shared" ref="I138:J138" si="169">SUM(I128:I136)</f>
        <v>5.25</v>
      </c>
      <c r="J138" s="95">
        <f>SUM(J128:J136)</f>
        <v>-16.75</v>
      </c>
      <c r="K138" s="95">
        <f>SUM(K128:K136)</f>
        <v>21</v>
      </c>
      <c r="L138" s="95">
        <f t="shared" ref="L138:M138" si="170">SUM(L128:L136)</f>
        <v>10.5</v>
      </c>
      <c r="M138" s="95">
        <f t="shared" si="170"/>
        <v>-10.5</v>
      </c>
      <c r="N138" s="95">
        <f>SUM(N128:N136)</f>
        <v>19</v>
      </c>
      <c r="O138" s="95">
        <f t="shared" ref="O138:P138" si="171">SUM(O128:O136)</f>
        <v>4.75</v>
      </c>
      <c r="P138" s="95">
        <f t="shared" si="171"/>
        <v>-14.25</v>
      </c>
      <c r="Q138" s="95">
        <f>SUM(Q128:Q136)</f>
        <v>17</v>
      </c>
      <c r="R138" s="95">
        <f t="shared" ref="R138:S138" si="172">SUM(R128:R136)</f>
        <v>8</v>
      </c>
      <c r="S138" s="95">
        <f t="shared" si="172"/>
        <v>-9</v>
      </c>
      <c r="T138" s="95">
        <f>SUM(T128:T136)</f>
        <v>12.5</v>
      </c>
      <c r="U138" s="95">
        <f t="shared" ref="U138:V138" si="173">SUM(U128:U136)</f>
        <v>0.75</v>
      </c>
      <c r="V138" s="95">
        <f t="shared" si="173"/>
        <v>-11.75</v>
      </c>
      <c r="W138" s="95">
        <f>SUM(W128:W136)</f>
        <v>25</v>
      </c>
      <c r="X138" s="95">
        <f t="shared" ref="X138:Y138" si="174">SUM(X128:X136)</f>
        <v>8.5</v>
      </c>
      <c r="Y138" s="95">
        <f t="shared" si="174"/>
        <v>-16.5</v>
      </c>
      <c r="Z138" s="95">
        <f>SUM(Z128:Z136)</f>
        <v>18</v>
      </c>
      <c r="AA138" s="95">
        <f t="shared" ref="AA138:AB138" si="175">SUM(AA128:AA136)</f>
        <v>0</v>
      </c>
      <c r="AB138" s="95">
        <f t="shared" si="175"/>
        <v>-18</v>
      </c>
      <c r="AC138" s="95">
        <f>SUM(AC128:AC136)</f>
        <v>14</v>
      </c>
      <c r="AD138" s="95">
        <f t="shared" ref="AD138:AE138" si="176">SUM(AD128:AD136)</f>
        <v>0.75</v>
      </c>
      <c r="AE138" s="95">
        <f>SUM(AE128:AE136)</f>
        <v>-13.25</v>
      </c>
      <c r="AF138" s="95">
        <f>SUM(AF128:AF136)</f>
        <v>11.5</v>
      </c>
      <c r="AG138" s="95">
        <f t="shared" ref="AG138:AK138" si="177">SUM(AG128:AG136)</f>
        <v>6.25</v>
      </c>
      <c r="AH138" s="95">
        <f t="shared" si="177"/>
        <v>-5.25</v>
      </c>
      <c r="AI138" s="95">
        <f>SUM(AI128:AI136)</f>
        <v>177</v>
      </c>
      <c r="AJ138" s="95">
        <f t="shared" si="177"/>
        <v>51</v>
      </c>
      <c r="AK138" s="95">
        <f t="shared" si="177"/>
        <v>-126</v>
      </c>
    </row>
    <row r="139" spans="2:37" ht="15.75" thickBot="1" x14ac:dyDescent="0.3">
      <c r="B139" s="71"/>
      <c r="C139" s="98" t="s">
        <v>6</v>
      </c>
      <c r="D139" s="99"/>
      <c r="E139" s="80">
        <f>E138+E127</f>
        <v>178.5</v>
      </c>
      <c r="F139" s="80">
        <f t="shared" ref="F139" si="178">F138+F127</f>
        <v>39</v>
      </c>
      <c r="G139" s="80">
        <f t="shared" ref="G139" si="179">G138+G127</f>
        <v>-139.5</v>
      </c>
      <c r="H139" s="80">
        <f>H138+H127</f>
        <v>216</v>
      </c>
      <c r="I139" s="80">
        <f t="shared" ref="I139" si="180">I138+I127</f>
        <v>89.25</v>
      </c>
      <c r="J139" s="80">
        <f t="shared" ref="J139" si="181">J138+J127</f>
        <v>-126.75</v>
      </c>
      <c r="K139" s="80">
        <f>K138+K127</f>
        <v>203</v>
      </c>
      <c r="L139" s="80">
        <f t="shared" ref="L139" si="182">L138+L127</f>
        <v>68</v>
      </c>
      <c r="M139" s="80">
        <f t="shared" ref="M139" si="183">M138+M127</f>
        <v>-135</v>
      </c>
      <c r="N139" s="80">
        <f>N138+N127</f>
        <v>207</v>
      </c>
      <c r="O139" s="80">
        <f t="shared" ref="O139" si="184">O138+O127</f>
        <v>120.25</v>
      </c>
      <c r="P139" s="80">
        <f t="shared" ref="P139" si="185">P138+P127</f>
        <v>-86.75</v>
      </c>
      <c r="Q139" s="80">
        <f>Q138+Q127</f>
        <v>199</v>
      </c>
      <c r="R139" s="80">
        <f t="shared" ref="R139" si="186">R138+R127</f>
        <v>50.5</v>
      </c>
      <c r="S139" s="80">
        <f t="shared" ref="S139" si="187">S138+S127</f>
        <v>-148.5</v>
      </c>
      <c r="T139" s="80">
        <f>T138+T127</f>
        <v>210.5</v>
      </c>
      <c r="U139" s="80">
        <f t="shared" ref="U139" si="188">U138+U127</f>
        <v>102</v>
      </c>
      <c r="V139" s="80">
        <f t="shared" ref="V139" si="189">V138+V127</f>
        <v>-108.5</v>
      </c>
      <c r="W139" s="80">
        <f>W138+W127</f>
        <v>158</v>
      </c>
      <c r="X139" s="80">
        <f t="shared" ref="X139" si="190">X138+X127</f>
        <v>62.25</v>
      </c>
      <c r="Y139" s="80">
        <f t="shared" ref="Y139" si="191">Y138+Y127</f>
        <v>-95.75</v>
      </c>
      <c r="Z139" s="80">
        <f>Z138+Z127</f>
        <v>174</v>
      </c>
      <c r="AA139" s="80">
        <f t="shared" ref="AA139" si="192">AA138+AA127</f>
        <v>53.5</v>
      </c>
      <c r="AB139" s="80">
        <f>AB138+AB127</f>
        <v>-120.5</v>
      </c>
      <c r="AC139" s="80">
        <f>AC138+AC127</f>
        <v>137</v>
      </c>
      <c r="AD139" s="80">
        <f t="shared" ref="AD139" si="193">AD138+AD127</f>
        <v>42.25</v>
      </c>
      <c r="AE139" s="80">
        <f t="shared" ref="AE139" si="194">AE138+AE127</f>
        <v>-94.75</v>
      </c>
      <c r="AF139" s="80">
        <f>AF138+AF127</f>
        <v>176</v>
      </c>
      <c r="AG139" s="80">
        <f t="shared" ref="AG139" si="195">AG138+AG127</f>
        <v>64.5</v>
      </c>
      <c r="AH139" s="80">
        <f t="shared" ref="AH139" si="196">AH138+AH127</f>
        <v>-111.5</v>
      </c>
      <c r="AI139" s="80">
        <f>AI138+AI127</f>
        <v>1859</v>
      </c>
      <c r="AJ139" s="80">
        <f t="shared" ref="AJ139" si="197">AJ138+AJ127</f>
        <v>691.5</v>
      </c>
      <c r="AK139" s="80">
        <f>AK138+AK127</f>
        <v>-1167.5</v>
      </c>
    </row>
    <row r="140" spans="2:37" ht="15.75" thickBot="1" x14ac:dyDescent="0.3">
      <c r="B140" s="71"/>
      <c r="C140" s="85" t="s">
        <v>91</v>
      </c>
      <c r="D140" s="86" t="s">
        <v>70</v>
      </c>
      <c r="E140" s="63">
        <v>0</v>
      </c>
      <c r="F140" s="66"/>
      <c r="G140" s="87">
        <f>F140-E140</f>
        <v>0</v>
      </c>
      <c r="H140" s="63">
        <v>0</v>
      </c>
      <c r="I140" s="66"/>
      <c r="J140" s="87">
        <f>I140-H140</f>
        <v>0</v>
      </c>
      <c r="K140" s="63">
        <v>0</v>
      </c>
      <c r="L140" s="66"/>
      <c r="M140" s="87">
        <f>L140-K140</f>
        <v>0</v>
      </c>
      <c r="N140" s="63">
        <v>0</v>
      </c>
      <c r="O140" s="66"/>
      <c r="P140" s="87">
        <f>O140-N140</f>
        <v>0</v>
      </c>
      <c r="Q140" s="63">
        <v>0</v>
      </c>
      <c r="R140" s="66">
        <v>0</v>
      </c>
      <c r="S140" s="87">
        <f>R140-Q140</f>
        <v>0</v>
      </c>
      <c r="T140" s="63">
        <v>0</v>
      </c>
      <c r="U140" s="66">
        <v>0</v>
      </c>
      <c r="V140" s="87">
        <f>U140-T140</f>
        <v>0</v>
      </c>
      <c r="W140" s="63">
        <v>0</v>
      </c>
      <c r="X140" s="66">
        <v>0</v>
      </c>
      <c r="Y140" s="87">
        <f>X140-W140</f>
        <v>0</v>
      </c>
      <c r="Z140" s="63">
        <v>2</v>
      </c>
      <c r="AA140" s="66"/>
      <c r="AB140" s="87">
        <f>AA140-Z140</f>
        <v>-2</v>
      </c>
      <c r="AC140" s="63">
        <v>0</v>
      </c>
      <c r="AD140" s="66">
        <v>0</v>
      </c>
      <c r="AE140" s="87">
        <f>AD140-AC140</f>
        <v>0</v>
      </c>
      <c r="AF140" s="81"/>
      <c r="AG140" s="66">
        <v>0</v>
      </c>
      <c r="AH140" s="87">
        <f>AG140-AF140</f>
        <v>0</v>
      </c>
      <c r="AI140" s="67">
        <f>AF140+AC140+Z140+W140+T140+Q140+N140+K140+H140+E140</f>
        <v>2</v>
      </c>
      <c r="AJ140" s="67">
        <f>AG140+AD140+AA140+X140+U140+R140+O140+L140+I140+F140</f>
        <v>0</v>
      </c>
      <c r="AK140" s="67">
        <f>AJ140-AI140</f>
        <v>-2</v>
      </c>
    </row>
    <row r="141" spans="2:37" ht="15.75" thickBot="1" x14ac:dyDescent="0.3">
      <c r="B141" s="71"/>
      <c r="C141" s="88"/>
      <c r="D141" s="86" t="s">
        <v>4</v>
      </c>
      <c r="E141" s="63">
        <v>0</v>
      </c>
      <c r="F141" s="64"/>
      <c r="G141" s="87">
        <f>F141-E141</f>
        <v>0</v>
      </c>
      <c r="H141" s="63">
        <v>0</v>
      </c>
      <c r="I141" s="64"/>
      <c r="J141" s="87">
        <f>I141-H141</f>
        <v>0</v>
      </c>
      <c r="K141" s="63">
        <v>0</v>
      </c>
      <c r="L141" s="64"/>
      <c r="M141" s="87">
        <f>L141-K141</f>
        <v>0</v>
      </c>
      <c r="N141" s="63">
        <v>0</v>
      </c>
      <c r="O141" s="64"/>
      <c r="P141" s="87">
        <f>O141-N141</f>
        <v>0</v>
      </c>
      <c r="Q141" s="63">
        <v>0</v>
      </c>
      <c r="R141" s="64"/>
      <c r="S141" s="87">
        <f>R141-Q141</f>
        <v>0</v>
      </c>
      <c r="T141" s="63">
        <v>0</v>
      </c>
      <c r="U141" s="64"/>
      <c r="V141" s="87">
        <f>U141-T141</f>
        <v>0</v>
      </c>
      <c r="W141" s="63">
        <v>0</v>
      </c>
      <c r="X141" s="64"/>
      <c r="Y141" s="87">
        <f>X141-W141</f>
        <v>0</v>
      </c>
      <c r="Z141" s="63">
        <v>0</v>
      </c>
      <c r="AA141" s="64"/>
      <c r="AB141" s="87">
        <f>AA141-Z141</f>
        <v>0</v>
      </c>
      <c r="AC141" s="63">
        <v>0</v>
      </c>
      <c r="AD141" s="64"/>
      <c r="AE141" s="87">
        <f>AD141-AC141</f>
        <v>0</v>
      </c>
      <c r="AF141" s="81"/>
      <c r="AG141" s="64"/>
      <c r="AH141" s="87">
        <f>AG141-AF141</f>
        <v>0</v>
      </c>
      <c r="AI141" s="67">
        <f t="shared" ref="AI141:AI148" si="198">AF141+AC141+Z141+W141+T141+Q141+N141+K141+H141+E141</f>
        <v>0</v>
      </c>
      <c r="AJ141" s="67">
        <f t="shared" ref="AJ141:AJ148" si="199">AG141+AD141+AA141+X141+U141+R141+O141+L141+I141+F141</f>
        <v>0</v>
      </c>
      <c r="AK141" s="67">
        <f t="shared" ref="AK141:AK148" si="200">AJ141-AI141</f>
        <v>0</v>
      </c>
    </row>
    <row r="142" spans="2:37" ht="15.75" thickBot="1" x14ac:dyDescent="0.3">
      <c r="B142" s="71"/>
      <c r="C142" s="88"/>
      <c r="D142" s="86" t="s">
        <v>71</v>
      </c>
      <c r="E142" s="63">
        <v>8</v>
      </c>
      <c r="F142" s="64"/>
      <c r="G142" s="90">
        <f t="shared" ref="G142:G148" si="201">F142-E142</f>
        <v>-8</v>
      </c>
      <c r="H142" s="63">
        <v>12</v>
      </c>
      <c r="I142" s="64"/>
      <c r="J142" s="90">
        <f t="shared" ref="J142:J148" si="202">I142-H142</f>
        <v>-12</v>
      </c>
      <c r="K142" s="63">
        <v>6</v>
      </c>
      <c r="L142" s="64">
        <v>6</v>
      </c>
      <c r="M142" s="87">
        <f t="shared" ref="M142:M148" si="203">L142-K142</f>
        <v>0</v>
      </c>
      <c r="N142" s="63">
        <v>12</v>
      </c>
      <c r="O142" s="64"/>
      <c r="P142" s="90">
        <f t="shared" ref="P142:P148" si="204">O142-N142</f>
        <v>-12</v>
      </c>
      <c r="Q142" s="63">
        <v>4</v>
      </c>
      <c r="R142" s="64"/>
      <c r="S142" s="89">
        <f t="shared" ref="S142:S148" si="205">R142-Q142</f>
        <v>-4</v>
      </c>
      <c r="T142" s="63">
        <v>8</v>
      </c>
      <c r="U142" s="64"/>
      <c r="V142" s="90">
        <f t="shared" ref="V142:V148" si="206">U142-T142</f>
        <v>-8</v>
      </c>
      <c r="W142" s="63">
        <v>6</v>
      </c>
      <c r="X142" s="64"/>
      <c r="Y142" s="89">
        <f t="shared" ref="Y142:Y148" si="207">X142-W142</f>
        <v>-6</v>
      </c>
      <c r="Z142" s="63">
        <v>12</v>
      </c>
      <c r="AA142" s="64"/>
      <c r="AB142" s="87">
        <f t="shared" ref="AB142:AB148" si="208">AA142-Z142</f>
        <v>-12</v>
      </c>
      <c r="AC142" s="63">
        <v>10</v>
      </c>
      <c r="AD142" s="64"/>
      <c r="AE142" s="90">
        <f t="shared" ref="AE142:AE148" si="209">AD142-AC142</f>
        <v>-10</v>
      </c>
      <c r="AF142" s="63">
        <v>4</v>
      </c>
      <c r="AG142" s="64"/>
      <c r="AH142" s="89">
        <f t="shared" ref="AH142:AH148" si="210">AG142-AF142</f>
        <v>-4</v>
      </c>
      <c r="AI142" s="67">
        <f t="shared" si="198"/>
        <v>82</v>
      </c>
      <c r="AJ142" s="67">
        <f t="shared" si="199"/>
        <v>6</v>
      </c>
      <c r="AK142" s="67">
        <f t="shared" si="200"/>
        <v>-76</v>
      </c>
    </row>
    <row r="143" spans="2:37" ht="15.75" thickBot="1" x14ac:dyDescent="0.3">
      <c r="B143" s="71"/>
      <c r="C143" s="88"/>
      <c r="D143" s="86" t="s">
        <v>72</v>
      </c>
      <c r="E143" s="63">
        <v>4</v>
      </c>
      <c r="F143" s="64"/>
      <c r="G143" s="89">
        <f t="shared" si="201"/>
        <v>-4</v>
      </c>
      <c r="H143" s="63">
        <v>2</v>
      </c>
      <c r="I143" s="64"/>
      <c r="J143" s="87">
        <f t="shared" si="202"/>
        <v>-2</v>
      </c>
      <c r="K143" s="63">
        <v>3</v>
      </c>
      <c r="L143" s="64"/>
      <c r="M143" s="87">
        <f t="shared" si="203"/>
        <v>-3</v>
      </c>
      <c r="N143" s="63">
        <v>2</v>
      </c>
      <c r="O143" s="64"/>
      <c r="P143" s="87">
        <f t="shared" si="204"/>
        <v>-2</v>
      </c>
      <c r="Q143" s="63">
        <v>8</v>
      </c>
      <c r="R143" s="64"/>
      <c r="S143" s="90">
        <f t="shared" si="205"/>
        <v>-8</v>
      </c>
      <c r="T143" s="63">
        <v>1</v>
      </c>
      <c r="U143" s="64"/>
      <c r="V143" s="87">
        <f t="shared" si="206"/>
        <v>-1</v>
      </c>
      <c r="W143" s="63">
        <v>1</v>
      </c>
      <c r="X143" s="64"/>
      <c r="Y143" s="87">
        <f t="shared" si="207"/>
        <v>-1</v>
      </c>
      <c r="Z143" s="63">
        <v>0</v>
      </c>
      <c r="AA143" s="64"/>
      <c r="AB143" s="87">
        <f t="shared" si="208"/>
        <v>0</v>
      </c>
      <c r="AC143" s="63">
        <v>0</v>
      </c>
      <c r="AD143" s="64"/>
      <c r="AE143" s="87">
        <f t="shared" si="209"/>
        <v>0</v>
      </c>
      <c r="AF143" s="81"/>
      <c r="AG143" s="64"/>
      <c r="AH143" s="87">
        <f t="shared" si="210"/>
        <v>0</v>
      </c>
      <c r="AI143" s="67">
        <f t="shared" si="198"/>
        <v>21</v>
      </c>
      <c r="AJ143" s="67">
        <f t="shared" si="199"/>
        <v>0</v>
      </c>
      <c r="AK143" s="67">
        <f t="shared" si="200"/>
        <v>-21</v>
      </c>
    </row>
    <row r="144" spans="2:37" ht="15.75" thickBot="1" x14ac:dyDescent="0.3">
      <c r="B144" s="71"/>
      <c r="C144" s="88"/>
      <c r="D144" s="86" t="s">
        <v>73</v>
      </c>
      <c r="E144" s="63">
        <v>1</v>
      </c>
      <c r="F144" s="64">
        <v>1.5</v>
      </c>
      <c r="G144" s="87">
        <f t="shared" si="201"/>
        <v>0.5</v>
      </c>
      <c r="H144" s="63">
        <v>0</v>
      </c>
      <c r="I144" s="64"/>
      <c r="J144" s="87">
        <f t="shared" si="202"/>
        <v>0</v>
      </c>
      <c r="K144" s="63">
        <v>0</v>
      </c>
      <c r="L144" s="64"/>
      <c r="M144" s="87">
        <f t="shared" si="203"/>
        <v>0</v>
      </c>
      <c r="N144" s="63">
        <v>0</v>
      </c>
      <c r="O144" s="64"/>
      <c r="P144" s="87">
        <f t="shared" si="204"/>
        <v>0</v>
      </c>
      <c r="Q144" s="63">
        <v>0</v>
      </c>
      <c r="R144" s="64"/>
      <c r="S144" s="87">
        <f t="shared" si="205"/>
        <v>0</v>
      </c>
      <c r="T144" s="63">
        <v>0</v>
      </c>
      <c r="U144" s="64"/>
      <c r="V144" s="87">
        <f t="shared" si="206"/>
        <v>0</v>
      </c>
      <c r="W144" s="63">
        <v>4</v>
      </c>
      <c r="X144" s="64"/>
      <c r="Y144" s="89">
        <f t="shared" si="207"/>
        <v>-4</v>
      </c>
      <c r="Z144" s="63">
        <v>0</v>
      </c>
      <c r="AA144" s="64"/>
      <c r="AB144" s="87">
        <f t="shared" si="208"/>
        <v>0</v>
      </c>
      <c r="AC144" s="63">
        <v>0</v>
      </c>
      <c r="AD144" s="64"/>
      <c r="AE144" s="87">
        <f t="shared" si="209"/>
        <v>0</v>
      </c>
      <c r="AF144" s="81"/>
      <c r="AG144" s="64"/>
      <c r="AH144" s="87">
        <f t="shared" si="210"/>
        <v>0</v>
      </c>
      <c r="AI144" s="67">
        <f t="shared" si="198"/>
        <v>5</v>
      </c>
      <c r="AJ144" s="67">
        <f t="shared" si="199"/>
        <v>1.5</v>
      </c>
      <c r="AK144" s="67">
        <f t="shared" si="200"/>
        <v>-3.5</v>
      </c>
    </row>
    <row r="145" spans="2:37" ht="15.75" thickBot="1" x14ac:dyDescent="0.3">
      <c r="B145" s="71"/>
      <c r="C145" s="88"/>
      <c r="D145" s="86" t="s">
        <v>74</v>
      </c>
      <c r="E145" s="63">
        <v>0</v>
      </c>
      <c r="F145" s="64"/>
      <c r="G145" s="87">
        <f t="shared" si="201"/>
        <v>0</v>
      </c>
      <c r="H145" s="63">
        <v>0</v>
      </c>
      <c r="I145" s="64"/>
      <c r="J145" s="87">
        <f>I145-H145</f>
        <v>0</v>
      </c>
      <c r="K145" s="63">
        <v>8</v>
      </c>
      <c r="L145" s="64"/>
      <c r="M145" s="90">
        <f t="shared" si="203"/>
        <v>-8</v>
      </c>
      <c r="N145" s="63">
        <v>0</v>
      </c>
      <c r="O145" s="64"/>
      <c r="P145" s="87">
        <f t="shared" si="204"/>
        <v>0</v>
      </c>
      <c r="Q145" s="63">
        <v>0</v>
      </c>
      <c r="R145" s="64"/>
      <c r="S145" s="87">
        <f t="shared" si="205"/>
        <v>0</v>
      </c>
      <c r="T145" s="63">
        <v>0</v>
      </c>
      <c r="U145" s="64"/>
      <c r="V145" s="87">
        <f t="shared" si="206"/>
        <v>0</v>
      </c>
      <c r="W145" s="63">
        <v>0</v>
      </c>
      <c r="X145" s="64"/>
      <c r="Y145" s="87">
        <f t="shared" si="207"/>
        <v>0</v>
      </c>
      <c r="Z145" s="63">
        <v>0</v>
      </c>
      <c r="AA145" s="64"/>
      <c r="AB145" s="87">
        <f t="shared" si="208"/>
        <v>0</v>
      </c>
      <c r="AC145" s="63">
        <v>0</v>
      </c>
      <c r="AD145" s="64"/>
      <c r="AE145" s="87">
        <f t="shared" si="209"/>
        <v>0</v>
      </c>
      <c r="AF145" s="81"/>
      <c r="AG145" s="64"/>
      <c r="AH145" s="87">
        <f t="shared" si="210"/>
        <v>0</v>
      </c>
      <c r="AI145" s="67">
        <f t="shared" si="198"/>
        <v>8</v>
      </c>
      <c r="AJ145" s="67">
        <f t="shared" si="199"/>
        <v>0</v>
      </c>
      <c r="AK145" s="67">
        <f t="shared" si="200"/>
        <v>-8</v>
      </c>
    </row>
    <row r="146" spans="2:37" ht="15.75" thickBot="1" x14ac:dyDescent="0.3">
      <c r="B146" s="71"/>
      <c r="C146" s="88"/>
      <c r="D146" s="86" t="s">
        <v>75</v>
      </c>
      <c r="E146" s="63">
        <v>0</v>
      </c>
      <c r="F146" s="64"/>
      <c r="G146" s="87">
        <f t="shared" si="201"/>
        <v>0</v>
      </c>
      <c r="H146" s="63">
        <v>3</v>
      </c>
      <c r="I146" s="64">
        <v>0.5</v>
      </c>
      <c r="J146" s="87">
        <f>I146-H146</f>
        <v>-2.5</v>
      </c>
      <c r="K146" s="63">
        <v>0</v>
      </c>
      <c r="L146" s="64"/>
      <c r="M146" s="87">
        <f t="shared" si="203"/>
        <v>0</v>
      </c>
      <c r="N146" s="63">
        <v>0</v>
      </c>
      <c r="O146" s="64"/>
      <c r="P146" s="87">
        <f t="shared" si="204"/>
        <v>0</v>
      </c>
      <c r="Q146" s="63">
        <v>0</v>
      </c>
      <c r="R146" s="64"/>
      <c r="S146" s="87">
        <f t="shared" si="205"/>
        <v>0</v>
      </c>
      <c r="T146" s="63">
        <v>0.5</v>
      </c>
      <c r="U146" s="64"/>
      <c r="V146" s="87">
        <f t="shared" si="206"/>
        <v>-0.5</v>
      </c>
      <c r="W146" s="63">
        <v>0</v>
      </c>
      <c r="X146" s="64"/>
      <c r="Y146" s="87">
        <f t="shared" si="207"/>
        <v>0</v>
      </c>
      <c r="Z146" s="63">
        <v>0</v>
      </c>
      <c r="AA146" s="64"/>
      <c r="AB146" s="87">
        <f t="shared" si="208"/>
        <v>0</v>
      </c>
      <c r="AC146" s="63">
        <v>0</v>
      </c>
      <c r="AD146" s="64"/>
      <c r="AE146" s="87">
        <f t="shared" si="209"/>
        <v>0</v>
      </c>
      <c r="AF146" s="63">
        <v>0.5</v>
      </c>
      <c r="AG146" s="64"/>
      <c r="AH146" s="87">
        <f t="shared" si="210"/>
        <v>-0.5</v>
      </c>
      <c r="AI146" s="67">
        <f t="shared" si="198"/>
        <v>4</v>
      </c>
      <c r="AJ146" s="67">
        <f t="shared" si="199"/>
        <v>0.5</v>
      </c>
      <c r="AK146" s="67">
        <f t="shared" si="200"/>
        <v>-3.5</v>
      </c>
    </row>
    <row r="147" spans="2:37" ht="15.75" thickBot="1" x14ac:dyDescent="0.3">
      <c r="B147" s="71"/>
      <c r="C147" s="88"/>
      <c r="D147" s="86" t="s">
        <v>76</v>
      </c>
      <c r="E147" s="63">
        <v>0</v>
      </c>
      <c r="F147" s="64"/>
      <c r="G147" s="87">
        <f t="shared" si="201"/>
        <v>0</v>
      </c>
      <c r="H147" s="63">
        <v>0</v>
      </c>
      <c r="I147" s="64"/>
      <c r="J147" s="87">
        <f>I147-H147</f>
        <v>0</v>
      </c>
      <c r="K147" s="63">
        <v>0</v>
      </c>
      <c r="L147" s="64"/>
      <c r="M147" s="87">
        <f t="shared" si="203"/>
        <v>0</v>
      </c>
      <c r="N147" s="63">
        <v>1</v>
      </c>
      <c r="O147" s="64"/>
      <c r="P147" s="87">
        <f t="shared" si="204"/>
        <v>-1</v>
      </c>
      <c r="Q147" s="63">
        <v>0</v>
      </c>
      <c r="R147" s="64"/>
      <c r="S147" s="87">
        <f t="shared" si="205"/>
        <v>0</v>
      </c>
      <c r="T147" s="63">
        <v>6</v>
      </c>
      <c r="U147" s="64"/>
      <c r="V147" s="89">
        <f t="shared" si="206"/>
        <v>-6</v>
      </c>
      <c r="W147" s="63">
        <v>0</v>
      </c>
      <c r="X147" s="64"/>
      <c r="Y147" s="87">
        <f t="shared" si="207"/>
        <v>0</v>
      </c>
      <c r="Z147" s="63">
        <v>0</v>
      </c>
      <c r="AA147" s="64"/>
      <c r="AB147" s="87">
        <f t="shared" si="208"/>
        <v>0</v>
      </c>
      <c r="AC147" s="63">
        <v>0</v>
      </c>
      <c r="AD147" s="64"/>
      <c r="AE147" s="87">
        <f t="shared" si="209"/>
        <v>0</v>
      </c>
      <c r="AF147" s="63">
        <v>3</v>
      </c>
      <c r="AG147" s="64"/>
      <c r="AH147" s="87">
        <f t="shared" si="210"/>
        <v>-3</v>
      </c>
      <c r="AI147" s="67">
        <f t="shared" si="198"/>
        <v>10</v>
      </c>
      <c r="AJ147" s="67">
        <f t="shared" si="199"/>
        <v>0</v>
      </c>
      <c r="AK147" s="67">
        <f t="shared" si="200"/>
        <v>-10</v>
      </c>
    </row>
    <row r="148" spans="2:37" ht="15.75" thickBot="1" x14ac:dyDescent="0.3">
      <c r="B148" s="71"/>
      <c r="C148" s="88"/>
      <c r="D148" s="86" t="s">
        <v>79</v>
      </c>
      <c r="E148" s="63">
        <v>4</v>
      </c>
      <c r="F148" s="64">
        <v>1.5</v>
      </c>
      <c r="G148" s="87">
        <f t="shared" si="201"/>
        <v>-2.5</v>
      </c>
      <c r="H148" s="63">
        <v>4</v>
      </c>
      <c r="I148" s="64">
        <v>1.5</v>
      </c>
      <c r="J148" s="87">
        <f t="shared" si="202"/>
        <v>-2.5</v>
      </c>
      <c r="K148" s="63">
        <v>4</v>
      </c>
      <c r="L148" s="64">
        <v>1.5</v>
      </c>
      <c r="M148" s="87">
        <f t="shared" si="203"/>
        <v>-2.5</v>
      </c>
      <c r="N148" s="63">
        <v>4</v>
      </c>
      <c r="O148" s="64">
        <v>1.5</v>
      </c>
      <c r="P148" s="87">
        <f t="shared" si="204"/>
        <v>-2.5</v>
      </c>
      <c r="Q148" s="63">
        <v>4</v>
      </c>
      <c r="R148" s="64">
        <v>1.5</v>
      </c>
      <c r="S148" s="87">
        <f t="shared" si="205"/>
        <v>-2.5</v>
      </c>
      <c r="T148" s="63">
        <v>4</v>
      </c>
      <c r="U148" s="64">
        <v>1</v>
      </c>
      <c r="V148" s="87">
        <f t="shared" si="206"/>
        <v>-3</v>
      </c>
      <c r="W148" s="63">
        <v>4</v>
      </c>
      <c r="X148" s="64">
        <v>1.5</v>
      </c>
      <c r="Y148" s="87">
        <f t="shared" si="207"/>
        <v>-2.5</v>
      </c>
      <c r="Z148" s="63">
        <v>4</v>
      </c>
      <c r="AA148" s="64"/>
      <c r="AB148" s="87">
        <f t="shared" si="208"/>
        <v>-4</v>
      </c>
      <c r="AC148" s="63">
        <v>4</v>
      </c>
      <c r="AD148" s="64">
        <v>1</v>
      </c>
      <c r="AE148" s="87">
        <f t="shared" si="209"/>
        <v>-3</v>
      </c>
      <c r="AF148" s="63">
        <v>4</v>
      </c>
      <c r="AG148" s="64">
        <v>1.5</v>
      </c>
      <c r="AH148" s="87">
        <f t="shared" si="210"/>
        <v>-2.5</v>
      </c>
      <c r="AI148" s="67">
        <f t="shared" si="198"/>
        <v>40</v>
      </c>
      <c r="AJ148" s="67">
        <f t="shared" si="199"/>
        <v>12.5</v>
      </c>
      <c r="AK148" s="67">
        <f t="shared" si="200"/>
        <v>-27.5</v>
      </c>
    </row>
    <row r="149" spans="2:37" ht="15.75" thickBot="1" x14ac:dyDescent="0.3">
      <c r="B149" s="71"/>
      <c r="C149" s="88"/>
      <c r="D149" s="86"/>
      <c r="E149" s="71"/>
      <c r="F149" s="72"/>
      <c r="G149" s="71"/>
      <c r="H149" s="71"/>
      <c r="I149" s="72"/>
      <c r="J149" s="71"/>
      <c r="K149" s="71"/>
      <c r="L149" s="72"/>
      <c r="M149" s="71"/>
      <c r="N149" s="71"/>
      <c r="O149" s="72"/>
      <c r="P149" s="71"/>
      <c r="Q149" s="71"/>
      <c r="R149" s="72"/>
      <c r="S149" s="71"/>
      <c r="T149" s="71"/>
      <c r="U149" s="72"/>
      <c r="V149" s="71"/>
      <c r="W149" s="71"/>
      <c r="X149" s="72"/>
      <c r="Y149" s="71"/>
      <c r="Z149" s="71"/>
      <c r="AA149" s="72"/>
      <c r="AB149" s="71"/>
      <c r="AC149" s="71"/>
      <c r="AD149" s="72"/>
      <c r="AE149" s="71"/>
      <c r="AF149" s="71"/>
      <c r="AG149" s="72"/>
      <c r="AH149" s="71"/>
      <c r="AI149" s="71"/>
      <c r="AJ149" s="71"/>
      <c r="AK149" s="71"/>
    </row>
    <row r="150" spans="2:37" ht="15.75" thickBot="1" x14ac:dyDescent="0.3">
      <c r="B150" s="71"/>
      <c r="C150" s="88"/>
      <c r="D150" s="92" t="s">
        <v>77</v>
      </c>
      <c r="E150" s="95">
        <f>SUM(E140:E148)</f>
        <v>17</v>
      </c>
      <c r="F150" s="95">
        <f t="shared" ref="F150:G150" si="211">SUM(F140:F148)</f>
        <v>3</v>
      </c>
      <c r="G150" s="95">
        <f>SUM(G140:G148)</f>
        <v>-14</v>
      </c>
      <c r="H150" s="95">
        <f>SUM(H140:H148)</f>
        <v>21</v>
      </c>
      <c r="I150" s="95">
        <f t="shared" ref="I150:J150" si="212">SUM(I140:I148)</f>
        <v>2</v>
      </c>
      <c r="J150" s="95">
        <f>SUM(J140:J148)</f>
        <v>-19</v>
      </c>
      <c r="K150" s="95">
        <f>SUM(K140:K148)</f>
        <v>21</v>
      </c>
      <c r="L150" s="95">
        <f t="shared" ref="L150:M150" si="213">SUM(L140:L148)</f>
        <v>7.5</v>
      </c>
      <c r="M150" s="95">
        <f>SUM(M140:M148)</f>
        <v>-13.5</v>
      </c>
      <c r="N150" s="95">
        <f>SUM(N140:N148)</f>
        <v>19</v>
      </c>
      <c r="O150" s="95">
        <f t="shared" ref="O150:P150" si="214">SUM(O140:O148)</f>
        <v>1.5</v>
      </c>
      <c r="P150" s="95">
        <f>SUM(P140:P148)</f>
        <v>-17.5</v>
      </c>
      <c r="Q150" s="95">
        <f>SUM(Q140:Q148)</f>
        <v>16</v>
      </c>
      <c r="R150" s="95">
        <f t="shared" ref="R150:S150" si="215">SUM(R140:R148)</f>
        <v>1.5</v>
      </c>
      <c r="S150" s="95">
        <f>SUM(S140:S148)</f>
        <v>-14.5</v>
      </c>
      <c r="T150" s="95">
        <f>SUM(T140:T148)</f>
        <v>19.5</v>
      </c>
      <c r="U150" s="95">
        <f t="shared" ref="U150:V150" si="216">SUM(U140:U148)</f>
        <v>1</v>
      </c>
      <c r="V150" s="95">
        <f>SUM(V140:V148)</f>
        <v>-18.5</v>
      </c>
      <c r="W150" s="95">
        <f>SUM(W140:W148)</f>
        <v>15</v>
      </c>
      <c r="X150" s="95">
        <f t="shared" ref="X150:Y150" si="217">SUM(X140:X148)</f>
        <v>1.5</v>
      </c>
      <c r="Y150" s="95">
        <f>SUM(Y140:Y148)</f>
        <v>-13.5</v>
      </c>
      <c r="Z150" s="95">
        <f>SUM(Z140:Z148)</f>
        <v>18</v>
      </c>
      <c r="AA150" s="95">
        <f t="shared" ref="AA150:AB150" si="218">SUM(AA140:AA148)</f>
        <v>0</v>
      </c>
      <c r="AB150" s="95">
        <f>SUM(AB140:AB148)</f>
        <v>-18</v>
      </c>
      <c r="AC150" s="95">
        <f>SUM(AC140:AC148)</f>
        <v>14</v>
      </c>
      <c r="AD150" s="95">
        <f t="shared" ref="AD150:AE150" si="219">SUM(AD140:AD148)</f>
        <v>1</v>
      </c>
      <c r="AE150" s="95">
        <f>SUM(AE140:AE148)</f>
        <v>-13</v>
      </c>
      <c r="AF150" s="95">
        <f>SUM(AF140:AF148)</f>
        <v>11.5</v>
      </c>
      <c r="AG150" s="95">
        <f t="shared" ref="AG150:AH150" si="220">SUM(AG140:AG148)</f>
        <v>1.5</v>
      </c>
      <c r="AH150" s="95">
        <f>SUM(AH140:AH148)</f>
        <v>-10</v>
      </c>
      <c r="AI150" s="95">
        <f t="shared" ref="AI150:AK150" si="221">SUM(AI140:AI148)</f>
        <v>172</v>
      </c>
      <c r="AJ150" s="95">
        <f t="shared" si="221"/>
        <v>20.5</v>
      </c>
      <c r="AK150" s="95">
        <f t="shared" si="221"/>
        <v>-151.5</v>
      </c>
    </row>
    <row r="151" spans="2:37" ht="15.75" thickBot="1" x14ac:dyDescent="0.3">
      <c r="B151" s="71"/>
      <c r="C151" s="98" t="s">
        <v>6</v>
      </c>
      <c r="D151" s="99"/>
      <c r="E151" s="80">
        <f>E150+E139</f>
        <v>195.5</v>
      </c>
      <c r="F151" s="80">
        <f t="shared" ref="F151" si="222">F150+F139</f>
        <v>42</v>
      </c>
      <c r="G151" s="80">
        <f t="shared" ref="G151" si="223">G150+G139</f>
        <v>-153.5</v>
      </c>
      <c r="H151" s="80">
        <f>H150+H139</f>
        <v>237</v>
      </c>
      <c r="I151" s="80">
        <f t="shared" ref="I151" si="224">I150+I139</f>
        <v>91.25</v>
      </c>
      <c r="J151" s="80">
        <f t="shared" ref="J151" si="225">J150+J139</f>
        <v>-145.75</v>
      </c>
      <c r="K151" s="80">
        <f>K150+K139</f>
        <v>224</v>
      </c>
      <c r="L151" s="80">
        <f t="shared" ref="L151" si="226">L150+L139</f>
        <v>75.5</v>
      </c>
      <c r="M151" s="80">
        <f t="shared" ref="M151" si="227">M150+M139</f>
        <v>-148.5</v>
      </c>
      <c r="N151" s="80">
        <f>N150+N139</f>
        <v>226</v>
      </c>
      <c r="O151" s="80">
        <f t="shared" ref="O151" si="228">O150+O139</f>
        <v>121.75</v>
      </c>
      <c r="P151" s="80">
        <f t="shared" ref="P151" si="229">P150+P139</f>
        <v>-104.25</v>
      </c>
      <c r="Q151" s="80">
        <f>Q150+Q139</f>
        <v>215</v>
      </c>
      <c r="R151" s="80">
        <f t="shared" ref="R151" si="230">R150+R139</f>
        <v>52</v>
      </c>
      <c r="S151" s="80">
        <f t="shared" ref="S151" si="231">S150+S139</f>
        <v>-163</v>
      </c>
      <c r="T151" s="80">
        <f>T150+T139</f>
        <v>230</v>
      </c>
      <c r="U151" s="80">
        <f t="shared" ref="U151" si="232">U150+U139</f>
        <v>103</v>
      </c>
      <c r="V151" s="80">
        <f t="shared" ref="V151" si="233">V150+V139</f>
        <v>-127</v>
      </c>
      <c r="W151" s="80">
        <f>W150+W139</f>
        <v>173</v>
      </c>
      <c r="X151" s="80">
        <f t="shared" ref="X151" si="234">X150+X139</f>
        <v>63.75</v>
      </c>
      <c r="Y151" s="80">
        <f t="shared" ref="Y151" si="235">Y150+Y139</f>
        <v>-109.25</v>
      </c>
      <c r="Z151" s="80">
        <f>Z150+Z139</f>
        <v>192</v>
      </c>
      <c r="AA151" s="80">
        <f t="shared" ref="AA151" si="236">AA150+AA139</f>
        <v>53.5</v>
      </c>
      <c r="AB151" s="80">
        <f t="shared" ref="AB151" si="237">AB150+AB139</f>
        <v>-138.5</v>
      </c>
      <c r="AC151" s="80">
        <f>AC150+AC139</f>
        <v>151</v>
      </c>
      <c r="AD151" s="80">
        <f t="shared" ref="AD151" si="238">AD150+AD139</f>
        <v>43.25</v>
      </c>
      <c r="AE151" s="80">
        <f t="shared" ref="AE151" si="239">AE150+AE139</f>
        <v>-107.75</v>
      </c>
      <c r="AF151" s="80">
        <f>AF150+AF139</f>
        <v>187.5</v>
      </c>
      <c r="AG151" s="80">
        <f t="shared" ref="AG151" si="240">AG150+AG139</f>
        <v>66</v>
      </c>
      <c r="AH151" s="80">
        <f t="shared" ref="AH151" si="241">AH150+AH139</f>
        <v>-121.5</v>
      </c>
      <c r="AI151" s="80">
        <f t="shared" ref="AI151" si="242">AI150+AI139</f>
        <v>2031</v>
      </c>
      <c r="AJ151" s="80">
        <f t="shared" ref="AJ151" si="243">AJ150+AJ139</f>
        <v>712</v>
      </c>
      <c r="AK151" s="80">
        <f>AK150+AK139</f>
        <v>-1319</v>
      </c>
    </row>
    <row r="152" spans="2:37" ht="15.75" thickBot="1" x14ac:dyDescent="0.3">
      <c r="B152" s="71"/>
      <c r="C152" s="85" t="s">
        <v>92</v>
      </c>
      <c r="D152" s="86" t="s">
        <v>70</v>
      </c>
      <c r="E152" s="63">
        <v>0</v>
      </c>
      <c r="F152" s="66">
        <v>0</v>
      </c>
      <c r="G152" s="87">
        <f>F152-E152</f>
        <v>0</v>
      </c>
      <c r="H152" s="63">
        <v>0</v>
      </c>
      <c r="I152" s="66"/>
      <c r="J152" s="87">
        <f>I152-H152</f>
        <v>0</v>
      </c>
      <c r="K152" s="63">
        <v>0</v>
      </c>
      <c r="L152" s="66"/>
      <c r="M152" s="87">
        <f>L152-K152</f>
        <v>0</v>
      </c>
      <c r="N152" s="63">
        <v>0</v>
      </c>
      <c r="O152" s="66"/>
      <c r="P152" s="87">
        <f>O152-N152</f>
        <v>0</v>
      </c>
      <c r="Q152" s="63">
        <v>0</v>
      </c>
      <c r="R152" s="66">
        <v>0</v>
      </c>
      <c r="S152" s="87">
        <f>R152-Q152</f>
        <v>0</v>
      </c>
      <c r="T152" s="63">
        <v>0</v>
      </c>
      <c r="U152" s="66"/>
      <c r="V152" s="87">
        <f>U152-T152</f>
        <v>0</v>
      </c>
      <c r="W152" s="63">
        <v>0</v>
      </c>
      <c r="X152" s="66">
        <v>0</v>
      </c>
      <c r="Y152" s="87">
        <f>X152-W152</f>
        <v>0</v>
      </c>
      <c r="Z152" s="63">
        <v>2</v>
      </c>
      <c r="AA152" s="66"/>
      <c r="AB152" s="87">
        <f>AA152-Z152</f>
        <v>-2</v>
      </c>
      <c r="AC152" s="63">
        <v>0</v>
      </c>
      <c r="AD152" s="66">
        <v>0</v>
      </c>
      <c r="AE152" s="87">
        <f>AD152-AC152</f>
        <v>0</v>
      </c>
      <c r="AF152" s="81"/>
      <c r="AG152" s="66">
        <v>2</v>
      </c>
      <c r="AH152" s="87">
        <f>AG152-AF152</f>
        <v>2</v>
      </c>
      <c r="AI152" s="67">
        <f>AF152+AC152+Z152+W152+T152+Q152+N152+K152+H152+E152</f>
        <v>2</v>
      </c>
      <c r="AJ152" s="67">
        <f>AG152+AD152+AA152+X152+U152+R152+O152+L152+I152+F152</f>
        <v>2</v>
      </c>
      <c r="AK152" s="67">
        <f>AJ152-AI152</f>
        <v>0</v>
      </c>
    </row>
    <row r="153" spans="2:37" ht="15.75" thickBot="1" x14ac:dyDescent="0.3">
      <c r="B153" s="71"/>
      <c r="C153" s="88"/>
      <c r="D153" s="86" t="s">
        <v>4</v>
      </c>
      <c r="E153" s="63">
        <v>0</v>
      </c>
      <c r="F153" s="64"/>
      <c r="G153" s="87">
        <f>F153-E153</f>
        <v>0</v>
      </c>
      <c r="H153" s="63">
        <v>0</v>
      </c>
      <c r="I153" s="64"/>
      <c r="J153" s="87">
        <f>I153-H153</f>
        <v>0</v>
      </c>
      <c r="K153" s="63">
        <v>0</v>
      </c>
      <c r="L153" s="64">
        <v>3</v>
      </c>
      <c r="M153" s="87">
        <f>L153-K153</f>
        <v>3</v>
      </c>
      <c r="N153" s="63">
        <v>0</v>
      </c>
      <c r="O153" s="64"/>
      <c r="P153" s="87">
        <f>O153-N153</f>
        <v>0</v>
      </c>
      <c r="Q153" s="63">
        <v>0</v>
      </c>
      <c r="R153" s="64"/>
      <c r="S153" s="87">
        <f>R153-Q153</f>
        <v>0</v>
      </c>
      <c r="T153" s="63">
        <v>0</v>
      </c>
      <c r="U153" s="64"/>
      <c r="V153" s="87">
        <f>U153-T153</f>
        <v>0</v>
      </c>
      <c r="W153" s="63">
        <v>0</v>
      </c>
      <c r="X153" s="64"/>
      <c r="Y153" s="87">
        <f>X153-W153</f>
        <v>0</v>
      </c>
      <c r="Z153" s="63">
        <v>0</v>
      </c>
      <c r="AA153" s="64"/>
      <c r="AB153" s="87">
        <f>AA153-Z153</f>
        <v>0</v>
      </c>
      <c r="AC153" s="63">
        <v>0</v>
      </c>
      <c r="AD153" s="64"/>
      <c r="AE153" s="87">
        <f>AD153-AC153</f>
        <v>0</v>
      </c>
      <c r="AF153" s="81"/>
      <c r="AG153" s="64">
        <v>2</v>
      </c>
      <c r="AH153" s="87">
        <f>AG153-AF153</f>
        <v>2</v>
      </c>
      <c r="AI153" s="67">
        <f t="shared" ref="AI153:AI160" si="244">AF153+AC153+Z153+W153+T153+Q153+N153+K153+H153+E153</f>
        <v>0</v>
      </c>
      <c r="AJ153" s="67">
        <f t="shared" ref="AJ153:AJ160" si="245">AG153+AD153+AA153+X153+U153+R153+O153+L153+I153+F153</f>
        <v>5</v>
      </c>
      <c r="AK153" s="67">
        <f t="shared" ref="AK153:AK160" si="246">AJ153-AI153</f>
        <v>5</v>
      </c>
    </row>
    <row r="154" spans="2:37" ht="15.75" thickBot="1" x14ac:dyDescent="0.3">
      <c r="B154" s="93" t="s">
        <v>18</v>
      </c>
      <c r="C154" s="88"/>
      <c r="D154" s="86" t="s">
        <v>71</v>
      </c>
      <c r="E154" s="63">
        <v>6</v>
      </c>
      <c r="F154" s="64"/>
      <c r="G154" s="89">
        <f t="shared" ref="G154:G160" si="247">F154-E154</f>
        <v>-6</v>
      </c>
      <c r="H154" s="63">
        <v>10</v>
      </c>
      <c r="I154" s="64"/>
      <c r="J154" s="90">
        <f t="shared" ref="J154:J155" si="248">I154-H154</f>
        <v>-10</v>
      </c>
      <c r="K154" s="63">
        <v>6</v>
      </c>
      <c r="L154" s="64"/>
      <c r="M154" s="89">
        <f t="shared" ref="M154:M155" si="249">L154-K154</f>
        <v>-6</v>
      </c>
      <c r="N154" s="63">
        <v>12</v>
      </c>
      <c r="O154" s="64">
        <v>3</v>
      </c>
      <c r="P154" s="90">
        <f t="shared" ref="P154:P155" si="250">O154-N154</f>
        <v>-9</v>
      </c>
      <c r="Q154" s="63">
        <v>4</v>
      </c>
      <c r="R154" s="64"/>
      <c r="S154" s="89">
        <f t="shared" ref="S154:S155" si="251">R154-Q154</f>
        <v>-4</v>
      </c>
      <c r="T154" s="63">
        <v>8</v>
      </c>
      <c r="U154" s="64"/>
      <c r="V154" s="90">
        <f t="shared" ref="V154:V155" si="252">U154-T154</f>
        <v>-8</v>
      </c>
      <c r="W154" s="63">
        <v>0</v>
      </c>
      <c r="X154" s="64"/>
      <c r="Y154" s="87">
        <f t="shared" ref="Y154:Y155" si="253">X154-W154</f>
        <v>0</v>
      </c>
      <c r="Z154" s="63">
        <v>12</v>
      </c>
      <c r="AA154" s="64"/>
      <c r="AB154" s="87">
        <f t="shared" ref="AB154:AB155" si="254">AA154-Z154</f>
        <v>-12</v>
      </c>
      <c r="AC154" s="63">
        <v>10</v>
      </c>
      <c r="AD154" s="64"/>
      <c r="AE154" s="90">
        <f t="shared" ref="AE154:AE155" si="255">AD154-AC154</f>
        <v>-10</v>
      </c>
      <c r="AF154" s="63">
        <v>10</v>
      </c>
      <c r="AG154" s="64">
        <v>5</v>
      </c>
      <c r="AH154" s="89">
        <f t="shared" ref="AH154:AH155" si="256">AG154-AF154</f>
        <v>-5</v>
      </c>
      <c r="AI154" s="67">
        <f t="shared" si="244"/>
        <v>78</v>
      </c>
      <c r="AJ154" s="67">
        <f t="shared" si="245"/>
        <v>8</v>
      </c>
      <c r="AK154" s="67">
        <f t="shared" si="246"/>
        <v>-70</v>
      </c>
    </row>
    <row r="155" spans="2:37" ht="15.75" thickBot="1" x14ac:dyDescent="0.3">
      <c r="B155" s="94"/>
      <c r="C155" s="88"/>
      <c r="D155" s="86" t="s">
        <v>72</v>
      </c>
      <c r="E155" s="63">
        <v>4</v>
      </c>
      <c r="F155" s="64"/>
      <c r="G155" s="89">
        <f t="shared" si="247"/>
        <v>-4</v>
      </c>
      <c r="H155" s="63">
        <v>3</v>
      </c>
      <c r="I155" s="64"/>
      <c r="J155" s="87">
        <f t="shared" si="248"/>
        <v>-3</v>
      </c>
      <c r="K155" s="63">
        <v>3</v>
      </c>
      <c r="L155" s="64"/>
      <c r="M155" s="87">
        <f t="shared" si="249"/>
        <v>-3</v>
      </c>
      <c r="N155" s="63">
        <v>2</v>
      </c>
      <c r="O155" s="64"/>
      <c r="P155" s="87">
        <f t="shared" si="250"/>
        <v>-2</v>
      </c>
      <c r="Q155" s="63">
        <v>8</v>
      </c>
      <c r="R155" s="64"/>
      <c r="S155" s="90">
        <f t="shared" si="251"/>
        <v>-8</v>
      </c>
      <c r="T155" s="63">
        <v>1</v>
      </c>
      <c r="U155" s="64"/>
      <c r="V155" s="87">
        <f t="shared" si="252"/>
        <v>-1</v>
      </c>
      <c r="W155" s="63">
        <v>0</v>
      </c>
      <c r="X155" s="64"/>
      <c r="Y155" s="87">
        <f t="shared" si="253"/>
        <v>0</v>
      </c>
      <c r="Z155" s="63">
        <v>0</v>
      </c>
      <c r="AA155" s="64"/>
      <c r="AB155" s="87">
        <f t="shared" si="254"/>
        <v>0</v>
      </c>
      <c r="AC155" s="63">
        <v>0</v>
      </c>
      <c r="AD155" s="64"/>
      <c r="AE155" s="87">
        <f t="shared" si="255"/>
        <v>0</v>
      </c>
      <c r="AF155" s="81"/>
      <c r="AG155" s="64"/>
      <c r="AH155" s="87">
        <f t="shared" si="256"/>
        <v>0</v>
      </c>
      <c r="AI155" s="67">
        <f>AF155+AC155+Z155+W155+T155+Q155+N155+K155+H155+E155</f>
        <v>21</v>
      </c>
      <c r="AJ155" s="67">
        <f t="shared" si="245"/>
        <v>0</v>
      </c>
      <c r="AK155" s="67">
        <f>AJ155-AI155</f>
        <v>-21</v>
      </c>
    </row>
    <row r="156" spans="2:37" ht="15.75" thickBot="1" x14ac:dyDescent="0.3">
      <c r="B156" s="71" t="s">
        <v>19</v>
      </c>
      <c r="C156" s="88"/>
      <c r="D156" s="86" t="s">
        <v>73</v>
      </c>
      <c r="E156" s="63">
        <v>1</v>
      </c>
      <c r="F156" s="64"/>
      <c r="G156" s="87">
        <f>F156-E156</f>
        <v>-1</v>
      </c>
      <c r="H156" s="63">
        <v>0</v>
      </c>
      <c r="I156" s="64"/>
      <c r="J156" s="87">
        <f>I156-H156</f>
        <v>0</v>
      </c>
      <c r="K156" s="63">
        <v>0</v>
      </c>
      <c r="L156" s="64"/>
      <c r="M156" s="87">
        <f>L156-K156</f>
        <v>0</v>
      </c>
      <c r="N156" s="63">
        <v>0</v>
      </c>
      <c r="O156" s="64"/>
      <c r="P156" s="87">
        <f>O156-N156</f>
        <v>0</v>
      </c>
      <c r="Q156" s="63">
        <v>0</v>
      </c>
      <c r="R156" s="64"/>
      <c r="S156" s="87">
        <f>R156-Q156</f>
        <v>0</v>
      </c>
      <c r="T156" s="63">
        <v>0</v>
      </c>
      <c r="U156" s="64"/>
      <c r="V156" s="87">
        <f>U156-T156</f>
        <v>0</v>
      </c>
      <c r="W156" s="63">
        <v>0</v>
      </c>
      <c r="X156" s="64"/>
      <c r="Y156" s="87">
        <f>X156-W156</f>
        <v>0</v>
      </c>
      <c r="Z156" s="63">
        <v>0</v>
      </c>
      <c r="AA156" s="64"/>
      <c r="AB156" s="87">
        <f>AA156-Z156</f>
        <v>0</v>
      </c>
      <c r="AC156" s="63">
        <v>0</v>
      </c>
      <c r="AD156" s="64"/>
      <c r="AE156" s="87">
        <f>AD156-AC156</f>
        <v>0</v>
      </c>
      <c r="AF156" s="81"/>
      <c r="AG156" s="64"/>
      <c r="AH156" s="87">
        <f>AG156-AF156</f>
        <v>0</v>
      </c>
      <c r="AI156" s="67">
        <f t="shared" si="244"/>
        <v>1</v>
      </c>
      <c r="AJ156" s="67">
        <f>AG156+AD156+AA156+X156+U156+R156+O156+L156+I156+F156</f>
        <v>0</v>
      </c>
      <c r="AK156" s="67">
        <f t="shared" si="246"/>
        <v>-1</v>
      </c>
    </row>
    <row r="157" spans="2:37" ht="15.75" thickBot="1" x14ac:dyDescent="0.3">
      <c r="B157" s="71"/>
      <c r="C157" s="88"/>
      <c r="D157" s="86" t="s">
        <v>74</v>
      </c>
      <c r="E157" s="63">
        <v>0</v>
      </c>
      <c r="F157" s="64"/>
      <c r="G157" s="87">
        <f t="shared" si="247"/>
        <v>0</v>
      </c>
      <c r="H157" s="63">
        <v>0</v>
      </c>
      <c r="I157" s="64"/>
      <c r="J157" s="87">
        <f t="shared" ref="J157:J160" si="257">I157-H157</f>
        <v>0</v>
      </c>
      <c r="K157" s="63">
        <v>8</v>
      </c>
      <c r="L157" s="64">
        <v>6</v>
      </c>
      <c r="M157" s="87">
        <f t="shared" ref="M157:M160" si="258">L157-K157</f>
        <v>-2</v>
      </c>
      <c r="N157" s="63">
        <v>0</v>
      </c>
      <c r="O157" s="64"/>
      <c r="P157" s="87">
        <f t="shared" ref="P157:P160" si="259">O157-N157</f>
        <v>0</v>
      </c>
      <c r="Q157" s="63">
        <v>0</v>
      </c>
      <c r="R157" s="64"/>
      <c r="S157" s="87">
        <f t="shared" ref="S157:S160" si="260">R157-Q157</f>
        <v>0</v>
      </c>
      <c r="T157" s="63">
        <v>0</v>
      </c>
      <c r="U157" s="64"/>
      <c r="V157" s="87">
        <f t="shared" ref="V157:V160" si="261">U157-T157</f>
        <v>0</v>
      </c>
      <c r="W157" s="63">
        <v>0</v>
      </c>
      <c r="X157" s="64"/>
      <c r="Y157" s="87">
        <f t="shared" ref="Y157:Y160" si="262">X157-W157</f>
        <v>0</v>
      </c>
      <c r="Z157" s="63">
        <v>0</v>
      </c>
      <c r="AA157" s="64"/>
      <c r="AB157" s="87">
        <f t="shared" ref="AB157:AB160" si="263">AA157-Z157</f>
        <v>0</v>
      </c>
      <c r="AC157" s="63">
        <v>0</v>
      </c>
      <c r="AD157" s="64"/>
      <c r="AE157" s="87">
        <f t="shared" ref="AE157:AE160" si="264">AD157-AC157</f>
        <v>0</v>
      </c>
      <c r="AF157" s="81"/>
      <c r="AG157" s="64"/>
      <c r="AH157" s="87">
        <f t="shared" ref="AH157:AH160" si="265">AG157-AF157</f>
        <v>0</v>
      </c>
      <c r="AI157" s="67">
        <f t="shared" si="244"/>
        <v>8</v>
      </c>
      <c r="AJ157" s="67">
        <f t="shared" si="245"/>
        <v>6</v>
      </c>
      <c r="AK157" s="67">
        <f t="shared" si="246"/>
        <v>-2</v>
      </c>
    </row>
    <row r="158" spans="2:37" ht="15.75" thickBot="1" x14ac:dyDescent="0.3">
      <c r="B158" s="71"/>
      <c r="C158" s="88"/>
      <c r="D158" s="86" t="s">
        <v>75</v>
      </c>
      <c r="E158" s="63">
        <v>0</v>
      </c>
      <c r="F158" s="64"/>
      <c r="G158" s="87">
        <f t="shared" si="247"/>
        <v>0</v>
      </c>
      <c r="H158" s="63">
        <v>3</v>
      </c>
      <c r="I158" s="64">
        <v>1</v>
      </c>
      <c r="J158" s="87">
        <f t="shared" si="257"/>
        <v>-2</v>
      </c>
      <c r="K158" s="63">
        <v>0</v>
      </c>
      <c r="L158" s="64"/>
      <c r="M158" s="87">
        <f t="shared" si="258"/>
        <v>0</v>
      </c>
      <c r="N158" s="63">
        <v>0</v>
      </c>
      <c r="O158" s="64"/>
      <c r="P158" s="87">
        <f t="shared" si="259"/>
        <v>0</v>
      </c>
      <c r="Q158" s="63">
        <v>1</v>
      </c>
      <c r="R158" s="64"/>
      <c r="S158" s="87">
        <f t="shared" si="260"/>
        <v>-1</v>
      </c>
      <c r="T158" s="63">
        <v>0.5</v>
      </c>
      <c r="U158" s="64"/>
      <c r="V158" s="87">
        <f t="shared" si="261"/>
        <v>-0.5</v>
      </c>
      <c r="W158" s="63">
        <v>0</v>
      </c>
      <c r="X158" s="64"/>
      <c r="Y158" s="87">
        <f t="shared" si="262"/>
        <v>0</v>
      </c>
      <c r="Z158" s="63">
        <v>0</v>
      </c>
      <c r="AA158" s="64"/>
      <c r="AB158" s="87">
        <f t="shared" si="263"/>
        <v>0</v>
      </c>
      <c r="AC158" s="63">
        <v>0</v>
      </c>
      <c r="AD158" s="64"/>
      <c r="AE158" s="87">
        <f t="shared" si="264"/>
        <v>0</v>
      </c>
      <c r="AF158" s="63">
        <v>0.5</v>
      </c>
      <c r="AG158" s="64"/>
      <c r="AH158" s="87">
        <f t="shared" si="265"/>
        <v>-0.5</v>
      </c>
      <c r="AI158" s="67">
        <f t="shared" si="244"/>
        <v>5</v>
      </c>
      <c r="AJ158" s="67">
        <f t="shared" si="245"/>
        <v>1</v>
      </c>
      <c r="AK158" s="67">
        <f t="shared" si="246"/>
        <v>-4</v>
      </c>
    </row>
    <row r="159" spans="2:37" ht="15.75" thickBot="1" x14ac:dyDescent="0.3">
      <c r="B159" s="71"/>
      <c r="C159" s="88"/>
      <c r="D159" s="86" t="s">
        <v>76</v>
      </c>
      <c r="E159" s="63">
        <v>0</v>
      </c>
      <c r="F159" s="64"/>
      <c r="G159" s="87">
        <f t="shared" si="247"/>
        <v>0</v>
      </c>
      <c r="H159" s="63">
        <v>0</v>
      </c>
      <c r="I159" s="64"/>
      <c r="J159" s="87">
        <f t="shared" si="257"/>
        <v>0</v>
      </c>
      <c r="K159" s="63">
        <v>0</v>
      </c>
      <c r="L159" s="64"/>
      <c r="M159" s="87">
        <f t="shared" si="258"/>
        <v>0</v>
      </c>
      <c r="N159" s="63">
        <v>1</v>
      </c>
      <c r="O159" s="64"/>
      <c r="P159" s="87">
        <f t="shared" si="259"/>
        <v>-1</v>
      </c>
      <c r="Q159" s="63">
        <v>0</v>
      </c>
      <c r="R159" s="64"/>
      <c r="S159" s="87">
        <f t="shared" si="260"/>
        <v>0</v>
      </c>
      <c r="T159" s="63">
        <v>6</v>
      </c>
      <c r="U159" s="64">
        <v>2</v>
      </c>
      <c r="V159" s="89">
        <f t="shared" si="261"/>
        <v>-4</v>
      </c>
      <c r="W159" s="63">
        <v>0</v>
      </c>
      <c r="X159" s="64"/>
      <c r="Y159" s="87">
        <f t="shared" si="262"/>
        <v>0</v>
      </c>
      <c r="Z159" s="63">
        <v>0</v>
      </c>
      <c r="AA159" s="64"/>
      <c r="AB159" s="87">
        <f t="shared" si="263"/>
        <v>0</v>
      </c>
      <c r="AC159" s="63">
        <v>0</v>
      </c>
      <c r="AD159" s="64"/>
      <c r="AE159" s="87">
        <f t="shared" si="264"/>
        <v>0</v>
      </c>
      <c r="AF159" s="63">
        <v>6</v>
      </c>
      <c r="AG159" s="64"/>
      <c r="AH159" s="89">
        <f t="shared" si="265"/>
        <v>-6</v>
      </c>
      <c r="AI159" s="67">
        <f t="shared" si="244"/>
        <v>13</v>
      </c>
      <c r="AJ159" s="67">
        <f t="shared" si="245"/>
        <v>2</v>
      </c>
      <c r="AK159" s="67">
        <f t="shared" si="246"/>
        <v>-11</v>
      </c>
    </row>
    <row r="160" spans="2:37" ht="15.75" thickBot="1" x14ac:dyDescent="0.3">
      <c r="B160" s="71"/>
      <c r="C160" s="88"/>
      <c r="D160" s="86" t="s">
        <v>79</v>
      </c>
      <c r="E160" s="63">
        <v>4</v>
      </c>
      <c r="F160" s="64">
        <v>0</v>
      </c>
      <c r="G160" s="89">
        <f t="shared" si="247"/>
        <v>-4</v>
      </c>
      <c r="H160" s="63">
        <v>4</v>
      </c>
      <c r="I160" s="64">
        <v>0</v>
      </c>
      <c r="J160" s="89">
        <f t="shared" si="257"/>
        <v>-4</v>
      </c>
      <c r="K160" s="63">
        <v>4</v>
      </c>
      <c r="L160" s="64">
        <v>0</v>
      </c>
      <c r="M160" s="89">
        <f t="shared" si="258"/>
        <v>-4</v>
      </c>
      <c r="N160" s="63">
        <v>4</v>
      </c>
      <c r="O160" s="64">
        <v>0</v>
      </c>
      <c r="P160" s="89">
        <f t="shared" si="259"/>
        <v>-4</v>
      </c>
      <c r="Q160" s="63">
        <v>4</v>
      </c>
      <c r="R160" s="64">
        <v>0</v>
      </c>
      <c r="S160" s="89">
        <f t="shared" si="260"/>
        <v>-4</v>
      </c>
      <c r="T160" s="63">
        <v>4</v>
      </c>
      <c r="U160" s="64">
        <v>0</v>
      </c>
      <c r="V160" s="89">
        <f t="shared" si="261"/>
        <v>-4</v>
      </c>
      <c r="W160" s="63">
        <v>4</v>
      </c>
      <c r="X160" s="64">
        <v>0</v>
      </c>
      <c r="Y160" s="89">
        <f t="shared" si="262"/>
        <v>-4</v>
      </c>
      <c r="Z160" s="63">
        <v>4</v>
      </c>
      <c r="AA160" s="64"/>
      <c r="AB160" s="87">
        <f t="shared" si="263"/>
        <v>-4</v>
      </c>
      <c r="AC160" s="63">
        <v>4</v>
      </c>
      <c r="AD160" s="64">
        <v>0</v>
      </c>
      <c r="AE160" s="89">
        <f t="shared" si="264"/>
        <v>-4</v>
      </c>
      <c r="AF160" s="63">
        <v>4</v>
      </c>
      <c r="AG160" s="64">
        <v>0</v>
      </c>
      <c r="AH160" s="89">
        <f t="shared" si="265"/>
        <v>-4</v>
      </c>
      <c r="AI160" s="67">
        <f t="shared" si="244"/>
        <v>40</v>
      </c>
      <c r="AJ160" s="67">
        <f t="shared" si="245"/>
        <v>0</v>
      </c>
      <c r="AK160" s="67">
        <f t="shared" si="246"/>
        <v>-40</v>
      </c>
    </row>
    <row r="161" spans="2:37" ht="15.75" thickBot="1" x14ac:dyDescent="0.3">
      <c r="C161" s="88"/>
      <c r="D161" s="86"/>
      <c r="E161" s="71"/>
      <c r="F161" s="72"/>
      <c r="G161" s="71"/>
      <c r="H161" s="71"/>
      <c r="I161" s="72"/>
      <c r="J161" s="71"/>
      <c r="K161" s="71"/>
      <c r="L161" s="72"/>
      <c r="M161" s="71"/>
      <c r="N161" s="71"/>
      <c r="O161" s="72"/>
      <c r="P161" s="71"/>
      <c r="Q161" s="71"/>
      <c r="R161" s="72"/>
      <c r="S161" s="71"/>
      <c r="T161" s="71"/>
      <c r="U161" s="72"/>
      <c r="V161" s="71"/>
      <c r="W161" s="71"/>
      <c r="X161" s="72"/>
      <c r="Y161" s="71"/>
      <c r="Z161" s="71"/>
      <c r="AA161" s="72"/>
      <c r="AB161" s="71"/>
      <c r="AC161" s="71"/>
      <c r="AD161" s="72"/>
      <c r="AE161" s="71"/>
      <c r="AF161" s="71"/>
      <c r="AG161" s="72"/>
      <c r="AH161" s="71"/>
      <c r="AI161" s="71"/>
      <c r="AJ161" s="71"/>
      <c r="AK161" s="71"/>
    </row>
    <row r="162" spans="2:37" ht="15.75" thickBot="1" x14ac:dyDescent="0.3">
      <c r="B162" s="71"/>
      <c r="C162" s="88"/>
      <c r="D162" s="92" t="s">
        <v>77</v>
      </c>
      <c r="E162" s="95">
        <f>SUM(E152:E160)</f>
        <v>15</v>
      </c>
      <c r="F162" s="95">
        <f t="shared" ref="F162:G162" si="266">SUM(F152:F160)</f>
        <v>0</v>
      </c>
      <c r="G162" s="95">
        <f t="shared" si="266"/>
        <v>-15</v>
      </c>
      <c r="H162" s="95">
        <f>SUM(H152:H160)</f>
        <v>20</v>
      </c>
      <c r="I162" s="95">
        <f t="shared" ref="I162:J162" si="267">SUM(I152:I160)</f>
        <v>1</v>
      </c>
      <c r="J162" s="95">
        <f t="shared" si="267"/>
        <v>-19</v>
      </c>
      <c r="K162" s="95">
        <f>SUM(K152:K160)</f>
        <v>21</v>
      </c>
      <c r="L162" s="95">
        <f t="shared" ref="L162:M162" si="268">SUM(L152:L160)</f>
        <v>9</v>
      </c>
      <c r="M162" s="95">
        <f t="shared" si="268"/>
        <v>-12</v>
      </c>
      <c r="N162" s="95">
        <f>SUM(N152:N160)</f>
        <v>19</v>
      </c>
      <c r="O162" s="95">
        <f t="shared" ref="O162:P162" si="269">SUM(O152:O160)</f>
        <v>3</v>
      </c>
      <c r="P162" s="95">
        <f t="shared" si="269"/>
        <v>-16</v>
      </c>
      <c r="Q162" s="95">
        <f>SUM(Q152:Q160)</f>
        <v>17</v>
      </c>
      <c r="R162" s="95">
        <f t="shared" ref="R162:S162" si="270">SUM(R152:R160)</f>
        <v>0</v>
      </c>
      <c r="S162" s="95">
        <f t="shared" si="270"/>
        <v>-17</v>
      </c>
      <c r="T162" s="95">
        <f>SUM(T152:T160)</f>
        <v>19.5</v>
      </c>
      <c r="U162" s="95">
        <f t="shared" ref="U162:V162" si="271">SUM(U152:U160)</f>
        <v>2</v>
      </c>
      <c r="V162" s="95">
        <f t="shared" si="271"/>
        <v>-17.5</v>
      </c>
      <c r="W162" s="95">
        <f>SUM(W152:W160)</f>
        <v>4</v>
      </c>
      <c r="X162" s="95">
        <f t="shared" ref="X162:Y162" si="272">SUM(X152:X160)</f>
        <v>0</v>
      </c>
      <c r="Y162" s="95">
        <f t="shared" si="272"/>
        <v>-4</v>
      </c>
      <c r="Z162" s="95">
        <f>SUM(Z152:Z160)</f>
        <v>18</v>
      </c>
      <c r="AA162" s="95">
        <f t="shared" ref="AA162:AB162" si="273">SUM(AA152:AA160)</f>
        <v>0</v>
      </c>
      <c r="AB162" s="95">
        <f t="shared" si="273"/>
        <v>-18</v>
      </c>
      <c r="AC162" s="95">
        <f>SUM(AC152:AC160)</f>
        <v>14</v>
      </c>
      <c r="AD162" s="95">
        <f t="shared" ref="AD162:AE162" si="274">SUM(AD152:AD160)</f>
        <v>0</v>
      </c>
      <c r="AE162" s="95">
        <f t="shared" si="274"/>
        <v>-14</v>
      </c>
      <c r="AF162" s="95">
        <f>SUM(AF152:AF160)</f>
        <v>20.5</v>
      </c>
      <c r="AG162" s="95">
        <f t="shared" ref="AG162:AK162" si="275">SUM(AG152:AG160)</f>
        <v>9</v>
      </c>
      <c r="AH162" s="95">
        <f t="shared" si="275"/>
        <v>-11.5</v>
      </c>
      <c r="AI162" s="95">
        <f t="shared" si="275"/>
        <v>168</v>
      </c>
      <c r="AJ162" s="95">
        <f t="shared" si="275"/>
        <v>24</v>
      </c>
      <c r="AK162" s="95">
        <f>SUM(AK152:AK160)</f>
        <v>-144</v>
      </c>
    </row>
    <row r="163" spans="2:37" ht="15.75" thickBot="1" x14ac:dyDescent="0.3">
      <c r="B163" s="71"/>
      <c r="C163" s="98" t="s">
        <v>6</v>
      </c>
      <c r="D163" s="99"/>
      <c r="E163" s="80">
        <f>E162+E151</f>
        <v>210.5</v>
      </c>
      <c r="F163" s="80">
        <f>F162+F151</f>
        <v>42</v>
      </c>
      <c r="G163" s="80">
        <f t="shared" ref="G163" si="276">G162+G151</f>
        <v>-168.5</v>
      </c>
      <c r="H163" s="80">
        <f>H162+H151</f>
        <v>257</v>
      </c>
      <c r="I163" s="80">
        <f>I162+I151</f>
        <v>92.25</v>
      </c>
      <c r="J163" s="80">
        <f t="shared" ref="J163" si="277">J162+J151</f>
        <v>-164.75</v>
      </c>
      <c r="K163" s="80">
        <f>K162+K151</f>
        <v>245</v>
      </c>
      <c r="L163" s="80">
        <f>L162+L151</f>
        <v>84.5</v>
      </c>
      <c r="M163" s="80">
        <f t="shared" ref="M163" si="278">M162+M151</f>
        <v>-160.5</v>
      </c>
      <c r="N163" s="80">
        <f>N162+N151</f>
        <v>245</v>
      </c>
      <c r="O163" s="80">
        <f>O162+O151</f>
        <v>124.75</v>
      </c>
      <c r="P163" s="80">
        <f t="shared" ref="P163" si="279">P162+P151</f>
        <v>-120.25</v>
      </c>
      <c r="Q163" s="80">
        <f>Q162+Q151</f>
        <v>232</v>
      </c>
      <c r="R163" s="80">
        <f>R162+R151</f>
        <v>52</v>
      </c>
      <c r="S163" s="80">
        <f t="shared" ref="S163" si="280">S162+S151</f>
        <v>-180</v>
      </c>
      <c r="T163" s="80">
        <f>T162+T151</f>
        <v>249.5</v>
      </c>
      <c r="U163" s="80">
        <f>U162+U151</f>
        <v>105</v>
      </c>
      <c r="V163" s="80">
        <f t="shared" ref="V163" si="281">V162+V151</f>
        <v>-144.5</v>
      </c>
      <c r="W163" s="80">
        <f>W162+W151</f>
        <v>177</v>
      </c>
      <c r="X163" s="80">
        <f>X162+X151</f>
        <v>63.75</v>
      </c>
      <c r="Y163" s="80">
        <f t="shared" ref="Y163" si="282">Y162+Y151</f>
        <v>-113.25</v>
      </c>
      <c r="Z163" s="80">
        <f>Z162+Z151</f>
        <v>210</v>
      </c>
      <c r="AA163" s="80">
        <f>AA162+AA151</f>
        <v>53.5</v>
      </c>
      <c r="AB163" s="80">
        <f t="shared" ref="AB163" si="283">AB162+AB151</f>
        <v>-156.5</v>
      </c>
      <c r="AC163" s="80">
        <f>AC162+AC151</f>
        <v>165</v>
      </c>
      <c r="AD163" s="80">
        <f>AD162+AD151</f>
        <v>43.25</v>
      </c>
      <c r="AE163" s="80">
        <f t="shared" ref="AE163" si="284">AE162+AE151</f>
        <v>-121.75</v>
      </c>
      <c r="AF163" s="80">
        <f>AF162+AF151</f>
        <v>208</v>
      </c>
      <c r="AG163" s="80">
        <f>AG162+AG151</f>
        <v>75</v>
      </c>
      <c r="AH163" s="80">
        <f t="shared" ref="AH163" si="285">AH162+AH151</f>
        <v>-133</v>
      </c>
      <c r="AI163" s="80">
        <f t="shared" ref="AI163" si="286">AI162+AI151</f>
        <v>2199</v>
      </c>
      <c r="AJ163" s="80">
        <f t="shared" ref="AJ163" si="287">AJ162+AJ151</f>
        <v>736</v>
      </c>
      <c r="AK163" s="80">
        <f>AK162+AK151</f>
        <v>-1463</v>
      </c>
    </row>
    <row r="164" spans="2:37" x14ac:dyDescent="0.25">
      <c r="B164" s="131"/>
    </row>
  </sheetData>
  <mergeCells count="47">
    <mergeCell ref="C151:D151"/>
    <mergeCell ref="C152:C162"/>
    <mergeCell ref="C163:D163"/>
    <mergeCell ref="B154:B155"/>
    <mergeCell ref="B116:B117"/>
    <mergeCell ref="C116:C126"/>
    <mergeCell ref="C127:D127"/>
    <mergeCell ref="C128:C138"/>
    <mergeCell ref="C139:D139"/>
    <mergeCell ref="C140:C150"/>
    <mergeCell ref="C91:D91"/>
    <mergeCell ref="C92:C102"/>
    <mergeCell ref="C103:D103"/>
    <mergeCell ref="B104:B105"/>
    <mergeCell ref="C104:C114"/>
    <mergeCell ref="C115:D115"/>
    <mergeCell ref="C55:D55"/>
    <mergeCell ref="C56:C66"/>
    <mergeCell ref="C67:D67"/>
    <mergeCell ref="C68:C78"/>
    <mergeCell ref="C79:D79"/>
    <mergeCell ref="C80:C90"/>
    <mergeCell ref="C20:C30"/>
    <mergeCell ref="C31:D31"/>
    <mergeCell ref="C32:C42"/>
    <mergeCell ref="C43:D43"/>
    <mergeCell ref="B44:B45"/>
    <mergeCell ref="C44:C54"/>
    <mergeCell ref="B46:B47"/>
    <mergeCell ref="AF6:AH6"/>
    <mergeCell ref="AI6:AI7"/>
    <mergeCell ref="AJ6:AJ7"/>
    <mergeCell ref="AK6:AK7"/>
    <mergeCell ref="C8:C18"/>
    <mergeCell ref="C19:D19"/>
    <mergeCell ref="N6:P6"/>
    <mergeCell ref="Q6:S6"/>
    <mergeCell ref="T6:V6"/>
    <mergeCell ref="W6:Y6"/>
    <mergeCell ref="Z6:AB6"/>
    <mergeCell ref="AC6:AE6"/>
    <mergeCell ref="B6:B7"/>
    <mergeCell ref="C6:C7"/>
    <mergeCell ref="D6:D7"/>
    <mergeCell ref="E6:G6"/>
    <mergeCell ref="H6:J6"/>
    <mergeCell ref="K6:M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48"/>
  <sheetViews>
    <sheetView tabSelected="1" workbookViewId="0">
      <selection activeCell="G5" sqref="G5"/>
    </sheetView>
  </sheetViews>
  <sheetFormatPr defaultRowHeight="15" x14ac:dyDescent="0.25"/>
  <sheetData>
    <row r="2" spans="2:19" x14ac:dyDescent="0.25">
      <c r="B2" t="s">
        <v>87</v>
      </c>
    </row>
    <row r="3" spans="2:19" x14ac:dyDescent="0.25">
      <c r="B3" t="s">
        <v>88</v>
      </c>
    </row>
    <row r="4" spans="2:19" x14ac:dyDescent="0.25">
      <c r="B4" t="s">
        <v>112</v>
      </c>
    </row>
    <row r="5" spans="2:19" x14ac:dyDescent="0.25">
      <c r="B5" t="s">
        <v>113</v>
      </c>
    </row>
    <row r="7" spans="2:19" ht="18.75" x14ac:dyDescent="0.3">
      <c r="B7" s="134" t="s">
        <v>100</v>
      </c>
      <c r="C7" s="134"/>
      <c r="D7" s="134"/>
    </row>
    <row r="8" spans="2:19" ht="18.75" x14ac:dyDescent="0.3">
      <c r="B8" s="135"/>
      <c r="C8" s="135"/>
      <c r="D8" s="135"/>
    </row>
    <row r="9" spans="2:19" x14ac:dyDescent="0.25">
      <c r="B9" s="136" t="s">
        <v>106</v>
      </c>
    </row>
    <row r="10" spans="2:19" ht="15.75" thickBot="1" x14ac:dyDescent="0.3">
      <c r="B10" s="136"/>
    </row>
    <row r="11" spans="2:19" ht="16.5" thickBot="1" x14ac:dyDescent="0.3">
      <c r="B11" s="159"/>
      <c r="C11" s="159"/>
      <c r="D11" s="159"/>
      <c r="E11" s="146" t="s">
        <v>102</v>
      </c>
      <c r="F11" s="147"/>
      <c r="G11" s="147"/>
      <c r="H11" s="148"/>
      <c r="I11" s="149" t="s">
        <v>103</v>
      </c>
      <c r="J11" s="150"/>
      <c r="K11" s="150"/>
      <c r="L11" s="151"/>
      <c r="M11" s="143" t="s">
        <v>104</v>
      </c>
      <c r="N11" s="144"/>
      <c r="O11" s="144"/>
      <c r="P11" s="144"/>
      <c r="Q11" s="145"/>
      <c r="S11" s="189" t="s">
        <v>108</v>
      </c>
    </row>
    <row r="12" spans="2:19" ht="16.5" thickBot="1" x14ac:dyDescent="0.3">
      <c r="B12" s="155" t="s">
        <v>101</v>
      </c>
      <c r="C12" s="156"/>
      <c r="D12" s="157"/>
      <c r="E12" s="142" t="s">
        <v>43</v>
      </c>
      <c r="F12" s="137" t="s">
        <v>44</v>
      </c>
      <c r="G12" s="142" t="s">
        <v>50</v>
      </c>
      <c r="H12" s="138" t="s">
        <v>51</v>
      </c>
      <c r="I12" s="139" t="s">
        <v>49</v>
      </c>
      <c r="J12" s="153" t="s">
        <v>20</v>
      </c>
      <c r="K12" s="152" t="s">
        <v>21</v>
      </c>
      <c r="L12" s="153" t="s">
        <v>22</v>
      </c>
      <c r="M12" s="140" t="s">
        <v>49</v>
      </c>
      <c r="N12" s="154" t="s">
        <v>20</v>
      </c>
      <c r="O12" s="154" t="s">
        <v>21</v>
      </c>
      <c r="P12" s="154" t="s">
        <v>22</v>
      </c>
      <c r="Q12" s="141" t="s">
        <v>23</v>
      </c>
      <c r="S12" s="189" t="s">
        <v>109</v>
      </c>
    </row>
    <row r="13" spans="2:19" ht="15.75" x14ac:dyDescent="0.25">
      <c r="B13" s="160" t="s">
        <v>70</v>
      </c>
      <c r="C13" s="161"/>
      <c r="D13" s="162"/>
      <c r="E13" s="166">
        <f>'Labour Breakdown'!AK8</f>
        <v>-2</v>
      </c>
      <c r="F13" s="167">
        <f>'Labour Breakdown'!AK20</f>
        <v>-1</v>
      </c>
      <c r="G13" s="166">
        <f>'Labour Breakdown'!AK32</f>
        <v>1</v>
      </c>
      <c r="H13" s="168">
        <f>'Labour Breakdown'!AK44</f>
        <v>0.5</v>
      </c>
      <c r="I13" s="186">
        <f>'Labour Breakdown'!AK56</f>
        <v>4</v>
      </c>
      <c r="J13" s="166">
        <f>'Labour Breakdown'!AK68</f>
        <v>3.5</v>
      </c>
      <c r="K13" s="168">
        <f>'Labour Breakdown'!AK80</f>
        <v>-2</v>
      </c>
      <c r="L13" s="185">
        <f>'Labour Breakdown'!AK92</f>
        <v>-1</v>
      </c>
      <c r="M13" s="188">
        <f>'Labour Breakdown'!AK104</f>
        <v>-12</v>
      </c>
      <c r="N13" s="185">
        <f>'Labour Breakdown'!AK116</f>
        <v>-1</v>
      </c>
      <c r="O13" s="173">
        <f>'Labour Breakdown'!AK128</f>
        <v>-2</v>
      </c>
      <c r="P13" s="190">
        <f>'Labour Breakdown'!AK140</f>
        <v>-2</v>
      </c>
      <c r="Q13" s="190">
        <f>'Labour Breakdown'!AK152</f>
        <v>0</v>
      </c>
      <c r="S13" s="195">
        <f>SUM(E13:Q13)</f>
        <v>-14</v>
      </c>
    </row>
    <row r="14" spans="2:19" ht="15.75" x14ac:dyDescent="0.25">
      <c r="B14" s="160" t="s">
        <v>4</v>
      </c>
      <c r="C14" s="161"/>
      <c r="D14" s="162"/>
      <c r="E14" s="166">
        <f>'Labour Breakdown'!AK9</f>
        <v>0.75</v>
      </c>
      <c r="F14" s="167">
        <f>'Labour Breakdown'!AK21</f>
        <v>0</v>
      </c>
      <c r="G14" s="166">
        <f>'Labour Breakdown'!AK33</f>
        <v>0</v>
      </c>
      <c r="H14" s="168">
        <f>'Labour Breakdown'!AK45</f>
        <v>0</v>
      </c>
      <c r="I14" s="169">
        <f>'Labour Breakdown'!AK57</f>
        <v>0</v>
      </c>
      <c r="J14" s="166">
        <f>'Labour Breakdown'!AK69</f>
        <v>0</v>
      </c>
      <c r="K14" s="168">
        <f>'Labour Breakdown'!AK81</f>
        <v>0</v>
      </c>
      <c r="L14" s="166">
        <f>'Labour Breakdown'!AK93</f>
        <v>0</v>
      </c>
      <c r="M14" s="182">
        <f>'Labour Breakdown'!AK105</f>
        <v>-5</v>
      </c>
      <c r="N14" s="166">
        <f>'Labour Breakdown'!AK117</f>
        <v>0</v>
      </c>
      <c r="O14" s="173">
        <f>'Labour Breakdown'!AK129</f>
        <v>0</v>
      </c>
      <c r="P14" s="173">
        <f>'Labour Breakdown'!AK141</f>
        <v>0</v>
      </c>
      <c r="Q14" s="173">
        <f>'Labour Breakdown'!AK153</f>
        <v>5</v>
      </c>
      <c r="S14" s="196">
        <f t="shared" ref="S14:S21" si="0">SUM(E14:Q14)</f>
        <v>0.75</v>
      </c>
    </row>
    <row r="15" spans="2:19" ht="15.75" x14ac:dyDescent="0.25">
      <c r="B15" s="160" t="s">
        <v>71</v>
      </c>
      <c r="C15" s="161"/>
      <c r="D15" s="162"/>
      <c r="E15" s="166">
        <f>'Labour Breakdown'!AK10</f>
        <v>-2</v>
      </c>
      <c r="F15" s="175">
        <f>'Labour Breakdown'!AK22</f>
        <v>-8</v>
      </c>
      <c r="G15" s="176">
        <f>'Labour Breakdown'!AK34</f>
        <v>-34.75</v>
      </c>
      <c r="H15" s="177">
        <f>'Labour Breakdown'!AK46</f>
        <v>-74</v>
      </c>
      <c r="I15" s="187">
        <f>'Labour Breakdown'!AK58</f>
        <v>-89</v>
      </c>
      <c r="J15" s="176">
        <f>'Labour Breakdown'!AK70</f>
        <v>-83</v>
      </c>
      <c r="K15" s="177">
        <f>'Labour Breakdown'!AK82</f>
        <v>-86</v>
      </c>
      <c r="L15" s="176">
        <f>'Labour Breakdown'!AK94</f>
        <v>-65</v>
      </c>
      <c r="M15" s="176">
        <f>'Labour Breakdown'!AK106</f>
        <v>-68</v>
      </c>
      <c r="N15" s="176">
        <f>'Labour Breakdown'!AK118</f>
        <v>-62</v>
      </c>
      <c r="O15" s="173">
        <f>'Labour Breakdown'!AK130</f>
        <v>-38.25</v>
      </c>
      <c r="P15" s="173">
        <f>'Labour Breakdown'!AK142</f>
        <v>-76</v>
      </c>
      <c r="Q15" s="173">
        <f>'Labour Breakdown'!AK154</f>
        <v>-70</v>
      </c>
      <c r="S15" s="196">
        <f t="shared" si="0"/>
        <v>-756</v>
      </c>
    </row>
    <row r="16" spans="2:19" ht="15.75" x14ac:dyDescent="0.25">
      <c r="B16" s="160" t="s">
        <v>72</v>
      </c>
      <c r="C16" s="161"/>
      <c r="D16" s="162"/>
      <c r="E16" s="166">
        <f>'Labour Breakdown'!AK11</f>
        <v>-2</v>
      </c>
      <c r="F16" s="167">
        <f>'Labour Breakdown'!AK23</f>
        <v>-2</v>
      </c>
      <c r="G16" s="176">
        <f>'Labour Breakdown'!AK35</f>
        <v>-10</v>
      </c>
      <c r="H16" s="177">
        <f>'Labour Breakdown'!AK47</f>
        <v>-27</v>
      </c>
      <c r="I16" s="187">
        <f>'Labour Breakdown'!AK59</f>
        <v>-25</v>
      </c>
      <c r="J16" s="176">
        <f>'Labour Breakdown'!AK71</f>
        <v>-22</v>
      </c>
      <c r="K16" s="177">
        <f>'Labour Breakdown'!AK83</f>
        <v>-21</v>
      </c>
      <c r="L16" s="176">
        <f>'Labour Breakdown'!AK95</f>
        <v>-24</v>
      </c>
      <c r="M16" s="176">
        <f>'Labour Breakdown'!AK107</f>
        <v>-23</v>
      </c>
      <c r="N16" s="176">
        <f>'Labour Breakdown'!AK119</f>
        <v>-16</v>
      </c>
      <c r="O16" s="173">
        <f>'Labour Breakdown'!AK131</f>
        <v>-19</v>
      </c>
      <c r="P16" s="173">
        <f>'Labour Breakdown'!AK143</f>
        <v>-21</v>
      </c>
      <c r="Q16" s="173">
        <f>'Labour Breakdown'!AK155</f>
        <v>-21</v>
      </c>
      <c r="S16" s="196">
        <f t="shared" si="0"/>
        <v>-233</v>
      </c>
    </row>
    <row r="17" spans="2:19" ht="15.75" x14ac:dyDescent="0.25">
      <c r="B17" s="160" t="s">
        <v>73</v>
      </c>
      <c r="C17" s="161"/>
      <c r="D17" s="162"/>
      <c r="E17" s="182">
        <f>'Labour Breakdown'!AK12</f>
        <v>-6</v>
      </c>
      <c r="F17" s="175">
        <f>'Labour Breakdown'!AK24</f>
        <v>-9</v>
      </c>
      <c r="G17" s="176">
        <f>'Labour Breakdown'!AK36</f>
        <v>-9</v>
      </c>
      <c r="H17" s="168">
        <f>'Labour Breakdown'!AK48</f>
        <v>1.5</v>
      </c>
      <c r="I17" s="186">
        <f>'Labour Breakdown'!AK60</f>
        <v>-4</v>
      </c>
      <c r="J17" s="182">
        <f>'Labour Breakdown'!AK72</f>
        <v>-5</v>
      </c>
      <c r="K17" s="168">
        <f>'Labour Breakdown'!AK84</f>
        <v>-3</v>
      </c>
      <c r="L17" s="182">
        <f>'Labour Breakdown'!AK96</f>
        <v>-6</v>
      </c>
      <c r="M17" s="166">
        <f>'Labour Breakdown'!AK108</f>
        <v>-3</v>
      </c>
      <c r="N17" s="166">
        <f>'Labour Breakdown'!AK120</f>
        <v>-3</v>
      </c>
      <c r="O17" s="173">
        <f>'Labour Breakdown'!AK132</f>
        <v>-20</v>
      </c>
      <c r="P17" s="173">
        <f>'Labour Breakdown'!AK144</f>
        <v>-3.5</v>
      </c>
      <c r="Q17" s="173">
        <f>'Labour Breakdown'!AK156</f>
        <v>-1</v>
      </c>
      <c r="S17" s="196">
        <f t="shared" si="0"/>
        <v>-71</v>
      </c>
    </row>
    <row r="18" spans="2:19" ht="15.75" x14ac:dyDescent="0.25">
      <c r="B18" s="160" t="s">
        <v>74</v>
      </c>
      <c r="C18" s="161"/>
      <c r="D18" s="162"/>
      <c r="E18" s="182">
        <f>'Labour Breakdown'!AK13</f>
        <v>5.25</v>
      </c>
      <c r="F18" s="175">
        <f>'Labour Breakdown'!AK25</f>
        <v>-8.5</v>
      </c>
      <c r="G18" s="166">
        <f>'Labour Breakdown'!AK37</f>
        <v>1</v>
      </c>
      <c r="H18" s="184">
        <f>'Labour Breakdown'!AK49</f>
        <v>5.75</v>
      </c>
      <c r="I18" s="187">
        <f>'Labour Breakdown'!AK61</f>
        <v>-9</v>
      </c>
      <c r="J18" s="176">
        <f>'Labour Breakdown'!AK73</f>
        <v>-9</v>
      </c>
      <c r="K18" s="177">
        <f>'Labour Breakdown'!AK85</f>
        <v>-9</v>
      </c>
      <c r="L18" s="182">
        <f>'Labour Breakdown'!AK97</f>
        <v>-6</v>
      </c>
      <c r="M18" s="166">
        <f>'Labour Breakdown'!AK109</f>
        <v>-3</v>
      </c>
      <c r="N18" s="176">
        <f>'Labour Breakdown'!AK121</f>
        <v>-8</v>
      </c>
      <c r="O18" s="173">
        <f>'Labour Breakdown'!AK133</f>
        <v>0</v>
      </c>
      <c r="P18" s="173">
        <f>'Labour Breakdown'!AK145</f>
        <v>-8</v>
      </c>
      <c r="Q18" s="173">
        <f>'Labour Breakdown'!AK157</f>
        <v>-2</v>
      </c>
      <c r="S18" s="196">
        <f t="shared" si="0"/>
        <v>-50.5</v>
      </c>
    </row>
    <row r="19" spans="2:19" ht="15.75" x14ac:dyDescent="0.25">
      <c r="B19" s="160" t="s">
        <v>75</v>
      </c>
      <c r="C19" s="161"/>
      <c r="D19" s="162"/>
      <c r="E19" s="166">
        <f>'Labour Breakdown'!AK14</f>
        <v>-3.5</v>
      </c>
      <c r="F19" s="167">
        <f>'Labour Breakdown'!AK26</f>
        <v>-3</v>
      </c>
      <c r="G19" s="166">
        <f>'Labour Breakdown'!AK38</f>
        <v>1</v>
      </c>
      <c r="H19" s="168">
        <f>'Labour Breakdown'!AK50</f>
        <v>-3</v>
      </c>
      <c r="I19" s="186">
        <f>'Labour Breakdown'!AK62</f>
        <v>-4</v>
      </c>
      <c r="J19" s="182">
        <f>'Labour Breakdown'!AK74</f>
        <v>-5</v>
      </c>
      <c r="K19" s="184">
        <f>'Labour Breakdown'!AK86</f>
        <v>-5</v>
      </c>
      <c r="L19" s="182">
        <f>'Labour Breakdown'!AK98</f>
        <v>-4</v>
      </c>
      <c r="M19" s="166">
        <f>'Labour Breakdown'!AK110</f>
        <v>-3</v>
      </c>
      <c r="N19" s="182">
        <f>'Labour Breakdown'!AK122</f>
        <v>-4</v>
      </c>
      <c r="O19" s="173">
        <f>'Labour Breakdown'!AK134</f>
        <v>-6.5</v>
      </c>
      <c r="P19" s="173">
        <f>'Labour Breakdown'!AK146</f>
        <v>-3.5</v>
      </c>
      <c r="Q19" s="173">
        <f>'Labour Breakdown'!AK158</f>
        <v>-4</v>
      </c>
      <c r="S19" s="196">
        <f t="shared" si="0"/>
        <v>-47.5</v>
      </c>
    </row>
    <row r="20" spans="2:19" ht="15.75" x14ac:dyDescent="0.25">
      <c r="B20" s="160" t="s">
        <v>76</v>
      </c>
      <c r="C20" s="161"/>
      <c r="D20" s="162"/>
      <c r="E20" s="176">
        <f>'Labour Breakdown'!AK15</f>
        <v>-11</v>
      </c>
      <c r="F20" s="183">
        <f>'Labour Breakdown'!AK27</f>
        <v>-7</v>
      </c>
      <c r="G20" s="176">
        <f>'Labour Breakdown'!AK39</f>
        <v>-11</v>
      </c>
      <c r="H20" s="177">
        <f>'Labour Breakdown'!AK51</f>
        <v>13</v>
      </c>
      <c r="I20" s="169">
        <f>'Labour Breakdown'!AK63</f>
        <v>-3</v>
      </c>
      <c r="J20" s="176">
        <f>'Labour Breakdown'!AK75</f>
        <v>-24</v>
      </c>
      <c r="K20" s="168">
        <f>'Labour Breakdown'!AK87</f>
        <v>-2</v>
      </c>
      <c r="L20" s="166">
        <f>'Labour Breakdown'!AK99</f>
        <v>-2</v>
      </c>
      <c r="M20" s="176">
        <f>'Labour Breakdown'!AK111</f>
        <v>11.75</v>
      </c>
      <c r="N20" s="182">
        <f>'Labour Breakdown'!AK123</f>
        <v>-4</v>
      </c>
      <c r="O20" s="173">
        <f>'Labour Breakdown'!AK135</f>
        <v>-7</v>
      </c>
      <c r="P20" s="173">
        <f>'Labour Breakdown'!AK147</f>
        <v>-10</v>
      </c>
      <c r="Q20" s="173">
        <f>'Labour Breakdown'!AK159</f>
        <v>-11</v>
      </c>
      <c r="S20" s="196">
        <f t="shared" si="0"/>
        <v>-67.25</v>
      </c>
    </row>
    <row r="21" spans="2:19" ht="16.5" thickBot="1" x14ac:dyDescent="0.3">
      <c r="B21" s="163" t="s">
        <v>79</v>
      </c>
      <c r="C21" s="164"/>
      <c r="D21" s="165"/>
      <c r="E21" s="179">
        <f>'Labour Breakdown'!AK16</f>
        <v>-8</v>
      </c>
      <c r="F21" s="178">
        <f>'Labour Breakdown'!AK28</f>
        <v>-23.5</v>
      </c>
      <c r="G21" s="179">
        <f>'Labour Breakdown'!AK40</f>
        <v>-14</v>
      </c>
      <c r="H21" s="180">
        <f>'Labour Breakdown'!AK52</f>
        <v>-19.25</v>
      </c>
      <c r="I21" s="172">
        <f>'Labour Breakdown'!AK64</f>
        <v>3</v>
      </c>
      <c r="J21" s="170">
        <f>'Labour Breakdown'!AK76</f>
        <v>0</v>
      </c>
      <c r="K21" s="171">
        <f>'Labour Breakdown'!AK88</f>
        <v>0</v>
      </c>
      <c r="L21" s="170">
        <f>'Labour Breakdown'!AK100</f>
        <v>0</v>
      </c>
      <c r="M21" s="179">
        <f>'Labour Breakdown'!AK112</f>
        <v>-26</v>
      </c>
      <c r="N21" s="179">
        <f>'Labour Breakdown'!AK124</f>
        <v>-36</v>
      </c>
      <c r="O21" s="174">
        <f>'Labour Breakdown'!AK136</f>
        <v>-33.25</v>
      </c>
      <c r="P21" s="174">
        <f>'Labour Breakdown'!AK148</f>
        <v>-27.5</v>
      </c>
      <c r="Q21" s="174">
        <f>'Labour Breakdown'!AK160</f>
        <v>-40</v>
      </c>
      <c r="S21" s="197">
        <f t="shared" si="0"/>
        <v>-224.5</v>
      </c>
    </row>
    <row r="22" spans="2:19" ht="15.75" thickBot="1" x14ac:dyDescent="0.3"/>
    <row r="23" spans="2:19" ht="15.75" thickBot="1" x14ac:dyDescent="0.3">
      <c r="B23" s="191" t="s">
        <v>110</v>
      </c>
      <c r="C23" s="192"/>
      <c r="D23" s="192"/>
      <c r="E23" s="194">
        <f>SUM(E13:E21)</f>
        <v>-28.5</v>
      </c>
      <c r="F23" s="194">
        <f t="shared" ref="F23:Q23" si="1">SUM(F13:F21)</f>
        <v>-62</v>
      </c>
      <c r="G23" s="194">
        <f t="shared" si="1"/>
        <v>-75.75</v>
      </c>
      <c r="H23" s="194">
        <f t="shared" si="1"/>
        <v>-102.5</v>
      </c>
      <c r="I23" s="194">
        <f t="shared" si="1"/>
        <v>-127</v>
      </c>
      <c r="J23" s="194">
        <f t="shared" si="1"/>
        <v>-144.5</v>
      </c>
      <c r="K23" s="194">
        <f t="shared" si="1"/>
        <v>-128</v>
      </c>
      <c r="L23" s="194">
        <f t="shared" si="1"/>
        <v>-108</v>
      </c>
      <c r="M23" s="194">
        <f t="shared" si="1"/>
        <v>-131.25</v>
      </c>
      <c r="N23" s="194">
        <f t="shared" si="1"/>
        <v>-134</v>
      </c>
      <c r="O23" s="193">
        <f t="shared" si="1"/>
        <v>-126</v>
      </c>
      <c r="P23" s="193">
        <f t="shared" si="1"/>
        <v>-151.5</v>
      </c>
      <c r="Q23" s="193">
        <f t="shared" si="1"/>
        <v>-144</v>
      </c>
      <c r="S23" s="199">
        <f>SUM(S13:S21)</f>
        <v>-1463</v>
      </c>
    </row>
    <row r="25" spans="2:19" ht="15" customHeight="1" x14ac:dyDescent="0.25">
      <c r="B25" s="158" t="s">
        <v>105</v>
      </c>
      <c r="C25" s="158"/>
      <c r="D25" s="158"/>
      <c r="E25" s="158"/>
      <c r="F25" s="158"/>
      <c r="G25" s="158"/>
      <c r="H25" s="158"/>
      <c r="I25" s="158"/>
      <c r="J25" s="158"/>
      <c r="K25" s="158"/>
      <c r="L25" s="158"/>
      <c r="M25" s="158"/>
      <c r="N25" s="158"/>
      <c r="O25" s="158"/>
      <c r="P25" s="158"/>
      <c r="Q25" s="158"/>
    </row>
    <row r="26" spans="2:19" x14ac:dyDescent="0.25">
      <c r="B26" s="158"/>
      <c r="C26" s="158"/>
      <c r="D26" s="158"/>
      <c r="E26" s="158"/>
      <c r="F26" s="158"/>
      <c r="G26" s="158"/>
      <c r="H26" s="158"/>
      <c r="I26" s="158"/>
      <c r="J26" s="158"/>
      <c r="K26" s="158"/>
      <c r="L26" s="158"/>
      <c r="M26" s="158"/>
      <c r="N26" s="158"/>
      <c r="O26" s="158"/>
      <c r="P26" s="158"/>
      <c r="Q26" s="158"/>
    </row>
    <row r="27" spans="2:19" x14ac:dyDescent="0.25">
      <c r="B27" s="158"/>
      <c r="C27" s="158"/>
      <c r="D27" s="158"/>
      <c r="E27" s="158"/>
      <c r="F27" s="158"/>
      <c r="G27" s="158"/>
      <c r="H27" s="158"/>
      <c r="I27" s="158"/>
      <c r="J27" s="158"/>
      <c r="K27" s="158"/>
      <c r="L27" s="158"/>
      <c r="M27" s="158"/>
      <c r="N27" s="158"/>
      <c r="O27" s="158"/>
      <c r="P27" s="158"/>
      <c r="Q27" s="158"/>
    </row>
    <row r="29" spans="2:19" x14ac:dyDescent="0.25">
      <c r="K29" s="128"/>
      <c r="P29" s="128" t="s">
        <v>96</v>
      </c>
      <c r="Q29" s="129"/>
    </row>
    <row r="30" spans="2:19" x14ac:dyDescent="0.25">
      <c r="K30" s="128"/>
      <c r="P30" s="128" t="s">
        <v>97</v>
      </c>
      <c r="Q30" s="130"/>
    </row>
    <row r="32" spans="2:19" x14ac:dyDescent="0.25">
      <c r="C32" s="181" t="s">
        <v>107</v>
      </c>
      <c r="D32" s="181"/>
      <c r="E32" s="181"/>
      <c r="F32" s="181"/>
      <c r="G32" s="181"/>
      <c r="H32" s="181"/>
      <c r="I32" s="181"/>
      <c r="J32" s="181"/>
      <c r="K32" s="181"/>
      <c r="L32" s="181"/>
    </row>
    <row r="38" spans="13:17" x14ac:dyDescent="0.25">
      <c r="M38" t="s">
        <v>114</v>
      </c>
    </row>
    <row r="40" spans="13:17" x14ac:dyDescent="0.25">
      <c r="M40" s="158" t="s">
        <v>117</v>
      </c>
      <c r="N40" s="158"/>
      <c r="O40" s="158"/>
      <c r="P40" s="158"/>
      <c r="Q40" s="158"/>
    </row>
    <row r="41" spans="13:17" x14ac:dyDescent="0.25">
      <c r="M41" s="158"/>
      <c r="N41" s="158"/>
      <c r="O41" s="158"/>
      <c r="P41" s="158"/>
      <c r="Q41" s="158"/>
    </row>
    <row r="43" spans="13:17" x14ac:dyDescent="0.25">
      <c r="M43" s="158" t="s">
        <v>115</v>
      </c>
      <c r="N43" s="158"/>
      <c r="O43" s="158"/>
      <c r="P43" s="158"/>
      <c r="Q43" s="158"/>
    </row>
    <row r="44" spans="13:17" x14ac:dyDescent="0.25">
      <c r="M44" s="158"/>
      <c r="N44" s="158"/>
      <c r="O44" s="158"/>
      <c r="P44" s="158"/>
      <c r="Q44" s="158"/>
    </row>
    <row r="46" spans="13:17" x14ac:dyDescent="0.25">
      <c r="M46" s="158" t="s">
        <v>116</v>
      </c>
      <c r="N46" s="158"/>
      <c r="O46" s="158"/>
      <c r="P46" s="158"/>
      <c r="Q46" s="158"/>
    </row>
    <row r="47" spans="13:17" x14ac:dyDescent="0.25">
      <c r="M47" s="158"/>
      <c r="N47" s="158"/>
      <c r="O47" s="158"/>
      <c r="P47" s="158"/>
      <c r="Q47" s="158"/>
    </row>
    <row r="48" spans="13:17" x14ac:dyDescent="0.25">
      <c r="M48" s="158"/>
      <c r="N48" s="158"/>
      <c r="O48" s="158"/>
      <c r="P48" s="158"/>
      <c r="Q48" s="158"/>
    </row>
  </sheetData>
  <mergeCells count="20">
    <mergeCell ref="M40:Q41"/>
    <mergeCell ref="M43:Q44"/>
    <mergeCell ref="M46:Q48"/>
    <mergeCell ref="I11:L11"/>
    <mergeCell ref="M11:Q11"/>
    <mergeCell ref="B11:D11"/>
    <mergeCell ref="B25:Q27"/>
    <mergeCell ref="B23:D23"/>
    <mergeCell ref="B18:D18"/>
    <mergeCell ref="B19:D19"/>
    <mergeCell ref="B20:D20"/>
    <mergeCell ref="B21:D21"/>
    <mergeCell ref="B12:D12"/>
    <mergeCell ref="E11:H11"/>
    <mergeCell ref="B7:D7"/>
    <mergeCell ref="B13:D13"/>
    <mergeCell ref="B14:D14"/>
    <mergeCell ref="B15:D15"/>
    <mergeCell ref="B16:D16"/>
    <mergeCell ref="B17:D1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Financial Statement</vt:lpstr>
      <vt:lpstr>Labour Breakdown</vt:lpstr>
      <vt:lpstr>Overview of Labour Breakdown</vt:lpstr>
    </vt:vector>
  </TitlesOfParts>
  <Company>The University of York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Penny Nicole</dc:creator>
  <cp:lastModifiedBy>Penny Nicole</cp:lastModifiedBy>
  <dcterms:created xsi:type="dcterms:W3CDTF">2015-05-23T09:28:52Z</dcterms:created>
  <dcterms:modified xsi:type="dcterms:W3CDTF">2015-05-23T16:06:35Z</dcterms:modified>
</cp:coreProperties>
</file>