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 Trotter\Desktop\RE Dev Life Cycle\"/>
    </mc:Choice>
  </mc:AlternateContent>
  <xr:revisionPtr revIDLastSave="0" documentId="13_ncr:1_{D8B95BA6-C158-4C95-B3EF-2AC85D67FE80}" xr6:coauthVersionLast="47" xr6:coauthVersionMax="47" xr10:uidLastSave="{00000000-0000-0000-0000-000000000000}"/>
  <bookViews>
    <workbookView xWindow="-120" yWindow="-120" windowWidth="20730" windowHeight="11160" xr2:uid="{EDFFF59B-FD93-834B-972E-64225011D0A1}"/>
  </bookViews>
  <sheets>
    <sheet name="Drivers" sheetId="1" r:id="rId1"/>
    <sheet name="Annual " sheetId="2" r:id="rId2"/>
  </sheets>
  <externalReferences>
    <externalReference r:id="rId3"/>
  </externalReferences>
  <definedNames>
    <definedName name="fpdate">#REF!</definedName>
    <definedName name="frequency">{"Annually";"Semi-Annually";"Quarterly";"Bi-Monthly";"Monthly"}</definedName>
    <definedName name="loan_amount">#REF!</definedName>
    <definedName name="months_per_period">INDEX({12,6,3,2,1},MATCH(#REF!,frequency,0))</definedName>
    <definedName name="nper">term*periods_per_year</definedName>
    <definedName name="payment">#REF!</definedName>
    <definedName name="periods_per_year">INDEX({1,2,4,6,12},MATCH(#REF!,frequency,0))</definedName>
    <definedName name="_xlnm.Print_Area" localSheetId="1">'Annual '!$B$2:$N$65</definedName>
    <definedName name="rate">#REF!</definedName>
    <definedName name="ter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2" i="1" l="1"/>
  <c r="G3" i="2"/>
  <c r="G2" i="2"/>
  <c r="A89" i="1" l="1"/>
  <c r="C4" i="2" s="1"/>
  <c r="E31" i="2"/>
  <c r="E59" i="2" l="1"/>
  <c r="E58" i="2"/>
  <c r="E46" i="2"/>
  <c r="D46" i="2"/>
  <c r="B41" i="2"/>
  <c r="B40" i="2"/>
  <c r="E36" i="2"/>
  <c r="F28" i="2"/>
  <c r="E27" i="2"/>
  <c r="E26" i="2"/>
  <c r="D25" i="2"/>
  <c r="G104" i="1"/>
  <c r="H88" i="1"/>
  <c r="H87" i="1"/>
  <c r="H86" i="1"/>
  <c r="H85" i="1"/>
  <c r="H84" i="1"/>
  <c r="H83" i="1"/>
  <c r="H82" i="1"/>
  <c r="H81" i="1"/>
  <c r="H80" i="1"/>
  <c r="H79" i="1"/>
  <c r="H78" i="1"/>
  <c r="E63" i="1"/>
  <c r="E66" i="1" s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F35" i="1"/>
  <c r="H35" i="1" s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9" i="1"/>
  <c r="D55" i="1"/>
  <c r="I8" i="1"/>
  <c r="E4" i="1"/>
  <c r="I12" i="1" l="1"/>
  <c r="I24" i="1"/>
  <c r="F61" i="1"/>
  <c r="I22" i="1"/>
  <c r="I13" i="1"/>
  <c r="I11" i="1"/>
  <c r="F62" i="1"/>
  <c r="J8" i="1"/>
  <c r="J14" i="1" s="1"/>
  <c r="I15" i="1"/>
  <c r="I7" i="1"/>
  <c r="I5" i="1" s="1"/>
  <c r="F53" i="1"/>
  <c r="D40" i="2" s="1"/>
  <c r="H9" i="1"/>
  <c r="H53" i="1" s="1"/>
  <c r="E40" i="2" s="1"/>
  <c r="E55" i="1"/>
  <c r="I14" i="1"/>
  <c r="I25" i="1"/>
  <c r="FX116" i="1"/>
  <c r="FP116" i="1"/>
  <c r="FH116" i="1"/>
  <c r="EZ116" i="1"/>
  <c r="ER116" i="1"/>
  <c r="EJ116" i="1"/>
  <c r="EB116" i="1"/>
  <c r="DT116" i="1"/>
  <c r="DL116" i="1"/>
  <c r="DD116" i="1"/>
  <c r="CV116" i="1"/>
  <c r="CN116" i="1"/>
  <c r="CF116" i="1"/>
  <c r="BX116" i="1"/>
  <c r="BP116" i="1"/>
  <c r="BH116" i="1"/>
  <c r="AZ116" i="1"/>
  <c r="AR116" i="1"/>
  <c r="AJ116" i="1"/>
  <c r="AB116" i="1"/>
  <c r="T116" i="1"/>
  <c r="L116" i="1"/>
  <c r="FR114" i="1"/>
  <c r="FJ114" i="1"/>
  <c r="FB114" i="1"/>
  <c r="ET114" i="1"/>
  <c r="FS116" i="1"/>
  <c r="FJ116" i="1"/>
  <c r="FA116" i="1"/>
  <c r="EQ116" i="1"/>
  <c r="EH116" i="1"/>
  <c r="DY116" i="1"/>
  <c r="DP116" i="1"/>
  <c r="DG116" i="1"/>
  <c r="CX116" i="1"/>
  <c r="CO116" i="1"/>
  <c r="CE116" i="1"/>
  <c r="BV116" i="1"/>
  <c r="BM116" i="1"/>
  <c r="BD116" i="1"/>
  <c r="AU116" i="1"/>
  <c r="AL116" i="1"/>
  <c r="AC116" i="1"/>
  <c r="S116" i="1"/>
  <c r="J116" i="1"/>
  <c r="FQ114" i="1"/>
  <c r="FH114" i="1"/>
  <c r="EY114" i="1"/>
  <c r="EP114" i="1"/>
  <c r="EH114" i="1"/>
  <c r="DZ114" i="1"/>
  <c r="DR114" i="1"/>
  <c r="DJ114" i="1"/>
  <c r="DB114" i="1"/>
  <c r="CT114" i="1"/>
  <c r="CL114" i="1"/>
  <c r="CD114" i="1"/>
  <c r="BV114" i="1"/>
  <c r="BN114" i="1"/>
  <c r="BF114" i="1"/>
  <c r="AX114" i="1"/>
  <c r="AP114" i="1"/>
  <c r="AH114" i="1"/>
  <c r="Z114" i="1"/>
  <c r="R114" i="1"/>
  <c r="J114" i="1"/>
  <c r="FS112" i="1"/>
  <c r="FK112" i="1"/>
  <c r="FC112" i="1"/>
  <c r="EU112" i="1"/>
  <c r="EM112" i="1"/>
  <c r="EE112" i="1"/>
  <c r="DW112" i="1"/>
  <c r="DO112" i="1"/>
  <c r="DG112" i="1"/>
  <c r="FQ116" i="1"/>
  <c r="FG116" i="1"/>
  <c r="EX116" i="1"/>
  <c r="EO116" i="1"/>
  <c r="EF116" i="1"/>
  <c r="DW116" i="1"/>
  <c r="DN116" i="1"/>
  <c r="DE116" i="1"/>
  <c r="CU116" i="1"/>
  <c r="CL116" i="1"/>
  <c r="CC116" i="1"/>
  <c r="BT116" i="1"/>
  <c r="BK116" i="1"/>
  <c r="BB116" i="1"/>
  <c r="AS116" i="1"/>
  <c r="AI116" i="1"/>
  <c r="Z116" i="1"/>
  <c r="Q116" i="1"/>
  <c r="FX114" i="1"/>
  <c r="FO114" i="1"/>
  <c r="FF114" i="1"/>
  <c r="EW114" i="1"/>
  <c r="EN114" i="1"/>
  <c r="EF114" i="1"/>
  <c r="DX114" i="1"/>
  <c r="DP114" i="1"/>
  <c r="DH114" i="1"/>
  <c r="FO116" i="1"/>
  <c r="FF116" i="1"/>
  <c r="EW116" i="1"/>
  <c r="EN116" i="1"/>
  <c r="EE116" i="1"/>
  <c r="DV116" i="1"/>
  <c r="FW116" i="1"/>
  <c r="FN116" i="1"/>
  <c r="FE116" i="1"/>
  <c r="EV116" i="1"/>
  <c r="EM116" i="1"/>
  <c r="ED116" i="1"/>
  <c r="DU116" i="1"/>
  <c r="DK116" i="1"/>
  <c r="DB116" i="1"/>
  <c r="CS116" i="1"/>
  <c r="CJ116" i="1"/>
  <c r="CA116" i="1"/>
  <c r="BR116" i="1"/>
  <c r="BI116" i="1"/>
  <c r="AY116" i="1"/>
  <c r="AP116" i="1"/>
  <c r="AG116" i="1"/>
  <c r="X116" i="1"/>
  <c r="O116" i="1"/>
  <c r="FV114" i="1"/>
  <c r="FM114" i="1"/>
  <c r="FD114" i="1"/>
  <c r="EU114" i="1"/>
  <c r="EL114" i="1"/>
  <c r="ED114" i="1"/>
  <c r="DV114" i="1"/>
  <c r="DN114" i="1"/>
  <c r="DF114" i="1"/>
  <c r="CX114" i="1"/>
  <c r="CP114" i="1"/>
  <c r="CH114" i="1"/>
  <c r="BZ114" i="1"/>
  <c r="BR114" i="1"/>
  <c r="BJ114" i="1"/>
  <c r="BB114" i="1"/>
  <c r="AT114" i="1"/>
  <c r="AL114" i="1"/>
  <c r="AD114" i="1"/>
  <c r="V114" i="1"/>
  <c r="N114" i="1"/>
  <c r="FW112" i="1"/>
  <c r="FO112" i="1"/>
  <c r="FG112" i="1"/>
  <c r="EY112" i="1"/>
  <c r="FM116" i="1"/>
  <c r="EU116" i="1"/>
  <c r="EC116" i="1"/>
  <c r="DM116" i="1"/>
  <c r="CY116" i="1"/>
  <c r="CI116" i="1"/>
  <c r="BU116" i="1"/>
  <c r="BF116" i="1"/>
  <c r="AQ116" i="1"/>
  <c r="AD116" i="1"/>
  <c r="N116" i="1"/>
  <c r="FN114" i="1"/>
  <c r="EZ114" i="1"/>
  <c r="EK114" i="1"/>
  <c r="DY114" i="1"/>
  <c r="DL114" i="1"/>
  <c r="CY114" i="1"/>
  <c r="CN114" i="1"/>
  <c r="CC114" i="1"/>
  <c r="BS114" i="1"/>
  <c r="BH114" i="1"/>
  <c r="AW114" i="1"/>
  <c r="AM114" i="1"/>
  <c r="AB114" i="1"/>
  <c r="Q114" i="1"/>
  <c r="FX112" i="1"/>
  <c r="FM112" i="1"/>
  <c r="FB112" i="1"/>
  <c r="ER112" i="1"/>
  <c r="EI112" i="1"/>
  <c r="DZ112" i="1"/>
  <c r="DQ112" i="1"/>
  <c r="DH112" i="1"/>
  <c r="FU111" i="1"/>
  <c r="FM111" i="1"/>
  <c r="FE111" i="1"/>
  <c r="EW111" i="1"/>
  <c r="EO111" i="1"/>
  <c r="EG111" i="1"/>
  <c r="DY111" i="1"/>
  <c r="DQ111" i="1"/>
  <c r="DI111" i="1"/>
  <c r="DA111" i="1"/>
  <c r="CS111" i="1"/>
  <c r="CK111" i="1"/>
  <c r="CC111" i="1"/>
  <c r="BU111" i="1"/>
  <c r="BM111" i="1"/>
  <c r="BE111" i="1"/>
  <c r="AW111" i="1"/>
  <c r="AO111" i="1"/>
  <c r="FV116" i="1"/>
  <c r="FC116" i="1"/>
  <c r="EI116" i="1"/>
  <c r="DO116" i="1"/>
  <c r="CW116" i="1"/>
  <c r="CG116" i="1"/>
  <c r="BO116" i="1"/>
  <c r="AX116" i="1"/>
  <c r="AH116" i="1"/>
  <c r="R116" i="1"/>
  <c r="FW114" i="1"/>
  <c r="FG114" i="1"/>
  <c r="EQ114" i="1"/>
  <c r="EB114" i="1"/>
  <c r="DM114" i="1"/>
  <c r="CW114" i="1"/>
  <c r="CK114" i="1"/>
  <c r="BY114" i="1"/>
  <c r="BM114" i="1"/>
  <c r="BA114" i="1"/>
  <c r="AO114" i="1"/>
  <c r="AC114" i="1"/>
  <c r="P114" i="1"/>
  <c r="FU112" i="1"/>
  <c r="FI112" i="1"/>
  <c r="EW112" i="1"/>
  <c r="EL112" i="1"/>
  <c r="EB112" i="1"/>
  <c r="DR112" i="1"/>
  <c r="DF112" i="1"/>
  <c r="FP111" i="1"/>
  <c r="FG111" i="1"/>
  <c r="EX111" i="1"/>
  <c r="EN111" i="1"/>
  <c r="EE111" i="1"/>
  <c r="DV111" i="1"/>
  <c r="DM111" i="1"/>
  <c r="DD111" i="1"/>
  <c r="CU111" i="1"/>
  <c r="CL111" i="1"/>
  <c r="CB111" i="1"/>
  <c r="BS111" i="1"/>
  <c r="BJ111" i="1"/>
  <c r="BA111" i="1"/>
  <c r="AR111" i="1"/>
  <c r="AI111" i="1"/>
  <c r="AA111" i="1"/>
  <c r="S111" i="1"/>
  <c r="K111" i="1"/>
  <c r="FU116" i="1"/>
  <c r="FB116" i="1"/>
  <c r="EG116" i="1"/>
  <c r="DJ116" i="1"/>
  <c r="CT116" i="1"/>
  <c r="CD116" i="1"/>
  <c r="BN116" i="1"/>
  <c r="AW116" i="1"/>
  <c r="AF116" i="1"/>
  <c r="P116" i="1"/>
  <c r="FU114" i="1"/>
  <c r="FE114" i="1"/>
  <c r="EO114" i="1"/>
  <c r="EA114" i="1"/>
  <c r="DK114" i="1"/>
  <c r="CV114" i="1"/>
  <c r="CJ114" i="1"/>
  <c r="BX114" i="1"/>
  <c r="BL114" i="1"/>
  <c r="AZ114" i="1"/>
  <c r="AN114" i="1"/>
  <c r="AA114" i="1"/>
  <c r="O114" i="1"/>
  <c r="FT112" i="1"/>
  <c r="FH112" i="1"/>
  <c r="EV112" i="1"/>
  <c r="EK112" i="1"/>
  <c r="EA112" i="1"/>
  <c r="DP112" i="1"/>
  <c r="DE112" i="1"/>
  <c r="FX111" i="1"/>
  <c r="FO111" i="1"/>
  <c r="FF111" i="1"/>
  <c r="EV111" i="1"/>
  <c r="EM111" i="1"/>
  <c r="ED111" i="1"/>
  <c r="DU111" i="1"/>
  <c r="DL111" i="1"/>
  <c r="DC111" i="1"/>
  <c r="CT111" i="1"/>
  <c r="CJ111" i="1"/>
  <c r="CA111" i="1"/>
  <c r="BR111" i="1"/>
  <c r="BI111" i="1"/>
  <c r="AZ111" i="1"/>
  <c r="AQ111" i="1"/>
  <c r="AH111" i="1"/>
  <c r="Z111" i="1"/>
  <c r="R111" i="1"/>
  <c r="J111" i="1"/>
  <c r="FT116" i="1"/>
  <c r="EY116" i="1"/>
  <c r="EA116" i="1"/>
  <c r="DI116" i="1"/>
  <c r="CR116" i="1"/>
  <c r="CB116" i="1"/>
  <c r="BL116" i="1"/>
  <c r="AV116" i="1"/>
  <c r="AE116" i="1"/>
  <c r="M116" i="1"/>
  <c r="FT114" i="1"/>
  <c r="FC114" i="1"/>
  <c r="EM114" i="1"/>
  <c r="DW114" i="1"/>
  <c r="DI114" i="1"/>
  <c r="CU114" i="1"/>
  <c r="CI114" i="1"/>
  <c r="BW114" i="1"/>
  <c r="BK114" i="1"/>
  <c r="AY114" i="1"/>
  <c r="AK114" i="1"/>
  <c r="Y114" i="1"/>
  <c r="M114" i="1"/>
  <c r="FR112" i="1"/>
  <c r="FF112" i="1"/>
  <c r="ET112" i="1"/>
  <c r="EJ112" i="1"/>
  <c r="DY112" i="1"/>
  <c r="DN112" i="1"/>
  <c r="DD112" i="1"/>
  <c r="FW111" i="1"/>
  <c r="FN111" i="1"/>
  <c r="FD111" i="1"/>
  <c r="EU111" i="1"/>
  <c r="EL111" i="1"/>
  <c r="EC111" i="1"/>
  <c r="DT111" i="1"/>
  <c r="DK111" i="1"/>
  <c r="DB111" i="1"/>
  <c r="CR111" i="1"/>
  <c r="CI111" i="1"/>
  <c r="BZ111" i="1"/>
  <c r="BQ111" i="1"/>
  <c r="BH111" i="1"/>
  <c r="AY111" i="1"/>
  <c r="AP111" i="1"/>
  <c r="AG111" i="1"/>
  <c r="Y111" i="1"/>
  <c r="Q111" i="1"/>
  <c r="I111" i="1"/>
  <c r="FR116" i="1"/>
  <c r="ET116" i="1"/>
  <c r="DZ116" i="1"/>
  <c r="DH116" i="1"/>
  <c r="CQ116" i="1"/>
  <c r="BZ116" i="1"/>
  <c r="BJ116" i="1"/>
  <c r="AT116" i="1"/>
  <c r="AA116" i="1"/>
  <c r="K116" i="1"/>
  <c r="FS114" i="1"/>
  <c r="FA114" i="1"/>
  <c r="EJ114" i="1"/>
  <c r="DU114" i="1"/>
  <c r="DG114" i="1"/>
  <c r="CS114" i="1"/>
  <c r="CG114" i="1"/>
  <c r="BU114" i="1"/>
  <c r="BI114" i="1"/>
  <c r="FL116" i="1"/>
  <c r="ES116" i="1"/>
  <c r="DX116" i="1"/>
  <c r="DF116" i="1"/>
  <c r="CP116" i="1"/>
  <c r="BY116" i="1"/>
  <c r="BG116" i="1"/>
  <c r="AO116" i="1"/>
  <c r="Y116" i="1"/>
  <c r="I116" i="1"/>
  <c r="FP114" i="1"/>
  <c r="EX114" i="1"/>
  <c r="EI114" i="1"/>
  <c r="DT114" i="1"/>
  <c r="DE114" i="1"/>
  <c r="CR114" i="1"/>
  <c r="CF114" i="1"/>
  <c r="BT114" i="1"/>
  <c r="BG114" i="1"/>
  <c r="AU114" i="1"/>
  <c r="AI114" i="1"/>
  <c r="W114" i="1"/>
  <c r="K114" i="1"/>
  <c r="FP112" i="1"/>
  <c r="FD112" i="1"/>
  <c r="EQ112" i="1"/>
  <c r="EG112" i="1"/>
  <c r="DV112" i="1"/>
  <c r="DL112" i="1"/>
  <c r="DB112" i="1"/>
  <c r="FT111" i="1"/>
  <c r="FK111" i="1"/>
  <c r="FB111" i="1"/>
  <c r="ES111" i="1"/>
  <c r="EJ111" i="1"/>
  <c r="EA111" i="1"/>
  <c r="DR111" i="1"/>
  <c r="DH111" i="1"/>
  <c r="CY111" i="1"/>
  <c r="CP111" i="1"/>
  <c r="CG111" i="1"/>
  <c r="BX111" i="1"/>
  <c r="BO111" i="1"/>
  <c r="BF111" i="1"/>
  <c r="AV111" i="1"/>
  <c r="AM111" i="1"/>
  <c r="AE111" i="1"/>
  <c r="FK116" i="1"/>
  <c r="EP116" i="1"/>
  <c r="DS116" i="1"/>
  <c r="DC116" i="1"/>
  <c r="CM116" i="1"/>
  <c r="BW116" i="1"/>
  <c r="BE116" i="1"/>
  <c r="AN116" i="1"/>
  <c r="W116" i="1"/>
  <c r="DR116" i="1"/>
  <c r="BC116" i="1"/>
  <c r="FK114" i="1"/>
  <c r="DS114" i="1"/>
  <c r="CM114" i="1"/>
  <c r="BD114" i="1"/>
  <c r="AF114" i="1"/>
  <c r="EZ112" i="1"/>
  <c r="ED112" i="1"/>
  <c r="DJ112" i="1"/>
  <c r="FI111" i="1"/>
  <c r="EQ111" i="1"/>
  <c r="DX111" i="1"/>
  <c r="DF111" i="1"/>
  <c r="CN111" i="1"/>
  <c r="BV111" i="1"/>
  <c r="BC111" i="1"/>
  <c r="AK111" i="1"/>
  <c r="V111" i="1"/>
  <c r="DQ116" i="1"/>
  <c r="BA116" i="1"/>
  <c r="FI114" i="1"/>
  <c r="DQ114" i="1"/>
  <c r="CE114" i="1"/>
  <c r="BC114" i="1"/>
  <c r="AE114" i="1"/>
  <c r="FV112" i="1"/>
  <c r="EX112" i="1"/>
  <c r="EC112" i="1"/>
  <c r="DI112" i="1"/>
  <c r="FH111" i="1"/>
  <c r="EP111" i="1"/>
  <c r="DW111" i="1"/>
  <c r="DE111" i="1"/>
  <c r="CM111" i="1"/>
  <c r="BT111" i="1"/>
  <c r="BB111" i="1"/>
  <c r="AJ111" i="1"/>
  <c r="U111" i="1"/>
  <c r="DA116" i="1"/>
  <c r="AM116" i="1"/>
  <c r="EV114" i="1"/>
  <c r="DO114" i="1"/>
  <c r="CB114" i="1"/>
  <c r="AV114" i="1"/>
  <c r="X114" i="1"/>
  <c r="FQ112" i="1"/>
  <c r="ES112" i="1"/>
  <c r="DX112" i="1"/>
  <c r="DC112" i="1"/>
  <c r="FV111" i="1"/>
  <c r="FC111" i="1"/>
  <c r="EK111" i="1"/>
  <c r="DS111" i="1"/>
  <c r="CH111" i="1"/>
  <c r="BP111" i="1"/>
  <c r="AX111" i="1"/>
  <c r="AF111" i="1"/>
  <c r="T111" i="1"/>
  <c r="AK116" i="1"/>
  <c r="ES114" i="1"/>
  <c r="DD114" i="1"/>
  <c r="CA114" i="1"/>
  <c r="AS114" i="1"/>
  <c r="U114" i="1"/>
  <c r="FN112" i="1"/>
  <c r="EP112" i="1"/>
  <c r="DU112" i="1"/>
  <c r="DA112" i="1"/>
  <c r="FS111" i="1"/>
  <c r="FA111" i="1"/>
  <c r="EI111" i="1"/>
  <c r="DP111" i="1"/>
  <c r="CX111" i="1"/>
  <c r="CF111" i="1"/>
  <c r="BN111" i="1"/>
  <c r="AU111" i="1"/>
  <c r="AD111" i="1"/>
  <c r="P111" i="1"/>
  <c r="FI116" i="1"/>
  <c r="CK116" i="1"/>
  <c r="V116" i="1"/>
  <c r="ER114" i="1"/>
  <c r="DC114" i="1"/>
  <c r="BQ114" i="1"/>
  <c r="AR114" i="1"/>
  <c r="T114" i="1"/>
  <c r="FL112" i="1"/>
  <c r="EO112" i="1"/>
  <c r="DT112" i="1"/>
  <c r="FR111" i="1"/>
  <c r="EZ111" i="1"/>
  <c r="EH111" i="1"/>
  <c r="DO111" i="1"/>
  <c r="CW111" i="1"/>
  <c r="CE111" i="1"/>
  <c r="BL111" i="1"/>
  <c r="FD116" i="1"/>
  <c r="CH116" i="1"/>
  <c r="U116" i="1"/>
  <c r="EG114" i="1"/>
  <c r="DA114" i="1"/>
  <c r="BP114" i="1"/>
  <c r="AQ114" i="1"/>
  <c r="S114" i="1"/>
  <c r="FJ112" i="1"/>
  <c r="EN112" i="1"/>
  <c r="DS112" i="1"/>
  <c r="FQ111" i="1"/>
  <c r="EY111" i="1"/>
  <c r="EF111" i="1"/>
  <c r="DN111" i="1"/>
  <c r="CV111" i="1"/>
  <c r="CD111" i="1"/>
  <c r="BK111" i="1"/>
  <c r="AS111" i="1"/>
  <c r="AB111" i="1"/>
  <c r="N111" i="1"/>
  <c r="EL116" i="1"/>
  <c r="BS116" i="1"/>
  <c r="EE114" i="1"/>
  <c r="CQ114" i="1"/>
  <c r="BO114" i="1"/>
  <c r="AJ114" i="1"/>
  <c r="L114" i="1"/>
  <c r="FE112" i="1"/>
  <c r="EH112" i="1"/>
  <c r="DM112" i="1"/>
  <c r="FL111" i="1"/>
  <c r="BQ116" i="1"/>
  <c r="AG114" i="1"/>
  <c r="DG111" i="1"/>
  <c r="AN111" i="1"/>
  <c r="I114" i="1"/>
  <c r="CQ111" i="1"/>
  <c r="AL111" i="1"/>
  <c r="FA112" i="1"/>
  <c r="FJ111" i="1"/>
  <c r="CO111" i="1"/>
  <c r="AC111" i="1"/>
  <c r="EF112" i="1"/>
  <c r="ET111" i="1"/>
  <c r="BY111" i="1"/>
  <c r="X111" i="1"/>
  <c r="FL114" i="1"/>
  <c r="DK112" i="1"/>
  <c r="ER111" i="1"/>
  <c r="BW111" i="1"/>
  <c r="W111" i="1"/>
  <c r="EC114" i="1"/>
  <c r="EB111" i="1"/>
  <c r="BG111" i="1"/>
  <c r="O111" i="1"/>
  <c r="CO114" i="1"/>
  <c r="DZ111" i="1"/>
  <c r="BD111" i="1"/>
  <c r="M111" i="1"/>
  <c r="DJ111" i="1"/>
  <c r="AT111" i="1"/>
  <c r="L111" i="1"/>
  <c r="EK116" i="1"/>
  <c r="BE114" i="1"/>
  <c r="I10" i="1"/>
  <c r="I18" i="1"/>
  <c r="I21" i="1"/>
  <c r="I88" i="1"/>
  <c r="I84" i="1"/>
  <c r="I80" i="1"/>
  <c r="I87" i="1"/>
  <c r="I85" i="1"/>
  <c r="I82" i="1"/>
  <c r="I81" i="1"/>
  <c r="I83" i="1"/>
  <c r="I86" i="1"/>
  <c r="I79" i="1"/>
  <c r="I78" i="1"/>
  <c r="I62" i="1"/>
  <c r="I52" i="1"/>
  <c r="I61" i="1"/>
  <c r="I42" i="1"/>
  <c r="I43" i="1"/>
  <c r="I44" i="1"/>
  <c r="I36" i="1"/>
  <c r="I45" i="1"/>
  <c r="I50" i="1"/>
  <c r="I49" i="1"/>
  <c r="I46" i="1"/>
  <c r="I47" i="1"/>
  <c r="I31" i="1"/>
  <c r="I39" i="1"/>
  <c r="I32" i="1"/>
  <c r="I33" i="1"/>
  <c r="I35" i="1"/>
  <c r="I34" i="1"/>
  <c r="I38" i="1"/>
  <c r="I26" i="1"/>
  <c r="I41" i="1"/>
  <c r="I19" i="1"/>
  <c r="I40" i="1"/>
  <c r="I37" i="1"/>
  <c r="I30" i="1"/>
  <c r="I20" i="1"/>
  <c r="I27" i="1"/>
  <c r="I9" i="1"/>
  <c r="I17" i="1"/>
  <c r="I23" i="1"/>
  <c r="J80" i="1"/>
  <c r="J37" i="1"/>
  <c r="J35" i="1"/>
  <c r="J21" i="1"/>
  <c r="I16" i="1"/>
  <c r="F63" i="1"/>
  <c r="E25" i="2"/>
  <c r="G101" i="1"/>
  <c r="J31" i="1" l="1"/>
  <c r="J33" i="1"/>
  <c r="J45" i="1"/>
  <c r="J81" i="1"/>
  <c r="J19" i="1"/>
  <c r="J15" i="1"/>
  <c r="J82" i="1"/>
  <c r="J32" i="1"/>
  <c r="J36" i="1"/>
  <c r="J18" i="1"/>
  <c r="J26" i="1"/>
  <c r="J30" i="1"/>
  <c r="J47" i="1"/>
  <c r="J44" i="1"/>
  <c r="J85" i="1"/>
  <c r="J42" i="1"/>
  <c r="J10" i="1"/>
  <c r="J20" i="1"/>
  <c r="J46" i="1"/>
  <c r="J17" i="1"/>
  <c r="J49" i="1"/>
  <c r="J78" i="1"/>
  <c r="J87" i="1"/>
  <c r="J12" i="1"/>
  <c r="J83" i="1"/>
  <c r="J41" i="1"/>
  <c r="J50" i="1"/>
  <c r="J79" i="1"/>
  <c r="J88" i="1"/>
  <c r="J11" i="1"/>
  <c r="J13" i="1"/>
  <c r="J23" i="1"/>
  <c r="J52" i="1"/>
  <c r="J40" i="1"/>
  <c r="J9" i="1"/>
  <c r="J34" i="1"/>
  <c r="J51" i="1"/>
  <c r="J86" i="1"/>
  <c r="J84" i="1"/>
  <c r="J89" i="1" s="1"/>
  <c r="I63" i="1"/>
  <c r="J24" i="1"/>
  <c r="J16" i="1"/>
  <c r="K8" i="1"/>
  <c r="J7" i="1"/>
  <c r="J5" i="1" s="1"/>
  <c r="J25" i="1"/>
  <c r="J22" i="1"/>
  <c r="J98" i="1"/>
  <c r="I98" i="1"/>
  <c r="EE115" i="1"/>
  <c r="EE117" i="1" s="1"/>
  <c r="DA115" i="1"/>
  <c r="DA117" i="1" s="1"/>
  <c r="ER115" i="1"/>
  <c r="ER117" i="1" s="1"/>
  <c r="CA115" i="1"/>
  <c r="CA117" i="1" s="1"/>
  <c r="AV115" i="1"/>
  <c r="AV117" i="1" s="1"/>
  <c r="AE115" i="1"/>
  <c r="AE117" i="1" s="1"/>
  <c r="AF115" i="1"/>
  <c r="AF117" i="1" s="1"/>
  <c r="CR115" i="1"/>
  <c r="CR117" i="1" s="1"/>
  <c r="BI115" i="1"/>
  <c r="BI117" i="1" s="1"/>
  <c r="FS115" i="1"/>
  <c r="FS117" i="1" s="1"/>
  <c r="Y115" i="1"/>
  <c r="Y117" i="1" s="1"/>
  <c r="DW115" i="1"/>
  <c r="DW117" i="1" s="1"/>
  <c r="CJ115" i="1"/>
  <c r="CJ117" i="1" s="1"/>
  <c r="BA115" i="1"/>
  <c r="BA117" i="1" s="1"/>
  <c r="FG115" i="1"/>
  <c r="FG117" i="1" s="1"/>
  <c r="CN115" i="1"/>
  <c r="CN117" i="1" s="1"/>
  <c r="AD115" i="1"/>
  <c r="AD117" i="1" s="1"/>
  <c r="CP115" i="1"/>
  <c r="CP117" i="1" s="1"/>
  <c r="FD115" i="1"/>
  <c r="FD117" i="1" s="1"/>
  <c r="EF115" i="1"/>
  <c r="EF117" i="1" s="1"/>
  <c r="AX115" i="1"/>
  <c r="AX117" i="1" s="1"/>
  <c r="DJ115" i="1"/>
  <c r="DJ117" i="1" s="1"/>
  <c r="I2" i="1"/>
  <c r="I3" i="1"/>
  <c r="CC115" i="1"/>
  <c r="CC117" i="1" s="1"/>
  <c r="EU115" i="1"/>
  <c r="EU117" i="1" s="1"/>
  <c r="EG115" i="1"/>
  <c r="EG117" i="1" s="1"/>
  <c r="DD115" i="1"/>
  <c r="DD117" i="1" s="1"/>
  <c r="BD115" i="1"/>
  <c r="BD117" i="1" s="1"/>
  <c r="K115" i="1"/>
  <c r="K117" i="1" s="1"/>
  <c r="DE115" i="1"/>
  <c r="DE117" i="1" s="1"/>
  <c r="BU115" i="1"/>
  <c r="BU117" i="1" s="1"/>
  <c r="AK115" i="1"/>
  <c r="AK117" i="1" s="1"/>
  <c r="EM115" i="1"/>
  <c r="EM117" i="1" s="1"/>
  <c r="CV115" i="1"/>
  <c r="CV117" i="1" s="1"/>
  <c r="BM115" i="1"/>
  <c r="BM117" i="1" s="1"/>
  <c r="FW115" i="1"/>
  <c r="FW117" i="1" s="1"/>
  <c r="Q115" i="1"/>
  <c r="Q117" i="1" s="1"/>
  <c r="CY115" i="1"/>
  <c r="CY117" i="1" s="1"/>
  <c r="AL115" i="1"/>
  <c r="AL117" i="1" s="1"/>
  <c r="CX115" i="1"/>
  <c r="CX117" i="1" s="1"/>
  <c r="FM115" i="1"/>
  <c r="FM117" i="1" s="1"/>
  <c r="EN115" i="1"/>
  <c r="EN117" i="1" s="1"/>
  <c r="BF115" i="1"/>
  <c r="BF117" i="1" s="1"/>
  <c r="DR115" i="1"/>
  <c r="DR117" i="1" s="1"/>
  <c r="M115" i="1"/>
  <c r="M117" i="1" s="1"/>
  <c r="AO115" i="1"/>
  <c r="AO117" i="1" s="1"/>
  <c r="CH115" i="1"/>
  <c r="CH117" i="1" s="1"/>
  <c r="DX115" i="1"/>
  <c r="DX117" i="1" s="1"/>
  <c r="AP115" i="1"/>
  <c r="AP117" i="1" s="1"/>
  <c r="FL115" i="1"/>
  <c r="FL117" i="1" s="1"/>
  <c r="DO115" i="1"/>
  <c r="DO117" i="1" s="1"/>
  <c r="CE115" i="1"/>
  <c r="CE117" i="1" s="1"/>
  <c r="CM115" i="1"/>
  <c r="CM117" i="1" s="1"/>
  <c r="W115" i="1"/>
  <c r="W117" i="1" s="1"/>
  <c r="DT115" i="1"/>
  <c r="DT117" i="1" s="1"/>
  <c r="CG115" i="1"/>
  <c r="CG117" i="1" s="1"/>
  <c r="AY115" i="1"/>
  <c r="AY117" i="1" s="1"/>
  <c r="FC115" i="1"/>
  <c r="FC117" i="1" s="1"/>
  <c r="O115" i="1"/>
  <c r="O117" i="1" s="1"/>
  <c r="DK115" i="1"/>
  <c r="DK117" i="1" s="1"/>
  <c r="BY115" i="1"/>
  <c r="BY117" i="1" s="1"/>
  <c r="AB115" i="1"/>
  <c r="AB117" i="1" s="1"/>
  <c r="DL115" i="1"/>
  <c r="DL117" i="1" s="1"/>
  <c r="AT115" i="1"/>
  <c r="AT117" i="1" s="1"/>
  <c r="DF115" i="1"/>
  <c r="DF117" i="1" s="1"/>
  <c r="FV115" i="1"/>
  <c r="FV117" i="1" s="1"/>
  <c r="EW115" i="1"/>
  <c r="EW117" i="1" s="1"/>
  <c r="BN115" i="1"/>
  <c r="BN117" i="1" s="1"/>
  <c r="DZ115" i="1"/>
  <c r="DZ117" i="1" s="1"/>
  <c r="K9" i="1"/>
  <c r="CO115" i="1"/>
  <c r="CO117" i="1" s="1"/>
  <c r="DC115" i="1"/>
  <c r="DC117" i="1" s="1"/>
  <c r="X115" i="1"/>
  <c r="X117" i="1" s="1"/>
  <c r="FA115" i="1"/>
  <c r="FA117" i="1" s="1"/>
  <c r="EQ115" i="1"/>
  <c r="EQ117" i="1" s="1"/>
  <c r="V115" i="1"/>
  <c r="V117" i="1" s="1"/>
  <c r="DB115" i="1"/>
  <c r="DB117" i="1" s="1"/>
  <c r="CB115" i="1"/>
  <c r="CB117" i="1" s="1"/>
  <c r="EV115" i="1"/>
  <c r="EV117" i="1" s="1"/>
  <c r="DQ115" i="1"/>
  <c r="DQ117" i="1" s="1"/>
  <c r="DS115" i="1"/>
  <c r="DS117" i="1" s="1"/>
  <c r="AI115" i="1"/>
  <c r="AI117" i="1" s="1"/>
  <c r="EI115" i="1"/>
  <c r="EI117" i="1" s="1"/>
  <c r="CS115" i="1"/>
  <c r="CS117" i="1" s="1"/>
  <c r="BK115" i="1"/>
  <c r="BK117" i="1" s="1"/>
  <c r="FT115" i="1"/>
  <c r="FT117" i="1" s="1"/>
  <c r="AA115" i="1"/>
  <c r="AA117" i="1" s="1"/>
  <c r="EA115" i="1"/>
  <c r="EA117" i="1" s="1"/>
  <c r="CK115" i="1"/>
  <c r="CK117" i="1" s="1"/>
  <c r="AM115" i="1"/>
  <c r="AM117" i="1" s="1"/>
  <c r="DY115" i="1"/>
  <c r="DY117" i="1" s="1"/>
  <c r="BB115" i="1"/>
  <c r="BB117" i="1" s="1"/>
  <c r="DN115" i="1"/>
  <c r="DN117" i="1" s="1"/>
  <c r="FF115" i="1"/>
  <c r="FF117" i="1" s="1"/>
  <c r="J115" i="1"/>
  <c r="J117" i="1" s="1"/>
  <c r="BV115" i="1"/>
  <c r="BV117" i="1" s="1"/>
  <c r="EH115" i="1"/>
  <c r="EH117" i="1" s="1"/>
  <c r="ET115" i="1"/>
  <c r="ET117" i="1" s="1"/>
  <c r="BP115" i="1"/>
  <c r="BP117" i="1" s="1"/>
  <c r="CF115" i="1"/>
  <c r="CF117" i="1" s="1"/>
  <c r="AG115" i="1"/>
  <c r="AG117" i="1" s="1"/>
  <c r="ES115" i="1"/>
  <c r="ES117" i="1" s="1"/>
  <c r="I56" i="1"/>
  <c r="EC115" i="1"/>
  <c r="EC117" i="1" s="1"/>
  <c r="L115" i="1"/>
  <c r="L117" i="1" s="1"/>
  <c r="T115" i="1"/>
  <c r="T117" i="1" s="1"/>
  <c r="FI115" i="1"/>
  <c r="FI117" i="1" s="1"/>
  <c r="FK115" i="1"/>
  <c r="FK117" i="1" s="1"/>
  <c r="AU115" i="1"/>
  <c r="AU117" i="1" s="1"/>
  <c r="EX115" i="1"/>
  <c r="EX117" i="1" s="1"/>
  <c r="DG115" i="1"/>
  <c r="DG117" i="1" s="1"/>
  <c r="BW115" i="1"/>
  <c r="BW117" i="1" s="1"/>
  <c r="AN115" i="1"/>
  <c r="AN117" i="1" s="1"/>
  <c r="EO115" i="1"/>
  <c r="EO117" i="1" s="1"/>
  <c r="CW115" i="1"/>
  <c r="CW117" i="1" s="1"/>
  <c r="AW115" i="1"/>
  <c r="AW117" i="1" s="1"/>
  <c r="EK115" i="1"/>
  <c r="EK117" i="1" s="1"/>
  <c r="BJ115" i="1"/>
  <c r="BJ117" i="1" s="1"/>
  <c r="DV115" i="1"/>
  <c r="DV117" i="1" s="1"/>
  <c r="FO115" i="1"/>
  <c r="FO117" i="1" s="1"/>
  <c r="R115" i="1"/>
  <c r="R117" i="1" s="1"/>
  <c r="CD115" i="1"/>
  <c r="CD117" i="1" s="1"/>
  <c r="EP115" i="1"/>
  <c r="EP117" i="1" s="1"/>
  <c r="FB115" i="1"/>
  <c r="FB117" i="1" s="1"/>
  <c r="BX115" i="1"/>
  <c r="BX117" i="1" s="1"/>
  <c r="FQ115" i="1"/>
  <c r="FQ117" i="1" s="1"/>
  <c r="BC115" i="1"/>
  <c r="BC117" i="1" s="1"/>
  <c r="I89" i="1"/>
  <c r="I115" i="1"/>
  <c r="I117" i="1" s="1"/>
  <c r="AJ115" i="1"/>
  <c r="AJ117" i="1" s="1"/>
  <c r="S115" i="1"/>
  <c r="S117" i="1" s="1"/>
  <c r="AR115" i="1"/>
  <c r="AR117" i="1" s="1"/>
  <c r="BG115" i="1"/>
  <c r="BG117" i="1" s="1"/>
  <c r="FP115" i="1"/>
  <c r="FP117" i="1" s="1"/>
  <c r="DU115" i="1"/>
  <c r="DU117" i="1" s="1"/>
  <c r="CI115" i="1"/>
  <c r="CI117" i="1" s="1"/>
  <c r="AZ115" i="1"/>
  <c r="AZ117" i="1" s="1"/>
  <c r="FE115" i="1"/>
  <c r="FE117" i="1" s="1"/>
  <c r="P115" i="1"/>
  <c r="P117" i="1" s="1"/>
  <c r="DM115" i="1"/>
  <c r="DM117" i="1" s="1"/>
  <c r="BH115" i="1"/>
  <c r="BH117" i="1" s="1"/>
  <c r="EZ115" i="1"/>
  <c r="EZ117" i="1" s="1"/>
  <c r="BR115" i="1"/>
  <c r="BR117" i="1" s="1"/>
  <c r="ED115" i="1"/>
  <c r="ED117" i="1" s="1"/>
  <c r="DH115" i="1"/>
  <c r="DH117" i="1" s="1"/>
  <c r="FX115" i="1"/>
  <c r="FX117" i="1" s="1"/>
  <c r="Z115" i="1"/>
  <c r="Z117" i="1" s="1"/>
  <c r="CL115" i="1"/>
  <c r="CL117" i="1" s="1"/>
  <c r="EY115" i="1"/>
  <c r="EY117" i="1" s="1"/>
  <c r="FJ115" i="1"/>
  <c r="FJ117" i="1" s="1"/>
  <c r="CQ115" i="1"/>
  <c r="CQ117" i="1" s="1"/>
  <c r="AS115" i="1"/>
  <c r="AS117" i="1" s="1"/>
  <c r="DI115" i="1"/>
  <c r="DI117" i="1" s="1"/>
  <c r="J55" i="1"/>
  <c r="I55" i="1"/>
  <c r="BE115" i="1"/>
  <c r="BE117" i="1" s="1"/>
  <c r="BO115" i="1"/>
  <c r="BO117" i="1" s="1"/>
  <c r="AQ115" i="1"/>
  <c r="AQ117" i="1" s="1"/>
  <c r="BQ115" i="1"/>
  <c r="BQ117" i="1" s="1"/>
  <c r="U115" i="1"/>
  <c r="U117" i="1" s="1"/>
  <c r="BT115" i="1"/>
  <c r="BT117" i="1" s="1"/>
  <c r="EJ115" i="1"/>
  <c r="EJ117" i="1" s="1"/>
  <c r="CU115" i="1"/>
  <c r="CU117" i="1" s="1"/>
  <c r="BL115" i="1"/>
  <c r="BL117" i="1" s="1"/>
  <c r="FU115" i="1"/>
  <c r="FU117" i="1" s="1"/>
  <c r="AC115" i="1"/>
  <c r="AC117" i="1" s="1"/>
  <c r="EB115" i="1"/>
  <c r="EB117" i="1" s="1"/>
  <c r="BS115" i="1"/>
  <c r="BS117" i="1" s="1"/>
  <c r="FN115" i="1"/>
  <c r="FN117" i="1" s="1"/>
  <c r="N115" i="1"/>
  <c r="N117" i="1" s="1"/>
  <c r="BZ115" i="1"/>
  <c r="BZ117" i="1" s="1"/>
  <c r="EL115" i="1"/>
  <c r="EL117" i="1" s="1"/>
  <c r="DP115" i="1"/>
  <c r="DP117" i="1" s="1"/>
  <c r="AH115" i="1"/>
  <c r="AH117" i="1" s="1"/>
  <c r="CT115" i="1"/>
  <c r="CT117" i="1" s="1"/>
  <c r="FH115" i="1"/>
  <c r="FH117" i="1" s="1"/>
  <c r="FR115" i="1"/>
  <c r="FR117" i="1" s="1"/>
  <c r="K13" i="1" l="1"/>
  <c r="J2" i="1"/>
  <c r="J3" i="1"/>
  <c r="K7" i="1"/>
  <c r="K5" i="1" s="1"/>
  <c r="K86" i="1"/>
  <c r="K45" i="1"/>
  <c r="K47" i="1"/>
  <c r="K41" i="1"/>
  <c r="K32" i="1"/>
  <c r="K11" i="1"/>
  <c r="L8" i="1"/>
  <c r="K84" i="1"/>
  <c r="K37" i="1"/>
  <c r="K52" i="1"/>
  <c r="K40" i="1"/>
  <c r="K39" i="1"/>
  <c r="K12" i="1"/>
  <c r="K78" i="1"/>
  <c r="K51" i="1"/>
  <c r="K33" i="1"/>
  <c r="K42" i="1"/>
  <c r="K23" i="1"/>
  <c r="K85" i="1"/>
  <c r="K35" i="1"/>
  <c r="K30" i="1"/>
  <c r="K26" i="1"/>
  <c r="K25" i="1"/>
  <c r="K88" i="1"/>
  <c r="K81" i="1"/>
  <c r="K49" i="1"/>
  <c r="K34" i="1"/>
  <c r="K31" i="1"/>
  <c r="K14" i="1"/>
  <c r="K87" i="1"/>
  <c r="K82" i="1"/>
  <c r="K36" i="1"/>
  <c r="K83" i="1"/>
  <c r="K80" i="1"/>
  <c r="K46" i="1"/>
  <c r="K79" i="1"/>
  <c r="K44" i="1"/>
  <c r="K22" i="1"/>
  <c r="K10" i="1"/>
  <c r="K98" i="1"/>
  <c r="K101" i="1" s="1"/>
  <c r="K100" i="1" s="1"/>
  <c r="J101" i="1"/>
  <c r="J100" i="1" s="1"/>
  <c r="I101" i="1"/>
  <c r="I100" i="1" s="1"/>
  <c r="K55" i="1"/>
  <c r="K15" i="1" l="1"/>
  <c r="K2" i="1"/>
  <c r="K3" i="1"/>
  <c r="L87" i="1"/>
  <c r="L85" i="1"/>
  <c r="L36" i="1"/>
  <c r="L31" i="1"/>
  <c r="L30" i="1"/>
  <c r="L15" i="1"/>
  <c r="L83" i="1"/>
  <c r="L81" i="1"/>
  <c r="L46" i="1"/>
  <c r="L22" i="1"/>
  <c r="L11" i="1"/>
  <c r="L34" i="1"/>
  <c r="L86" i="1"/>
  <c r="L80" i="1"/>
  <c r="L32" i="1"/>
  <c r="L82" i="1"/>
  <c r="L47" i="1"/>
  <c r="L39" i="1"/>
  <c r="L23" i="1"/>
  <c r="L12" i="1"/>
  <c r="L9" i="1"/>
  <c r="L37" i="1"/>
  <c r="L84" i="1"/>
  <c r="L45" i="1"/>
  <c r="L52" i="1"/>
  <c r="L41" i="1"/>
  <c r="L13" i="1"/>
  <c r="M8" i="1"/>
  <c r="L50" i="1"/>
  <c r="L42" i="1"/>
  <c r="L88" i="1"/>
  <c r="L79" i="1"/>
  <c r="L51" i="1"/>
  <c r="L44" i="1"/>
  <c r="L40" i="1"/>
  <c r="L25" i="1"/>
  <c r="L7" i="1"/>
  <c r="L5" i="1" s="1"/>
  <c r="L2" i="1" s="1"/>
  <c r="L10" i="1"/>
  <c r="L78" i="1"/>
  <c r="L35" i="1"/>
  <c r="L14" i="1"/>
  <c r="L49" i="1"/>
  <c r="L33" i="1"/>
  <c r="L98" i="1"/>
  <c r="L101" i="1" s="1"/>
  <c r="L100" i="1" s="1"/>
  <c r="L105" i="1" s="1"/>
  <c r="L26" i="1"/>
  <c r="K89" i="1"/>
  <c r="J102" i="1"/>
  <c r="J103" i="1"/>
  <c r="J105" i="1"/>
  <c r="K102" i="1"/>
  <c r="K103" i="1"/>
  <c r="K105" i="1"/>
  <c r="I102" i="1"/>
  <c r="I103" i="1"/>
  <c r="I105" i="1"/>
  <c r="L3" i="1" l="1"/>
  <c r="L102" i="1"/>
  <c r="K104" i="1"/>
  <c r="L103" i="1"/>
  <c r="L55" i="1"/>
  <c r="M84" i="1"/>
  <c r="M49" i="1"/>
  <c r="M36" i="1"/>
  <c r="M37" i="1"/>
  <c r="M33" i="1"/>
  <c r="M7" i="1"/>
  <c r="M5" i="1" s="1"/>
  <c r="M3" i="1" s="1"/>
  <c r="M83" i="1"/>
  <c r="M35" i="1"/>
  <c r="M10" i="1"/>
  <c r="M87" i="1"/>
  <c r="M39" i="1"/>
  <c r="M23" i="1"/>
  <c r="M31" i="1"/>
  <c r="M81" i="1"/>
  <c r="M47" i="1"/>
  <c r="M41" i="1"/>
  <c r="M34" i="1"/>
  <c r="M80" i="1"/>
  <c r="M12" i="1"/>
  <c r="M13" i="1"/>
  <c r="M51" i="1"/>
  <c r="M14" i="1"/>
  <c r="M86" i="1"/>
  <c r="M16" i="1"/>
  <c r="M82" i="1"/>
  <c r="M42" i="1"/>
  <c r="M45" i="1"/>
  <c r="M79" i="1"/>
  <c r="M50" i="1"/>
  <c r="M22" i="1"/>
  <c r="M26" i="1"/>
  <c r="M11" i="1"/>
  <c r="M15" i="1"/>
  <c r="N8" i="1"/>
  <c r="M30" i="1"/>
  <c r="M40" i="1"/>
  <c r="M9" i="1"/>
  <c r="M98" i="1"/>
  <c r="M101" i="1" s="1"/>
  <c r="M100" i="1" s="1"/>
  <c r="M78" i="1"/>
  <c r="M46" i="1"/>
  <c r="M38" i="1"/>
  <c r="M32" i="1"/>
  <c r="M44" i="1"/>
  <c r="M85" i="1"/>
  <c r="M88" i="1"/>
  <c r="M52" i="1"/>
  <c r="M25" i="1"/>
  <c r="L89" i="1"/>
  <c r="I104" i="1"/>
  <c r="J104" i="1"/>
  <c r="L104" i="1" l="1"/>
  <c r="K16" i="1"/>
  <c r="L16" i="1"/>
  <c r="M105" i="1"/>
  <c r="M103" i="1"/>
  <c r="M102" i="1"/>
  <c r="M2" i="1"/>
  <c r="N85" i="1"/>
  <c r="N82" i="1"/>
  <c r="N40" i="1"/>
  <c r="N45" i="1"/>
  <c r="N34" i="1"/>
  <c r="N14" i="1"/>
  <c r="N10" i="1"/>
  <c r="N81" i="1"/>
  <c r="N84" i="1"/>
  <c r="N41" i="1"/>
  <c r="N37" i="1"/>
  <c r="N11" i="1"/>
  <c r="N80" i="1"/>
  <c r="N88" i="1"/>
  <c r="N44" i="1"/>
  <c r="N25" i="1"/>
  <c r="N15" i="1"/>
  <c r="N35" i="1"/>
  <c r="N42" i="1"/>
  <c r="N83" i="1"/>
  <c r="N49" i="1"/>
  <c r="N38" i="1"/>
  <c r="N39" i="1"/>
  <c r="N33" i="1"/>
  <c r="N16" i="1"/>
  <c r="N79" i="1"/>
  <c r="N50" i="1"/>
  <c r="N32" i="1"/>
  <c r="N17" i="1"/>
  <c r="O8" i="1"/>
  <c r="N52" i="1"/>
  <c r="N23" i="1"/>
  <c r="N86" i="1"/>
  <c r="N47" i="1"/>
  <c r="N13" i="1"/>
  <c r="N7" i="1"/>
  <c r="N5" i="1" s="1"/>
  <c r="N2" i="1" s="1"/>
  <c r="N78" i="1"/>
  <c r="N51" i="1"/>
  <c r="N30" i="1"/>
  <c r="N26" i="1"/>
  <c r="N22" i="1"/>
  <c r="N12" i="1"/>
  <c r="N98" i="1"/>
  <c r="N101" i="1" s="1"/>
  <c r="N100" i="1" s="1"/>
  <c r="N102" i="1" s="1"/>
  <c r="N46" i="1"/>
  <c r="N31" i="1"/>
  <c r="N9" i="1"/>
  <c r="N87" i="1"/>
  <c r="N36" i="1"/>
  <c r="M89" i="1"/>
  <c r="M55" i="1"/>
  <c r="N3" i="1" l="1"/>
  <c r="M104" i="1"/>
  <c r="L93" i="1"/>
  <c r="N103" i="1"/>
  <c r="N104" i="1" s="1"/>
  <c r="N105" i="1"/>
  <c r="K17" i="1"/>
  <c r="L17" i="1"/>
  <c r="M17" i="1"/>
  <c r="N77" i="1"/>
  <c r="N90" i="1" s="1"/>
  <c r="J77" i="1"/>
  <c r="J90" i="1" s="1"/>
  <c r="J91" i="1" s="1"/>
  <c r="N55" i="1"/>
  <c r="O80" i="1"/>
  <c r="O52" i="1"/>
  <c r="O38" i="1"/>
  <c r="O34" i="1"/>
  <c r="O14" i="1"/>
  <c r="O10" i="1"/>
  <c r="O98" i="1"/>
  <c r="O82" i="1"/>
  <c r="O30" i="1"/>
  <c r="O9" i="1"/>
  <c r="O84" i="1"/>
  <c r="O25" i="1"/>
  <c r="O7" i="1"/>
  <c r="O5" i="1" s="1"/>
  <c r="O3" i="1" s="1"/>
  <c r="O93" i="1" s="1"/>
  <c r="O19" i="1"/>
  <c r="O11" i="1"/>
  <c r="O88" i="1"/>
  <c r="O46" i="1"/>
  <c r="O32" i="1"/>
  <c r="O86" i="1"/>
  <c r="O47" i="1"/>
  <c r="O15" i="1"/>
  <c r="O41" i="1"/>
  <c r="P8" i="1"/>
  <c r="O36" i="1"/>
  <c r="O85" i="1"/>
  <c r="O83" i="1"/>
  <c r="O40" i="1"/>
  <c r="O31" i="1"/>
  <c r="O33" i="1"/>
  <c r="O16" i="1"/>
  <c r="O23" i="1"/>
  <c r="O79" i="1"/>
  <c r="O45" i="1"/>
  <c r="O51" i="1"/>
  <c r="O81" i="1"/>
  <c r="O44" i="1"/>
  <c r="O78" i="1"/>
  <c r="O49" i="1"/>
  <c r="O42" i="1"/>
  <c r="O37" i="1"/>
  <c r="O26" i="1"/>
  <c r="O17" i="1"/>
  <c r="O12" i="1"/>
  <c r="O87" i="1"/>
  <c r="O50" i="1"/>
  <c r="O39" i="1"/>
  <c r="O22" i="1"/>
  <c r="O35" i="1"/>
  <c r="O13" i="1"/>
  <c r="N89" i="1"/>
  <c r="O2" i="1" l="1"/>
  <c r="O77" i="1" s="1"/>
  <c r="O90" i="1" s="1"/>
  <c r="N91" i="1"/>
  <c r="N92" i="1" s="1"/>
  <c r="K18" i="1"/>
  <c r="L18" i="1"/>
  <c r="M18" i="1"/>
  <c r="N18" i="1"/>
  <c r="I93" i="1"/>
  <c r="K93" i="1"/>
  <c r="K77" i="1"/>
  <c r="M93" i="1"/>
  <c r="K19" i="1"/>
  <c r="L19" i="1"/>
  <c r="M19" i="1"/>
  <c r="N19" i="1"/>
  <c r="L77" i="1"/>
  <c r="M77" i="1"/>
  <c r="J93" i="1"/>
  <c r="N93" i="1"/>
  <c r="O18" i="1"/>
  <c r="I77" i="1"/>
  <c r="J39" i="1"/>
  <c r="O101" i="1"/>
  <c r="O100" i="1" s="1"/>
  <c r="O55" i="1"/>
  <c r="P80" i="1"/>
  <c r="P50" i="1"/>
  <c r="P45" i="1"/>
  <c r="P26" i="1"/>
  <c r="P38" i="1"/>
  <c r="P85" i="1"/>
  <c r="P78" i="1"/>
  <c r="P23" i="1"/>
  <c r="P87" i="1"/>
  <c r="P51" i="1"/>
  <c r="P30" i="1"/>
  <c r="P39" i="1"/>
  <c r="P29" i="1"/>
  <c r="P17" i="1"/>
  <c r="P12" i="1"/>
  <c r="P52" i="1"/>
  <c r="P47" i="1"/>
  <c r="P35" i="1"/>
  <c r="P9" i="1"/>
  <c r="P24" i="1"/>
  <c r="P82" i="1"/>
  <c r="P46" i="1"/>
  <c r="P34" i="1"/>
  <c r="P22" i="1"/>
  <c r="P42" i="1"/>
  <c r="P15" i="1"/>
  <c r="P14" i="1"/>
  <c r="P43" i="1"/>
  <c r="P33" i="1"/>
  <c r="P11" i="1"/>
  <c r="P40" i="1"/>
  <c r="P86" i="1"/>
  <c r="P19" i="1"/>
  <c r="P49" i="1"/>
  <c r="P13" i="1"/>
  <c r="P98" i="1"/>
  <c r="P101" i="1" s="1"/>
  <c r="P100" i="1" s="1"/>
  <c r="P81" i="1"/>
  <c r="P41" i="1"/>
  <c r="P31" i="1"/>
  <c r="P36" i="1"/>
  <c r="P20" i="1"/>
  <c r="P18" i="1"/>
  <c r="P7" i="1"/>
  <c r="P5" i="1" s="1"/>
  <c r="P2" i="1" s="1"/>
  <c r="P77" i="1" s="1"/>
  <c r="P90" i="1" s="1"/>
  <c r="P83" i="1"/>
  <c r="P37" i="1"/>
  <c r="P25" i="1"/>
  <c r="P10" i="1"/>
  <c r="P79" i="1"/>
  <c r="P32" i="1"/>
  <c r="P16" i="1"/>
  <c r="P88" i="1"/>
  <c r="P84" i="1"/>
  <c r="P44" i="1"/>
  <c r="Q8" i="1"/>
  <c r="O89" i="1"/>
  <c r="I90" i="1" l="1"/>
  <c r="I91" i="1" s="1"/>
  <c r="I92" i="1" s="1"/>
  <c r="I94" i="1" s="1"/>
  <c r="I95" i="1" s="1"/>
  <c r="I96" i="1" s="1"/>
  <c r="I109" i="1" s="1"/>
  <c r="M90" i="1"/>
  <c r="M91" i="1" s="1"/>
  <c r="M92" i="1" s="1"/>
  <c r="M94" i="1" s="1"/>
  <c r="M95" i="1" s="1"/>
  <c r="M96" i="1" s="1"/>
  <c r="M109" i="1" s="1"/>
  <c r="L90" i="1"/>
  <c r="L91" i="1" s="1"/>
  <c r="L92" i="1" s="1"/>
  <c r="K90" i="1"/>
  <c r="K91" i="1" s="1"/>
  <c r="K92" i="1" s="1"/>
  <c r="K94" i="1" s="1"/>
  <c r="K95" i="1" s="1"/>
  <c r="K96" i="1" s="1"/>
  <c r="K109" i="1" s="1"/>
  <c r="O91" i="1"/>
  <c r="O92" i="1" s="1"/>
  <c r="O94" i="1" s="1"/>
  <c r="O95" i="1" s="1"/>
  <c r="O96" i="1" s="1"/>
  <c r="K20" i="1"/>
  <c r="L20" i="1"/>
  <c r="M20" i="1"/>
  <c r="N20" i="1"/>
  <c r="O20" i="1"/>
  <c r="K24" i="1"/>
  <c r="L24" i="1"/>
  <c r="M24" i="1"/>
  <c r="N24" i="1"/>
  <c r="O24" i="1"/>
  <c r="K21" i="1"/>
  <c r="L21" i="1"/>
  <c r="M21" i="1"/>
  <c r="N21" i="1"/>
  <c r="O21" i="1"/>
  <c r="J29" i="1"/>
  <c r="I29" i="1"/>
  <c r="K29" i="1"/>
  <c r="L29" i="1"/>
  <c r="M29" i="1"/>
  <c r="N29" i="1"/>
  <c r="O29" i="1"/>
  <c r="J38" i="1"/>
  <c r="K38" i="1"/>
  <c r="L38" i="1"/>
  <c r="J43" i="1"/>
  <c r="K43" i="1"/>
  <c r="L43" i="1"/>
  <c r="M43" i="1"/>
  <c r="N43" i="1"/>
  <c r="O43" i="1"/>
  <c r="P21" i="1"/>
  <c r="P103" i="1"/>
  <c r="P105" i="1"/>
  <c r="P102" i="1"/>
  <c r="P89" i="1"/>
  <c r="P91" i="1" s="1"/>
  <c r="P3" i="1"/>
  <c r="P93" i="1" s="1"/>
  <c r="P55" i="1"/>
  <c r="O105" i="1"/>
  <c r="O103" i="1"/>
  <c r="O102" i="1"/>
  <c r="Q84" i="1"/>
  <c r="Q78" i="1"/>
  <c r="Q45" i="1"/>
  <c r="Q40" i="1"/>
  <c r="Q27" i="1"/>
  <c r="R8" i="1"/>
  <c r="Q23" i="1"/>
  <c r="Q80" i="1"/>
  <c r="Q51" i="1"/>
  <c r="Q46" i="1"/>
  <c r="Q33" i="1"/>
  <c r="Q26" i="1"/>
  <c r="Q17" i="1"/>
  <c r="Q21" i="1"/>
  <c r="Q87" i="1"/>
  <c r="Q52" i="1"/>
  <c r="Q39" i="1"/>
  <c r="Q29" i="1"/>
  <c r="Q9" i="1"/>
  <c r="Q12" i="1"/>
  <c r="Q82" i="1"/>
  <c r="Q86" i="1"/>
  <c r="Q47" i="1"/>
  <c r="Q35" i="1"/>
  <c r="Q19" i="1"/>
  <c r="Q22" i="1"/>
  <c r="Q24" i="1"/>
  <c r="Q81" i="1"/>
  <c r="Q42" i="1"/>
  <c r="Q31" i="1"/>
  <c r="Q34" i="1"/>
  <c r="Q20" i="1"/>
  <c r="Q18" i="1"/>
  <c r="Q13" i="1"/>
  <c r="Q43" i="1"/>
  <c r="Q50" i="1"/>
  <c r="Q10" i="1"/>
  <c r="Q36" i="1"/>
  <c r="Q11" i="1"/>
  <c r="Q85" i="1"/>
  <c r="Q37" i="1"/>
  <c r="Q30" i="1"/>
  <c r="Q14" i="1"/>
  <c r="Q38" i="1"/>
  <c r="Q98" i="1"/>
  <c r="Q101" i="1" s="1"/>
  <c r="Q100" i="1" s="1"/>
  <c r="Q105" i="1" s="1"/>
  <c r="Q83" i="1"/>
  <c r="Q44" i="1"/>
  <c r="Q32" i="1"/>
  <c r="Q49" i="1"/>
  <c r="Q25" i="1"/>
  <c r="Q7" i="1"/>
  <c r="Q5" i="1" s="1"/>
  <c r="Q88" i="1"/>
  <c r="Q79" i="1"/>
  <c r="Q41" i="1"/>
  <c r="Q16" i="1"/>
  <c r="Q15" i="1"/>
  <c r="Q2" i="1"/>
  <c r="Q77" i="1" s="1"/>
  <c r="Q90" i="1" s="1"/>
  <c r="Q3" i="1"/>
  <c r="Q93" i="1" s="1"/>
  <c r="N94" i="1"/>
  <c r="N95" i="1" s="1"/>
  <c r="L94" i="1" l="1"/>
  <c r="L95" i="1" s="1"/>
  <c r="L96" i="1" s="1"/>
  <c r="L109" i="1" s="1"/>
  <c r="J27" i="1"/>
  <c r="K27" i="1"/>
  <c r="K56" i="1" s="1"/>
  <c r="L27" i="1"/>
  <c r="L56" i="1" s="1"/>
  <c r="M27" i="1"/>
  <c r="M56" i="1" s="1"/>
  <c r="N27" i="1"/>
  <c r="O27" i="1"/>
  <c r="O56" i="1" s="1"/>
  <c r="P27" i="1"/>
  <c r="E56" i="1"/>
  <c r="I28" i="1"/>
  <c r="J28" i="1"/>
  <c r="K28" i="1"/>
  <c r="L28" i="1"/>
  <c r="M28" i="1"/>
  <c r="N28" i="1"/>
  <c r="O28" i="1"/>
  <c r="P28" i="1"/>
  <c r="P104" i="1"/>
  <c r="Q28" i="1"/>
  <c r="Q103" i="1"/>
  <c r="Q102" i="1"/>
  <c r="O104" i="1"/>
  <c r="O109" i="1" s="1"/>
  <c r="Q55" i="1"/>
  <c r="Q89" i="1"/>
  <c r="Q56" i="1"/>
  <c r="R87" i="1"/>
  <c r="R78" i="1"/>
  <c r="R37" i="1"/>
  <c r="R40" i="1"/>
  <c r="R20" i="1"/>
  <c r="R18" i="1"/>
  <c r="R24" i="1"/>
  <c r="R25" i="1"/>
  <c r="R83" i="1"/>
  <c r="R86" i="1"/>
  <c r="R46" i="1"/>
  <c r="R33" i="1"/>
  <c r="R21" i="1"/>
  <c r="R10" i="1"/>
  <c r="R13" i="1"/>
  <c r="R88" i="1"/>
  <c r="R42" i="1"/>
  <c r="R30" i="1"/>
  <c r="R14" i="1"/>
  <c r="R47" i="1"/>
  <c r="R15" i="1"/>
  <c r="R98" i="1"/>
  <c r="R101" i="1" s="1"/>
  <c r="R100" i="1" s="1"/>
  <c r="R103" i="1" s="1"/>
  <c r="R38" i="1"/>
  <c r="R12" i="1"/>
  <c r="R52" i="1"/>
  <c r="R27" i="1"/>
  <c r="R51" i="1"/>
  <c r="R28" i="1"/>
  <c r="R85" i="1"/>
  <c r="R19" i="1"/>
  <c r="R82" i="1"/>
  <c r="R39" i="1"/>
  <c r="R36" i="1"/>
  <c r="R16" i="1"/>
  <c r="R79" i="1"/>
  <c r="R29" i="1"/>
  <c r="S8" i="1"/>
  <c r="R81" i="1"/>
  <c r="R43" i="1"/>
  <c r="R50" i="1"/>
  <c r="R35" i="1"/>
  <c r="R31" i="1"/>
  <c r="R11" i="1"/>
  <c r="R7" i="1"/>
  <c r="R5" i="1" s="1"/>
  <c r="R80" i="1"/>
  <c r="R49" i="1"/>
  <c r="R34" i="1"/>
  <c r="R17" i="1"/>
  <c r="R26" i="1"/>
  <c r="R32" i="1"/>
  <c r="R9" i="1"/>
  <c r="R84" i="1"/>
  <c r="R22" i="1"/>
  <c r="R44" i="1"/>
  <c r="R23" i="1"/>
  <c r="R41" i="1"/>
  <c r="R45" i="1"/>
  <c r="N96" i="1"/>
  <c r="N109" i="1" s="1"/>
  <c r="P92" i="1"/>
  <c r="Q91" i="1" l="1"/>
  <c r="Q92" i="1" s="1"/>
  <c r="Q94" i="1" s="1"/>
  <c r="Q95" i="1" s="1"/>
  <c r="Q96" i="1" s="1"/>
  <c r="Q104" i="1"/>
  <c r="J56" i="1"/>
  <c r="P56" i="1"/>
  <c r="N56" i="1"/>
  <c r="R102" i="1"/>
  <c r="R104" i="1" s="1"/>
  <c r="R105" i="1"/>
  <c r="R89" i="1"/>
  <c r="R56" i="1"/>
  <c r="S98" i="1"/>
  <c r="S101" i="1" s="1"/>
  <c r="S100" i="1" s="1"/>
  <c r="S105" i="1" s="1"/>
  <c r="S80" i="1"/>
  <c r="S38" i="1"/>
  <c r="S33" i="1"/>
  <c r="S51" i="1"/>
  <c r="S18" i="1"/>
  <c r="S24" i="1"/>
  <c r="S17" i="1"/>
  <c r="S13" i="1"/>
  <c r="S87" i="1"/>
  <c r="S85" i="1"/>
  <c r="S52" i="1"/>
  <c r="S43" i="1"/>
  <c r="S21" i="1"/>
  <c r="S10" i="1"/>
  <c r="T8" i="1"/>
  <c r="S22" i="1"/>
  <c r="S14" i="1"/>
  <c r="S47" i="1"/>
  <c r="S30" i="1"/>
  <c r="S83" i="1"/>
  <c r="S78" i="1"/>
  <c r="S42" i="1"/>
  <c r="S25" i="1"/>
  <c r="S79" i="1"/>
  <c r="S84" i="1"/>
  <c r="S39" i="1"/>
  <c r="S15" i="1"/>
  <c r="S88" i="1"/>
  <c r="S44" i="1"/>
  <c r="S50" i="1"/>
  <c r="S35" i="1"/>
  <c r="S28" i="1"/>
  <c r="S23" i="1"/>
  <c r="S16" i="1"/>
  <c r="S82" i="1"/>
  <c r="S27" i="1"/>
  <c r="S12" i="1"/>
  <c r="S81" i="1"/>
  <c r="S26" i="1"/>
  <c r="S11" i="1"/>
  <c r="S86" i="1"/>
  <c r="S45" i="1"/>
  <c r="S49" i="1"/>
  <c r="S34" i="1"/>
  <c r="S31" i="1"/>
  <c r="S19" i="1"/>
  <c r="S7" i="1"/>
  <c r="S5" i="1" s="1"/>
  <c r="S37" i="1"/>
  <c r="S32" i="1"/>
  <c r="S46" i="1"/>
  <c r="S29" i="1"/>
  <c r="S41" i="1"/>
  <c r="S9" i="1"/>
  <c r="S40" i="1"/>
  <c r="S20" i="1"/>
  <c r="S36" i="1"/>
  <c r="R2" i="1"/>
  <c r="R77" i="1" s="1"/>
  <c r="R90" i="1" s="1"/>
  <c r="R3" i="1"/>
  <c r="R93" i="1" s="1"/>
  <c r="R55" i="1"/>
  <c r="P94" i="1"/>
  <c r="P95" i="1" s="1"/>
  <c r="Q109" i="1" l="1"/>
  <c r="R91" i="1"/>
  <c r="S89" i="1"/>
  <c r="S103" i="1"/>
  <c r="S102" i="1"/>
  <c r="S3" i="1"/>
  <c r="S93" i="1" s="1"/>
  <c r="S2" i="1"/>
  <c r="S77" i="1" s="1"/>
  <c r="T83" i="1"/>
  <c r="T78" i="1"/>
  <c r="T39" i="1"/>
  <c r="T34" i="1"/>
  <c r="T22" i="1"/>
  <c r="T11" i="1"/>
  <c r="T15" i="1"/>
  <c r="T88" i="1"/>
  <c r="T84" i="1"/>
  <c r="T50" i="1"/>
  <c r="T27" i="1"/>
  <c r="T30" i="1"/>
  <c r="T19" i="1"/>
  <c r="T16" i="1"/>
  <c r="T47" i="1"/>
  <c r="T28" i="1"/>
  <c r="T12" i="1"/>
  <c r="T86" i="1"/>
  <c r="T49" i="1"/>
  <c r="T23" i="1"/>
  <c r="T20" i="1"/>
  <c r="T87" i="1"/>
  <c r="T14" i="1"/>
  <c r="T82" i="1"/>
  <c r="T51" i="1"/>
  <c r="T36" i="1"/>
  <c r="T31" i="1"/>
  <c r="T24" i="1"/>
  <c r="T17" i="1"/>
  <c r="T81" i="1"/>
  <c r="T45" i="1"/>
  <c r="T43" i="1"/>
  <c r="T44" i="1"/>
  <c r="T25" i="1"/>
  <c r="T13" i="1"/>
  <c r="T9" i="1"/>
  <c r="T79" i="1"/>
  <c r="T80" i="1"/>
  <c r="T46" i="1"/>
  <c r="T42" i="1"/>
  <c r="T41" i="1"/>
  <c r="T32" i="1"/>
  <c r="T7" i="1"/>
  <c r="T5" i="1" s="1"/>
  <c r="T10" i="1"/>
  <c r="T35" i="1"/>
  <c r="U8" i="1"/>
  <c r="T98" i="1"/>
  <c r="T101" i="1" s="1"/>
  <c r="T100" i="1" s="1"/>
  <c r="T85" i="1"/>
  <c r="T38" i="1"/>
  <c r="T37" i="1"/>
  <c r="T33" i="1"/>
  <c r="T26" i="1"/>
  <c r="T21" i="1"/>
  <c r="T18" i="1"/>
  <c r="T52" i="1"/>
  <c r="T29" i="1"/>
  <c r="T40" i="1"/>
  <c r="S55" i="1"/>
  <c r="S56" i="1"/>
  <c r="R92" i="1"/>
  <c r="R94" i="1" s="1"/>
  <c r="R95" i="1" s="1"/>
  <c r="R96" i="1" s="1"/>
  <c r="R109" i="1" s="1"/>
  <c r="P96" i="1"/>
  <c r="P109" i="1" s="1"/>
  <c r="S104" i="1" l="1"/>
  <c r="S90" i="1"/>
  <c r="S91" i="1" s="1"/>
  <c r="S92" i="1" s="1"/>
  <c r="S94" i="1" s="1"/>
  <c r="S95" i="1" s="1"/>
  <c r="S96" i="1" s="1"/>
  <c r="S109" i="1" s="1"/>
  <c r="T89" i="1"/>
  <c r="T102" i="1"/>
  <c r="T103" i="1"/>
  <c r="T105" i="1"/>
  <c r="U86" i="1"/>
  <c r="U81" i="1"/>
  <c r="U40" i="1"/>
  <c r="U38" i="1"/>
  <c r="U24" i="1"/>
  <c r="U13" i="1"/>
  <c r="U17" i="1"/>
  <c r="U82" i="1"/>
  <c r="U80" i="1"/>
  <c r="U41" i="1"/>
  <c r="U25" i="1"/>
  <c r="U7" i="1"/>
  <c r="U5" i="1" s="1"/>
  <c r="U22" i="1"/>
  <c r="U42" i="1"/>
  <c r="U30" i="1"/>
  <c r="U98" i="1"/>
  <c r="U101" i="1" s="1"/>
  <c r="U100" i="1" s="1"/>
  <c r="U29" i="1"/>
  <c r="U16" i="1"/>
  <c r="U83" i="1"/>
  <c r="U12" i="1"/>
  <c r="U50" i="1"/>
  <c r="U9" i="1"/>
  <c r="U85" i="1"/>
  <c r="U47" i="1"/>
  <c r="U32" i="1"/>
  <c r="U15" i="1"/>
  <c r="U84" i="1"/>
  <c r="U52" i="1"/>
  <c r="U23" i="1"/>
  <c r="V8" i="1"/>
  <c r="U88" i="1"/>
  <c r="U44" i="1"/>
  <c r="U20" i="1"/>
  <c r="U34" i="1"/>
  <c r="U87" i="1"/>
  <c r="U49" i="1"/>
  <c r="U28" i="1"/>
  <c r="U43" i="1"/>
  <c r="U26" i="1"/>
  <c r="U21" i="1"/>
  <c r="U33" i="1"/>
  <c r="U51" i="1"/>
  <c r="U37" i="1"/>
  <c r="U35" i="1"/>
  <c r="U18" i="1"/>
  <c r="U46" i="1"/>
  <c r="U36" i="1"/>
  <c r="U10" i="1"/>
  <c r="U19" i="1"/>
  <c r="U39" i="1"/>
  <c r="U11" i="1"/>
  <c r="U79" i="1"/>
  <c r="U45" i="1"/>
  <c r="U14" i="1"/>
  <c r="U78" i="1"/>
  <c r="U27" i="1"/>
  <c r="U31" i="1"/>
  <c r="T56" i="1"/>
  <c r="T55" i="1"/>
  <c r="T2" i="1"/>
  <c r="T77" i="1" s="1"/>
  <c r="T90" i="1" s="1"/>
  <c r="T3" i="1"/>
  <c r="T93" i="1" s="1"/>
  <c r="T91" i="1" l="1"/>
  <c r="U56" i="1"/>
  <c r="U89" i="1"/>
  <c r="U105" i="1"/>
  <c r="U103" i="1"/>
  <c r="U102" i="1"/>
  <c r="V79" i="1"/>
  <c r="V49" i="1"/>
  <c r="V46" i="1"/>
  <c r="V42" i="1"/>
  <c r="V26" i="1"/>
  <c r="V14" i="1"/>
  <c r="V9" i="1"/>
  <c r="V84" i="1"/>
  <c r="V45" i="1"/>
  <c r="V23" i="1"/>
  <c r="V27" i="1"/>
  <c r="V7" i="1"/>
  <c r="V5" i="1" s="1"/>
  <c r="V88" i="1"/>
  <c r="V52" i="1"/>
  <c r="V31" i="1"/>
  <c r="V20" i="1"/>
  <c r="V78" i="1"/>
  <c r="V50" i="1"/>
  <c r="V39" i="1"/>
  <c r="V37" i="1"/>
  <c r="V35" i="1"/>
  <c r="V15" i="1"/>
  <c r="W8" i="1"/>
  <c r="V16" i="1"/>
  <c r="V47" i="1"/>
  <c r="V18" i="1"/>
  <c r="V81" i="1"/>
  <c r="V44" i="1"/>
  <c r="V10" i="1"/>
  <c r="V51" i="1"/>
  <c r="V87" i="1"/>
  <c r="V25" i="1"/>
  <c r="V83" i="1"/>
  <c r="V36" i="1"/>
  <c r="V34" i="1"/>
  <c r="V19" i="1"/>
  <c r="V85" i="1"/>
  <c r="V30" i="1"/>
  <c r="V86" i="1"/>
  <c r="V98" i="1"/>
  <c r="V101" i="1" s="1"/>
  <c r="V100" i="1" s="1"/>
  <c r="V40" i="1"/>
  <c r="V29" i="1"/>
  <c r="V24" i="1"/>
  <c r="V33" i="1"/>
  <c r="V17" i="1"/>
  <c r="V12" i="1"/>
  <c r="V80" i="1"/>
  <c r="V28" i="1"/>
  <c r="V13" i="1"/>
  <c r="V22" i="1"/>
  <c r="V41" i="1"/>
  <c r="V82" i="1"/>
  <c r="V43" i="1"/>
  <c r="V38" i="1"/>
  <c r="V32" i="1"/>
  <c r="V21" i="1"/>
  <c r="V11" i="1"/>
  <c r="U55" i="1"/>
  <c r="T104" i="1"/>
  <c r="U2" i="1"/>
  <c r="U77" i="1" s="1"/>
  <c r="U90" i="1" s="1"/>
  <c r="U3" i="1"/>
  <c r="U93" i="1" s="1"/>
  <c r="T92" i="1"/>
  <c r="T94" i="1" s="1"/>
  <c r="T95" i="1" s="1"/>
  <c r="T96" i="1" s="1"/>
  <c r="T109" i="1" s="1"/>
  <c r="U91" i="1" l="1"/>
  <c r="U92" i="1" s="1"/>
  <c r="U94" i="1" s="1"/>
  <c r="U95" i="1" s="1"/>
  <c r="U96" i="1" s="1"/>
  <c r="U104" i="1"/>
  <c r="V89" i="1"/>
  <c r="V105" i="1"/>
  <c r="V103" i="1"/>
  <c r="V102" i="1"/>
  <c r="W88" i="1"/>
  <c r="W80" i="1"/>
  <c r="W47" i="1"/>
  <c r="W36" i="1"/>
  <c r="W32" i="1"/>
  <c r="W21" i="1"/>
  <c r="W18" i="1"/>
  <c r="W7" i="1"/>
  <c r="W5" i="1" s="1"/>
  <c r="W82" i="1"/>
  <c r="W38" i="1"/>
  <c r="W23" i="1"/>
  <c r="W35" i="1"/>
  <c r="W52" i="1"/>
  <c r="W22" i="1"/>
  <c r="W17" i="1"/>
  <c r="W85" i="1"/>
  <c r="W87" i="1"/>
  <c r="W41" i="1"/>
  <c r="W30" i="1"/>
  <c r="W26" i="1"/>
  <c r="W14" i="1"/>
  <c r="W11" i="1"/>
  <c r="W81" i="1"/>
  <c r="W42" i="1"/>
  <c r="W39" i="1"/>
  <c r="W19" i="1"/>
  <c r="W15" i="1"/>
  <c r="W20" i="1"/>
  <c r="W29" i="1"/>
  <c r="W79" i="1"/>
  <c r="W49" i="1"/>
  <c r="W31" i="1"/>
  <c r="W12" i="1"/>
  <c r="W46" i="1"/>
  <c r="W40" i="1"/>
  <c r="W13" i="1"/>
  <c r="W78" i="1"/>
  <c r="W50" i="1"/>
  <c r="W43" i="1"/>
  <c r="W37" i="1"/>
  <c r="W27" i="1"/>
  <c r="W16" i="1"/>
  <c r="W10" i="1"/>
  <c r="W51" i="1"/>
  <c r="W24" i="1"/>
  <c r="X8" i="1"/>
  <c r="W83" i="1"/>
  <c r="W28" i="1"/>
  <c r="W25" i="1"/>
  <c r="W84" i="1"/>
  <c r="W44" i="1"/>
  <c r="W34" i="1"/>
  <c r="W9" i="1"/>
  <c r="W33" i="1"/>
  <c r="W98" i="1"/>
  <c r="W101" i="1" s="1"/>
  <c r="W100" i="1" s="1"/>
  <c r="W45" i="1"/>
  <c r="W86" i="1"/>
  <c r="V55" i="1"/>
  <c r="V3" i="1"/>
  <c r="V93" i="1" s="1"/>
  <c r="V2" i="1"/>
  <c r="V77" i="1" s="1"/>
  <c r="V90" i="1" s="1"/>
  <c r="V56" i="1"/>
  <c r="U109" i="1" l="1"/>
  <c r="V91" i="1"/>
  <c r="V104" i="1"/>
  <c r="W3" i="1"/>
  <c r="W93" i="1" s="1"/>
  <c r="W2" i="1"/>
  <c r="W77" i="1" s="1"/>
  <c r="W90" i="1" s="1"/>
  <c r="X80" i="1"/>
  <c r="X51" i="1"/>
  <c r="X49" i="1"/>
  <c r="X37" i="1"/>
  <c r="X19" i="1"/>
  <c r="Y8" i="1"/>
  <c r="X12" i="1"/>
  <c r="X87" i="1"/>
  <c r="X52" i="1"/>
  <c r="X44" i="1"/>
  <c r="X35" i="1"/>
  <c r="X27" i="1"/>
  <c r="X20" i="1"/>
  <c r="X22" i="1"/>
  <c r="X83" i="1"/>
  <c r="X45" i="1"/>
  <c r="X33" i="1"/>
  <c r="X13" i="1"/>
  <c r="X98" i="1"/>
  <c r="X101" i="1" s="1"/>
  <c r="X100" i="1" s="1"/>
  <c r="X41" i="1"/>
  <c r="X30" i="1"/>
  <c r="X23" i="1"/>
  <c r="X7" i="1"/>
  <c r="X5" i="1" s="1"/>
  <c r="X32" i="1"/>
  <c r="X36" i="1"/>
  <c r="X78" i="1"/>
  <c r="X34" i="1"/>
  <c r="X17" i="1"/>
  <c r="X46" i="1"/>
  <c r="X40" i="1"/>
  <c r="X9" i="1"/>
  <c r="X21" i="1"/>
  <c r="X86" i="1"/>
  <c r="X29" i="1"/>
  <c r="X82" i="1"/>
  <c r="X39" i="1"/>
  <c r="X26" i="1"/>
  <c r="X47" i="1"/>
  <c r="X18" i="1"/>
  <c r="X88" i="1"/>
  <c r="X81" i="1"/>
  <c r="X42" i="1"/>
  <c r="X38" i="1"/>
  <c r="X28" i="1"/>
  <c r="X15" i="1"/>
  <c r="X10" i="1"/>
  <c r="X14" i="1"/>
  <c r="X85" i="1"/>
  <c r="X79" i="1"/>
  <c r="X31" i="1"/>
  <c r="X25" i="1"/>
  <c r="X24" i="1"/>
  <c r="X11" i="1"/>
  <c r="X43" i="1"/>
  <c r="X84" i="1"/>
  <c r="X50" i="1"/>
  <c r="X16" i="1"/>
  <c r="W102" i="1"/>
  <c r="W105" i="1"/>
  <c r="W103" i="1"/>
  <c r="W55" i="1"/>
  <c r="W89" i="1"/>
  <c r="W56" i="1"/>
  <c r="V92" i="1"/>
  <c r="V94" i="1" s="1"/>
  <c r="V95" i="1" s="1"/>
  <c r="V96" i="1" s="1"/>
  <c r="V109" i="1" s="1"/>
  <c r="W91" i="1" l="1"/>
  <c r="X103" i="1"/>
  <c r="X105" i="1"/>
  <c r="X102" i="1"/>
  <c r="W104" i="1"/>
  <c r="X89" i="1"/>
  <c r="W92" i="1"/>
  <c r="W94" i="1" s="1"/>
  <c r="W95" i="1" s="1"/>
  <c r="W96" i="1" s="1"/>
  <c r="X55" i="1"/>
  <c r="X2" i="1"/>
  <c r="X77" i="1" s="1"/>
  <c r="X90" i="1" s="1"/>
  <c r="X3" i="1"/>
  <c r="X93" i="1" s="1"/>
  <c r="X56" i="1"/>
  <c r="Y86" i="1"/>
  <c r="Y47" i="1"/>
  <c r="Y41" i="1"/>
  <c r="Y29" i="1"/>
  <c r="Y10" i="1"/>
  <c r="Y7" i="1"/>
  <c r="Y5" i="1" s="1"/>
  <c r="Y98" i="1"/>
  <c r="Y101" i="1" s="1"/>
  <c r="Y100" i="1" s="1"/>
  <c r="Y82" i="1"/>
  <c r="Y43" i="1"/>
  <c r="Y38" i="1"/>
  <c r="Y25" i="1"/>
  <c r="Y11" i="1"/>
  <c r="Y23" i="1"/>
  <c r="Y88" i="1"/>
  <c r="Y50" i="1"/>
  <c r="Y31" i="1"/>
  <c r="Y24" i="1"/>
  <c r="Y12" i="1"/>
  <c r="Y79" i="1"/>
  <c r="Y32" i="1"/>
  <c r="Y16" i="1"/>
  <c r="Y80" i="1"/>
  <c r="Y78" i="1"/>
  <c r="Y33" i="1"/>
  <c r="Z8" i="1"/>
  <c r="Y52" i="1"/>
  <c r="Y18" i="1"/>
  <c r="Y40" i="1"/>
  <c r="Y81" i="1"/>
  <c r="Y39" i="1"/>
  <c r="Y15" i="1"/>
  <c r="Y84" i="1"/>
  <c r="Y49" i="1"/>
  <c r="Y30" i="1"/>
  <c r="Y22" i="1"/>
  <c r="Y26" i="1"/>
  <c r="Y35" i="1"/>
  <c r="Y21" i="1"/>
  <c r="Y46" i="1"/>
  <c r="Y27" i="1"/>
  <c r="Y13" i="1"/>
  <c r="Y45" i="1"/>
  <c r="Y85" i="1"/>
  <c r="Y34" i="1"/>
  <c r="Y44" i="1"/>
  <c r="Y83" i="1"/>
  <c r="Y9" i="1"/>
  <c r="Y87" i="1"/>
  <c r="Y51" i="1"/>
  <c r="Y36" i="1"/>
  <c r="Y37" i="1"/>
  <c r="Y19" i="1"/>
  <c r="Y17" i="1"/>
  <c r="Y28" i="1"/>
  <c r="Y42" i="1"/>
  <c r="Y20" i="1"/>
  <c r="Y14" i="1"/>
  <c r="W109" i="1" l="1"/>
  <c r="X91" i="1"/>
  <c r="X92" i="1" s="1"/>
  <c r="X94" i="1" s="1"/>
  <c r="X95" i="1" s="1"/>
  <c r="X96" i="1" s="1"/>
  <c r="Y89" i="1"/>
  <c r="X104" i="1"/>
  <c r="Z83" i="1"/>
  <c r="Z78" i="1"/>
  <c r="Z45" i="1"/>
  <c r="Z34" i="1"/>
  <c r="Z29" i="1"/>
  <c r="Z11" i="1"/>
  <c r="Z15" i="1"/>
  <c r="Z26" i="1"/>
  <c r="Z86" i="1"/>
  <c r="Z52" i="1"/>
  <c r="Z37" i="1"/>
  <c r="Z41" i="1"/>
  <c r="Z21" i="1"/>
  <c r="Z12" i="1"/>
  <c r="Z25" i="1"/>
  <c r="Z85" i="1"/>
  <c r="Z40" i="1"/>
  <c r="Z22" i="1"/>
  <c r="Z10" i="1"/>
  <c r="Z46" i="1"/>
  <c r="Z38" i="1"/>
  <c r="AA8" i="1"/>
  <c r="Z88" i="1"/>
  <c r="Z43" i="1"/>
  <c r="Z51" i="1"/>
  <c r="Z39" i="1"/>
  <c r="Z28" i="1"/>
  <c r="Z13" i="1"/>
  <c r="Z7" i="1"/>
  <c r="Z5" i="1" s="1"/>
  <c r="Z98" i="1"/>
  <c r="Z101" i="1" s="1"/>
  <c r="Z100" i="1" s="1"/>
  <c r="Z81" i="1"/>
  <c r="Z32" i="1"/>
  <c r="Z31" i="1"/>
  <c r="Z14" i="1"/>
  <c r="Z44" i="1"/>
  <c r="Z27" i="1"/>
  <c r="Z30" i="1"/>
  <c r="Z82" i="1"/>
  <c r="Z50" i="1"/>
  <c r="Z47" i="1"/>
  <c r="Z42" i="1"/>
  <c r="Z17" i="1"/>
  <c r="Z19" i="1"/>
  <c r="Z24" i="1"/>
  <c r="Z49" i="1"/>
  <c r="Z9" i="1"/>
  <c r="Z16" i="1"/>
  <c r="Z80" i="1"/>
  <c r="Z18" i="1"/>
  <c r="Z23" i="1"/>
  <c r="Z84" i="1"/>
  <c r="Z33" i="1"/>
  <c r="Z87" i="1"/>
  <c r="Z79" i="1"/>
  <c r="Z36" i="1"/>
  <c r="Z35" i="1"/>
  <c r="Z20" i="1"/>
  <c r="Y102" i="1"/>
  <c r="Y103" i="1"/>
  <c r="Y105" i="1"/>
  <c r="Y2" i="1"/>
  <c r="Y77" i="1" s="1"/>
  <c r="Y90" i="1" s="1"/>
  <c r="Y3" i="1"/>
  <c r="Y93" i="1" s="1"/>
  <c r="Y55" i="1"/>
  <c r="Y56" i="1"/>
  <c r="X109" i="1" l="1"/>
  <c r="Y91" i="1"/>
  <c r="Y92" i="1" s="1"/>
  <c r="Y94" i="1" s="1"/>
  <c r="Y95" i="1" s="1"/>
  <c r="Z102" i="1"/>
  <c r="Z105" i="1"/>
  <c r="Z103" i="1"/>
  <c r="AA83" i="1"/>
  <c r="AA78" i="1"/>
  <c r="AA46" i="1"/>
  <c r="AA48" i="1"/>
  <c r="AA29" i="1"/>
  <c r="AA10" i="1"/>
  <c r="AA15" i="1"/>
  <c r="AA79" i="1"/>
  <c r="AA85" i="1"/>
  <c r="AA41" i="1"/>
  <c r="AA21" i="1"/>
  <c r="AA20" i="1"/>
  <c r="AA31" i="1"/>
  <c r="AA22" i="1"/>
  <c r="AA88" i="1"/>
  <c r="AA47" i="1"/>
  <c r="AA28" i="1"/>
  <c r="AA49" i="1"/>
  <c r="AA9" i="1"/>
  <c r="AA32" i="1"/>
  <c r="AA38" i="1"/>
  <c r="AA86" i="1"/>
  <c r="AA51" i="1"/>
  <c r="AA11" i="1"/>
  <c r="AA16" i="1"/>
  <c r="AA13" i="1"/>
  <c r="AA17" i="1"/>
  <c r="AA52" i="1"/>
  <c r="AA40" i="1"/>
  <c r="AA24" i="1"/>
  <c r="AA50" i="1"/>
  <c r="AA39" i="1"/>
  <c r="AA12" i="1"/>
  <c r="AA42" i="1"/>
  <c r="AA18" i="1"/>
  <c r="AA80" i="1"/>
  <c r="AA84" i="1"/>
  <c r="AA33" i="1"/>
  <c r="AA25" i="1"/>
  <c r="AA27" i="1"/>
  <c r="AA82" i="1"/>
  <c r="AA44" i="1"/>
  <c r="AA35" i="1"/>
  <c r="AA43" i="1"/>
  <c r="AA30" i="1"/>
  <c r="AA19" i="1"/>
  <c r="AB8" i="1"/>
  <c r="AA81" i="1"/>
  <c r="AA36" i="1"/>
  <c r="AA14" i="1"/>
  <c r="AA7" i="1"/>
  <c r="AA5" i="1" s="1"/>
  <c r="AA98" i="1"/>
  <c r="AA101" i="1" s="1"/>
  <c r="AA100" i="1" s="1"/>
  <c r="AA45" i="1"/>
  <c r="AA34" i="1"/>
  <c r="AA26" i="1"/>
  <c r="AA37" i="1"/>
  <c r="AA87" i="1"/>
  <c r="AA23" i="1"/>
  <c r="Z2" i="1"/>
  <c r="Z77" i="1" s="1"/>
  <c r="Z90" i="1" s="1"/>
  <c r="Z3" i="1"/>
  <c r="Z93" i="1" s="1"/>
  <c r="Z55" i="1"/>
  <c r="Z56" i="1"/>
  <c r="Y104" i="1"/>
  <c r="Z89" i="1"/>
  <c r="Z91" i="1" l="1"/>
  <c r="Y96" i="1"/>
  <c r="Y109" i="1" s="1"/>
  <c r="AA2" i="1"/>
  <c r="AA77" i="1" s="1"/>
  <c r="AA90" i="1" s="1"/>
  <c r="AA3" i="1"/>
  <c r="AA93" i="1" s="1"/>
  <c r="AA55" i="1"/>
  <c r="AA53" i="1"/>
  <c r="AA89" i="1"/>
  <c r="Z92" i="1"/>
  <c r="AA57" i="1"/>
  <c r="AA56" i="1"/>
  <c r="Z104" i="1"/>
  <c r="AB87" i="1"/>
  <c r="AB79" i="1"/>
  <c r="AB39" i="1"/>
  <c r="AB37" i="1"/>
  <c r="AB29" i="1"/>
  <c r="AB31" i="1"/>
  <c r="AB15" i="1"/>
  <c r="AC8" i="1"/>
  <c r="AB50" i="1"/>
  <c r="AB16" i="1"/>
  <c r="AB49" i="1"/>
  <c r="AB30" i="1"/>
  <c r="AB10" i="1"/>
  <c r="AB98" i="1"/>
  <c r="AB101" i="1" s="1"/>
  <c r="AB100" i="1" s="1"/>
  <c r="AB36" i="1"/>
  <c r="AB83" i="1"/>
  <c r="AB85" i="1"/>
  <c r="AB51" i="1"/>
  <c r="AB28" i="1"/>
  <c r="AB22" i="1"/>
  <c r="AB20" i="1"/>
  <c r="AB24" i="1"/>
  <c r="AB23" i="1"/>
  <c r="AB21" i="1"/>
  <c r="AB47" i="1"/>
  <c r="AB33" i="1"/>
  <c r="AB13" i="1"/>
  <c r="AB81" i="1"/>
  <c r="AB41" i="1"/>
  <c r="AB38" i="1"/>
  <c r="AB86" i="1"/>
  <c r="AB84" i="1"/>
  <c r="AB35" i="1"/>
  <c r="AB52" i="1"/>
  <c r="AB11" i="1"/>
  <c r="AB82" i="1"/>
  <c r="AB34" i="1"/>
  <c r="AB12" i="1"/>
  <c r="AB27" i="1"/>
  <c r="AB17" i="1"/>
  <c r="AB44" i="1"/>
  <c r="AB9" i="1"/>
  <c r="AB26" i="1"/>
  <c r="AB80" i="1"/>
  <c r="AB43" i="1"/>
  <c r="AB32" i="1"/>
  <c r="AB88" i="1"/>
  <c r="AB48" i="1"/>
  <c r="AB25" i="1"/>
  <c r="AB42" i="1"/>
  <c r="AB7" i="1"/>
  <c r="AB5" i="1" s="1"/>
  <c r="AB19" i="1"/>
  <c r="AB45" i="1"/>
  <c r="AB46" i="1"/>
  <c r="AB18" i="1"/>
  <c r="AB40" i="1"/>
  <c r="AB14" i="1"/>
  <c r="AB78" i="1"/>
  <c r="AA105" i="1"/>
  <c r="AA102" i="1"/>
  <c r="AA103" i="1"/>
  <c r="AA91" i="1" l="1"/>
  <c r="AA92" i="1" s="1"/>
  <c r="K50" i="1"/>
  <c r="I48" i="1"/>
  <c r="J48" i="1"/>
  <c r="K48" i="1"/>
  <c r="L48" i="1"/>
  <c r="M48" i="1"/>
  <c r="N48" i="1"/>
  <c r="O48" i="1"/>
  <c r="P48" i="1"/>
  <c r="Q48" i="1"/>
  <c r="E57" i="1"/>
  <c r="R48" i="1"/>
  <c r="S48" i="1"/>
  <c r="T48" i="1"/>
  <c r="U48" i="1"/>
  <c r="V48" i="1"/>
  <c r="W48" i="1"/>
  <c r="X48" i="1"/>
  <c r="Y48" i="1"/>
  <c r="Z48" i="1"/>
  <c r="AA104" i="1"/>
  <c r="AB103" i="1"/>
  <c r="AB102" i="1"/>
  <c r="AB105" i="1"/>
  <c r="AB56" i="1"/>
  <c r="Z94" i="1"/>
  <c r="Z95" i="1" s="1"/>
  <c r="Z96" i="1" s="1"/>
  <c r="Z109" i="1" s="1"/>
  <c r="AB2" i="1"/>
  <c r="AB77" i="1" s="1"/>
  <c r="AB90" i="1" s="1"/>
  <c r="AB3" i="1"/>
  <c r="AB93" i="1" s="1"/>
  <c r="AB57" i="1"/>
  <c r="AB89" i="1"/>
  <c r="AB53" i="1"/>
  <c r="AB55" i="1"/>
  <c r="AC81" i="1"/>
  <c r="AC49" i="1"/>
  <c r="AC44" i="1"/>
  <c r="AC38" i="1"/>
  <c r="AC25" i="1"/>
  <c r="AC19" i="1"/>
  <c r="AC18" i="1"/>
  <c r="AC39" i="1"/>
  <c r="AC26" i="1"/>
  <c r="AC83" i="1"/>
  <c r="AC52" i="1"/>
  <c r="AC24" i="1"/>
  <c r="AC48" i="1"/>
  <c r="AC80" i="1"/>
  <c r="AC51" i="1"/>
  <c r="AC41" i="1"/>
  <c r="AC27" i="1"/>
  <c r="AC34" i="1"/>
  <c r="AC14" i="1"/>
  <c r="AC10" i="1"/>
  <c r="AC78" i="1"/>
  <c r="AC22" i="1"/>
  <c r="AC15" i="1"/>
  <c r="AC79" i="1"/>
  <c r="AC23" i="1"/>
  <c r="AC11" i="1"/>
  <c r="AC45" i="1"/>
  <c r="AC46" i="1"/>
  <c r="AC37" i="1"/>
  <c r="AC30" i="1"/>
  <c r="AC20" i="1"/>
  <c r="AC28" i="1"/>
  <c r="AC21" i="1"/>
  <c r="AC17" i="1"/>
  <c r="AC36" i="1"/>
  <c r="AC7" i="1"/>
  <c r="AC5" i="1" s="1"/>
  <c r="AC98" i="1"/>
  <c r="AC101" i="1" s="1"/>
  <c r="AC100" i="1" s="1"/>
  <c r="AC87" i="1"/>
  <c r="AC40" i="1"/>
  <c r="AC42" i="1"/>
  <c r="AC35" i="1"/>
  <c r="AC31" i="1"/>
  <c r="AC16" i="1"/>
  <c r="AD8" i="1"/>
  <c r="AC33" i="1"/>
  <c r="AC32" i="1"/>
  <c r="AC13" i="1"/>
  <c r="AC50" i="1"/>
  <c r="AC86" i="1"/>
  <c r="AC84" i="1"/>
  <c r="AC47" i="1"/>
  <c r="AC29" i="1"/>
  <c r="AC12" i="1"/>
  <c r="AC85" i="1"/>
  <c r="AC9" i="1"/>
  <c r="AC82" i="1"/>
  <c r="AC43" i="1"/>
  <c r="AA94" i="1" l="1"/>
  <c r="AA95" i="1" s="1"/>
  <c r="AA96" i="1"/>
  <c r="AA109" i="1" s="1"/>
  <c r="AB91" i="1"/>
  <c r="AB92" i="1" s="1"/>
  <c r="K57" i="1"/>
  <c r="AB104" i="1"/>
  <c r="S57" i="1"/>
  <c r="S53" i="1"/>
  <c r="Z53" i="1"/>
  <c r="Z57" i="1"/>
  <c r="Y57" i="1"/>
  <c r="Y53" i="1"/>
  <c r="J53" i="1"/>
  <c r="J57" i="1"/>
  <c r="X53" i="1"/>
  <c r="X57" i="1"/>
  <c r="Q53" i="1"/>
  <c r="Q57" i="1"/>
  <c r="R57" i="1"/>
  <c r="R53" i="1"/>
  <c r="W53" i="1"/>
  <c r="W57" i="1"/>
  <c r="P53" i="1"/>
  <c r="P57" i="1"/>
  <c r="V53" i="1"/>
  <c r="V57" i="1"/>
  <c r="O53" i="1"/>
  <c r="O57" i="1"/>
  <c r="I51" i="1"/>
  <c r="I53" i="1" s="1"/>
  <c r="E53" i="1"/>
  <c r="L53" i="1"/>
  <c r="L57" i="1"/>
  <c r="U53" i="1"/>
  <c r="U57" i="1"/>
  <c r="N57" i="1"/>
  <c r="N53" i="1"/>
  <c r="K53" i="1"/>
  <c r="T57" i="1"/>
  <c r="T53" i="1"/>
  <c r="M53" i="1"/>
  <c r="M57" i="1"/>
  <c r="AC57" i="1"/>
  <c r="AC102" i="1"/>
  <c r="AC105" i="1"/>
  <c r="AC103" i="1"/>
  <c r="AC56" i="1"/>
  <c r="AC55" i="1"/>
  <c r="AC53" i="1"/>
  <c r="AD81" i="1"/>
  <c r="AD49" i="1"/>
  <c r="AD44" i="1"/>
  <c r="AD45" i="1"/>
  <c r="AD26" i="1"/>
  <c r="AD15" i="1"/>
  <c r="AD11" i="1"/>
  <c r="AD50" i="1"/>
  <c r="AD46" i="1"/>
  <c r="AD31" i="1"/>
  <c r="AD7" i="1"/>
  <c r="AD5" i="1" s="1"/>
  <c r="AD51" i="1"/>
  <c r="AD23" i="1"/>
  <c r="AD9" i="1"/>
  <c r="AD79" i="1"/>
  <c r="AD13" i="1"/>
  <c r="AD36" i="1"/>
  <c r="AD10" i="1"/>
  <c r="AD38" i="1"/>
  <c r="AD80" i="1"/>
  <c r="AD37" i="1"/>
  <c r="AD22" i="1"/>
  <c r="AD78" i="1"/>
  <c r="AD42" i="1"/>
  <c r="AD21" i="1"/>
  <c r="AD52" i="1"/>
  <c r="AD35" i="1"/>
  <c r="AD16" i="1"/>
  <c r="AD40" i="1"/>
  <c r="AD17" i="1"/>
  <c r="AD28" i="1"/>
  <c r="AD32" i="1"/>
  <c r="AD33" i="1"/>
  <c r="AD34" i="1"/>
  <c r="AD82" i="1"/>
  <c r="AD29" i="1"/>
  <c r="AD12" i="1"/>
  <c r="AD39" i="1"/>
  <c r="AE8" i="1"/>
  <c r="AD98" i="1"/>
  <c r="AD101" i="1" s="1"/>
  <c r="AD100" i="1" s="1"/>
  <c r="AD84" i="1"/>
  <c r="AD41" i="1"/>
  <c r="AD30" i="1"/>
  <c r="AD24" i="1"/>
  <c r="AD27" i="1"/>
  <c r="AD18" i="1"/>
  <c r="AD86" i="1"/>
  <c r="AD83" i="1"/>
  <c r="AD47" i="1"/>
  <c r="AD19" i="1"/>
  <c r="AD48" i="1"/>
  <c r="AD14" i="1"/>
  <c r="AD25" i="1"/>
  <c r="AD20" i="1"/>
  <c r="AD85" i="1"/>
  <c r="AD43" i="1"/>
  <c r="AC3" i="1"/>
  <c r="AC93" i="1" s="1"/>
  <c r="AC2" i="1"/>
  <c r="I65" i="1" l="1"/>
  <c r="I72" i="1" s="1"/>
  <c r="I57" i="1"/>
  <c r="AB94" i="1"/>
  <c r="AB95" i="1" s="1"/>
  <c r="AB96" i="1" s="1"/>
  <c r="AB109" i="1" s="1"/>
  <c r="AD3" i="1"/>
  <c r="AD93" i="1" s="1"/>
  <c r="AD2" i="1"/>
  <c r="AC77" i="1"/>
  <c r="AC90" i="1" s="1"/>
  <c r="AC88" i="1"/>
  <c r="AC89" i="1" s="1"/>
  <c r="AD56" i="1"/>
  <c r="AC104" i="1"/>
  <c r="AD105" i="1"/>
  <c r="AD103" i="1"/>
  <c r="AD102" i="1"/>
  <c r="AE85" i="1"/>
  <c r="AE49" i="1"/>
  <c r="AE43" i="1"/>
  <c r="AE38" i="1"/>
  <c r="AE26" i="1"/>
  <c r="AE22" i="1"/>
  <c r="AE11" i="1"/>
  <c r="AE81" i="1"/>
  <c r="AE44" i="1"/>
  <c r="AE28" i="1"/>
  <c r="AE21" i="1"/>
  <c r="AE32" i="1"/>
  <c r="AE52" i="1"/>
  <c r="AE27" i="1"/>
  <c r="AE50" i="1"/>
  <c r="AE45" i="1"/>
  <c r="AE12" i="1"/>
  <c r="AE16" i="1"/>
  <c r="AE82" i="1"/>
  <c r="AE35" i="1"/>
  <c r="AF8" i="1"/>
  <c r="AE36" i="1"/>
  <c r="AE15" i="1"/>
  <c r="AE78" i="1"/>
  <c r="AE51" i="1"/>
  <c r="AE48" i="1"/>
  <c r="AE37" i="1"/>
  <c r="AE7" i="1"/>
  <c r="AE5" i="1" s="1"/>
  <c r="AE46" i="1"/>
  <c r="AE13" i="1"/>
  <c r="AE29" i="1"/>
  <c r="AE31" i="1"/>
  <c r="AE79" i="1"/>
  <c r="AE40" i="1"/>
  <c r="AE39" i="1"/>
  <c r="AE33" i="1"/>
  <c r="AE19" i="1"/>
  <c r="AE17" i="1"/>
  <c r="AE10" i="1"/>
  <c r="AE47" i="1"/>
  <c r="AE80" i="1"/>
  <c r="AE20" i="1"/>
  <c r="AE84" i="1"/>
  <c r="AE41" i="1"/>
  <c r="AE30" i="1"/>
  <c r="AE24" i="1"/>
  <c r="AE14" i="1"/>
  <c r="AE23" i="1"/>
  <c r="AE9" i="1"/>
  <c r="AE83" i="1"/>
  <c r="AE18" i="1"/>
  <c r="AE98" i="1"/>
  <c r="AE101" i="1" s="1"/>
  <c r="AE100" i="1" s="1"/>
  <c r="AE25" i="1"/>
  <c r="AE42" i="1"/>
  <c r="AE34" i="1"/>
  <c r="AD57" i="1"/>
  <c r="AD53" i="1"/>
  <c r="AD55" i="1"/>
  <c r="AC91" i="1" l="1"/>
  <c r="AD104" i="1"/>
  <c r="I73" i="1"/>
  <c r="I110" i="1" s="1"/>
  <c r="I108" i="1"/>
  <c r="I66" i="1"/>
  <c r="AE105" i="1"/>
  <c r="AE103" i="1"/>
  <c r="AE102" i="1"/>
  <c r="AE2" i="1"/>
  <c r="AE3" i="1"/>
  <c r="AE93" i="1" s="1"/>
  <c r="AC92" i="1"/>
  <c r="AC94" i="1" s="1"/>
  <c r="AC95" i="1" s="1"/>
  <c r="AC96" i="1" s="1"/>
  <c r="AC109" i="1" s="1"/>
  <c r="AE57" i="1"/>
  <c r="AE53" i="1"/>
  <c r="AE55" i="1"/>
  <c r="AD88" i="1"/>
  <c r="AD77" i="1"/>
  <c r="AD90" i="1" s="1"/>
  <c r="AD87" i="1"/>
  <c r="AE56" i="1"/>
  <c r="AF82" i="1"/>
  <c r="AF41" i="1"/>
  <c r="AF49" i="1"/>
  <c r="AF33" i="1"/>
  <c r="AF27" i="1"/>
  <c r="AF9" i="1"/>
  <c r="AF13" i="1"/>
  <c r="AF39" i="1"/>
  <c r="AF35" i="1"/>
  <c r="AF23" i="1"/>
  <c r="AF7" i="1"/>
  <c r="AF5" i="1" s="1"/>
  <c r="AF15" i="1"/>
  <c r="AF31" i="1"/>
  <c r="AF28" i="1"/>
  <c r="AF81" i="1"/>
  <c r="AF47" i="1"/>
  <c r="AF29" i="1"/>
  <c r="AF79" i="1"/>
  <c r="AF30" i="1"/>
  <c r="AF18" i="1"/>
  <c r="AF83" i="1"/>
  <c r="AF43" i="1"/>
  <c r="AF40" i="1"/>
  <c r="AF37" i="1"/>
  <c r="AF22" i="1"/>
  <c r="AF10" i="1"/>
  <c r="AF21" i="1"/>
  <c r="AF51" i="1"/>
  <c r="AF32" i="1"/>
  <c r="AF11" i="1"/>
  <c r="AF42" i="1"/>
  <c r="AF34" i="1"/>
  <c r="AF14" i="1"/>
  <c r="AF48" i="1"/>
  <c r="AG8" i="1"/>
  <c r="AF38" i="1"/>
  <c r="AF12" i="1"/>
  <c r="AF98" i="1"/>
  <c r="AF101" i="1" s="1"/>
  <c r="AF100" i="1" s="1"/>
  <c r="AF78" i="1"/>
  <c r="AF44" i="1"/>
  <c r="AF36" i="1"/>
  <c r="AF25" i="1"/>
  <c r="AF24" i="1"/>
  <c r="AF85" i="1"/>
  <c r="AF45" i="1"/>
  <c r="AF26" i="1"/>
  <c r="AF20" i="1"/>
  <c r="AF46" i="1"/>
  <c r="AF17" i="1"/>
  <c r="AF50" i="1"/>
  <c r="AF16" i="1"/>
  <c r="AF80" i="1"/>
  <c r="AF19" i="1"/>
  <c r="AF84" i="1"/>
  <c r="AF52" i="1"/>
  <c r="AD89" i="1" l="1"/>
  <c r="I112" i="1"/>
  <c r="I74" i="1"/>
  <c r="J70" i="1" s="1"/>
  <c r="J61" i="1"/>
  <c r="J62" i="1"/>
  <c r="AE104" i="1"/>
  <c r="AG79" i="1"/>
  <c r="AG36" i="1"/>
  <c r="AG31" i="1"/>
  <c r="AG28" i="1"/>
  <c r="AG21" i="1"/>
  <c r="AG24" i="1"/>
  <c r="AG45" i="1"/>
  <c r="AG19" i="1"/>
  <c r="AG11" i="1"/>
  <c r="AG84" i="1"/>
  <c r="AG48" i="1"/>
  <c r="AG39" i="1"/>
  <c r="AH8" i="1"/>
  <c r="AG81" i="1"/>
  <c r="AG33" i="1"/>
  <c r="AG22" i="1"/>
  <c r="AG98" i="1"/>
  <c r="AG101" i="1" s="1"/>
  <c r="AG100" i="1" s="1"/>
  <c r="AG51" i="1"/>
  <c r="AG32" i="1"/>
  <c r="AG16" i="1"/>
  <c r="AG38" i="1"/>
  <c r="AG12" i="1"/>
  <c r="AG46" i="1"/>
  <c r="AG20" i="1"/>
  <c r="AG26" i="1"/>
  <c r="AG52" i="1"/>
  <c r="AG13" i="1"/>
  <c r="AG40" i="1"/>
  <c r="AG80" i="1"/>
  <c r="AG17" i="1"/>
  <c r="AG83" i="1"/>
  <c r="AG47" i="1"/>
  <c r="AG50" i="1"/>
  <c r="AG35" i="1"/>
  <c r="AG30" i="1"/>
  <c r="AG9" i="1"/>
  <c r="AG25" i="1"/>
  <c r="AG85" i="1"/>
  <c r="AG42" i="1"/>
  <c r="AG34" i="1"/>
  <c r="AG27" i="1"/>
  <c r="AG14" i="1"/>
  <c r="AG44" i="1"/>
  <c r="AG7" i="1"/>
  <c r="AG5" i="1" s="1"/>
  <c r="AG49" i="1"/>
  <c r="AG23" i="1"/>
  <c r="AG78" i="1"/>
  <c r="AG43" i="1"/>
  <c r="AG41" i="1"/>
  <c r="AG37" i="1"/>
  <c r="AG29" i="1"/>
  <c r="AG18" i="1"/>
  <c r="AG15" i="1"/>
  <c r="AG82" i="1"/>
  <c r="AG10" i="1"/>
  <c r="AF2" i="1"/>
  <c r="AF3" i="1"/>
  <c r="AF93" i="1" s="1"/>
  <c r="AF56" i="1"/>
  <c r="AE77" i="1"/>
  <c r="AE90" i="1" s="1"/>
  <c r="AE86" i="1"/>
  <c r="AE88" i="1"/>
  <c r="AE87" i="1"/>
  <c r="AF53" i="1"/>
  <c r="AF55" i="1"/>
  <c r="AF102" i="1"/>
  <c r="AF105" i="1"/>
  <c r="AF103" i="1"/>
  <c r="AF57" i="1"/>
  <c r="I75" i="1" l="1"/>
  <c r="AD91" i="1"/>
  <c r="AD92" i="1" s="1"/>
  <c r="AD94" i="1" s="1"/>
  <c r="AD95" i="1" s="1"/>
  <c r="AD96" i="1" s="1"/>
  <c r="AD109" i="1" s="1"/>
  <c r="J63" i="1"/>
  <c r="J65" i="1" s="1"/>
  <c r="J108" i="1" s="1"/>
  <c r="J71" i="1"/>
  <c r="AF77" i="1"/>
  <c r="AF87" i="1"/>
  <c r="AF88" i="1"/>
  <c r="AF86" i="1"/>
  <c r="AH43" i="1"/>
  <c r="AH50" i="1"/>
  <c r="AH39" i="1"/>
  <c r="AH27" i="1"/>
  <c r="AH24" i="1"/>
  <c r="AH16" i="1"/>
  <c r="AH98" i="1"/>
  <c r="AH101" i="1" s="1"/>
  <c r="AH100" i="1" s="1"/>
  <c r="AH49" i="1"/>
  <c r="AH40" i="1"/>
  <c r="AH29" i="1"/>
  <c r="AI8" i="1"/>
  <c r="AH78" i="1"/>
  <c r="AH42" i="1"/>
  <c r="AH25" i="1"/>
  <c r="AH22" i="1"/>
  <c r="AH20" i="1"/>
  <c r="AH7" i="1"/>
  <c r="AH5" i="1" s="1"/>
  <c r="AH31" i="1"/>
  <c r="AH44" i="1"/>
  <c r="AH11" i="1"/>
  <c r="AH36" i="1"/>
  <c r="AH28" i="1"/>
  <c r="AH41" i="1"/>
  <c r="AH12" i="1"/>
  <c r="AH47" i="1"/>
  <c r="AH46" i="1"/>
  <c r="AH15" i="1"/>
  <c r="AH82" i="1"/>
  <c r="AH51" i="1"/>
  <c r="AH32" i="1"/>
  <c r="AH17" i="1"/>
  <c r="AH38" i="1"/>
  <c r="AH52" i="1"/>
  <c r="AH19" i="1"/>
  <c r="AH45" i="1"/>
  <c r="AH13" i="1"/>
  <c r="AH34" i="1"/>
  <c r="AH81" i="1"/>
  <c r="AH9" i="1"/>
  <c r="AH80" i="1"/>
  <c r="AH37" i="1"/>
  <c r="AH33" i="1"/>
  <c r="AH30" i="1"/>
  <c r="AH23" i="1"/>
  <c r="AH26" i="1"/>
  <c r="AH10" i="1"/>
  <c r="AH79" i="1"/>
  <c r="AH48" i="1"/>
  <c r="AH35" i="1"/>
  <c r="AH21" i="1"/>
  <c r="AH18" i="1"/>
  <c r="AH14" i="1"/>
  <c r="AE89" i="1"/>
  <c r="AE91" i="1" s="1"/>
  <c r="AG2" i="1"/>
  <c r="AG3" i="1"/>
  <c r="AG93" i="1" s="1"/>
  <c r="AG55" i="1"/>
  <c r="AG53" i="1"/>
  <c r="AG57" i="1"/>
  <c r="AG56" i="1"/>
  <c r="AF104" i="1"/>
  <c r="AG102" i="1"/>
  <c r="AG105" i="1"/>
  <c r="AG103" i="1"/>
  <c r="J72" i="1" l="1"/>
  <c r="J66" i="1"/>
  <c r="AF89" i="1"/>
  <c r="AF90" i="1"/>
  <c r="J73" i="1"/>
  <c r="J110" i="1" s="1"/>
  <c r="K61" i="1"/>
  <c r="K62" i="1"/>
  <c r="AI98" i="1"/>
  <c r="AI101" i="1" s="1"/>
  <c r="AI100" i="1" s="1"/>
  <c r="AI45" i="1"/>
  <c r="AI47" i="1"/>
  <c r="AI41" i="1"/>
  <c r="AI25" i="1"/>
  <c r="AI12" i="1"/>
  <c r="AI17" i="1"/>
  <c r="AI48" i="1"/>
  <c r="AI26" i="1"/>
  <c r="AI7" i="1"/>
  <c r="AI5" i="1" s="1"/>
  <c r="AI82" i="1"/>
  <c r="AI35" i="1"/>
  <c r="AI21" i="1"/>
  <c r="AI9" i="1"/>
  <c r="AI44" i="1"/>
  <c r="AI24" i="1"/>
  <c r="AI52" i="1"/>
  <c r="AI79" i="1"/>
  <c r="AI37" i="1"/>
  <c r="AI36" i="1"/>
  <c r="AI40" i="1"/>
  <c r="AI42" i="1"/>
  <c r="AI20" i="1"/>
  <c r="AJ8" i="1"/>
  <c r="AI78" i="1"/>
  <c r="AI33" i="1"/>
  <c r="AI30" i="1"/>
  <c r="AI13" i="1"/>
  <c r="AI23" i="1"/>
  <c r="AI38" i="1"/>
  <c r="AI34" i="1"/>
  <c r="AI28" i="1"/>
  <c r="AI10" i="1"/>
  <c r="AI15" i="1"/>
  <c r="AI29" i="1"/>
  <c r="AI32" i="1"/>
  <c r="AI43" i="1"/>
  <c r="AI11" i="1"/>
  <c r="AI46" i="1"/>
  <c r="AI14" i="1"/>
  <c r="AI81" i="1"/>
  <c r="AI31" i="1"/>
  <c r="AI49" i="1"/>
  <c r="AI19" i="1"/>
  <c r="AI51" i="1"/>
  <c r="AI18" i="1"/>
  <c r="AI80" i="1"/>
  <c r="AI50" i="1"/>
  <c r="AI27" i="1"/>
  <c r="AI22" i="1"/>
  <c r="AI39" i="1"/>
  <c r="AI16" i="1"/>
  <c r="AH3" i="1"/>
  <c r="AH93" i="1" s="1"/>
  <c r="AH2" i="1"/>
  <c r="AH53" i="1"/>
  <c r="AH55" i="1"/>
  <c r="AH105" i="1"/>
  <c r="AH102" i="1"/>
  <c r="AH103" i="1"/>
  <c r="AG87" i="1"/>
  <c r="AG77" i="1"/>
  <c r="AG90" i="1" s="1"/>
  <c r="AG86" i="1"/>
  <c r="AG88" i="1"/>
  <c r="AH56" i="1"/>
  <c r="AH57" i="1"/>
  <c r="AG104" i="1"/>
  <c r="AE92" i="1"/>
  <c r="AF91" i="1" l="1"/>
  <c r="AF92" i="1" s="1"/>
  <c r="AF94" i="1" s="1"/>
  <c r="AF95" i="1" s="1"/>
  <c r="AF96" i="1" s="1"/>
  <c r="AF109" i="1" s="1"/>
  <c r="J74" i="1"/>
  <c r="K63" i="1"/>
  <c r="AE94" i="1"/>
  <c r="AE95" i="1" s="1"/>
  <c r="AE96" i="1" s="1"/>
  <c r="AE109" i="1" s="1"/>
  <c r="AI57" i="1"/>
  <c r="AJ80" i="1"/>
  <c r="AJ50" i="1"/>
  <c r="AJ28" i="1"/>
  <c r="AJ29" i="1"/>
  <c r="AJ11" i="1"/>
  <c r="AJ19" i="1"/>
  <c r="AJ17" i="1"/>
  <c r="AJ30" i="1"/>
  <c r="AJ21" i="1"/>
  <c r="AJ79" i="1"/>
  <c r="AJ49" i="1"/>
  <c r="AJ37" i="1"/>
  <c r="AJ23" i="1"/>
  <c r="AJ12" i="1"/>
  <c r="AJ16" i="1"/>
  <c r="AJ47" i="1"/>
  <c r="AJ39" i="1"/>
  <c r="AJ41" i="1"/>
  <c r="AJ32" i="1"/>
  <c r="AJ20" i="1"/>
  <c r="AJ36" i="1"/>
  <c r="AJ10" i="1"/>
  <c r="AJ45" i="1"/>
  <c r="AJ14" i="1"/>
  <c r="AJ31" i="1"/>
  <c r="AJ48" i="1"/>
  <c r="AJ52" i="1"/>
  <c r="AJ40" i="1"/>
  <c r="AJ25" i="1"/>
  <c r="AJ13" i="1"/>
  <c r="AJ9" i="1"/>
  <c r="AJ98" i="1"/>
  <c r="AJ101" i="1" s="1"/>
  <c r="AJ100" i="1" s="1"/>
  <c r="AJ51" i="1"/>
  <c r="AJ35" i="1"/>
  <c r="AJ42" i="1"/>
  <c r="AJ44" i="1"/>
  <c r="AJ7" i="1"/>
  <c r="AJ5" i="1" s="1"/>
  <c r="AJ18" i="1"/>
  <c r="AJ34" i="1"/>
  <c r="AJ15" i="1"/>
  <c r="AJ82" i="1"/>
  <c r="AK8" i="1"/>
  <c r="AJ78" i="1"/>
  <c r="AJ46" i="1"/>
  <c r="AJ27" i="1"/>
  <c r="AJ26" i="1"/>
  <c r="AJ81" i="1"/>
  <c r="AJ38" i="1"/>
  <c r="AJ43" i="1"/>
  <c r="AJ22" i="1"/>
  <c r="AJ24" i="1"/>
  <c r="AJ33" i="1"/>
  <c r="AG89" i="1"/>
  <c r="AH84" i="1"/>
  <c r="AH87" i="1"/>
  <c r="AH88" i="1"/>
  <c r="AH83" i="1"/>
  <c r="AH77" i="1"/>
  <c r="AH90" i="1" s="1"/>
  <c r="AH85" i="1"/>
  <c r="AH86" i="1"/>
  <c r="AI53" i="1"/>
  <c r="AI55" i="1"/>
  <c r="AH104" i="1"/>
  <c r="AI2" i="1"/>
  <c r="AI3" i="1"/>
  <c r="AI93" i="1" s="1"/>
  <c r="AI56" i="1"/>
  <c r="AI102" i="1"/>
  <c r="AI105" i="1"/>
  <c r="AI103" i="1"/>
  <c r="AG91" i="1" l="1"/>
  <c r="AG92" i="1" s="1"/>
  <c r="AG94" i="1" s="1"/>
  <c r="AG95" i="1" s="1"/>
  <c r="AG96" i="1" s="1"/>
  <c r="AG109" i="1" s="1"/>
  <c r="J75" i="1"/>
  <c r="K70" i="1"/>
  <c r="K71" i="1" s="1"/>
  <c r="K65" i="1"/>
  <c r="K66" i="1" s="1"/>
  <c r="AJ2" i="1"/>
  <c r="AJ3" i="1"/>
  <c r="AJ93" i="1" s="1"/>
  <c r="AI104" i="1"/>
  <c r="AJ57" i="1"/>
  <c r="AH89" i="1"/>
  <c r="AI86" i="1"/>
  <c r="AI77" i="1"/>
  <c r="AI90" i="1" s="1"/>
  <c r="AI87" i="1"/>
  <c r="AI88" i="1"/>
  <c r="AI83" i="1"/>
  <c r="AI84" i="1"/>
  <c r="AI85" i="1"/>
  <c r="AJ103" i="1"/>
  <c r="AJ105" i="1"/>
  <c r="AJ102" i="1"/>
  <c r="AK50" i="1"/>
  <c r="AK29" i="1"/>
  <c r="AK22" i="1"/>
  <c r="AK33" i="1"/>
  <c r="AK16" i="1"/>
  <c r="AL8" i="1"/>
  <c r="AK98" i="1"/>
  <c r="AK101" i="1" s="1"/>
  <c r="AK100" i="1" s="1"/>
  <c r="AK37" i="1"/>
  <c r="AK12" i="1"/>
  <c r="AK11" i="1"/>
  <c r="AK20" i="1"/>
  <c r="AK48" i="1"/>
  <c r="AK42" i="1"/>
  <c r="AK7" i="1"/>
  <c r="AK5" i="1" s="1"/>
  <c r="AK36" i="1"/>
  <c r="AK15" i="1"/>
  <c r="AK39" i="1"/>
  <c r="AK34" i="1"/>
  <c r="AK17" i="1"/>
  <c r="AK79" i="1"/>
  <c r="AK32" i="1"/>
  <c r="AK35" i="1"/>
  <c r="AK19" i="1"/>
  <c r="AK78" i="1"/>
  <c r="AK40" i="1"/>
  <c r="AK45" i="1"/>
  <c r="AK23" i="1"/>
  <c r="AK9" i="1"/>
  <c r="AK52" i="1"/>
  <c r="AK41" i="1"/>
  <c r="AK13" i="1"/>
  <c r="AK51" i="1"/>
  <c r="AK18" i="1"/>
  <c r="AK14" i="1"/>
  <c r="AK47" i="1"/>
  <c r="AK27" i="1"/>
  <c r="AK30" i="1"/>
  <c r="AK24" i="1"/>
  <c r="AK43" i="1"/>
  <c r="AK26" i="1"/>
  <c r="AK49" i="1"/>
  <c r="AK38" i="1"/>
  <c r="AK44" i="1"/>
  <c r="AK21" i="1"/>
  <c r="AK28" i="1"/>
  <c r="AK10" i="1"/>
  <c r="AK25" i="1"/>
  <c r="AK31" i="1"/>
  <c r="AK46" i="1"/>
  <c r="AJ55" i="1"/>
  <c r="AJ53" i="1"/>
  <c r="AJ56" i="1"/>
  <c r="AH91" i="1" l="1"/>
  <c r="AH92" i="1" s="1"/>
  <c r="AH94" i="1" s="1"/>
  <c r="AH95" i="1" s="1"/>
  <c r="AH96" i="1" s="1"/>
  <c r="AH109" i="1" s="1"/>
  <c r="L62" i="1"/>
  <c r="L61" i="1"/>
  <c r="L63" i="1" s="1"/>
  <c r="L65" i="1" s="1"/>
  <c r="AK56" i="1"/>
  <c r="K108" i="1"/>
  <c r="K72" i="1"/>
  <c r="AK105" i="1"/>
  <c r="AK102" i="1"/>
  <c r="AK103" i="1"/>
  <c r="AK3" i="1"/>
  <c r="AK93" i="1" s="1"/>
  <c r="AK2" i="1"/>
  <c r="AL51" i="1"/>
  <c r="AL30" i="1"/>
  <c r="AL32" i="1"/>
  <c r="AL35" i="1"/>
  <c r="AL17" i="1"/>
  <c r="AL7" i="1"/>
  <c r="AL5" i="1" s="1"/>
  <c r="AL9" i="1"/>
  <c r="AL39" i="1"/>
  <c r="AL26" i="1"/>
  <c r="AL49" i="1"/>
  <c r="AL52" i="1"/>
  <c r="AL45" i="1"/>
  <c r="AL27" i="1"/>
  <c r="AL28" i="1"/>
  <c r="AL31" i="1"/>
  <c r="AL12" i="1"/>
  <c r="AL42" i="1"/>
  <c r="AL20" i="1"/>
  <c r="AL25" i="1"/>
  <c r="AL47" i="1"/>
  <c r="AL10" i="1"/>
  <c r="AL19" i="1"/>
  <c r="AL11" i="1"/>
  <c r="AL98" i="1"/>
  <c r="AL101" i="1" s="1"/>
  <c r="AL100" i="1" s="1"/>
  <c r="AL40" i="1"/>
  <c r="AL24" i="1"/>
  <c r="AL21" i="1"/>
  <c r="AL78" i="1"/>
  <c r="AL41" i="1"/>
  <c r="AL13" i="1"/>
  <c r="AL18" i="1"/>
  <c r="AL79" i="1"/>
  <c r="AL44" i="1"/>
  <c r="AL14" i="1"/>
  <c r="AL34" i="1"/>
  <c r="AL50" i="1"/>
  <c r="AL16" i="1"/>
  <c r="AL38" i="1"/>
  <c r="AL33" i="1"/>
  <c r="AL48" i="1"/>
  <c r="AL43" i="1"/>
  <c r="AL46" i="1"/>
  <c r="AL36" i="1"/>
  <c r="AL15" i="1"/>
  <c r="AL22" i="1"/>
  <c r="AL37" i="1"/>
  <c r="AM8" i="1"/>
  <c r="AL29" i="1"/>
  <c r="AL23" i="1"/>
  <c r="AK57" i="1"/>
  <c r="AK53" i="1"/>
  <c r="AK55" i="1"/>
  <c r="AI89" i="1"/>
  <c r="AJ104" i="1"/>
  <c r="AJ83" i="1"/>
  <c r="AJ87" i="1"/>
  <c r="AJ84" i="1"/>
  <c r="AJ88" i="1"/>
  <c r="AJ77" i="1"/>
  <c r="AJ90" i="1" s="1"/>
  <c r="AJ86" i="1"/>
  <c r="AJ85" i="1"/>
  <c r="AI91" i="1" l="1"/>
  <c r="AI92" i="1" s="1"/>
  <c r="AI94" i="1" s="1"/>
  <c r="AI95" i="1" s="1"/>
  <c r="AI96" i="1" s="1"/>
  <c r="AI109" i="1" s="1"/>
  <c r="K73" i="1"/>
  <c r="K110" i="1" s="1"/>
  <c r="K112" i="1" s="1"/>
  <c r="L66" i="1"/>
  <c r="L108" i="1"/>
  <c r="L72" i="1"/>
  <c r="AJ89" i="1"/>
  <c r="AJ91" i="1" s="1"/>
  <c r="AL102" i="1"/>
  <c r="AL105" i="1"/>
  <c r="AL103" i="1"/>
  <c r="AK80" i="1"/>
  <c r="AK87" i="1"/>
  <c r="AK83" i="1"/>
  <c r="AK86" i="1"/>
  <c r="AK82" i="1"/>
  <c r="AK88" i="1"/>
  <c r="AK85" i="1"/>
  <c r="AK77" i="1"/>
  <c r="AK90" i="1" s="1"/>
  <c r="AK84" i="1"/>
  <c r="AK81" i="1"/>
  <c r="AL57" i="1"/>
  <c r="AL2" i="1"/>
  <c r="AL3" i="1"/>
  <c r="AL93" i="1" s="1"/>
  <c r="AM98" i="1"/>
  <c r="AM101" i="1" s="1"/>
  <c r="AM100" i="1" s="1"/>
  <c r="AM48" i="1"/>
  <c r="AM30" i="1"/>
  <c r="AM24" i="1"/>
  <c r="AM34" i="1"/>
  <c r="AM22" i="1"/>
  <c r="AM10" i="1"/>
  <c r="AM29" i="1"/>
  <c r="AM11" i="1"/>
  <c r="AM42" i="1"/>
  <c r="AM19" i="1"/>
  <c r="AM26" i="1"/>
  <c r="AM78" i="1"/>
  <c r="AM41" i="1"/>
  <c r="AM45" i="1"/>
  <c r="AM15" i="1"/>
  <c r="AM25" i="1"/>
  <c r="AM49" i="1"/>
  <c r="AM16" i="1"/>
  <c r="AM43" i="1"/>
  <c r="AN8" i="1"/>
  <c r="AM28" i="1"/>
  <c r="AM79" i="1"/>
  <c r="AM31" i="1"/>
  <c r="AM12" i="1"/>
  <c r="AM47" i="1"/>
  <c r="AM20" i="1"/>
  <c r="AM50" i="1"/>
  <c r="AM33" i="1"/>
  <c r="AM32" i="1"/>
  <c r="AM39" i="1"/>
  <c r="AM7" i="1"/>
  <c r="AM5" i="1" s="1"/>
  <c r="AM23" i="1"/>
  <c r="AM36" i="1"/>
  <c r="AM51" i="1"/>
  <c r="AM44" i="1"/>
  <c r="AM38" i="1"/>
  <c r="AM35" i="1"/>
  <c r="AM17" i="1"/>
  <c r="AM9" i="1"/>
  <c r="AM46" i="1"/>
  <c r="AM52" i="1"/>
  <c r="AM21" i="1"/>
  <c r="AM40" i="1"/>
  <c r="AM37" i="1"/>
  <c r="AM27" i="1"/>
  <c r="AM14" i="1"/>
  <c r="AM18" i="1"/>
  <c r="AM13" i="1"/>
  <c r="AL56" i="1"/>
  <c r="AK104" i="1"/>
  <c r="AL53" i="1"/>
  <c r="AL55" i="1"/>
  <c r="M62" i="1" l="1"/>
  <c r="M61" i="1"/>
  <c r="K74" i="1"/>
  <c r="AN41" i="1"/>
  <c r="AN37" i="1"/>
  <c r="AN35" i="1"/>
  <c r="AN27" i="1"/>
  <c r="AN10" i="1"/>
  <c r="AN24" i="1"/>
  <c r="AN34" i="1"/>
  <c r="AN22" i="1"/>
  <c r="AN14" i="1"/>
  <c r="AN38" i="1"/>
  <c r="AN11" i="1"/>
  <c r="AN47" i="1"/>
  <c r="AN39" i="1"/>
  <c r="AN29" i="1"/>
  <c r="AN12" i="1"/>
  <c r="AN45" i="1"/>
  <c r="AN13" i="1"/>
  <c r="AN48" i="1"/>
  <c r="AN18" i="1"/>
  <c r="AN49" i="1"/>
  <c r="AN30" i="1"/>
  <c r="AN15" i="1"/>
  <c r="AO8" i="1"/>
  <c r="AN7" i="1"/>
  <c r="AN5" i="1" s="1"/>
  <c r="AN42" i="1"/>
  <c r="AN31" i="1"/>
  <c r="AN16" i="1"/>
  <c r="AN19" i="1"/>
  <c r="AN28" i="1"/>
  <c r="AN50" i="1"/>
  <c r="AN43" i="1"/>
  <c r="AN32" i="1"/>
  <c r="AN25" i="1"/>
  <c r="AN17" i="1"/>
  <c r="AN23" i="1"/>
  <c r="AN26" i="1"/>
  <c r="AN20" i="1"/>
  <c r="AN33" i="1"/>
  <c r="AN51" i="1"/>
  <c r="AN44" i="1"/>
  <c r="AN36" i="1"/>
  <c r="AN9" i="1"/>
  <c r="AN52" i="1"/>
  <c r="AN21" i="1"/>
  <c r="AN40" i="1"/>
  <c r="AN46" i="1"/>
  <c r="AK89" i="1"/>
  <c r="AM53" i="1"/>
  <c r="AM55" i="1"/>
  <c r="AM2" i="1"/>
  <c r="AM3" i="1"/>
  <c r="AM93" i="1" s="1"/>
  <c r="AM56" i="1"/>
  <c r="AL88" i="1"/>
  <c r="AL83" i="1"/>
  <c r="AL84" i="1"/>
  <c r="AL87" i="1"/>
  <c r="AL81" i="1"/>
  <c r="AL77" i="1"/>
  <c r="AL90" i="1" s="1"/>
  <c r="AL86" i="1"/>
  <c r="AL80" i="1"/>
  <c r="AL85" i="1"/>
  <c r="AL82" i="1"/>
  <c r="AL104" i="1"/>
  <c r="AM102" i="1"/>
  <c r="AM103" i="1"/>
  <c r="AM105" i="1"/>
  <c r="AM57" i="1"/>
  <c r="AJ92" i="1"/>
  <c r="AJ94" i="1" s="1"/>
  <c r="AJ95" i="1" s="1"/>
  <c r="AJ96" i="1" s="1"/>
  <c r="AJ109" i="1" s="1"/>
  <c r="AK91" i="1" l="1"/>
  <c r="AK92" i="1" s="1"/>
  <c r="AK94" i="1" s="1"/>
  <c r="AK95" i="1" s="1"/>
  <c r="AK96" i="1" s="1"/>
  <c r="AK109" i="1" s="1"/>
  <c r="M63" i="1"/>
  <c r="M65" i="1" s="1"/>
  <c r="K75" i="1"/>
  <c r="L70" i="1"/>
  <c r="AM104" i="1"/>
  <c r="AN2" i="1"/>
  <c r="AN3" i="1"/>
  <c r="AN93" i="1" s="1"/>
  <c r="AO52" i="1"/>
  <c r="AO45" i="1"/>
  <c r="AO40" i="1"/>
  <c r="AO30" i="1"/>
  <c r="AO18" i="1"/>
  <c r="AO24" i="1"/>
  <c r="AO46" i="1"/>
  <c r="AO27" i="1"/>
  <c r="AO14" i="1"/>
  <c r="AO49" i="1"/>
  <c r="AO34" i="1"/>
  <c r="AO22" i="1"/>
  <c r="AO39" i="1"/>
  <c r="AO37" i="1"/>
  <c r="AO50" i="1"/>
  <c r="AO35" i="1"/>
  <c r="AO10" i="1"/>
  <c r="AO16" i="1"/>
  <c r="AP8" i="1"/>
  <c r="AO36" i="1"/>
  <c r="AO31" i="1"/>
  <c r="AO7" i="1"/>
  <c r="AO5" i="1" s="1"/>
  <c r="AO42" i="1"/>
  <c r="AO38" i="1"/>
  <c r="AO11" i="1"/>
  <c r="AO41" i="1"/>
  <c r="AO47" i="1"/>
  <c r="AO32" i="1"/>
  <c r="AO26" i="1"/>
  <c r="AO29" i="1"/>
  <c r="AO12" i="1"/>
  <c r="AO15" i="1"/>
  <c r="AO98" i="1"/>
  <c r="AO33" i="1"/>
  <c r="AO23" i="1"/>
  <c r="AO28" i="1"/>
  <c r="AO43" i="1"/>
  <c r="AO48" i="1"/>
  <c r="AO19" i="1"/>
  <c r="AO17" i="1"/>
  <c r="AO25" i="1"/>
  <c r="AO9" i="1"/>
  <c r="AO51" i="1"/>
  <c r="AO13" i="1"/>
  <c r="AO44" i="1"/>
  <c r="AO20" i="1"/>
  <c r="AO21" i="1"/>
  <c r="AN57" i="1"/>
  <c r="AN56" i="1"/>
  <c r="AM87" i="1"/>
  <c r="AM81" i="1"/>
  <c r="AM77" i="1"/>
  <c r="AM90" i="1" s="1"/>
  <c r="AM86" i="1"/>
  <c r="AM83" i="1"/>
  <c r="AM80" i="1"/>
  <c r="AM88" i="1"/>
  <c r="AM82" i="1"/>
  <c r="AM85" i="1"/>
  <c r="AM84" i="1"/>
  <c r="AL89" i="1"/>
  <c r="AN53" i="1"/>
  <c r="AN55" i="1"/>
  <c r="AL91" i="1" l="1"/>
  <c r="AL92" i="1" s="1"/>
  <c r="AL94" i="1" s="1"/>
  <c r="AL95" i="1" s="1"/>
  <c r="AL96" i="1" s="1"/>
  <c r="AL109" i="1" s="1"/>
  <c r="M66" i="1"/>
  <c r="M108" i="1"/>
  <c r="AO57" i="1"/>
  <c r="L71" i="1"/>
  <c r="AP98" i="1"/>
  <c r="AP46" i="1"/>
  <c r="AP40" i="1"/>
  <c r="AP21" i="1"/>
  <c r="AP19" i="1"/>
  <c r="AP13" i="1"/>
  <c r="AP33" i="1"/>
  <c r="AP11" i="1"/>
  <c r="AP36" i="1"/>
  <c r="AP12" i="1"/>
  <c r="AP37" i="1"/>
  <c r="AP52" i="1"/>
  <c r="AP48" i="1"/>
  <c r="AP35" i="1"/>
  <c r="AP30" i="1"/>
  <c r="AP18" i="1"/>
  <c r="AP24" i="1"/>
  <c r="AP32" i="1"/>
  <c r="AP42" i="1"/>
  <c r="AP22" i="1"/>
  <c r="AP15" i="1"/>
  <c r="AP41" i="1"/>
  <c r="AP47" i="1"/>
  <c r="AP39" i="1"/>
  <c r="AP34" i="1"/>
  <c r="AP27" i="1"/>
  <c r="AP10" i="1"/>
  <c r="AP14" i="1"/>
  <c r="AP43" i="1"/>
  <c r="AP31" i="1"/>
  <c r="AP38" i="1"/>
  <c r="AP25" i="1"/>
  <c r="AP23" i="1"/>
  <c r="AP44" i="1"/>
  <c r="AP29" i="1"/>
  <c r="AP16" i="1"/>
  <c r="AP51" i="1"/>
  <c r="AP50" i="1"/>
  <c r="AQ8" i="1"/>
  <c r="AP28" i="1"/>
  <c r="AP45" i="1"/>
  <c r="AP49" i="1"/>
  <c r="AP20" i="1"/>
  <c r="AP17" i="1"/>
  <c r="AP26" i="1"/>
  <c r="AP7" i="1"/>
  <c r="AP5" i="1" s="1"/>
  <c r="AP9" i="1"/>
  <c r="AO53" i="1"/>
  <c r="AO55" i="1"/>
  <c r="AO56" i="1"/>
  <c r="AM89" i="1"/>
  <c r="AO2" i="1"/>
  <c r="AO3" i="1"/>
  <c r="AO93" i="1" s="1"/>
  <c r="AN77" i="1"/>
  <c r="AN90" i="1" s="1"/>
  <c r="AN85" i="1"/>
  <c r="AN83" i="1"/>
  <c r="AN80" i="1"/>
  <c r="AN81" i="1"/>
  <c r="AN87" i="1"/>
  <c r="AN78" i="1"/>
  <c r="AN86" i="1"/>
  <c r="AN79" i="1"/>
  <c r="AN84" i="1"/>
  <c r="AN88" i="1"/>
  <c r="AN82" i="1"/>
  <c r="L73" i="1" l="1"/>
  <c r="L110" i="1" s="1"/>
  <c r="L112" i="1" s="1"/>
  <c r="AM91" i="1"/>
  <c r="AM92" i="1" s="1"/>
  <c r="AM94" i="1" s="1"/>
  <c r="AM95" i="1" s="1"/>
  <c r="AM96" i="1" s="1"/>
  <c r="AM109" i="1" s="1"/>
  <c r="L74" i="1"/>
  <c r="N61" i="1"/>
  <c r="N62" i="1"/>
  <c r="AP57" i="1"/>
  <c r="AP55" i="1"/>
  <c r="AP53" i="1"/>
  <c r="AQ44" i="1"/>
  <c r="AQ50" i="1"/>
  <c r="AQ42" i="1"/>
  <c r="AQ30" i="1"/>
  <c r="AQ10" i="1"/>
  <c r="AQ15" i="1"/>
  <c r="AQ37" i="1"/>
  <c r="AQ12" i="1"/>
  <c r="AQ47" i="1"/>
  <c r="AQ25" i="1"/>
  <c r="AQ14" i="1"/>
  <c r="AQ45" i="1"/>
  <c r="AQ49" i="1"/>
  <c r="AQ36" i="1"/>
  <c r="AQ24" i="1"/>
  <c r="AQ11" i="1"/>
  <c r="AQ16" i="1"/>
  <c r="AQ43" i="1"/>
  <c r="AQ31" i="1"/>
  <c r="AQ17" i="1"/>
  <c r="AQ52" i="1"/>
  <c r="AQ23" i="1"/>
  <c r="AQ48" i="1"/>
  <c r="AQ27" i="1"/>
  <c r="AQ33" i="1"/>
  <c r="AQ9" i="1"/>
  <c r="AQ46" i="1"/>
  <c r="AQ39" i="1"/>
  <c r="AR8" i="1"/>
  <c r="AQ51" i="1"/>
  <c r="AQ20" i="1"/>
  <c r="AQ29" i="1"/>
  <c r="AQ41" i="1"/>
  <c r="AQ19" i="1"/>
  <c r="AQ98" i="1"/>
  <c r="AQ13" i="1"/>
  <c r="AQ35" i="1"/>
  <c r="AQ38" i="1"/>
  <c r="AQ40" i="1"/>
  <c r="AQ28" i="1"/>
  <c r="AQ26" i="1"/>
  <c r="AQ32" i="1"/>
  <c r="AQ7" i="1"/>
  <c r="AQ5" i="1" s="1"/>
  <c r="AQ21" i="1"/>
  <c r="AQ18" i="1"/>
  <c r="AQ34" i="1"/>
  <c r="AQ22" i="1"/>
  <c r="AP3" i="1"/>
  <c r="AP93" i="1" s="1"/>
  <c r="AP2" i="1"/>
  <c r="AO80" i="1"/>
  <c r="AO78" i="1"/>
  <c r="AO88" i="1"/>
  <c r="AO84" i="1"/>
  <c r="AO81" i="1"/>
  <c r="AO77" i="1"/>
  <c r="AO90" i="1" s="1"/>
  <c r="AO83" i="1"/>
  <c r="AO82" i="1"/>
  <c r="AO86" i="1"/>
  <c r="AO85" i="1"/>
  <c r="AO87" i="1"/>
  <c r="AO79" i="1"/>
  <c r="AP56" i="1"/>
  <c r="AN89" i="1"/>
  <c r="AN91" i="1" l="1"/>
  <c r="AN92" i="1" s="1"/>
  <c r="AN94" i="1" s="1"/>
  <c r="AN95" i="1" s="1"/>
  <c r="AN96" i="1" s="1"/>
  <c r="L75" i="1"/>
  <c r="M70" i="1"/>
  <c r="N63" i="1"/>
  <c r="N65" i="1" s="1"/>
  <c r="AR38" i="1"/>
  <c r="AR34" i="1"/>
  <c r="AR22" i="1"/>
  <c r="AR26" i="1"/>
  <c r="AR20" i="1"/>
  <c r="AS8" i="1"/>
  <c r="AR23" i="1"/>
  <c r="AR32" i="1"/>
  <c r="AR98" i="1"/>
  <c r="AR36" i="1"/>
  <c r="AR11" i="1"/>
  <c r="AR30" i="1"/>
  <c r="AR28" i="1"/>
  <c r="AR9" i="1"/>
  <c r="AR37" i="1"/>
  <c r="AR39" i="1"/>
  <c r="AR42" i="1"/>
  <c r="AR15" i="1"/>
  <c r="AR33" i="1"/>
  <c r="AR16" i="1"/>
  <c r="AR47" i="1"/>
  <c r="AR21" i="1"/>
  <c r="AR45" i="1"/>
  <c r="AR44" i="1"/>
  <c r="AR18" i="1"/>
  <c r="AR25" i="1"/>
  <c r="AR51" i="1"/>
  <c r="AR50" i="1"/>
  <c r="AR27" i="1"/>
  <c r="AR17" i="1"/>
  <c r="AR49" i="1"/>
  <c r="AR12" i="1"/>
  <c r="AR13" i="1"/>
  <c r="AR29" i="1"/>
  <c r="AR14" i="1"/>
  <c r="AR40" i="1"/>
  <c r="AR48" i="1"/>
  <c r="AR24" i="1"/>
  <c r="AR41" i="1"/>
  <c r="AR46" i="1"/>
  <c r="AR43" i="1"/>
  <c r="AR19" i="1"/>
  <c r="AR31" i="1"/>
  <c r="AR7" i="1"/>
  <c r="AR5" i="1" s="1"/>
  <c r="AR52" i="1"/>
  <c r="AR10" i="1"/>
  <c r="AR35" i="1"/>
  <c r="AQ56" i="1"/>
  <c r="AO89" i="1"/>
  <c r="AQ2" i="1"/>
  <c r="AQ3" i="1"/>
  <c r="AQ93" i="1" s="1"/>
  <c r="AQ55" i="1"/>
  <c r="AQ53" i="1"/>
  <c r="AP85" i="1"/>
  <c r="AP78" i="1"/>
  <c r="AP82" i="1"/>
  <c r="AP81" i="1"/>
  <c r="AP84" i="1"/>
  <c r="AP80" i="1"/>
  <c r="AP88" i="1"/>
  <c r="AP83" i="1"/>
  <c r="AP79" i="1"/>
  <c r="AP86" i="1"/>
  <c r="AP77" i="1"/>
  <c r="AP90" i="1" s="1"/>
  <c r="AP87" i="1"/>
  <c r="AQ57" i="1"/>
  <c r="AO91" i="1" l="1"/>
  <c r="AO92" i="1" s="1"/>
  <c r="AO94" i="1" s="1"/>
  <c r="AO95" i="1" s="1"/>
  <c r="AO96" i="1" s="1"/>
  <c r="M71" i="1"/>
  <c r="M73" i="1" s="1"/>
  <c r="N66" i="1"/>
  <c r="N108" i="1"/>
  <c r="N72" i="1"/>
  <c r="AR56" i="1"/>
  <c r="AR55" i="1"/>
  <c r="AR53" i="1"/>
  <c r="AS49" i="1"/>
  <c r="AS42" i="1"/>
  <c r="AS43" i="1"/>
  <c r="AS35" i="1"/>
  <c r="AS13" i="1"/>
  <c r="AS19" i="1"/>
  <c r="AS7" i="1"/>
  <c r="AS5" i="1" s="1"/>
  <c r="AS14" i="1"/>
  <c r="AS46" i="1"/>
  <c r="AS33" i="1"/>
  <c r="AS20" i="1"/>
  <c r="AS16" i="1"/>
  <c r="AS44" i="1"/>
  <c r="AS21" i="1"/>
  <c r="AS9" i="1"/>
  <c r="AS51" i="1"/>
  <c r="AS36" i="1"/>
  <c r="AS22" i="1"/>
  <c r="AS27" i="1"/>
  <c r="AS18" i="1"/>
  <c r="AS32" i="1"/>
  <c r="AS17" i="1"/>
  <c r="AS25" i="1"/>
  <c r="AS52" i="1"/>
  <c r="AS45" i="1"/>
  <c r="AS23" i="1"/>
  <c r="AS26" i="1"/>
  <c r="AS10" i="1"/>
  <c r="AS28" i="1"/>
  <c r="AS11" i="1"/>
  <c r="AS47" i="1"/>
  <c r="AS12" i="1"/>
  <c r="AS39" i="1"/>
  <c r="AS38" i="1"/>
  <c r="AS30" i="1"/>
  <c r="AS41" i="1"/>
  <c r="AS15" i="1"/>
  <c r="AT8" i="1"/>
  <c r="AS31" i="1"/>
  <c r="AS40" i="1"/>
  <c r="AS29" i="1"/>
  <c r="AS24" i="1"/>
  <c r="AS34" i="1"/>
  <c r="AS50" i="1"/>
  <c r="AS98" i="1"/>
  <c r="AS48" i="1"/>
  <c r="AS37" i="1"/>
  <c r="AR57" i="1"/>
  <c r="AR3" i="1"/>
  <c r="AR93" i="1" s="1"/>
  <c r="AR2" i="1"/>
  <c r="AQ77" i="1"/>
  <c r="AQ90" i="1" s="1"/>
  <c r="AQ78" i="1"/>
  <c r="AQ83" i="1"/>
  <c r="AQ84" i="1"/>
  <c r="AQ87" i="1"/>
  <c r="AQ85" i="1"/>
  <c r="AQ82" i="1"/>
  <c r="AQ79" i="1"/>
  <c r="AQ88" i="1"/>
  <c r="AQ81" i="1"/>
  <c r="AQ86" i="1"/>
  <c r="AQ80" i="1"/>
  <c r="AP89" i="1"/>
  <c r="AP91" i="1" s="1"/>
  <c r="M74" i="1" l="1"/>
  <c r="M110" i="1"/>
  <c r="M112" i="1" s="1"/>
  <c r="AS56" i="1"/>
  <c r="O62" i="1"/>
  <c r="O61" i="1"/>
  <c r="AQ89" i="1"/>
  <c r="AQ91" i="1" s="1"/>
  <c r="AR77" i="1"/>
  <c r="AR90" i="1" s="1"/>
  <c r="AR84" i="1"/>
  <c r="AR88" i="1"/>
  <c r="AR86" i="1"/>
  <c r="AR85" i="1"/>
  <c r="AR79" i="1"/>
  <c r="AR87" i="1"/>
  <c r="AR82" i="1"/>
  <c r="AR81" i="1"/>
  <c r="AR83" i="1"/>
  <c r="AR80" i="1"/>
  <c r="AR78" i="1"/>
  <c r="AP92" i="1"/>
  <c r="AP94" i="1" s="1"/>
  <c r="AP95" i="1" s="1"/>
  <c r="AP96" i="1" s="1"/>
  <c r="AS55" i="1"/>
  <c r="AS53" i="1"/>
  <c r="AS3" i="1"/>
  <c r="AS93" i="1" s="1"/>
  <c r="AS2" i="1"/>
  <c r="AT51" i="1"/>
  <c r="AT29" i="1"/>
  <c r="AT33" i="1"/>
  <c r="AT32" i="1"/>
  <c r="AT16" i="1"/>
  <c r="AU8" i="1"/>
  <c r="AT17" i="1"/>
  <c r="AT40" i="1"/>
  <c r="AT34" i="1"/>
  <c r="AT11" i="1"/>
  <c r="AT38" i="1"/>
  <c r="AT52" i="1"/>
  <c r="AT44" i="1"/>
  <c r="AT24" i="1"/>
  <c r="AT42" i="1"/>
  <c r="AT7" i="1"/>
  <c r="AT5" i="1" s="1"/>
  <c r="AT31" i="1"/>
  <c r="AT21" i="1"/>
  <c r="AT98" i="1"/>
  <c r="AT22" i="1"/>
  <c r="AT47" i="1"/>
  <c r="AT14" i="1"/>
  <c r="AT26" i="1"/>
  <c r="AT30" i="1"/>
  <c r="AT19" i="1"/>
  <c r="AT46" i="1"/>
  <c r="AT39" i="1"/>
  <c r="AT12" i="1"/>
  <c r="AT41" i="1"/>
  <c r="AT37" i="1"/>
  <c r="AT25" i="1"/>
  <c r="AT13" i="1"/>
  <c r="AT18" i="1"/>
  <c r="AT43" i="1"/>
  <c r="AT36" i="1"/>
  <c r="AT10" i="1"/>
  <c r="AT48" i="1"/>
  <c r="AT35" i="1"/>
  <c r="AT15" i="1"/>
  <c r="AT49" i="1"/>
  <c r="AT45" i="1"/>
  <c r="AT28" i="1"/>
  <c r="AT27" i="1"/>
  <c r="AT20" i="1"/>
  <c r="AT9" i="1"/>
  <c r="AT23" i="1"/>
  <c r="AT50" i="1"/>
  <c r="AS57" i="1"/>
  <c r="M75" i="1" l="1"/>
  <c r="N70" i="1"/>
  <c r="O63" i="1"/>
  <c r="O65" i="1" s="1"/>
  <c r="AT53" i="1"/>
  <c r="AT55" i="1"/>
  <c r="AT56" i="1"/>
  <c r="AT57" i="1"/>
  <c r="AR89" i="1"/>
  <c r="AR91" i="1" s="1"/>
  <c r="AT3" i="1"/>
  <c r="AT93" i="1" s="1"/>
  <c r="AT2" i="1"/>
  <c r="AS79" i="1"/>
  <c r="AS87" i="1"/>
  <c r="AS88" i="1"/>
  <c r="AS84" i="1"/>
  <c r="AS77" i="1"/>
  <c r="AS90" i="1" s="1"/>
  <c r="AS85" i="1"/>
  <c r="AS81" i="1"/>
  <c r="AS78" i="1"/>
  <c r="AS86" i="1"/>
  <c r="AS82" i="1"/>
  <c r="AS80" i="1"/>
  <c r="AS83" i="1"/>
  <c r="AU41" i="1"/>
  <c r="AU30" i="1"/>
  <c r="AU45" i="1"/>
  <c r="AU14" i="1"/>
  <c r="AU19" i="1"/>
  <c r="AU7" i="1"/>
  <c r="AU5" i="1" s="1"/>
  <c r="AU42" i="1"/>
  <c r="AU31" i="1"/>
  <c r="AU35" i="1"/>
  <c r="AU18" i="1"/>
  <c r="AU27" i="1"/>
  <c r="AU11" i="1"/>
  <c r="AU49" i="1"/>
  <c r="AU26" i="1"/>
  <c r="AU50" i="1"/>
  <c r="AU32" i="1"/>
  <c r="AU9" i="1"/>
  <c r="AU22" i="1"/>
  <c r="AU20" i="1"/>
  <c r="AU39" i="1"/>
  <c r="AU34" i="1"/>
  <c r="AU98" i="1"/>
  <c r="AU43" i="1"/>
  <c r="AU37" i="1"/>
  <c r="AU15" i="1"/>
  <c r="AU48" i="1"/>
  <c r="AU23" i="1"/>
  <c r="AU47" i="1"/>
  <c r="AU16" i="1"/>
  <c r="AU17" i="1"/>
  <c r="AU38" i="1"/>
  <c r="AU25" i="1"/>
  <c r="AU13" i="1"/>
  <c r="AU21" i="1"/>
  <c r="AU36" i="1"/>
  <c r="AU12" i="1"/>
  <c r="AU46" i="1"/>
  <c r="AU51" i="1"/>
  <c r="AU44" i="1"/>
  <c r="AU33" i="1"/>
  <c r="AU29" i="1"/>
  <c r="AV8" i="1"/>
  <c r="AU52" i="1"/>
  <c r="AU24" i="1"/>
  <c r="AU10" i="1"/>
  <c r="AU40" i="1"/>
  <c r="AU28" i="1"/>
  <c r="AQ92" i="1"/>
  <c r="AQ94" i="1" s="1"/>
  <c r="AQ95" i="1" s="1"/>
  <c r="AQ96" i="1" s="1"/>
  <c r="N71" i="1" l="1"/>
  <c r="N73" i="1" s="1"/>
  <c r="N110" i="1" s="1"/>
  <c r="N112" i="1" s="1"/>
  <c r="O66" i="1"/>
  <c r="O108" i="1"/>
  <c r="O72" i="1"/>
  <c r="AV51" i="1"/>
  <c r="AV49" i="1"/>
  <c r="AV39" i="1"/>
  <c r="AV29" i="1"/>
  <c r="AV16" i="1"/>
  <c r="AV12" i="1"/>
  <c r="AV45" i="1"/>
  <c r="AV19" i="1"/>
  <c r="AW8" i="1"/>
  <c r="AV20" i="1"/>
  <c r="AV47" i="1"/>
  <c r="AV44" i="1"/>
  <c r="AV52" i="1"/>
  <c r="AV35" i="1"/>
  <c r="AV13" i="1"/>
  <c r="AV15" i="1"/>
  <c r="AV41" i="1"/>
  <c r="AV46" i="1"/>
  <c r="AV34" i="1"/>
  <c r="AV38" i="1"/>
  <c r="AV17" i="1"/>
  <c r="AV14" i="1"/>
  <c r="AV30" i="1"/>
  <c r="AV28" i="1"/>
  <c r="AV7" i="1"/>
  <c r="AV5" i="1" s="1"/>
  <c r="AV10" i="1"/>
  <c r="AV37" i="1"/>
  <c r="AV18" i="1"/>
  <c r="AV50" i="1"/>
  <c r="AV42" i="1"/>
  <c r="AV25" i="1"/>
  <c r="AV9" i="1"/>
  <c r="AV43" i="1"/>
  <c r="AV31" i="1"/>
  <c r="AV40" i="1"/>
  <c r="AV22" i="1"/>
  <c r="AV48" i="1"/>
  <c r="AV33" i="1"/>
  <c r="AV27" i="1"/>
  <c r="AV26" i="1"/>
  <c r="AV32" i="1"/>
  <c r="AV36" i="1"/>
  <c r="AV24" i="1"/>
  <c r="AV23" i="1"/>
  <c r="AV98" i="1"/>
  <c r="AV11" i="1"/>
  <c r="AV21" i="1"/>
  <c r="AR92" i="1"/>
  <c r="AR94" i="1" s="1"/>
  <c r="AR95" i="1" s="1"/>
  <c r="AR96" i="1" s="1"/>
  <c r="AU57" i="1"/>
  <c r="AU3" i="1"/>
  <c r="AU93" i="1" s="1"/>
  <c r="AU2" i="1"/>
  <c r="AU56" i="1"/>
  <c r="AU55" i="1"/>
  <c r="AU53" i="1"/>
  <c r="AS89" i="1"/>
  <c r="AT79" i="1"/>
  <c r="AT84" i="1"/>
  <c r="AT83" i="1"/>
  <c r="AT82" i="1"/>
  <c r="AT80" i="1"/>
  <c r="AT78" i="1"/>
  <c r="AT88" i="1"/>
  <c r="AT87" i="1"/>
  <c r="AT85" i="1"/>
  <c r="AT77" i="1"/>
  <c r="AT90" i="1" s="1"/>
  <c r="AT81" i="1"/>
  <c r="AT86" i="1"/>
  <c r="AS91" i="1" l="1"/>
  <c r="AS92" i="1" s="1"/>
  <c r="AS94" i="1" s="1"/>
  <c r="AS95" i="1" s="1"/>
  <c r="AS96" i="1" s="1"/>
  <c r="N74" i="1"/>
  <c r="O70" i="1" s="1"/>
  <c r="N75" i="1"/>
  <c r="P62" i="1"/>
  <c r="P61" i="1"/>
  <c r="AV53" i="1"/>
  <c r="AV55" i="1"/>
  <c r="AV57" i="1"/>
  <c r="AT89" i="1"/>
  <c r="AT91" i="1" s="1"/>
  <c r="AV56" i="1"/>
  <c r="AU87" i="1"/>
  <c r="AU77" i="1"/>
  <c r="AU90" i="1" s="1"/>
  <c r="AU84" i="1"/>
  <c r="AU78" i="1"/>
  <c r="AU80" i="1"/>
  <c r="AU81" i="1"/>
  <c r="AU82" i="1"/>
  <c r="AU79" i="1"/>
  <c r="AU83" i="1"/>
  <c r="AU86" i="1"/>
  <c r="AU88" i="1"/>
  <c r="AU85" i="1"/>
  <c r="AV3" i="1"/>
  <c r="AV93" i="1" s="1"/>
  <c r="AV2" i="1"/>
  <c r="AW51" i="1"/>
  <c r="AW50" i="1"/>
  <c r="AW39" i="1"/>
  <c r="AW30" i="1"/>
  <c r="AW17" i="1"/>
  <c r="AW12" i="1"/>
  <c r="AW43" i="1"/>
  <c r="AW20" i="1"/>
  <c r="AW40" i="1"/>
  <c r="AW47" i="1"/>
  <c r="AW23" i="1"/>
  <c r="AW52" i="1"/>
  <c r="AW49" i="1"/>
  <c r="AW35" i="1"/>
  <c r="AW29" i="1"/>
  <c r="AW9" i="1"/>
  <c r="AW13" i="1"/>
  <c r="AW46" i="1"/>
  <c r="AW14" i="1"/>
  <c r="AW38" i="1"/>
  <c r="AW7" i="1"/>
  <c r="AW5" i="1" s="1"/>
  <c r="AW21" i="1"/>
  <c r="AW42" i="1"/>
  <c r="AW45" i="1"/>
  <c r="AW34" i="1"/>
  <c r="AW19" i="1"/>
  <c r="AW10" i="1"/>
  <c r="AW22" i="1"/>
  <c r="AW41" i="1"/>
  <c r="AW28" i="1"/>
  <c r="AW15" i="1"/>
  <c r="AW24" i="1"/>
  <c r="AW48" i="1"/>
  <c r="AW18" i="1"/>
  <c r="AW36" i="1"/>
  <c r="AW31" i="1"/>
  <c r="AW37" i="1"/>
  <c r="AW11" i="1"/>
  <c r="AW25" i="1"/>
  <c r="AW98" i="1"/>
  <c r="AX8" i="1"/>
  <c r="AW26" i="1"/>
  <c r="AW44" i="1"/>
  <c r="AW32" i="1"/>
  <c r="AW27" i="1"/>
  <c r="AW16" i="1"/>
  <c r="AW33" i="1"/>
  <c r="AW56" i="1" l="1"/>
  <c r="P63" i="1"/>
  <c r="P65" i="1" s="1"/>
  <c r="P108" i="1" s="1"/>
  <c r="P66" i="1"/>
  <c r="P72" i="1"/>
  <c r="O71" i="1"/>
  <c r="O73" i="1" s="1"/>
  <c r="O110" i="1" s="1"/>
  <c r="O112" i="1" s="1"/>
  <c r="AX48" i="1"/>
  <c r="AX46" i="1"/>
  <c r="AX40" i="1"/>
  <c r="AX28" i="1"/>
  <c r="AX26" i="1"/>
  <c r="AX7" i="1"/>
  <c r="AX5" i="1" s="1"/>
  <c r="AX33" i="1"/>
  <c r="AX29" i="1"/>
  <c r="AX15" i="1"/>
  <c r="AX11" i="1"/>
  <c r="AX47" i="1"/>
  <c r="AX51" i="1"/>
  <c r="AX38" i="1"/>
  <c r="AX25" i="1"/>
  <c r="AX19" i="1"/>
  <c r="AY8" i="1"/>
  <c r="AX44" i="1"/>
  <c r="AX42" i="1"/>
  <c r="AX17" i="1"/>
  <c r="AX12" i="1"/>
  <c r="AX23" i="1"/>
  <c r="AX30" i="1"/>
  <c r="AX27" i="1"/>
  <c r="AX50" i="1"/>
  <c r="AX22" i="1"/>
  <c r="AX32" i="1"/>
  <c r="AX36" i="1"/>
  <c r="AX13" i="1"/>
  <c r="AX39" i="1"/>
  <c r="AX9" i="1"/>
  <c r="AX10" i="1"/>
  <c r="AX41" i="1"/>
  <c r="AX16" i="1"/>
  <c r="AX98" i="1"/>
  <c r="AX49" i="1"/>
  <c r="AX35" i="1"/>
  <c r="AX31" i="1"/>
  <c r="AX24" i="1"/>
  <c r="AX14" i="1"/>
  <c r="AX52" i="1"/>
  <c r="AX34" i="1"/>
  <c r="AX20" i="1"/>
  <c r="AX43" i="1"/>
  <c r="AX21" i="1"/>
  <c r="AX45" i="1"/>
  <c r="AX18" i="1"/>
  <c r="AX37" i="1"/>
  <c r="AW55" i="1"/>
  <c r="AW53" i="1"/>
  <c r="AV84" i="1"/>
  <c r="AV83" i="1"/>
  <c r="AV77" i="1"/>
  <c r="AV90" i="1" s="1"/>
  <c r="AV78" i="1"/>
  <c r="AV88" i="1"/>
  <c r="AV87" i="1"/>
  <c r="AV82" i="1"/>
  <c r="AV79" i="1"/>
  <c r="AV80" i="1"/>
  <c r="AV86" i="1"/>
  <c r="AV85" i="1"/>
  <c r="AV81" i="1"/>
  <c r="AT92" i="1"/>
  <c r="AT94" i="1" s="1"/>
  <c r="AT95" i="1" s="1"/>
  <c r="AT96" i="1" s="1"/>
  <c r="AW57" i="1"/>
  <c r="AU89" i="1"/>
  <c r="AW2" i="1"/>
  <c r="AW3" i="1"/>
  <c r="AW93" i="1" s="1"/>
  <c r="AU91" i="1" l="1"/>
  <c r="AU92" i="1" s="1"/>
  <c r="AU94" i="1" s="1"/>
  <c r="AU95" i="1" s="1"/>
  <c r="AU96" i="1" s="1"/>
  <c r="O74" i="1"/>
  <c r="P70" i="1" s="1"/>
  <c r="Q62" i="1"/>
  <c r="Q61" i="1"/>
  <c r="AY45" i="1"/>
  <c r="AY34" i="1"/>
  <c r="AY31" i="1"/>
  <c r="AY29" i="1"/>
  <c r="AY30" i="1"/>
  <c r="AY9" i="1"/>
  <c r="AY41" i="1"/>
  <c r="AY24" i="1"/>
  <c r="AY43" i="1"/>
  <c r="AY37" i="1"/>
  <c r="AY52" i="1"/>
  <c r="AY21" i="1"/>
  <c r="AY10" i="1"/>
  <c r="AY15" i="1"/>
  <c r="AY11" i="1"/>
  <c r="AY7" i="1"/>
  <c r="AY5" i="1" s="1"/>
  <c r="AY39" i="1"/>
  <c r="AY49" i="1"/>
  <c r="AZ8" i="1"/>
  <c r="AY98" i="1"/>
  <c r="AY46" i="1"/>
  <c r="AY27" i="1"/>
  <c r="AY32" i="1"/>
  <c r="AY18" i="1"/>
  <c r="AY23" i="1"/>
  <c r="AY48" i="1"/>
  <c r="AY38" i="1"/>
  <c r="AY16" i="1"/>
  <c r="AY36" i="1"/>
  <c r="AY13" i="1"/>
  <c r="AY22" i="1"/>
  <c r="AY35" i="1"/>
  <c r="AY14" i="1"/>
  <c r="AY47" i="1"/>
  <c r="AY51" i="1"/>
  <c r="AY40" i="1"/>
  <c r="AY28" i="1"/>
  <c r="AY19" i="1"/>
  <c r="AY17" i="1"/>
  <c r="AY50" i="1"/>
  <c r="AY20" i="1"/>
  <c r="AY42" i="1"/>
  <c r="AY44" i="1"/>
  <c r="AY33" i="1"/>
  <c r="AY12" i="1"/>
  <c r="AY25" i="1"/>
  <c r="AY26" i="1"/>
  <c r="AX56" i="1"/>
  <c r="AX2" i="1"/>
  <c r="AX3" i="1"/>
  <c r="AX93" i="1" s="1"/>
  <c r="AV89" i="1"/>
  <c r="AV91" i="1" s="1"/>
  <c r="AX57" i="1"/>
  <c r="AW79" i="1"/>
  <c r="AW78" i="1"/>
  <c r="AW80" i="1"/>
  <c r="AW86" i="1"/>
  <c r="AW88" i="1"/>
  <c r="AW82" i="1"/>
  <c r="AW81" i="1"/>
  <c r="AW77" i="1"/>
  <c r="AW90" i="1" s="1"/>
  <c r="AW84" i="1"/>
  <c r="AW87" i="1"/>
  <c r="AW83" i="1"/>
  <c r="AW85" i="1"/>
  <c r="AX53" i="1"/>
  <c r="AX55" i="1"/>
  <c r="O75" i="1" l="1"/>
  <c r="Q63" i="1"/>
  <c r="Q65" i="1" s="1"/>
  <c r="P71" i="1"/>
  <c r="P73" i="1" s="1"/>
  <c r="P110" i="1" s="1"/>
  <c r="P112" i="1" s="1"/>
  <c r="AY2" i="1"/>
  <c r="AY3" i="1"/>
  <c r="AY93" i="1" s="1"/>
  <c r="AW89" i="1"/>
  <c r="AY53" i="1"/>
  <c r="AY55" i="1"/>
  <c r="AY57" i="1"/>
  <c r="AY56" i="1"/>
  <c r="AV92" i="1"/>
  <c r="AV94" i="1" s="1"/>
  <c r="AV95" i="1" s="1"/>
  <c r="AV96" i="1" s="1"/>
  <c r="AZ98" i="1"/>
  <c r="AZ51" i="1"/>
  <c r="AZ28" i="1"/>
  <c r="AZ23" i="1"/>
  <c r="AZ19" i="1"/>
  <c r="AZ15" i="1"/>
  <c r="AZ13" i="1"/>
  <c r="AZ50" i="1"/>
  <c r="AZ7" i="1"/>
  <c r="AZ5" i="1" s="1"/>
  <c r="AZ9" i="1"/>
  <c r="AZ29" i="1"/>
  <c r="AZ18" i="1"/>
  <c r="AZ47" i="1"/>
  <c r="AZ39" i="1"/>
  <c r="AZ41" i="1"/>
  <c r="AZ24" i="1"/>
  <c r="AZ12" i="1"/>
  <c r="AZ16" i="1"/>
  <c r="AZ48" i="1"/>
  <c r="AZ52" i="1"/>
  <c r="AZ40" i="1"/>
  <c r="AZ20" i="1"/>
  <c r="AZ37" i="1"/>
  <c r="AZ17" i="1"/>
  <c r="AZ21" i="1"/>
  <c r="AZ34" i="1"/>
  <c r="AZ46" i="1"/>
  <c r="AZ32" i="1"/>
  <c r="AZ38" i="1"/>
  <c r="AZ25" i="1"/>
  <c r="AZ36" i="1"/>
  <c r="AZ26" i="1"/>
  <c r="AZ49" i="1"/>
  <c r="AZ43" i="1"/>
  <c r="BA8" i="1"/>
  <c r="AZ30" i="1"/>
  <c r="AZ45" i="1"/>
  <c r="AZ44" i="1"/>
  <c r="AZ10" i="1"/>
  <c r="AZ27" i="1"/>
  <c r="AZ31" i="1"/>
  <c r="AZ35" i="1"/>
  <c r="AZ42" i="1"/>
  <c r="AZ11" i="1"/>
  <c r="AZ14" i="1"/>
  <c r="AZ33" i="1"/>
  <c r="AZ22" i="1"/>
  <c r="AX80" i="1"/>
  <c r="AX79" i="1"/>
  <c r="AX78" i="1"/>
  <c r="AX83" i="1"/>
  <c r="AX88" i="1"/>
  <c r="AX84" i="1"/>
  <c r="AX85" i="1"/>
  <c r="AX87" i="1"/>
  <c r="AX77" i="1"/>
  <c r="AX90" i="1" s="1"/>
  <c r="AX86" i="1"/>
  <c r="AX81" i="1"/>
  <c r="AX82" i="1"/>
  <c r="AW91" i="1" l="1"/>
  <c r="AW92" i="1" s="1"/>
  <c r="AW94" i="1" s="1"/>
  <c r="AW95" i="1" s="1"/>
  <c r="AW96" i="1" s="1"/>
  <c r="P74" i="1"/>
  <c r="P75" i="1" s="1"/>
  <c r="Q66" i="1"/>
  <c r="Q72" i="1"/>
  <c r="Q108" i="1"/>
  <c r="AZ56" i="1"/>
  <c r="AZ57" i="1"/>
  <c r="AX89" i="1"/>
  <c r="AX91" i="1" s="1"/>
  <c r="AZ55" i="1"/>
  <c r="AZ53" i="1"/>
  <c r="BA46" i="1"/>
  <c r="BA36" i="1"/>
  <c r="BA22" i="1"/>
  <c r="BA37" i="1"/>
  <c r="BA21" i="1"/>
  <c r="BA11" i="1"/>
  <c r="BA39" i="1"/>
  <c r="BA35" i="1"/>
  <c r="BA33" i="1"/>
  <c r="BA18" i="1"/>
  <c r="BA24" i="1"/>
  <c r="BA48" i="1"/>
  <c r="BA47" i="1"/>
  <c r="BA12" i="1"/>
  <c r="BA41" i="1"/>
  <c r="BA29" i="1"/>
  <c r="BA14" i="1"/>
  <c r="BA52" i="1"/>
  <c r="BA27" i="1"/>
  <c r="BA25" i="1"/>
  <c r="BA40" i="1"/>
  <c r="BA43" i="1"/>
  <c r="BA23" i="1"/>
  <c r="BA31" i="1"/>
  <c r="BA15" i="1"/>
  <c r="BB8" i="1"/>
  <c r="BA16" i="1"/>
  <c r="BA7" i="1"/>
  <c r="BA5" i="1" s="1"/>
  <c r="BA42" i="1"/>
  <c r="BA17" i="1"/>
  <c r="BA51" i="1"/>
  <c r="BA10" i="1"/>
  <c r="BA98" i="1"/>
  <c r="BA44" i="1"/>
  <c r="BA38" i="1"/>
  <c r="BA34" i="1"/>
  <c r="BA19" i="1"/>
  <c r="BA20" i="1"/>
  <c r="BA50" i="1"/>
  <c r="BA49" i="1"/>
  <c r="BA28" i="1"/>
  <c r="BA45" i="1"/>
  <c r="BA26" i="1"/>
  <c r="BA13" i="1"/>
  <c r="BA9" i="1"/>
  <c r="BA32" i="1"/>
  <c r="BA30" i="1"/>
  <c r="AZ3" i="1"/>
  <c r="AZ93" i="1" s="1"/>
  <c r="AZ2" i="1"/>
  <c r="AY84" i="1"/>
  <c r="AY78" i="1"/>
  <c r="AY86" i="1"/>
  <c r="AY77" i="1"/>
  <c r="AY90" i="1" s="1"/>
  <c r="AY82" i="1"/>
  <c r="AY81" i="1"/>
  <c r="AY83" i="1"/>
  <c r="AY88" i="1"/>
  <c r="AY79" i="1"/>
  <c r="AY85" i="1"/>
  <c r="AY80" i="1"/>
  <c r="AY87" i="1"/>
  <c r="Q70" i="1" l="1"/>
  <c r="R62" i="1"/>
  <c r="R61" i="1"/>
  <c r="Q71" i="1"/>
  <c r="Q73" i="1" s="1"/>
  <c r="Q110" i="1" s="1"/>
  <c r="Q112" i="1" s="1"/>
  <c r="AY89" i="1"/>
  <c r="BB48" i="1"/>
  <c r="BB47" i="1"/>
  <c r="BB45" i="1"/>
  <c r="BB26" i="1"/>
  <c r="BB15" i="1"/>
  <c r="BB11" i="1"/>
  <c r="BB39" i="1"/>
  <c r="BB44" i="1"/>
  <c r="BB12" i="1"/>
  <c r="BB19" i="1"/>
  <c r="BB51" i="1"/>
  <c r="BB23" i="1"/>
  <c r="BB7" i="1"/>
  <c r="BB5" i="1" s="1"/>
  <c r="BB49" i="1"/>
  <c r="BB37" i="1"/>
  <c r="BB32" i="1"/>
  <c r="BB46" i="1"/>
  <c r="BB50" i="1"/>
  <c r="BB36" i="1"/>
  <c r="BB35" i="1"/>
  <c r="BB33" i="1"/>
  <c r="BB16" i="1"/>
  <c r="BB31" i="1"/>
  <c r="BB29" i="1"/>
  <c r="BB22" i="1"/>
  <c r="BB25" i="1"/>
  <c r="BB52" i="1"/>
  <c r="BB42" i="1"/>
  <c r="BB24" i="1"/>
  <c r="BB27" i="1"/>
  <c r="BB20" i="1"/>
  <c r="BB9" i="1"/>
  <c r="BB98" i="1"/>
  <c r="BB18" i="1"/>
  <c r="BB40" i="1"/>
  <c r="BB30" i="1"/>
  <c r="BB34" i="1"/>
  <c r="BB13" i="1"/>
  <c r="BB17" i="1"/>
  <c r="BC8" i="1"/>
  <c r="BB10" i="1"/>
  <c r="BB41" i="1"/>
  <c r="BB38" i="1"/>
  <c r="BB28" i="1"/>
  <c r="BB21" i="1"/>
  <c r="BB14" i="1"/>
  <c r="BB43" i="1"/>
  <c r="AZ77" i="1"/>
  <c r="AZ90" i="1" s="1"/>
  <c r="AZ83" i="1"/>
  <c r="AZ88" i="1"/>
  <c r="AZ79" i="1"/>
  <c r="AZ78" i="1"/>
  <c r="AZ86" i="1"/>
  <c r="AZ84" i="1"/>
  <c r="AZ81" i="1"/>
  <c r="AZ80" i="1"/>
  <c r="AZ87" i="1"/>
  <c r="AZ85" i="1"/>
  <c r="AZ82" i="1"/>
  <c r="BA57" i="1"/>
  <c r="BA56" i="1"/>
  <c r="AX92" i="1"/>
  <c r="AX94" i="1" s="1"/>
  <c r="AX95" i="1" s="1"/>
  <c r="AX96" i="1" s="1"/>
  <c r="BA55" i="1"/>
  <c r="BA53" i="1"/>
  <c r="BA3" i="1"/>
  <c r="BA93" i="1" s="1"/>
  <c r="BA2" i="1"/>
  <c r="AY91" i="1" l="1"/>
  <c r="AY92" i="1" s="1"/>
  <c r="AY94" i="1" s="1"/>
  <c r="AY95" i="1" s="1"/>
  <c r="AY96" i="1" s="1"/>
  <c r="AN98" i="1" s="1"/>
  <c r="Q74" i="1"/>
  <c r="Q75" i="1" s="1"/>
  <c r="R63" i="1"/>
  <c r="BB2" i="1"/>
  <c r="BB3" i="1"/>
  <c r="BB93" i="1" s="1"/>
  <c r="BB57" i="1"/>
  <c r="BA79" i="1"/>
  <c r="BA88" i="1"/>
  <c r="BA86" i="1"/>
  <c r="BA83" i="1"/>
  <c r="BA77" i="1"/>
  <c r="BA84" i="1"/>
  <c r="BA82" i="1"/>
  <c r="BA80" i="1"/>
  <c r="BA81" i="1"/>
  <c r="BA85" i="1"/>
  <c r="BA87" i="1"/>
  <c r="BA78" i="1"/>
  <c r="AZ89" i="1"/>
  <c r="AZ91" i="1" s="1"/>
  <c r="BB56" i="1"/>
  <c r="BC98" i="1"/>
  <c r="BC43" i="1"/>
  <c r="BC31" i="1"/>
  <c r="BC26" i="1"/>
  <c r="BC16" i="1"/>
  <c r="BC11" i="1"/>
  <c r="BC45" i="1"/>
  <c r="BC33" i="1"/>
  <c r="BC19" i="1"/>
  <c r="BC47" i="1"/>
  <c r="BC27" i="1"/>
  <c r="BC22" i="1"/>
  <c r="BC29" i="1"/>
  <c r="BC36" i="1"/>
  <c r="BC13" i="1"/>
  <c r="BC9" i="1"/>
  <c r="BC41" i="1"/>
  <c r="BC38" i="1"/>
  <c r="BC49" i="1"/>
  <c r="BC44" i="1"/>
  <c r="BD8" i="1"/>
  <c r="BC46" i="1"/>
  <c r="BC20" i="1"/>
  <c r="BC32" i="1"/>
  <c r="BC35" i="1"/>
  <c r="BC14" i="1"/>
  <c r="BC50" i="1"/>
  <c r="BC37" i="1"/>
  <c r="BC12" i="1"/>
  <c r="BC39" i="1"/>
  <c r="BC10" i="1"/>
  <c r="BC24" i="1"/>
  <c r="BC21" i="1"/>
  <c r="BC30" i="1"/>
  <c r="BC42" i="1"/>
  <c r="BC18" i="1"/>
  <c r="BC51" i="1"/>
  <c r="BC52" i="1"/>
  <c r="BC17" i="1"/>
  <c r="BC34" i="1"/>
  <c r="BC28" i="1"/>
  <c r="BC7" i="1"/>
  <c r="BC5" i="1" s="1"/>
  <c r="BC40" i="1"/>
  <c r="BC48" i="1"/>
  <c r="BC23" i="1"/>
  <c r="BC25" i="1"/>
  <c r="BC15" i="1"/>
  <c r="BB53" i="1"/>
  <c r="BB55" i="1"/>
  <c r="BA90" i="1" l="1"/>
  <c r="R70" i="1"/>
  <c r="R71" i="1" s="1"/>
  <c r="BA89" i="1"/>
  <c r="BC56" i="1"/>
  <c r="R65" i="1"/>
  <c r="R66" i="1" s="1"/>
  <c r="AZ92" i="1"/>
  <c r="BD98" i="1"/>
  <c r="BD101" i="1" s="1"/>
  <c r="BD47" i="1"/>
  <c r="BD40" i="1"/>
  <c r="BD25" i="1"/>
  <c r="BD24" i="1"/>
  <c r="BD23" i="1"/>
  <c r="BD12" i="1"/>
  <c r="BD14" i="1"/>
  <c r="BD9" i="1"/>
  <c r="BD50" i="1"/>
  <c r="BD45" i="1"/>
  <c r="BD32" i="1"/>
  <c r="BD36" i="1"/>
  <c r="BD16" i="1"/>
  <c r="BD11" i="1"/>
  <c r="BD51" i="1"/>
  <c r="BD33" i="1"/>
  <c r="BE8" i="1"/>
  <c r="BD19" i="1"/>
  <c r="BD29" i="1"/>
  <c r="BD46" i="1"/>
  <c r="BD26" i="1"/>
  <c r="BD41" i="1"/>
  <c r="BD30" i="1"/>
  <c r="BD20" i="1"/>
  <c r="BD7" i="1"/>
  <c r="BD5" i="1" s="1"/>
  <c r="BD10" i="1"/>
  <c r="BD52" i="1"/>
  <c r="BD48" i="1"/>
  <c r="BD37" i="1"/>
  <c r="BD18" i="1"/>
  <c r="BD22" i="1"/>
  <c r="BD13" i="1"/>
  <c r="BD35" i="1"/>
  <c r="BD38" i="1"/>
  <c r="BD44" i="1"/>
  <c r="BD31" i="1"/>
  <c r="BD42" i="1"/>
  <c r="BD49" i="1"/>
  <c r="BD34" i="1"/>
  <c r="BD27" i="1"/>
  <c r="BD17" i="1"/>
  <c r="BD21" i="1"/>
  <c r="BD43" i="1"/>
  <c r="BD39" i="1"/>
  <c r="BD15" i="1"/>
  <c r="BD28" i="1"/>
  <c r="BC3" i="1"/>
  <c r="BC93" i="1" s="1"/>
  <c r="BC2" i="1"/>
  <c r="BC57" i="1"/>
  <c r="BC53" i="1"/>
  <c r="BC55" i="1"/>
  <c r="BB79" i="1"/>
  <c r="BB83" i="1"/>
  <c r="BB86" i="1"/>
  <c r="BB82" i="1"/>
  <c r="BB78" i="1"/>
  <c r="BB77" i="1"/>
  <c r="BB90" i="1" s="1"/>
  <c r="BB84" i="1"/>
  <c r="BB87" i="1"/>
  <c r="BB85" i="1"/>
  <c r="BB88" i="1"/>
  <c r="BB80" i="1"/>
  <c r="BB81" i="1"/>
  <c r="AN101" i="1"/>
  <c r="AN100" i="1" s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A91" i="1" l="1"/>
  <c r="BA92" i="1" s="1"/>
  <c r="BA94" i="1" s="1"/>
  <c r="BA95" i="1" s="1"/>
  <c r="BA96" i="1" s="1"/>
  <c r="S61" i="1"/>
  <c r="S62" i="1"/>
  <c r="R108" i="1"/>
  <c r="R72" i="1"/>
  <c r="R73" i="1"/>
  <c r="R110" i="1" s="1"/>
  <c r="AZ94" i="1"/>
  <c r="AZ95" i="1" s="1"/>
  <c r="AZ96" i="1" s="1"/>
  <c r="AO100" i="1"/>
  <c r="AP100" i="1" s="1"/>
  <c r="BD56" i="1"/>
  <c r="BD3" i="1"/>
  <c r="BD93" i="1" s="1"/>
  <c r="BD2" i="1"/>
  <c r="BE44" i="1"/>
  <c r="BE38" i="1"/>
  <c r="BE34" i="1"/>
  <c r="BE24" i="1"/>
  <c r="BE25" i="1"/>
  <c r="BE15" i="1"/>
  <c r="BE31" i="1"/>
  <c r="BE16" i="1"/>
  <c r="BE7" i="1"/>
  <c r="BE5" i="1" s="1"/>
  <c r="BE19" i="1"/>
  <c r="BE37" i="1"/>
  <c r="BE21" i="1"/>
  <c r="BE14" i="1"/>
  <c r="BE36" i="1"/>
  <c r="BE39" i="1"/>
  <c r="BE23" i="1"/>
  <c r="BE45" i="1"/>
  <c r="BE22" i="1"/>
  <c r="BE47" i="1"/>
  <c r="BE41" i="1"/>
  <c r="BE26" i="1"/>
  <c r="BF8" i="1"/>
  <c r="BE11" i="1"/>
  <c r="BE98" i="1"/>
  <c r="BE101" i="1" s="1"/>
  <c r="BE40" i="1"/>
  <c r="BE18" i="1"/>
  <c r="BE50" i="1"/>
  <c r="BE10" i="1"/>
  <c r="BE51" i="1"/>
  <c r="BE46" i="1"/>
  <c r="BE32" i="1"/>
  <c r="BE27" i="1"/>
  <c r="BE17" i="1"/>
  <c r="BE12" i="1"/>
  <c r="BE52" i="1"/>
  <c r="BE48" i="1"/>
  <c r="BE20" i="1"/>
  <c r="BE9" i="1"/>
  <c r="BE42" i="1"/>
  <c r="BE29" i="1"/>
  <c r="BE35" i="1"/>
  <c r="BE33" i="1"/>
  <c r="BE13" i="1"/>
  <c r="BE43" i="1"/>
  <c r="BE30" i="1"/>
  <c r="BE28" i="1"/>
  <c r="BE49" i="1"/>
  <c r="BB89" i="1"/>
  <c r="BC87" i="1"/>
  <c r="BC80" i="1"/>
  <c r="BC81" i="1"/>
  <c r="BC79" i="1"/>
  <c r="BC85" i="1"/>
  <c r="BC78" i="1"/>
  <c r="BC86" i="1"/>
  <c r="BC84" i="1"/>
  <c r="BC77" i="1"/>
  <c r="BC90" i="1" s="1"/>
  <c r="BC82" i="1"/>
  <c r="BC88" i="1"/>
  <c r="BC83" i="1"/>
  <c r="BD53" i="1"/>
  <c r="BD55" i="1"/>
  <c r="BD57" i="1"/>
  <c r="AN102" i="1"/>
  <c r="AN103" i="1"/>
  <c r="BB91" i="1" l="1"/>
  <c r="BB92" i="1" s="1"/>
  <c r="BB94" i="1" s="1"/>
  <c r="BB95" i="1" s="1"/>
  <c r="BB96" i="1" s="1"/>
  <c r="R112" i="1"/>
  <c r="AO103" i="1"/>
  <c r="AO102" i="1"/>
  <c r="R74" i="1"/>
  <c r="R75" i="1" s="1"/>
  <c r="S63" i="1"/>
  <c r="BE2" i="1"/>
  <c r="BE3" i="1"/>
  <c r="BE93" i="1" s="1"/>
  <c r="BD85" i="1"/>
  <c r="BD83" i="1"/>
  <c r="BD81" i="1"/>
  <c r="BD77" i="1"/>
  <c r="BD90" i="1" s="1"/>
  <c r="BD78" i="1"/>
  <c r="BD87" i="1"/>
  <c r="BD86" i="1"/>
  <c r="BD79" i="1"/>
  <c r="BD84" i="1"/>
  <c r="BD80" i="1"/>
  <c r="BD88" i="1"/>
  <c r="BD82" i="1"/>
  <c r="BC89" i="1"/>
  <c r="BF51" i="1"/>
  <c r="BF50" i="1"/>
  <c r="BF34" i="1"/>
  <c r="BF31" i="1"/>
  <c r="BF23" i="1"/>
  <c r="BF16" i="1"/>
  <c r="BF41" i="1"/>
  <c r="BF18" i="1"/>
  <c r="BF44" i="1"/>
  <c r="BF49" i="1"/>
  <c r="BF39" i="1"/>
  <c r="BF28" i="1"/>
  <c r="BF11" i="1"/>
  <c r="BF24" i="1"/>
  <c r="BF25" i="1"/>
  <c r="BG8" i="1"/>
  <c r="BF30" i="1"/>
  <c r="BF36" i="1"/>
  <c r="BF27" i="1"/>
  <c r="BF7" i="1"/>
  <c r="BF5" i="1" s="1"/>
  <c r="BF40" i="1"/>
  <c r="BF20" i="1"/>
  <c r="BF12" i="1"/>
  <c r="BF35" i="1"/>
  <c r="BF47" i="1"/>
  <c r="BF22" i="1"/>
  <c r="BF45" i="1"/>
  <c r="BF32" i="1"/>
  <c r="BF29" i="1"/>
  <c r="BF17" i="1"/>
  <c r="BF13" i="1"/>
  <c r="BF98" i="1"/>
  <c r="BF101" i="1" s="1"/>
  <c r="BF37" i="1"/>
  <c r="BF42" i="1"/>
  <c r="BF21" i="1"/>
  <c r="BF9" i="1"/>
  <c r="BF19" i="1"/>
  <c r="BF48" i="1"/>
  <c r="BF52" i="1"/>
  <c r="BF46" i="1"/>
  <c r="BF33" i="1"/>
  <c r="BF38" i="1"/>
  <c r="BF10" i="1"/>
  <c r="BF14" i="1"/>
  <c r="BF26" i="1"/>
  <c r="BF43" i="1"/>
  <c r="BF15" i="1"/>
  <c r="BE53" i="1"/>
  <c r="BE55" i="1"/>
  <c r="BE57" i="1"/>
  <c r="BE56" i="1"/>
  <c r="AP102" i="1"/>
  <c r="AP103" i="1"/>
  <c r="AN104" i="1"/>
  <c r="AN109" i="1" s="1"/>
  <c r="AQ100" i="1"/>
  <c r="S70" i="1" l="1"/>
  <c r="AO104" i="1"/>
  <c r="AO109" i="1" s="1"/>
  <c r="BC91" i="1"/>
  <c r="BC92" i="1" s="1"/>
  <c r="BC94" i="1" s="1"/>
  <c r="BC95" i="1" s="1"/>
  <c r="BC96" i="1" s="1"/>
  <c r="S65" i="1"/>
  <c r="S71" i="1"/>
  <c r="BG45" i="1"/>
  <c r="BG42" i="1"/>
  <c r="BG29" i="1"/>
  <c r="BG28" i="1"/>
  <c r="BG18" i="1"/>
  <c r="BG9" i="1"/>
  <c r="BG40" i="1"/>
  <c r="BG17" i="1"/>
  <c r="BG14" i="1"/>
  <c r="BG50" i="1"/>
  <c r="BG20" i="1"/>
  <c r="BG47" i="1"/>
  <c r="BG37" i="1"/>
  <c r="BG33" i="1"/>
  <c r="BG21" i="1"/>
  <c r="BG25" i="1"/>
  <c r="BG12" i="1"/>
  <c r="BH8" i="1"/>
  <c r="BG38" i="1"/>
  <c r="BG19" i="1"/>
  <c r="BG43" i="1"/>
  <c r="BG39" i="1"/>
  <c r="BG36" i="1"/>
  <c r="BG7" i="1"/>
  <c r="BG5" i="1" s="1"/>
  <c r="BG46" i="1"/>
  <c r="BG35" i="1"/>
  <c r="BG30" i="1"/>
  <c r="BG13" i="1"/>
  <c r="BG34" i="1"/>
  <c r="BG26" i="1"/>
  <c r="BG98" i="1"/>
  <c r="BG101" i="1" s="1"/>
  <c r="BG48" i="1"/>
  <c r="BG10" i="1"/>
  <c r="BG16" i="1"/>
  <c r="BG32" i="1"/>
  <c r="BG22" i="1"/>
  <c r="BG31" i="1"/>
  <c r="BG44" i="1"/>
  <c r="BG51" i="1"/>
  <c r="BG52" i="1"/>
  <c r="BG27" i="1"/>
  <c r="BG24" i="1"/>
  <c r="BG23" i="1"/>
  <c r="BG15" i="1"/>
  <c r="BG41" i="1"/>
  <c r="BG49" i="1"/>
  <c r="BG11" i="1"/>
  <c r="BD89" i="1"/>
  <c r="BD91" i="1" s="1"/>
  <c r="BF55" i="1"/>
  <c r="BF53" i="1"/>
  <c r="BF2" i="1"/>
  <c r="BF3" i="1"/>
  <c r="BF93" i="1" s="1"/>
  <c r="BF57" i="1"/>
  <c r="BF56" i="1"/>
  <c r="BE86" i="1"/>
  <c r="BE81" i="1"/>
  <c r="BE77" i="1"/>
  <c r="BE90" i="1" s="1"/>
  <c r="BE87" i="1"/>
  <c r="BE84" i="1"/>
  <c r="BE85" i="1"/>
  <c r="BE78" i="1"/>
  <c r="BE79" i="1"/>
  <c r="BE82" i="1"/>
  <c r="BE80" i="1"/>
  <c r="BE83" i="1"/>
  <c r="BE88" i="1"/>
  <c r="AP104" i="1"/>
  <c r="AP109" i="1" s="1"/>
  <c r="AQ102" i="1"/>
  <c r="AQ103" i="1"/>
  <c r="AR100" i="1"/>
  <c r="S108" i="1" l="1"/>
  <c r="S72" i="1"/>
  <c r="S66" i="1"/>
  <c r="BD92" i="1"/>
  <c r="BD94" i="1" s="1"/>
  <c r="BD95" i="1" s="1"/>
  <c r="BD96" i="1" s="1"/>
  <c r="BG3" i="1"/>
  <c r="BG93" i="1" s="1"/>
  <c r="BG2" i="1"/>
  <c r="BG53" i="1"/>
  <c r="BG55" i="1"/>
  <c r="BE89" i="1"/>
  <c r="BG57" i="1"/>
  <c r="BF78" i="1"/>
  <c r="BF77" i="1"/>
  <c r="BF90" i="1" s="1"/>
  <c r="BF85" i="1"/>
  <c r="BF84" i="1"/>
  <c r="BF79" i="1"/>
  <c r="BF83" i="1"/>
  <c r="BF82" i="1"/>
  <c r="BF88" i="1"/>
  <c r="BF81" i="1"/>
  <c r="BF86" i="1"/>
  <c r="BF87" i="1"/>
  <c r="BF80" i="1"/>
  <c r="BH45" i="1"/>
  <c r="BH34" i="1"/>
  <c r="BH41" i="1"/>
  <c r="BH24" i="1"/>
  <c r="BH12" i="1"/>
  <c r="BH17" i="1"/>
  <c r="BH46" i="1"/>
  <c r="BH40" i="1"/>
  <c r="BH13" i="1"/>
  <c r="BH9" i="1"/>
  <c r="BH30" i="1"/>
  <c r="BH20" i="1"/>
  <c r="BH36" i="1"/>
  <c r="BH43" i="1"/>
  <c r="BH42" i="1"/>
  <c r="BH37" i="1"/>
  <c r="BH19" i="1"/>
  <c r="BH98" i="1"/>
  <c r="BH101" i="1" s="1"/>
  <c r="BH18" i="1"/>
  <c r="BH38" i="1"/>
  <c r="BH27" i="1"/>
  <c r="BH29" i="1"/>
  <c r="BH32" i="1"/>
  <c r="BH7" i="1"/>
  <c r="BH5" i="1" s="1"/>
  <c r="BI8" i="1"/>
  <c r="BH39" i="1"/>
  <c r="BH10" i="1"/>
  <c r="BH51" i="1"/>
  <c r="BH25" i="1"/>
  <c r="BH50" i="1"/>
  <c r="BH47" i="1"/>
  <c r="BH52" i="1"/>
  <c r="BH28" i="1"/>
  <c r="BH22" i="1"/>
  <c r="BH26" i="1"/>
  <c r="BH14" i="1"/>
  <c r="BH15" i="1"/>
  <c r="BH11" i="1"/>
  <c r="BH31" i="1"/>
  <c r="BH49" i="1"/>
  <c r="BH21" i="1"/>
  <c r="BH23" i="1"/>
  <c r="BH48" i="1"/>
  <c r="BH35" i="1"/>
  <c r="BH44" i="1"/>
  <c r="BH33" i="1"/>
  <c r="BH16" i="1"/>
  <c r="BG56" i="1"/>
  <c r="AR103" i="1"/>
  <c r="AR102" i="1"/>
  <c r="AS100" i="1"/>
  <c r="AQ104" i="1"/>
  <c r="AQ109" i="1" s="1"/>
  <c r="BE91" i="1" l="1"/>
  <c r="BE92" i="1" s="1"/>
  <c r="BE94" i="1" s="1"/>
  <c r="BE95" i="1" s="1"/>
  <c r="BE96" i="1" s="1"/>
  <c r="S73" i="1"/>
  <c r="S110" i="1" s="1"/>
  <c r="S112" i="1" s="1"/>
  <c r="T61" i="1"/>
  <c r="T62" i="1"/>
  <c r="BH56" i="1"/>
  <c r="BH55" i="1"/>
  <c r="BH53" i="1"/>
  <c r="BH57" i="1"/>
  <c r="BI52" i="1"/>
  <c r="BI36" i="1"/>
  <c r="BI22" i="1"/>
  <c r="BI35" i="1"/>
  <c r="BI21" i="1"/>
  <c r="BI33" i="1"/>
  <c r="BI29" i="1"/>
  <c r="BI98" i="1"/>
  <c r="BI101" i="1" s="1"/>
  <c r="BI50" i="1"/>
  <c r="BI44" i="1"/>
  <c r="BI31" i="1"/>
  <c r="BI18" i="1"/>
  <c r="BI16" i="1"/>
  <c r="BI48" i="1"/>
  <c r="BI40" i="1"/>
  <c r="BI41" i="1"/>
  <c r="BI23" i="1"/>
  <c r="BI12" i="1"/>
  <c r="BI17" i="1"/>
  <c r="BI49" i="1"/>
  <c r="BI43" i="1"/>
  <c r="BI42" i="1"/>
  <c r="BI9" i="1"/>
  <c r="BI14" i="1"/>
  <c r="BI13" i="1"/>
  <c r="BI25" i="1"/>
  <c r="BI51" i="1"/>
  <c r="BI37" i="1"/>
  <c r="BI38" i="1"/>
  <c r="BI24" i="1"/>
  <c r="BI7" i="1"/>
  <c r="BI5" i="1" s="1"/>
  <c r="BI10" i="1"/>
  <c r="BI32" i="1"/>
  <c r="BI46" i="1"/>
  <c r="BI30" i="1"/>
  <c r="BI47" i="1"/>
  <c r="BI28" i="1"/>
  <c r="BI34" i="1"/>
  <c r="BI19" i="1"/>
  <c r="BI20" i="1"/>
  <c r="BI39" i="1"/>
  <c r="BI26" i="1"/>
  <c r="BJ8" i="1"/>
  <c r="BI11" i="1"/>
  <c r="BI27" i="1"/>
  <c r="BI15" i="1"/>
  <c r="BI45" i="1"/>
  <c r="BH2" i="1"/>
  <c r="BH3" i="1"/>
  <c r="BH93" i="1" s="1"/>
  <c r="BG86" i="1"/>
  <c r="BG83" i="1"/>
  <c r="BG85" i="1"/>
  <c r="BG82" i="1"/>
  <c r="BG78" i="1"/>
  <c r="BG81" i="1"/>
  <c r="BG84" i="1"/>
  <c r="BG88" i="1"/>
  <c r="BG80" i="1"/>
  <c r="BG79" i="1"/>
  <c r="BG77" i="1"/>
  <c r="BG90" i="1" s="1"/>
  <c r="BG87" i="1"/>
  <c r="AR104" i="1"/>
  <c r="AR109" i="1" s="1"/>
  <c r="BF89" i="1"/>
  <c r="BF91" i="1" s="1"/>
  <c r="AS103" i="1"/>
  <c r="AS102" i="1"/>
  <c r="AT100" i="1"/>
  <c r="S74" i="1" l="1"/>
  <c r="T70" i="1" s="1"/>
  <c r="T63" i="1"/>
  <c r="AS104" i="1"/>
  <c r="AS109" i="1" s="1"/>
  <c r="BJ48" i="1"/>
  <c r="BJ37" i="1"/>
  <c r="BJ44" i="1"/>
  <c r="BJ25" i="1"/>
  <c r="BJ15" i="1"/>
  <c r="BJ12" i="1"/>
  <c r="BJ16" i="1"/>
  <c r="BJ10" i="1"/>
  <c r="BJ13" i="1"/>
  <c r="BJ41" i="1"/>
  <c r="BJ19" i="1"/>
  <c r="BJ98" i="1"/>
  <c r="BJ101" i="1" s="1"/>
  <c r="BJ47" i="1"/>
  <c r="BJ49" i="1"/>
  <c r="BJ29" i="1"/>
  <c r="BJ42" i="1"/>
  <c r="BJ26" i="1"/>
  <c r="BJ21" i="1"/>
  <c r="BK8" i="1"/>
  <c r="BJ7" i="1"/>
  <c r="BJ5" i="1" s="1"/>
  <c r="BJ23" i="1"/>
  <c r="BJ9" i="1"/>
  <c r="BJ24" i="1"/>
  <c r="BJ50" i="1"/>
  <c r="BJ45" i="1"/>
  <c r="BJ38" i="1"/>
  <c r="BJ28" i="1"/>
  <c r="BJ52" i="1"/>
  <c r="BJ30" i="1"/>
  <c r="BJ34" i="1"/>
  <c r="BJ18" i="1"/>
  <c r="BJ36" i="1"/>
  <c r="BJ43" i="1"/>
  <c r="BJ11" i="1"/>
  <c r="BJ51" i="1"/>
  <c r="BJ39" i="1"/>
  <c r="BJ31" i="1"/>
  <c r="BJ35" i="1"/>
  <c r="BJ17" i="1"/>
  <c r="BJ22" i="1"/>
  <c r="BJ33" i="1"/>
  <c r="BJ46" i="1"/>
  <c r="BJ27" i="1"/>
  <c r="BJ14" i="1"/>
  <c r="BJ40" i="1"/>
  <c r="BJ20" i="1"/>
  <c r="BJ32" i="1"/>
  <c r="BF92" i="1"/>
  <c r="BF94" i="1" s="1"/>
  <c r="BF95" i="1" s="1"/>
  <c r="BF96" i="1" s="1"/>
  <c r="BI3" i="1"/>
  <c r="BI93" i="1" s="1"/>
  <c r="BI2" i="1"/>
  <c r="BI55" i="1"/>
  <c r="BI53" i="1"/>
  <c r="BH78" i="1"/>
  <c r="BH88" i="1"/>
  <c r="BH79" i="1"/>
  <c r="BH87" i="1"/>
  <c r="BH81" i="1"/>
  <c r="BH77" i="1"/>
  <c r="BH90" i="1" s="1"/>
  <c r="BH83" i="1"/>
  <c r="BH85" i="1"/>
  <c r="BH80" i="1"/>
  <c r="BH84" i="1"/>
  <c r="BH82" i="1"/>
  <c r="BH86" i="1"/>
  <c r="BI56" i="1"/>
  <c r="BG89" i="1"/>
  <c r="BI57" i="1"/>
  <c r="AT103" i="1"/>
  <c r="AT102" i="1"/>
  <c r="AU100" i="1"/>
  <c r="S75" i="1" l="1"/>
  <c r="BG91" i="1"/>
  <c r="BG92" i="1" s="1"/>
  <c r="BG94" i="1" s="1"/>
  <c r="BG95" i="1" s="1"/>
  <c r="BG96" i="1" s="1"/>
  <c r="T71" i="1"/>
  <c r="T65" i="1"/>
  <c r="T66" i="1" s="1"/>
  <c r="BJ56" i="1"/>
  <c r="BH89" i="1"/>
  <c r="BH91" i="1" s="1"/>
  <c r="BJ55" i="1"/>
  <c r="BJ53" i="1"/>
  <c r="BJ2" i="1"/>
  <c r="BJ3" i="1"/>
  <c r="BJ93" i="1" s="1"/>
  <c r="BI83" i="1"/>
  <c r="BI88" i="1"/>
  <c r="BI86" i="1"/>
  <c r="BI84" i="1"/>
  <c r="BI85" i="1"/>
  <c r="BI79" i="1"/>
  <c r="BI87" i="1"/>
  <c r="BI81" i="1"/>
  <c r="BI80" i="1"/>
  <c r="BI78" i="1"/>
  <c r="BI82" i="1"/>
  <c r="BI77" i="1"/>
  <c r="BI90" i="1" s="1"/>
  <c r="BJ57" i="1"/>
  <c r="BK41" i="1"/>
  <c r="BK39" i="1"/>
  <c r="BK25" i="1"/>
  <c r="BK19" i="1"/>
  <c r="BK11" i="1"/>
  <c r="BK10" i="1"/>
  <c r="BK26" i="1"/>
  <c r="BK14" i="1"/>
  <c r="BK98" i="1"/>
  <c r="BK101" i="1" s="1"/>
  <c r="BK36" i="1"/>
  <c r="BK15" i="1"/>
  <c r="BK49" i="1"/>
  <c r="BK31" i="1"/>
  <c r="BK21" i="1"/>
  <c r="BK7" i="1"/>
  <c r="BK5" i="1" s="1"/>
  <c r="BK20" i="1"/>
  <c r="BK48" i="1"/>
  <c r="BK30" i="1"/>
  <c r="BK22" i="1"/>
  <c r="BK42" i="1"/>
  <c r="BK28" i="1"/>
  <c r="BK18" i="1"/>
  <c r="BK12" i="1"/>
  <c r="BK50" i="1"/>
  <c r="BK44" i="1"/>
  <c r="BK37" i="1"/>
  <c r="BK34" i="1"/>
  <c r="BK46" i="1"/>
  <c r="BK27" i="1"/>
  <c r="BK9" i="1"/>
  <c r="BK35" i="1"/>
  <c r="BK45" i="1"/>
  <c r="BK23" i="1"/>
  <c r="BK43" i="1"/>
  <c r="BK38" i="1"/>
  <c r="BK16" i="1"/>
  <c r="BK13" i="1"/>
  <c r="BK52" i="1"/>
  <c r="BK17" i="1"/>
  <c r="BK29" i="1"/>
  <c r="BK51" i="1"/>
  <c r="BK47" i="1"/>
  <c r="BK33" i="1"/>
  <c r="BL8" i="1"/>
  <c r="BK24" i="1"/>
  <c r="BK40" i="1"/>
  <c r="BK32" i="1"/>
  <c r="AU103" i="1"/>
  <c r="AU102" i="1"/>
  <c r="AV100" i="1"/>
  <c r="AT104" i="1"/>
  <c r="AT109" i="1" s="1"/>
  <c r="U61" i="1" l="1"/>
  <c r="U62" i="1"/>
  <c r="T72" i="1"/>
  <c r="T73" i="1" s="1"/>
  <c r="T110" i="1" s="1"/>
  <c r="T108" i="1"/>
  <c r="BK57" i="1"/>
  <c r="BI89" i="1"/>
  <c r="BL49" i="1"/>
  <c r="BL36" i="1"/>
  <c r="BL37" i="1"/>
  <c r="BL15" i="1"/>
  <c r="BL11" i="1"/>
  <c r="BL22" i="1"/>
  <c r="BL44" i="1"/>
  <c r="BL26" i="1"/>
  <c r="BL12" i="1"/>
  <c r="BL51" i="1"/>
  <c r="BL18" i="1"/>
  <c r="BL40" i="1"/>
  <c r="BL98" i="1"/>
  <c r="BL101" i="1" s="1"/>
  <c r="BL43" i="1"/>
  <c r="BL31" i="1"/>
  <c r="BL25" i="1"/>
  <c r="BL21" i="1"/>
  <c r="BL50" i="1"/>
  <c r="BL32" i="1"/>
  <c r="BL16" i="1"/>
  <c r="BL38" i="1"/>
  <c r="BL24" i="1"/>
  <c r="BL45" i="1"/>
  <c r="BM8" i="1"/>
  <c r="BL30" i="1"/>
  <c r="BL23" i="1"/>
  <c r="BL52" i="1"/>
  <c r="BL47" i="1"/>
  <c r="BL33" i="1"/>
  <c r="BL28" i="1"/>
  <c r="BL17" i="1"/>
  <c r="BL13" i="1"/>
  <c r="BL14" i="1"/>
  <c r="BL10" i="1"/>
  <c r="BL29" i="1"/>
  <c r="BL41" i="1"/>
  <c r="BL46" i="1"/>
  <c r="BL35" i="1"/>
  <c r="BL19" i="1"/>
  <c r="BL9" i="1"/>
  <c r="BL20" i="1"/>
  <c r="BL48" i="1"/>
  <c r="BL39" i="1"/>
  <c r="BL34" i="1"/>
  <c r="BL27" i="1"/>
  <c r="BL7" i="1"/>
  <c r="BL5" i="1" s="1"/>
  <c r="BL42" i="1"/>
  <c r="BJ83" i="1"/>
  <c r="BJ84" i="1"/>
  <c r="BJ86" i="1"/>
  <c r="BJ88" i="1"/>
  <c r="BJ77" i="1"/>
  <c r="BJ90" i="1" s="1"/>
  <c r="BJ85" i="1"/>
  <c r="BJ87" i="1"/>
  <c r="BJ80" i="1"/>
  <c r="BJ81" i="1"/>
  <c r="BJ82" i="1"/>
  <c r="BJ78" i="1"/>
  <c r="BJ79" i="1"/>
  <c r="BK3" i="1"/>
  <c r="BK93" i="1" s="1"/>
  <c r="BK2" i="1"/>
  <c r="BH92" i="1"/>
  <c r="AU104" i="1"/>
  <c r="AU109" i="1" s="1"/>
  <c r="BK53" i="1"/>
  <c r="BK55" i="1"/>
  <c r="BK56" i="1"/>
  <c r="AV103" i="1"/>
  <c r="AV102" i="1"/>
  <c r="AW100" i="1"/>
  <c r="U63" i="1" l="1"/>
  <c r="BI91" i="1"/>
  <c r="BI92" i="1" s="1"/>
  <c r="BI94" i="1" s="1"/>
  <c r="BI95" i="1" s="1"/>
  <c r="BI96" i="1" s="1"/>
  <c r="T112" i="1"/>
  <c r="BL56" i="1"/>
  <c r="U65" i="1"/>
  <c r="U66" i="1" s="1"/>
  <c r="T74" i="1"/>
  <c r="BH94" i="1"/>
  <c r="BH95" i="1" s="1"/>
  <c r="BH96" i="1" s="1"/>
  <c r="BL3" i="1"/>
  <c r="BL93" i="1" s="1"/>
  <c r="BL2" i="1"/>
  <c r="BL57" i="1"/>
  <c r="BK87" i="1"/>
  <c r="BK82" i="1"/>
  <c r="BK84" i="1"/>
  <c r="BK81" i="1"/>
  <c r="BK79" i="1"/>
  <c r="BK85" i="1"/>
  <c r="BK83" i="1"/>
  <c r="BK78" i="1"/>
  <c r="BK86" i="1"/>
  <c r="BK77" i="1"/>
  <c r="BK90" i="1" s="1"/>
  <c r="BK88" i="1"/>
  <c r="BK80" i="1"/>
  <c r="BJ89" i="1"/>
  <c r="BL53" i="1"/>
  <c r="BL55" i="1"/>
  <c r="BM49" i="1"/>
  <c r="BM32" i="1"/>
  <c r="BM26" i="1"/>
  <c r="BN8" i="1"/>
  <c r="BM12" i="1"/>
  <c r="BM7" i="1"/>
  <c r="BM5" i="1" s="1"/>
  <c r="BM38" i="1"/>
  <c r="BM28" i="1"/>
  <c r="BM39" i="1"/>
  <c r="BM24" i="1"/>
  <c r="BM51" i="1"/>
  <c r="BM25" i="1"/>
  <c r="BM34" i="1"/>
  <c r="BM10" i="1"/>
  <c r="BM48" i="1"/>
  <c r="BM23" i="1"/>
  <c r="BM42" i="1"/>
  <c r="BM43" i="1"/>
  <c r="BM17" i="1"/>
  <c r="BM36" i="1"/>
  <c r="BM18" i="1"/>
  <c r="BM45" i="1"/>
  <c r="BM13" i="1"/>
  <c r="BM21" i="1"/>
  <c r="BM98" i="1"/>
  <c r="BM101" i="1" s="1"/>
  <c r="BM44" i="1"/>
  <c r="BM33" i="1"/>
  <c r="BM19" i="1"/>
  <c r="BM9" i="1"/>
  <c r="BM20" i="1"/>
  <c r="BM11" i="1"/>
  <c r="BM40" i="1"/>
  <c r="BM35" i="1"/>
  <c r="BM29" i="1"/>
  <c r="BM46" i="1"/>
  <c r="BM14" i="1"/>
  <c r="BM50" i="1"/>
  <c r="BM16" i="1"/>
  <c r="BM52" i="1"/>
  <c r="BM27" i="1"/>
  <c r="BM47" i="1"/>
  <c r="BM31" i="1"/>
  <c r="BM15" i="1"/>
  <c r="BM41" i="1"/>
  <c r="BM22" i="1"/>
  <c r="BM30" i="1"/>
  <c r="BM37" i="1"/>
  <c r="AV104" i="1"/>
  <c r="AV109" i="1" s="1"/>
  <c r="AW103" i="1"/>
  <c r="AW102" i="1"/>
  <c r="AX100" i="1"/>
  <c r="BJ91" i="1" l="1"/>
  <c r="BJ92" i="1" s="1"/>
  <c r="BJ94" i="1" s="1"/>
  <c r="BJ95" i="1" s="1"/>
  <c r="BJ96" i="1" s="1"/>
  <c r="V62" i="1"/>
  <c r="V61" i="1"/>
  <c r="V63" i="1" s="1"/>
  <c r="V65" i="1" s="1"/>
  <c r="T75" i="1"/>
  <c r="U70" i="1"/>
  <c r="U108" i="1"/>
  <c r="U72" i="1"/>
  <c r="BN50" i="1"/>
  <c r="BN46" i="1"/>
  <c r="BN41" i="1"/>
  <c r="BN29" i="1"/>
  <c r="BN31" i="1"/>
  <c r="BN15" i="1"/>
  <c r="BN22" i="1"/>
  <c r="BN43" i="1"/>
  <c r="BN42" i="1"/>
  <c r="BN12" i="1"/>
  <c r="BN39" i="1"/>
  <c r="BN16" i="1"/>
  <c r="BN20" i="1"/>
  <c r="BN13" i="1"/>
  <c r="BN98" i="1"/>
  <c r="BN101" i="1" s="1"/>
  <c r="BN21" i="1"/>
  <c r="BN47" i="1"/>
  <c r="BN34" i="1"/>
  <c r="BN14" i="1"/>
  <c r="BN49" i="1"/>
  <c r="BN51" i="1"/>
  <c r="BN40" i="1"/>
  <c r="BN30" i="1"/>
  <c r="BO8" i="1"/>
  <c r="BN25" i="1"/>
  <c r="BN44" i="1"/>
  <c r="BN17" i="1"/>
  <c r="BN35" i="1"/>
  <c r="BN48" i="1"/>
  <c r="BN19" i="1"/>
  <c r="BN24" i="1"/>
  <c r="BN33" i="1"/>
  <c r="BN32" i="1"/>
  <c r="BN45" i="1"/>
  <c r="BN26" i="1"/>
  <c r="BN37" i="1"/>
  <c r="BN23" i="1"/>
  <c r="BN52" i="1"/>
  <c r="BN11" i="1"/>
  <c r="BN36" i="1"/>
  <c r="BN38" i="1"/>
  <c r="BN28" i="1"/>
  <c r="BN9" i="1"/>
  <c r="BN18" i="1"/>
  <c r="BN7" i="1"/>
  <c r="BN5" i="1" s="1"/>
  <c r="BN10" i="1"/>
  <c r="BN27" i="1"/>
  <c r="BK89" i="1"/>
  <c r="BM57" i="1"/>
  <c r="BL81" i="1"/>
  <c r="BL80" i="1"/>
  <c r="BL87" i="1"/>
  <c r="BL88" i="1"/>
  <c r="BL79" i="1"/>
  <c r="BL78" i="1"/>
  <c r="BL86" i="1"/>
  <c r="BL77" i="1"/>
  <c r="BL90" i="1" s="1"/>
  <c r="BL85" i="1"/>
  <c r="BL82" i="1"/>
  <c r="BL83" i="1"/>
  <c r="BL84" i="1"/>
  <c r="BM56" i="1"/>
  <c r="BM3" i="1"/>
  <c r="BM93" i="1" s="1"/>
  <c r="BM2" i="1"/>
  <c r="BM55" i="1"/>
  <c r="BM53" i="1"/>
  <c r="AX102" i="1"/>
  <c r="AX103" i="1"/>
  <c r="AY100" i="1"/>
  <c r="AW104" i="1"/>
  <c r="AW109" i="1" s="1"/>
  <c r="BK91" i="1" l="1"/>
  <c r="BK92" i="1" s="1"/>
  <c r="BK94" i="1" s="1"/>
  <c r="BK95" i="1" s="1"/>
  <c r="BK96" i="1" s="1"/>
  <c r="U71" i="1"/>
  <c r="U73" i="1" s="1"/>
  <c r="U110" i="1" s="1"/>
  <c r="U112" i="1" s="1"/>
  <c r="V66" i="1"/>
  <c r="V108" i="1"/>
  <c r="V72" i="1"/>
  <c r="BN56" i="1"/>
  <c r="BO37" i="1"/>
  <c r="BO36" i="1"/>
  <c r="BO39" i="1"/>
  <c r="BO31" i="1"/>
  <c r="BO18" i="1"/>
  <c r="BP8" i="1"/>
  <c r="BO13" i="1"/>
  <c r="BO10" i="1"/>
  <c r="BO48" i="1"/>
  <c r="BO28" i="1"/>
  <c r="BO27" i="1"/>
  <c r="BO16" i="1"/>
  <c r="BO42" i="1"/>
  <c r="BO47" i="1"/>
  <c r="BO33" i="1"/>
  <c r="BO32" i="1"/>
  <c r="BO26" i="1"/>
  <c r="BO7" i="1"/>
  <c r="BO5" i="1" s="1"/>
  <c r="BO46" i="1"/>
  <c r="BO35" i="1"/>
  <c r="BO21" i="1"/>
  <c r="BO23" i="1"/>
  <c r="BO17" i="1"/>
  <c r="BO50" i="1"/>
  <c r="BO12" i="1"/>
  <c r="BO25" i="1"/>
  <c r="BO49" i="1"/>
  <c r="BO38" i="1"/>
  <c r="BO34" i="1"/>
  <c r="BO22" i="1"/>
  <c r="BO43" i="1"/>
  <c r="BO14" i="1"/>
  <c r="BO98" i="1"/>
  <c r="BO101" i="1" s="1"/>
  <c r="BO51" i="1"/>
  <c r="BO41" i="1"/>
  <c r="BO29" i="1"/>
  <c r="BO15" i="1"/>
  <c r="BO44" i="1"/>
  <c r="BO24" i="1"/>
  <c r="BO19" i="1"/>
  <c r="BO11" i="1"/>
  <c r="BO40" i="1"/>
  <c r="BO45" i="1"/>
  <c r="BO20" i="1"/>
  <c r="BO52" i="1"/>
  <c r="BO30" i="1"/>
  <c r="BO9" i="1"/>
  <c r="BL89" i="1"/>
  <c r="BL91" i="1" s="1"/>
  <c r="BN3" i="1"/>
  <c r="BN93" i="1" s="1"/>
  <c r="BN2" i="1"/>
  <c r="BN53" i="1"/>
  <c r="BN55" i="1"/>
  <c r="BM79" i="1"/>
  <c r="BM87" i="1"/>
  <c r="BM80" i="1"/>
  <c r="BM82" i="1"/>
  <c r="BM78" i="1"/>
  <c r="BM81" i="1"/>
  <c r="BM77" i="1"/>
  <c r="BM90" i="1" s="1"/>
  <c r="BM88" i="1"/>
  <c r="BM85" i="1"/>
  <c r="BM84" i="1"/>
  <c r="BM86" i="1"/>
  <c r="BM83" i="1"/>
  <c r="BN57" i="1"/>
  <c r="AX104" i="1"/>
  <c r="AX109" i="1" s="1"/>
  <c r="AY102" i="1"/>
  <c r="AY103" i="1"/>
  <c r="AZ100" i="1"/>
  <c r="W61" i="1" l="1"/>
  <c r="W62" i="1"/>
  <c r="U74" i="1"/>
  <c r="BL92" i="1"/>
  <c r="BL94" i="1" s="1"/>
  <c r="BL95" i="1" s="1"/>
  <c r="BL96" i="1" s="1"/>
  <c r="BO56" i="1"/>
  <c r="BO53" i="1"/>
  <c r="BO55" i="1"/>
  <c r="BP38" i="1"/>
  <c r="BP40" i="1"/>
  <c r="BP33" i="1"/>
  <c r="BP26" i="1"/>
  <c r="BP14" i="1"/>
  <c r="BQ8" i="1"/>
  <c r="BP23" i="1"/>
  <c r="BP49" i="1"/>
  <c r="BP35" i="1"/>
  <c r="BP18" i="1"/>
  <c r="BP21" i="1"/>
  <c r="BP41" i="1"/>
  <c r="BP31" i="1"/>
  <c r="BP10" i="1"/>
  <c r="BP39" i="1"/>
  <c r="BP27" i="1"/>
  <c r="BP22" i="1"/>
  <c r="BP11" i="1"/>
  <c r="BP15" i="1"/>
  <c r="BP32" i="1"/>
  <c r="BP24" i="1"/>
  <c r="BP45" i="1"/>
  <c r="BP13" i="1"/>
  <c r="BP98" i="1"/>
  <c r="BP101" i="1" s="1"/>
  <c r="BP51" i="1"/>
  <c r="BP42" i="1"/>
  <c r="BP29" i="1"/>
  <c r="BP12" i="1"/>
  <c r="BP19" i="1"/>
  <c r="BP28" i="1"/>
  <c r="BP52" i="1"/>
  <c r="BP37" i="1"/>
  <c r="BP9" i="1"/>
  <c r="BP25" i="1"/>
  <c r="BP47" i="1"/>
  <c r="BP50" i="1"/>
  <c r="BP16" i="1"/>
  <c r="BP44" i="1"/>
  <c r="BP17" i="1"/>
  <c r="BP34" i="1"/>
  <c r="BP43" i="1"/>
  <c r="BP48" i="1"/>
  <c r="BP20" i="1"/>
  <c r="BP30" i="1"/>
  <c r="BP46" i="1"/>
  <c r="BP7" i="1"/>
  <c r="BP5" i="1" s="1"/>
  <c r="BP36" i="1"/>
  <c r="BN87" i="1"/>
  <c r="BN80" i="1"/>
  <c r="BN81" i="1"/>
  <c r="BN79" i="1"/>
  <c r="BN86" i="1"/>
  <c r="BN85" i="1"/>
  <c r="BN84" i="1"/>
  <c r="BN82" i="1"/>
  <c r="BN83" i="1"/>
  <c r="BN77" i="1"/>
  <c r="BN90" i="1" s="1"/>
  <c r="BN78" i="1"/>
  <c r="BN88" i="1"/>
  <c r="BO3" i="1"/>
  <c r="BO93" i="1" s="1"/>
  <c r="BO2" i="1"/>
  <c r="BO57" i="1"/>
  <c r="BM89" i="1"/>
  <c r="AZ103" i="1"/>
  <c r="AZ102" i="1"/>
  <c r="BA100" i="1"/>
  <c r="AY104" i="1"/>
  <c r="AY109" i="1" s="1"/>
  <c r="BM91" i="1" l="1"/>
  <c r="BM92" i="1" s="1"/>
  <c r="BM94" i="1" s="1"/>
  <c r="BM95" i="1" s="1"/>
  <c r="BM96" i="1" s="1"/>
  <c r="U75" i="1"/>
  <c r="V70" i="1"/>
  <c r="BN89" i="1"/>
  <c r="W63" i="1"/>
  <c r="W65" i="1" s="1"/>
  <c r="BP55" i="1"/>
  <c r="BP53" i="1"/>
  <c r="BO79" i="1"/>
  <c r="BO77" i="1"/>
  <c r="BO90" i="1" s="1"/>
  <c r="BO80" i="1"/>
  <c r="BO84" i="1"/>
  <c r="BO81" i="1"/>
  <c r="BO85" i="1"/>
  <c r="BO86" i="1"/>
  <c r="BO78" i="1"/>
  <c r="BO87" i="1"/>
  <c r="BO88" i="1"/>
  <c r="BO82" i="1"/>
  <c r="BO83" i="1"/>
  <c r="BP2" i="1"/>
  <c r="BP3" i="1"/>
  <c r="BP93" i="1" s="1"/>
  <c r="BP57" i="1"/>
  <c r="BP56" i="1"/>
  <c r="BQ98" i="1"/>
  <c r="BQ101" i="1" s="1"/>
  <c r="BQ50" i="1"/>
  <c r="BQ29" i="1"/>
  <c r="BQ35" i="1"/>
  <c r="BQ20" i="1"/>
  <c r="BQ16" i="1"/>
  <c r="BQ49" i="1"/>
  <c r="BQ43" i="1"/>
  <c r="BQ13" i="1"/>
  <c r="BQ22" i="1"/>
  <c r="BQ48" i="1"/>
  <c r="BQ45" i="1"/>
  <c r="BQ37" i="1"/>
  <c r="BQ30" i="1"/>
  <c r="BQ18" i="1"/>
  <c r="BQ17" i="1"/>
  <c r="BQ25" i="1"/>
  <c r="BQ46" i="1"/>
  <c r="BQ14" i="1"/>
  <c r="BQ47" i="1"/>
  <c r="BQ33" i="1"/>
  <c r="BQ15" i="1"/>
  <c r="BQ41" i="1"/>
  <c r="BQ9" i="1"/>
  <c r="BQ11" i="1"/>
  <c r="BQ39" i="1"/>
  <c r="BQ40" i="1"/>
  <c r="BQ51" i="1"/>
  <c r="BQ38" i="1"/>
  <c r="BQ36" i="1"/>
  <c r="BQ31" i="1"/>
  <c r="BQ7" i="1"/>
  <c r="BQ5" i="1" s="1"/>
  <c r="BQ21" i="1"/>
  <c r="BQ26" i="1"/>
  <c r="BQ10" i="1"/>
  <c r="BQ23" i="1"/>
  <c r="BQ32" i="1"/>
  <c r="BQ52" i="1"/>
  <c r="BQ28" i="1"/>
  <c r="BQ44" i="1"/>
  <c r="BQ42" i="1"/>
  <c r="BQ34" i="1"/>
  <c r="BR8" i="1"/>
  <c r="BQ12" i="1"/>
  <c r="BQ27" i="1"/>
  <c r="BQ19" i="1"/>
  <c r="BQ24" i="1"/>
  <c r="BA103" i="1"/>
  <c r="BA102" i="1"/>
  <c r="BB100" i="1"/>
  <c r="AZ104" i="1"/>
  <c r="AZ109" i="1" s="1"/>
  <c r="BN91" i="1" l="1"/>
  <c r="BN92" i="1" s="1"/>
  <c r="BN94" i="1" s="1"/>
  <c r="BN95" i="1" s="1"/>
  <c r="BN96" i="1" s="1"/>
  <c r="W66" i="1"/>
  <c r="W108" i="1"/>
  <c r="W72" i="1"/>
  <c r="V71" i="1"/>
  <c r="V73" i="1" s="1"/>
  <c r="V110" i="1" s="1"/>
  <c r="V112" i="1" s="1"/>
  <c r="BP85" i="1"/>
  <c r="BP79" i="1"/>
  <c r="BP82" i="1"/>
  <c r="BP78" i="1"/>
  <c r="BP81" i="1"/>
  <c r="BP80" i="1"/>
  <c r="BP77" i="1"/>
  <c r="BP90" i="1" s="1"/>
  <c r="BP83" i="1"/>
  <c r="BP88" i="1"/>
  <c r="BP84" i="1"/>
  <c r="BP87" i="1"/>
  <c r="BP86" i="1"/>
  <c r="BR50" i="1"/>
  <c r="BR44" i="1"/>
  <c r="BR45" i="1"/>
  <c r="BR34" i="1"/>
  <c r="BR22" i="1"/>
  <c r="BR12" i="1"/>
  <c r="BR15" i="1"/>
  <c r="BR19" i="1"/>
  <c r="BR30" i="1"/>
  <c r="BR48" i="1"/>
  <c r="BR13" i="1"/>
  <c r="BR11" i="1"/>
  <c r="BR51" i="1"/>
  <c r="BR29" i="1"/>
  <c r="BR27" i="1"/>
  <c r="BR32" i="1"/>
  <c r="BR9" i="1"/>
  <c r="BR52" i="1"/>
  <c r="BR46" i="1"/>
  <c r="BR33" i="1"/>
  <c r="BR7" i="1"/>
  <c r="BR5" i="1" s="1"/>
  <c r="BS8" i="1"/>
  <c r="BR17" i="1"/>
  <c r="BR24" i="1"/>
  <c r="BR35" i="1"/>
  <c r="BR31" i="1"/>
  <c r="BR42" i="1"/>
  <c r="BR47" i="1"/>
  <c r="BR37" i="1"/>
  <c r="BR38" i="1"/>
  <c r="BR28" i="1"/>
  <c r="BR16" i="1"/>
  <c r="BR40" i="1"/>
  <c r="BR20" i="1"/>
  <c r="BR10" i="1"/>
  <c r="BR26" i="1"/>
  <c r="BR98" i="1"/>
  <c r="BR101" i="1" s="1"/>
  <c r="BR41" i="1"/>
  <c r="BR39" i="1"/>
  <c r="BR25" i="1"/>
  <c r="BR18" i="1"/>
  <c r="BR21" i="1"/>
  <c r="BR36" i="1"/>
  <c r="BR49" i="1"/>
  <c r="BR14" i="1"/>
  <c r="BR43" i="1"/>
  <c r="BR23" i="1"/>
  <c r="BQ56" i="1"/>
  <c r="BQ3" i="1"/>
  <c r="BQ93" i="1" s="1"/>
  <c r="BQ2" i="1"/>
  <c r="BQ53" i="1"/>
  <c r="BQ55" i="1"/>
  <c r="BO89" i="1"/>
  <c r="BQ57" i="1"/>
  <c r="BB103" i="1"/>
  <c r="BB102" i="1"/>
  <c r="BC100" i="1"/>
  <c r="BA104" i="1"/>
  <c r="BA109" i="1" s="1"/>
  <c r="BO91" i="1" l="1"/>
  <c r="BO92" i="1" s="1"/>
  <c r="BO94" i="1" s="1"/>
  <c r="BO95" i="1" s="1"/>
  <c r="BO96" i="1" s="1"/>
  <c r="V74" i="1"/>
  <c r="BR56" i="1"/>
  <c r="X61" i="1"/>
  <c r="X62" i="1"/>
  <c r="BQ82" i="1"/>
  <c r="BQ85" i="1"/>
  <c r="BQ77" i="1"/>
  <c r="BQ90" i="1" s="1"/>
  <c r="BQ83" i="1"/>
  <c r="BQ80" i="1"/>
  <c r="BQ86" i="1"/>
  <c r="BQ79" i="1"/>
  <c r="BQ84" i="1"/>
  <c r="BQ78" i="1"/>
  <c r="BQ88" i="1"/>
  <c r="BQ81" i="1"/>
  <c r="BQ87" i="1"/>
  <c r="BR53" i="1"/>
  <c r="BR55" i="1"/>
  <c r="BP89" i="1"/>
  <c r="BR57" i="1"/>
  <c r="BS41" i="1"/>
  <c r="BS31" i="1"/>
  <c r="BS24" i="1"/>
  <c r="BS14" i="1"/>
  <c r="BS21" i="1"/>
  <c r="BS18" i="1"/>
  <c r="BS42" i="1"/>
  <c r="BS47" i="1"/>
  <c r="BS35" i="1"/>
  <c r="BS11" i="1"/>
  <c r="BS29" i="1"/>
  <c r="BS44" i="1"/>
  <c r="BS25" i="1"/>
  <c r="BS13" i="1"/>
  <c r="BS20" i="1"/>
  <c r="BS37" i="1"/>
  <c r="BS38" i="1"/>
  <c r="BS22" i="1"/>
  <c r="BS98" i="1"/>
  <c r="BS101" i="1" s="1"/>
  <c r="BS39" i="1"/>
  <c r="BS15" i="1"/>
  <c r="BS40" i="1"/>
  <c r="BS27" i="1"/>
  <c r="BS43" i="1"/>
  <c r="BS12" i="1"/>
  <c r="BS49" i="1"/>
  <c r="BS19" i="1"/>
  <c r="BS52" i="1"/>
  <c r="BS23" i="1"/>
  <c r="BS36" i="1"/>
  <c r="BS10" i="1"/>
  <c r="BS17" i="1"/>
  <c r="BS50" i="1"/>
  <c r="BS48" i="1"/>
  <c r="BS33" i="1"/>
  <c r="BS26" i="1"/>
  <c r="BS16" i="1"/>
  <c r="BS7" i="1"/>
  <c r="BS5" i="1" s="1"/>
  <c r="BS34" i="1"/>
  <c r="BS51" i="1"/>
  <c r="BS46" i="1"/>
  <c r="BS45" i="1"/>
  <c r="BT8" i="1"/>
  <c r="BS30" i="1"/>
  <c r="BS28" i="1"/>
  <c r="BS32" i="1"/>
  <c r="BS9" i="1"/>
  <c r="BR3" i="1"/>
  <c r="BR93" i="1" s="1"/>
  <c r="BR2" i="1"/>
  <c r="BC103" i="1"/>
  <c r="BC102" i="1"/>
  <c r="BD100" i="1"/>
  <c r="BB104" i="1"/>
  <c r="BB109" i="1" s="1"/>
  <c r="BP91" i="1" l="1"/>
  <c r="BP92" i="1" s="1"/>
  <c r="BP94" i="1" s="1"/>
  <c r="BP95" i="1" s="1"/>
  <c r="BP96" i="1" s="1"/>
  <c r="X63" i="1"/>
  <c r="BS56" i="1"/>
  <c r="W70" i="1"/>
  <c r="V75" i="1"/>
  <c r="X65" i="1"/>
  <c r="X66" i="1" s="1"/>
  <c r="BS57" i="1"/>
  <c r="BS3" i="1"/>
  <c r="BS93" i="1" s="1"/>
  <c r="BS2" i="1"/>
  <c r="BS53" i="1"/>
  <c r="BS55" i="1"/>
  <c r="BT52" i="1"/>
  <c r="BT46" i="1"/>
  <c r="BT36" i="1"/>
  <c r="BT18" i="1"/>
  <c r="BT17" i="1"/>
  <c r="BT20" i="1"/>
  <c r="BT28" i="1"/>
  <c r="BT14" i="1"/>
  <c r="BT22" i="1"/>
  <c r="BT44" i="1"/>
  <c r="BT50" i="1"/>
  <c r="BT25" i="1"/>
  <c r="BT51" i="1"/>
  <c r="BT41" i="1"/>
  <c r="BT47" i="1"/>
  <c r="BT33" i="1"/>
  <c r="BT19" i="1"/>
  <c r="BT9" i="1"/>
  <c r="BT13" i="1"/>
  <c r="BT40" i="1"/>
  <c r="BT30" i="1"/>
  <c r="BT42" i="1"/>
  <c r="BT35" i="1"/>
  <c r="BT24" i="1"/>
  <c r="BT43" i="1"/>
  <c r="BT34" i="1"/>
  <c r="BT21" i="1"/>
  <c r="BT7" i="1"/>
  <c r="BT5" i="1" s="1"/>
  <c r="BT10" i="1"/>
  <c r="BT45" i="1"/>
  <c r="BU8" i="1"/>
  <c r="BT23" i="1"/>
  <c r="BT37" i="1"/>
  <c r="BT15" i="1"/>
  <c r="BT38" i="1"/>
  <c r="BT32" i="1"/>
  <c r="BT98" i="1"/>
  <c r="BT101" i="1" s="1"/>
  <c r="BT48" i="1"/>
  <c r="BT31" i="1"/>
  <c r="BT29" i="1"/>
  <c r="BT16" i="1"/>
  <c r="BT11" i="1"/>
  <c r="BT27" i="1"/>
  <c r="BT26" i="1"/>
  <c r="BT12" i="1"/>
  <c r="BT39" i="1"/>
  <c r="BT49" i="1"/>
  <c r="BR83" i="1"/>
  <c r="BR84" i="1"/>
  <c r="BR81" i="1"/>
  <c r="BR85" i="1"/>
  <c r="BR86" i="1"/>
  <c r="BR87" i="1"/>
  <c r="BR79" i="1"/>
  <c r="BR78" i="1"/>
  <c r="BR82" i="1"/>
  <c r="BR77" i="1"/>
  <c r="BR90" i="1" s="1"/>
  <c r="BR88" i="1"/>
  <c r="BR80" i="1"/>
  <c r="BQ89" i="1"/>
  <c r="BD103" i="1"/>
  <c r="BD102" i="1"/>
  <c r="BE100" i="1"/>
  <c r="BC104" i="1"/>
  <c r="BC109" i="1" s="1"/>
  <c r="BQ91" i="1" l="1"/>
  <c r="BQ92" i="1" s="1"/>
  <c r="BQ94" i="1" s="1"/>
  <c r="BQ95" i="1" s="1"/>
  <c r="BQ96" i="1" s="1"/>
  <c r="W71" i="1"/>
  <c r="W73" i="1" s="1"/>
  <c r="W110" i="1" s="1"/>
  <c r="W112" i="1" s="1"/>
  <c r="X108" i="1"/>
  <c r="X72" i="1"/>
  <c r="Y62" i="1"/>
  <c r="Y61" i="1"/>
  <c r="BT53" i="1"/>
  <c r="BT55" i="1"/>
  <c r="BR89" i="1"/>
  <c r="BU36" i="1"/>
  <c r="BU39" i="1"/>
  <c r="BU30" i="1"/>
  <c r="BV8" i="1"/>
  <c r="BU11" i="1"/>
  <c r="BU15" i="1"/>
  <c r="BU13" i="1"/>
  <c r="BU17" i="1"/>
  <c r="BU52" i="1"/>
  <c r="BU9" i="1"/>
  <c r="BU42" i="1"/>
  <c r="BU40" i="1"/>
  <c r="BU16" i="1"/>
  <c r="BU48" i="1"/>
  <c r="BU32" i="1"/>
  <c r="BU20" i="1"/>
  <c r="BU25" i="1"/>
  <c r="BU12" i="1"/>
  <c r="BU98" i="1"/>
  <c r="BU101" i="1" s="1"/>
  <c r="BU45" i="1"/>
  <c r="BU28" i="1"/>
  <c r="BU23" i="1"/>
  <c r="BU51" i="1"/>
  <c r="BU35" i="1"/>
  <c r="BU29" i="1"/>
  <c r="BU34" i="1"/>
  <c r="BU18" i="1"/>
  <c r="BU14" i="1"/>
  <c r="BU47" i="1"/>
  <c r="BU21" i="1"/>
  <c r="BU33" i="1"/>
  <c r="BU41" i="1"/>
  <c r="BU49" i="1"/>
  <c r="BU44" i="1"/>
  <c r="BU50" i="1"/>
  <c r="BU37" i="1"/>
  <c r="BU46" i="1"/>
  <c r="BU31" i="1"/>
  <c r="BU22" i="1"/>
  <c r="BU24" i="1"/>
  <c r="BU27" i="1"/>
  <c r="BU38" i="1"/>
  <c r="BU26" i="1"/>
  <c r="BU7" i="1"/>
  <c r="BU5" i="1" s="1"/>
  <c r="BU10" i="1"/>
  <c r="BU43" i="1"/>
  <c r="BU19" i="1"/>
  <c r="BT57" i="1"/>
  <c r="BS84" i="1"/>
  <c r="BS78" i="1"/>
  <c r="BS82" i="1"/>
  <c r="BS86" i="1"/>
  <c r="BS88" i="1"/>
  <c r="BS80" i="1"/>
  <c r="BS85" i="1"/>
  <c r="BS87" i="1"/>
  <c r="BS83" i="1"/>
  <c r="BS81" i="1"/>
  <c r="BS79" i="1"/>
  <c r="BS77" i="1"/>
  <c r="BS90" i="1" s="1"/>
  <c r="BT56" i="1"/>
  <c r="BD104" i="1"/>
  <c r="BD109" i="1" s="1"/>
  <c r="BT3" i="1"/>
  <c r="BT93" i="1" s="1"/>
  <c r="BT2" i="1"/>
  <c r="BE103" i="1"/>
  <c r="BE102" i="1"/>
  <c r="BF100" i="1"/>
  <c r="BR91" i="1" l="1"/>
  <c r="BR92" i="1" s="1"/>
  <c r="BR94" i="1" s="1"/>
  <c r="BR95" i="1" s="1"/>
  <c r="BR96" i="1" s="1"/>
  <c r="BU56" i="1"/>
  <c r="W74" i="1"/>
  <c r="Y63" i="1"/>
  <c r="Y65" i="1" s="1"/>
  <c r="BU57" i="1"/>
  <c r="BU3" i="1"/>
  <c r="BU93" i="1" s="1"/>
  <c r="BU2" i="1"/>
  <c r="BV52" i="1"/>
  <c r="BV50" i="1"/>
  <c r="BV34" i="1"/>
  <c r="BV21" i="1"/>
  <c r="BV9" i="1"/>
  <c r="BV14" i="1"/>
  <c r="BV49" i="1"/>
  <c r="BV42" i="1"/>
  <c r="BV22" i="1"/>
  <c r="BV39" i="1"/>
  <c r="BW8" i="1"/>
  <c r="BV26" i="1"/>
  <c r="BV43" i="1"/>
  <c r="BV38" i="1"/>
  <c r="BV24" i="1"/>
  <c r="BV30" i="1"/>
  <c r="BV45" i="1"/>
  <c r="BV12" i="1"/>
  <c r="BV17" i="1"/>
  <c r="BV44" i="1"/>
  <c r="BV46" i="1"/>
  <c r="BV41" i="1"/>
  <c r="BV27" i="1"/>
  <c r="BV19" i="1"/>
  <c r="BV15" i="1"/>
  <c r="BV36" i="1"/>
  <c r="BV40" i="1"/>
  <c r="BV29" i="1"/>
  <c r="BV7" i="1"/>
  <c r="BV5" i="1" s="1"/>
  <c r="BV48" i="1"/>
  <c r="BV11" i="1"/>
  <c r="BV47" i="1"/>
  <c r="BV10" i="1"/>
  <c r="BV13" i="1"/>
  <c r="BV28" i="1"/>
  <c r="BV25" i="1"/>
  <c r="BV20" i="1"/>
  <c r="BV16" i="1"/>
  <c r="BV18" i="1"/>
  <c r="BV32" i="1"/>
  <c r="BV35" i="1"/>
  <c r="BV37" i="1"/>
  <c r="BV33" i="1"/>
  <c r="BV31" i="1"/>
  <c r="BV23" i="1"/>
  <c r="BV98" i="1"/>
  <c r="BV101" i="1" s="1"/>
  <c r="BV51" i="1"/>
  <c r="BS89" i="1"/>
  <c r="BU53" i="1"/>
  <c r="BU55" i="1"/>
  <c r="BT87" i="1"/>
  <c r="BT85" i="1"/>
  <c r="BT79" i="1"/>
  <c r="BT78" i="1"/>
  <c r="BT77" i="1"/>
  <c r="BT90" i="1" s="1"/>
  <c r="BT86" i="1"/>
  <c r="BT84" i="1"/>
  <c r="BT82" i="1"/>
  <c r="BT83" i="1"/>
  <c r="BT81" i="1"/>
  <c r="BT80" i="1"/>
  <c r="BT88" i="1"/>
  <c r="BE104" i="1"/>
  <c r="BE109" i="1" s="1"/>
  <c r="BF102" i="1"/>
  <c r="BF103" i="1"/>
  <c r="BG100" i="1"/>
  <c r="BS91" i="1" l="1"/>
  <c r="BS92" i="1" s="1"/>
  <c r="BS94" i="1" s="1"/>
  <c r="BS95" i="1" s="1"/>
  <c r="BS96" i="1" s="1"/>
  <c r="BV57" i="1"/>
  <c r="Y66" i="1"/>
  <c r="Y108" i="1"/>
  <c r="Y72" i="1"/>
  <c r="X70" i="1"/>
  <c r="W75" i="1"/>
  <c r="BV2" i="1"/>
  <c r="BV3" i="1"/>
  <c r="BV93" i="1" s="1"/>
  <c r="BV53" i="1"/>
  <c r="BV55" i="1"/>
  <c r="BW37" i="1"/>
  <c r="BW33" i="1"/>
  <c r="BW42" i="1"/>
  <c r="BW29" i="1"/>
  <c r="BW13" i="1"/>
  <c r="BW17" i="1"/>
  <c r="BW9" i="1"/>
  <c r="BW39" i="1"/>
  <c r="BW98" i="1"/>
  <c r="BW101" i="1" s="1"/>
  <c r="BW41" i="1"/>
  <c r="BW45" i="1"/>
  <c r="BW24" i="1"/>
  <c r="BW51" i="1"/>
  <c r="BW35" i="1"/>
  <c r="BW30" i="1"/>
  <c r="BW25" i="1"/>
  <c r="BW18" i="1"/>
  <c r="BW7" i="1"/>
  <c r="BW5" i="1" s="1"/>
  <c r="BW26" i="1"/>
  <c r="BW46" i="1"/>
  <c r="BW48" i="1"/>
  <c r="BW50" i="1"/>
  <c r="BW34" i="1"/>
  <c r="BW31" i="1"/>
  <c r="BW14" i="1"/>
  <c r="BW21" i="1"/>
  <c r="BW47" i="1"/>
  <c r="BW52" i="1"/>
  <c r="BW12" i="1"/>
  <c r="BW49" i="1"/>
  <c r="BW36" i="1"/>
  <c r="BW28" i="1"/>
  <c r="BW20" i="1"/>
  <c r="BW27" i="1"/>
  <c r="BW15" i="1"/>
  <c r="BW32" i="1"/>
  <c r="BW23" i="1"/>
  <c r="BW19" i="1"/>
  <c r="BW11" i="1"/>
  <c r="BX8" i="1"/>
  <c r="BW44" i="1"/>
  <c r="BW38" i="1"/>
  <c r="BW43" i="1"/>
  <c r="BW22" i="1"/>
  <c r="BW10" i="1"/>
  <c r="BW16" i="1"/>
  <c r="BW40" i="1"/>
  <c r="BV56" i="1"/>
  <c r="BU79" i="1"/>
  <c r="BU78" i="1"/>
  <c r="BU80" i="1"/>
  <c r="BU88" i="1"/>
  <c r="BU77" i="1"/>
  <c r="BU90" i="1" s="1"/>
  <c r="BU85" i="1"/>
  <c r="BU84" i="1"/>
  <c r="BU86" i="1"/>
  <c r="BU82" i="1"/>
  <c r="BU87" i="1"/>
  <c r="BU81" i="1"/>
  <c r="BU83" i="1"/>
  <c r="BT89" i="1"/>
  <c r="BF104" i="1"/>
  <c r="BF109" i="1" s="1"/>
  <c r="BG102" i="1"/>
  <c r="BG103" i="1"/>
  <c r="BH100" i="1"/>
  <c r="BT91" i="1" l="1"/>
  <c r="BT92" i="1" s="1"/>
  <c r="BT94" i="1" s="1"/>
  <c r="BT95" i="1" s="1"/>
  <c r="BT96" i="1" s="1"/>
  <c r="Z62" i="1"/>
  <c r="Z61" i="1"/>
  <c r="Z63" i="1" s="1"/>
  <c r="X71" i="1"/>
  <c r="X73" i="1" s="1"/>
  <c r="X110" i="1" s="1"/>
  <c r="X112" i="1" s="1"/>
  <c r="BU89" i="1"/>
  <c r="BW3" i="1"/>
  <c r="BW93" i="1" s="1"/>
  <c r="BW2" i="1"/>
  <c r="BW57" i="1"/>
  <c r="BX46" i="1"/>
  <c r="BX27" i="1"/>
  <c r="BX22" i="1"/>
  <c r="BX11" i="1"/>
  <c r="BX20" i="1"/>
  <c r="BX98" i="1"/>
  <c r="BX101" i="1" s="1"/>
  <c r="BX28" i="1"/>
  <c r="BX21" i="1"/>
  <c r="BX15" i="1"/>
  <c r="BX12" i="1"/>
  <c r="BX16" i="1"/>
  <c r="BX48" i="1"/>
  <c r="BX24" i="1"/>
  <c r="BX25" i="1"/>
  <c r="BX33" i="1"/>
  <c r="BX38" i="1"/>
  <c r="BX32" i="1"/>
  <c r="BX52" i="1"/>
  <c r="BX17" i="1"/>
  <c r="BX35" i="1"/>
  <c r="BX50" i="1"/>
  <c r="BX49" i="1"/>
  <c r="BX14" i="1"/>
  <c r="BX47" i="1"/>
  <c r="BX39" i="1"/>
  <c r="BX43" i="1"/>
  <c r="BX23" i="1"/>
  <c r="BX13" i="1"/>
  <c r="BX41" i="1"/>
  <c r="BX42" i="1"/>
  <c r="BX19" i="1"/>
  <c r="BX45" i="1"/>
  <c r="BX44" i="1"/>
  <c r="BX40" i="1"/>
  <c r="BX29" i="1"/>
  <c r="BX7" i="1"/>
  <c r="BX5" i="1" s="1"/>
  <c r="BX9" i="1"/>
  <c r="BX37" i="1"/>
  <c r="BX51" i="1"/>
  <c r="BX30" i="1"/>
  <c r="BY8" i="1"/>
  <c r="BX26" i="1"/>
  <c r="BX34" i="1"/>
  <c r="BX18" i="1"/>
  <c r="BX31" i="1"/>
  <c r="BX10" i="1"/>
  <c r="BX36" i="1"/>
  <c r="BW55" i="1"/>
  <c r="BW53" i="1"/>
  <c r="BG104" i="1"/>
  <c r="BG109" i="1" s="1"/>
  <c r="BW56" i="1"/>
  <c r="BV78" i="1"/>
  <c r="BV77" i="1"/>
  <c r="BV90" i="1" s="1"/>
  <c r="BV79" i="1"/>
  <c r="BV84" i="1"/>
  <c r="BV86" i="1"/>
  <c r="BV81" i="1"/>
  <c r="BV85" i="1"/>
  <c r="BV87" i="1"/>
  <c r="BV82" i="1"/>
  <c r="BV88" i="1"/>
  <c r="BV83" i="1"/>
  <c r="BV80" i="1"/>
  <c r="BH102" i="1"/>
  <c r="BH103" i="1"/>
  <c r="BI100" i="1"/>
  <c r="BU91" i="1" l="1"/>
  <c r="BU92" i="1" s="1"/>
  <c r="BU94" i="1" s="1"/>
  <c r="BU95" i="1" s="1"/>
  <c r="BU96" i="1" s="1"/>
  <c r="X74" i="1"/>
  <c r="X75" i="1" s="1"/>
  <c r="Y70" i="1"/>
  <c r="Z65" i="1"/>
  <c r="Z66" i="1" s="1"/>
  <c r="BV89" i="1"/>
  <c r="BV91" i="1" s="1"/>
  <c r="BX2" i="1"/>
  <c r="BX3" i="1"/>
  <c r="BX93" i="1" s="1"/>
  <c r="BY47" i="1"/>
  <c r="BY41" i="1"/>
  <c r="BY34" i="1"/>
  <c r="BY21" i="1"/>
  <c r="BY15" i="1"/>
  <c r="BY39" i="1"/>
  <c r="BY98" i="1"/>
  <c r="BY101" i="1" s="1"/>
  <c r="BY40" i="1"/>
  <c r="BY42" i="1"/>
  <c r="BY24" i="1"/>
  <c r="BY12" i="1"/>
  <c r="BY16" i="1"/>
  <c r="BY48" i="1"/>
  <c r="BY52" i="1"/>
  <c r="BY45" i="1"/>
  <c r="BY44" i="1"/>
  <c r="BY13" i="1"/>
  <c r="BY17" i="1"/>
  <c r="BY36" i="1"/>
  <c r="BY25" i="1"/>
  <c r="BY9" i="1"/>
  <c r="BY49" i="1"/>
  <c r="BY37" i="1"/>
  <c r="BY7" i="1"/>
  <c r="BY5" i="1" s="1"/>
  <c r="BZ8" i="1"/>
  <c r="BY51" i="1"/>
  <c r="BY28" i="1"/>
  <c r="BY35" i="1"/>
  <c r="BY33" i="1"/>
  <c r="BY31" i="1"/>
  <c r="BY19" i="1"/>
  <c r="BY23" i="1"/>
  <c r="BY50" i="1"/>
  <c r="BY43" i="1"/>
  <c r="BY22" i="1"/>
  <c r="BY27" i="1"/>
  <c r="BY18" i="1"/>
  <c r="BY10" i="1"/>
  <c r="BY30" i="1"/>
  <c r="BY46" i="1"/>
  <c r="BY38" i="1"/>
  <c r="BY32" i="1"/>
  <c r="BY26" i="1"/>
  <c r="BY14" i="1"/>
  <c r="BY11" i="1"/>
  <c r="BY20" i="1"/>
  <c r="BY29" i="1"/>
  <c r="BX57" i="1"/>
  <c r="BW81" i="1"/>
  <c r="BW83" i="1"/>
  <c r="BW77" i="1"/>
  <c r="BW90" i="1" s="1"/>
  <c r="BW85" i="1"/>
  <c r="BW84" i="1"/>
  <c r="BW79" i="1"/>
  <c r="BW86" i="1"/>
  <c r="BW82" i="1"/>
  <c r="BW87" i="1"/>
  <c r="BW78" i="1"/>
  <c r="BW80" i="1"/>
  <c r="BW88" i="1"/>
  <c r="BX56" i="1"/>
  <c r="BX53" i="1"/>
  <c r="BX55" i="1"/>
  <c r="BI103" i="1"/>
  <c r="BI102" i="1"/>
  <c r="BJ100" i="1"/>
  <c r="BH104" i="1"/>
  <c r="BH109" i="1" s="1"/>
  <c r="AA61" i="1" l="1"/>
  <c r="AA62" i="1"/>
  <c r="Y71" i="1"/>
  <c r="Y73" i="1" s="1"/>
  <c r="BY57" i="1"/>
  <c r="Z108" i="1"/>
  <c r="Z72" i="1"/>
  <c r="BY53" i="1"/>
  <c r="BY55" i="1"/>
  <c r="BW89" i="1"/>
  <c r="BZ48" i="1"/>
  <c r="BZ43" i="1"/>
  <c r="BZ44" i="1"/>
  <c r="BZ33" i="1"/>
  <c r="BZ15" i="1"/>
  <c r="BZ11" i="1"/>
  <c r="BZ46" i="1"/>
  <c r="BZ27" i="1"/>
  <c r="BZ16" i="1"/>
  <c r="BZ52" i="1"/>
  <c r="BZ13" i="1"/>
  <c r="BZ14" i="1"/>
  <c r="BZ49" i="1"/>
  <c r="BZ39" i="1"/>
  <c r="BZ12" i="1"/>
  <c r="BZ30" i="1"/>
  <c r="BZ7" i="1"/>
  <c r="BZ5" i="1" s="1"/>
  <c r="BZ24" i="1"/>
  <c r="BZ98" i="1"/>
  <c r="BZ101" i="1" s="1"/>
  <c r="BZ50" i="1"/>
  <c r="BZ38" i="1"/>
  <c r="BZ32" i="1"/>
  <c r="BZ26" i="1"/>
  <c r="BZ36" i="1"/>
  <c r="BZ21" i="1"/>
  <c r="BZ29" i="1"/>
  <c r="BZ31" i="1"/>
  <c r="BZ9" i="1"/>
  <c r="BZ23" i="1"/>
  <c r="BZ17" i="1"/>
  <c r="CA8" i="1"/>
  <c r="BZ51" i="1"/>
  <c r="BZ28" i="1"/>
  <c r="BZ35" i="1"/>
  <c r="BZ45" i="1"/>
  <c r="BZ47" i="1"/>
  <c r="BZ42" i="1"/>
  <c r="BZ34" i="1"/>
  <c r="BZ18" i="1"/>
  <c r="BZ22" i="1"/>
  <c r="BZ40" i="1"/>
  <c r="BZ25" i="1"/>
  <c r="BZ10" i="1"/>
  <c r="BZ19" i="1"/>
  <c r="BZ37" i="1"/>
  <c r="BZ20" i="1"/>
  <c r="BZ41" i="1"/>
  <c r="BY3" i="1"/>
  <c r="BY93" i="1" s="1"/>
  <c r="BY2" i="1"/>
  <c r="BX86" i="1"/>
  <c r="BX80" i="1"/>
  <c r="BX78" i="1"/>
  <c r="BX79" i="1"/>
  <c r="BX83" i="1"/>
  <c r="BX85" i="1"/>
  <c r="BX77" i="1"/>
  <c r="BX90" i="1" s="1"/>
  <c r="BX84" i="1"/>
  <c r="BX82" i="1"/>
  <c r="BX81" i="1"/>
  <c r="BX88" i="1"/>
  <c r="BX87" i="1"/>
  <c r="BY56" i="1"/>
  <c r="BV92" i="1"/>
  <c r="BV94" i="1" s="1"/>
  <c r="BV95" i="1" s="1"/>
  <c r="BV96" i="1" s="1"/>
  <c r="BJ103" i="1"/>
  <c r="BJ102" i="1"/>
  <c r="BK100" i="1"/>
  <c r="BI104" i="1"/>
  <c r="BI109" i="1" s="1"/>
  <c r="BJ104" i="1" l="1"/>
  <c r="BJ109" i="1" s="1"/>
  <c r="BW91" i="1"/>
  <c r="BW92" i="1" s="1"/>
  <c r="BW94" i="1" s="1"/>
  <c r="BW95" i="1" s="1"/>
  <c r="BW96" i="1" s="1"/>
  <c r="AA63" i="1"/>
  <c r="Y110" i="1"/>
  <c r="Y112" i="1" s="1"/>
  <c r="Y74" i="1"/>
  <c r="AA65" i="1"/>
  <c r="BX89" i="1"/>
  <c r="BX91" i="1" s="1"/>
  <c r="BZ53" i="1"/>
  <c r="BZ55" i="1"/>
  <c r="BZ56" i="1"/>
  <c r="BY83" i="1"/>
  <c r="BY77" i="1"/>
  <c r="BY90" i="1" s="1"/>
  <c r="BY78" i="1"/>
  <c r="BY82" i="1"/>
  <c r="BY80" i="1"/>
  <c r="BY87" i="1"/>
  <c r="BY79" i="1"/>
  <c r="BY88" i="1"/>
  <c r="BY84" i="1"/>
  <c r="BY85" i="1"/>
  <c r="BY86" i="1"/>
  <c r="BY81" i="1"/>
  <c r="BZ57" i="1"/>
  <c r="BZ3" i="1"/>
  <c r="BZ93" i="1" s="1"/>
  <c r="BZ2" i="1"/>
  <c r="CA47" i="1"/>
  <c r="CA30" i="1"/>
  <c r="CA24" i="1"/>
  <c r="CA32" i="1"/>
  <c r="CA19" i="1"/>
  <c r="CA7" i="1"/>
  <c r="CA5" i="1" s="1"/>
  <c r="CA98" i="1"/>
  <c r="CA101" i="1" s="1"/>
  <c r="CA45" i="1"/>
  <c r="CA23" i="1"/>
  <c r="CA40" i="1"/>
  <c r="CA31" i="1"/>
  <c r="CA25" i="1"/>
  <c r="CA28" i="1"/>
  <c r="CA11" i="1"/>
  <c r="CA20" i="1"/>
  <c r="CA44" i="1"/>
  <c r="CA29" i="1"/>
  <c r="CA41" i="1"/>
  <c r="CA27" i="1"/>
  <c r="CB8" i="1"/>
  <c r="CA49" i="1"/>
  <c r="CA42" i="1"/>
  <c r="CA37" i="1"/>
  <c r="CA26" i="1"/>
  <c r="CA15" i="1"/>
  <c r="CA21" i="1"/>
  <c r="CA50" i="1"/>
  <c r="CA43" i="1"/>
  <c r="CA33" i="1"/>
  <c r="CA18" i="1"/>
  <c r="CA16" i="1"/>
  <c r="CA12" i="1"/>
  <c r="CA22" i="1"/>
  <c r="CA51" i="1"/>
  <c r="CA39" i="1"/>
  <c r="CA10" i="1"/>
  <c r="CA52" i="1"/>
  <c r="CA46" i="1"/>
  <c r="CA36" i="1"/>
  <c r="CA35" i="1"/>
  <c r="CA17" i="1"/>
  <c r="CA13" i="1"/>
  <c r="CA48" i="1"/>
  <c r="CA38" i="1"/>
  <c r="CA34" i="1"/>
  <c r="CA14" i="1"/>
  <c r="CA9" i="1"/>
  <c r="BK103" i="1"/>
  <c r="BK102" i="1"/>
  <c r="BL100" i="1"/>
  <c r="AA108" i="1" l="1"/>
  <c r="AA72" i="1"/>
  <c r="CA56" i="1"/>
  <c r="AA66" i="1"/>
  <c r="Z70" i="1"/>
  <c r="Y75" i="1"/>
  <c r="CA57" i="1"/>
  <c r="CB41" i="1"/>
  <c r="CB47" i="1"/>
  <c r="CB36" i="1"/>
  <c r="CB48" i="1"/>
  <c r="CB9" i="1"/>
  <c r="CB7" i="1"/>
  <c r="CB5" i="1" s="1"/>
  <c r="CB14" i="1"/>
  <c r="CB43" i="1"/>
  <c r="CB38" i="1"/>
  <c r="CB10" i="1"/>
  <c r="CB98" i="1"/>
  <c r="CB101" i="1" s="1"/>
  <c r="CB27" i="1"/>
  <c r="CB12" i="1"/>
  <c r="CB42" i="1"/>
  <c r="CB37" i="1"/>
  <c r="CB25" i="1"/>
  <c r="CB28" i="1"/>
  <c r="CB22" i="1"/>
  <c r="CB44" i="1"/>
  <c r="CB20" i="1"/>
  <c r="CB11" i="1"/>
  <c r="CB46" i="1"/>
  <c r="CB18" i="1"/>
  <c r="CB32" i="1"/>
  <c r="CB24" i="1"/>
  <c r="CB17" i="1"/>
  <c r="CB40" i="1"/>
  <c r="CB34" i="1"/>
  <c r="CB50" i="1"/>
  <c r="CB45" i="1"/>
  <c r="CB33" i="1"/>
  <c r="CB26" i="1"/>
  <c r="CB15" i="1"/>
  <c r="CB23" i="1"/>
  <c r="CB51" i="1"/>
  <c r="CB39" i="1"/>
  <c r="CB16" i="1"/>
  <c r="CB49" i="1"/>
  <c r="CB21" i="1"/>
  <c r="CB19" i="1"/>
  <c r="CB52" i="1"/>
  <c r="CB30" i="1"/>
  <c r="CB35" i="1"/>
  <c r="CB29" i="1"/>
  <c r="CC8" i="1"/>
  <c r="CB13" i="1"/>
  <c r="CB31" i="1"/>
  <c r="BY89" i="1"/>
  <c r="BY91" i="1" s="1"/>
  <c r="BZ87" i="1"/>
  <c r="BZ80" i="1"/>
  <c r="BZ77" i="1"/>
  <c r="BZ90" i="1" s="1"/>
  <c r="BZ82" i="1"/>
  <c r="BZ81" i="1"/>
  <c r="BZ86" i="1"/>
  <c r="BZ84" i="1"/>
  <c r="BZ88" i="1"/>
  <c r="BZ79" i="1"/>
  <c r="BZ85" i="1"/>
  <c r="BZ83" i="1"/>
  <c r="BZ78" i="1"/>
  <c r="CA55" i="1"/>
  <c r="CA53" i="1"/>
  <c r="CA3" i="1"/>
  <c r="CA93" i="1" s="1"/>
  <c r="CA2" i="1"/>
  <c r="BX92" i="1"/>
  <c r="BX94" i="1" s="1"/>
  <c r="BX95" i="1" s="1"/>
  <c r="BX96" i="1" s="1"/>
  <c r="BL103" i="1"/>
  <c r="BL102" i="1"/>
  <c r="BM100" i="1"/>
  <c r="BK104" i="1"/>
  <c r="BK109" i="1" s="1"/>
  <c r="AB62" i="1" l="1"/>
  <c r="AB61" i="1"/>
  <c r="Z71" i="1"/>
  <c r="Z73" i="1" s="1"/>
  <c r="Z110" i="1" s="1"/>
  <c r="Z112" i="1" s="1"/>
  <c r="CB3" i="1"/>
  <c r="CB93" i="1" s="1"/>
  <c r="CB2" i="1"/>
  <c r="CC36" i="1"/>
  <c r="CC41" i="1"/>
  <c r="CC26" i="1"/>
  <c r="CC25" i="1"/>
  <c r="CC11" i="1"/>
  <c r="CC15" i="1"/>
  <c r="CC49" i="1"/>
  <c r="CC19" i="1"/>
  <c r="CC31" i="1"/>
  <c r="CC38" i="1"/>
  <c r="CC45" i="1"/>
  <c r="CC40" i="1"/>
  <c r="CC18" i="1"/>
  <c r="CC23" i="1"/>
  <c r="CC34" i="1"/>
  <c r="CC14" i="1"/>
  <c r="CC37" i="1"/>
  <c r="CC22" i="1"/>
  <c r="CC44" i="1"/>
  <c r="CC98" i="1"/>
  <c r="CC101" i="1" s="1"/>
  <c r="CC46" i="1"/>
  <c r="CC33" i="1"/>
  <c r="CC29" i="1"/>
  <c r="CC16" i="1"/>
  <c r="CC21" i="1"/>
  <c r="CC51" i="1"/>
  <c r="CC48" i="1"/>
  <c r="CC39" i="1"/>
  <c r="CC12" i="1"/>
  <c r="CC50" i="1"/>
  <c r="CC30" i="1"/>
  <c r="CC32" i="1"/>
  <c r="CD8" i="1"/>
  <c r="CC43" i="1"/>
  <c r="CC24" i="1"/>
  <c r="CC28" i="1"/>
  <c r="CC52" i="1"/>
  <c r="CC47" i="1"/>
  <c r="CC35" i="1"/>
  <c r="CC20" i="1"/>
  <c r="CC17" i="1"/>
  <c r="CC13" i="1"/>
  <c r="CC42" i="1"/>
  <c r="CC9" i="1"/>
  <c r="CC7" i="1"/>
  <c r="CC5" i="1" s="1"/>
  <c r="CC27" i="1"/>
  <c r="CC10" i="1"/>
  <c r="CB53" i="1"/>
  <c r="CB55" i="1"/>
  <c r="BZ89" i="1"/>
  <c r="CB56" i="1"/>
  <c r="CB57" i="1"/>
  <c r="CA80" i="1"/>
  <c r="CA78" i="1"/>
  <c r="CA87" i="1"/>
  <c r="CA88" i="1"/>
  <c r="CA82" i="1"/>
  <c r="CA85" i="1"/>
  <c r="CA77" i="1"/>
  <c r="CA90" i="1" s="1"/>
  <c r="CA86" i="1"/>
  <c r="CA84" i="1"/>
  <c r="CA81" i="1"/>
  <c r="CA83" i="1"/>
  <c r="CA79" i="1"/>
  <c r="BY92" i="1"/>
  <c r="BY94" i="1" s="1"/>
  <c r="BY95" i="1" s="1"/>
  <c r="BY96" i="1" s="1"/>
  <c r="BL104" i="1"/>
  <c r="BL109" i="1" s="1"/>
  <c r="BM103" i="1"/>
  <c r="BM102" i="1"/>
  <c r="BN100" i="1"/>
  <c r="BZ91" i="1" l="1"/>
  <c r="BZ92" i="1" s="1"/>
  <c r="BZ94" i="1" s="1"/>
  <c r="BZ95" i="1" s="1"/>
  <c r="BZ96" i="1" s="1"/>
  <c r="AB63" i="1"/>
  <c r="Z74" i="1"/>
  <c r="AB65" i="1"/>
  <c r="AB66" i="1" s="1"/>
  <c r="BM104" i="1"/>
  <c r="BM109" i="1" s="1"/>
  <c r="CA89" i="1"/>
  <c r="CC3" i="1"/>
  <c r="CC93" i="1" s="1"/>
  <c r="CC2" i="1"/>
  <c r="CC53" i="1"/>
  <c r="CC55" i="1"/>
  <c r="CC57" i="1"/>
  <c r="CD52" i="1"/>
  <c r="CD48" i="1"/>
  <c r="CD42" i="1"/>
  <c r="CD30" i="1"/>
  <c r="CD11" i="1"/>
  <c r="CD15" i="1"/>
  <c r="CD50" i="1"/>
  <c r="CD35" i="1"/>
  <c r="CD19" i="1"/>
  <c r="CD26" i="1"/>
  <c r="CD44" i="1"/>
  <c r="CD25" i="1"/>
  <c r="CD51" i="1"/>
  <c r="CD47" i="1"/>
  <c r="CD39" i="1"/>
  <c r="CD28" i="1"/>
  <c r="CD23" i="1"/>
  <c r="CD7" i="1"/>
  <c r="CD5" i="1" s="1"/>
  <c r="CD49" i="1"/>
  <c r="CD34" i="1"/>
  <c r="CD12" i="1"/>
  <c r="CD16" i="1"/>
  <c r="CD45" i="1"/>
  <c r="CD29" i="1"/>
  <c r="CD9" i="1"/>
  <c r="CD40" i="1"/>
  <c r="CD46" i="1"/>
  <c r="CD43" i="1"/>
  <c r="CD31" i="1"/>
  <c r="CD18" i="1"/>
  <c r="CD13" i="1"/>
  <c r="CD33" i="1"/>
  <c r="CD20" i="1"/>
  <c r="CD36" i="1"/>
  <c r="CD32" i="1"/>
  <c r="CD38" i="1"/>
  <c r="CD17" i="1"/>
  <c r="CD27" i="1"/>
  <c r="CD37" i="1"/>
  <c r="CD14" i="1"/>
  <c r="CD98" i="1"/>
  <c r="CD101" i="1" s="1"/>
  <c r="CD10" i="1"/>
  <c r="CD41" i="1"/>
  <c r="CE8" i="1"/>
  <c r="CD22" i="1"/>
  <c r="CD24" i="1"/>
  <c r="CD21" i="1"/>
  <c r="CB86" i="1"/>
  <c r="CB80" i="1"/>
  <c r="CB77" i="1"/>
  <c r="CB90" i="1" s="1"/>
  <c r="CB79" i="1"/>
  <c r="CB88" i="1"/>
  <c r="CB83" i="1"/>
  <c r="CB84" i="1"/>
  <c r="CB85" i="1"/>
  <c r="CB87" i="1"/>
  <c r="CB82" i="1"/>
  <c r="CB78" i="1"/>
  <c r="CB81" i="1"/>
  <c r="CC56" i="1"/>
  <c r="BN102" i="1"/>
  <c r="BN103" i="1"/>
  <c r="BO100" i="1"/>
  <c r="CA91" i="1" l="1"/>
  <c r="CA92" i="1" s="1"/>
  <c r="CA94" i="1" s="1"/>
  <c r="CA95" i="1" s="1"/>
  <c r="CA96" i="1" s="1"/>
  <c r="AB108" i="1"/>
  <c r="AB72" i="1"/>
  <c r="Z75" i="1"/>
  <c r="AA70" i="1"/>
  <c r="AC62" i="1"/>
  <c r="AC61" i="1"/>
  <c r="CD56" i="1"/>
  <c r="CB89" i="1"/>
  <c r="CD2" i="1"/>
  <c r="CD3" i="1"/>
  <c r="CD93" i="1" s="1"/>
  <c r="CD55" i="1"/>
  <c r="CD53" i="1"/>
  <c r="CD57" i="1"/>
  <c r="BN104" i="1"/>
  <c r="BN109" i="1" s="1"/>
  <c r="CC81" i="1"/>
  <c r="CC80" i="1"/>
  <c r="CC85" i="1"/>
  <c r="CC79" i="1"/>
  <c r="CC88" i="1"/>
  <c r="CC87" i="1"/>
  <c r="CC83" i="1"/>
  <c r="CC86" i="1"/>
  <c r="CC77" i="1"/>
  <c r="CC90" i="1" s="1"/>
  <c r="CC84" i="1"/>
  <c r="CC82" i="1"/>
  <c r="CC78" i="1"/>
  <c r="CE44" i="1"/>
  <c r="CE50" i="1"/>
  <c r="CE35" i="1"/>
  <c r="CE28" i="1"/>
  <c r="CE23" i="1"/>
  <c r="CE16" i="1"/>
  <c r="CE17" i="1"/>
  <c r="CE14" i="1"/>
  <c r="CE11" i="1"/>
  <c r="CE45" i="1"/>
  <c r="CE49" i="1"/>
  <c r="CE34" i="1"/>
  <c r="CE31" i="1"/>
  <c r="CE19" i="1"/>
  <c r="CE7" i="1"/>
  <c r="CE5" i="1" s="1"/>
  <c r="CE37" i="1"/>
  <c r="CE41" i="1"/>
  <c r="CE24" i="1"/>
  <c r="CE12" i="1"/>
  <c r="CE9" i="1"/>
  <c r="CE13" i="1"/>
  <c r="CE33" i="1"/>
  <c r="CF8" i="1"/>
  <c r="CE27" i="1"/>
  <c r="CE46" i="1"/>
  <c r="CE40" i="1"/>
  <c r="CE25" i="1"/>
  <c r="CE36" i="1"/>
  <c r="CE51" i="1"/>
  <c r="CE38" i="1"/>
  <c r="CE32" i="1"/>
  <c r="CE15" i="1"/>
  <c r="CE52" i="1"/>
  <c r="CE43" i="1"/>
  <c r="CE21" i="1"/>
  <c r="CE26" i="1"/>
  <c r="CE29" i="1"/>
  <c r="CE20" i="1"/>
  <c r="CE48" i="1"/>
  <c r="CE42" i="1"/>
  <c r="CE22" i="1"/>
  <c r="CE10" i="1"/>
  <c r="CE98" i="1"/>
  <c r="CE101" i="1" s="1"/>
  <c r="CE47" i="1"/>
  <c r="CE39" i="1"/>
  <c r="CE30" i="1"/>
  <c r="CE18" i="1"/>
  <c r="BO102" i="1"/>
  <c r="BO103" i="1"/>
  <c r="BP100" i="1"/>
  <c r="CB91" i="1" l="1"/>
  <c r="CB92" i="1" s="1"/>
  <c r="CB94" i="1" s="1"/>
  <c r="CB95" i="1" s="1"/>
  <c r="CB96" i="1" s="1"/>
  <c r="AA71" i="1"/>
  <c r="AA73" i="1" s="1"/>
  <c r="AA110" i="1" s="1"/>
  <c r="AA112" i="1" s="1"/>
  <c r="AC63" i="1"/>
  <c r="AC65" i="1" s="1"/>
  <c r="CE53" i="1"/>
  <c r="CE55" i="1"/>
  <c r="CE57" i="1"/>
  <c r="BO104" i="1"/>
  <c r="BO109" i="1" s="1"/>
  <c r="CC89" i="1"/>
  <c r="CE56" i="1"/>
  <c r="CF45" i="1"/>
  <c r="CF43" i="1"/>
  <c r="CF44" i="1"/>
  <c r="CF40" i="1"/>
  <c r="CF13" i="1"/>
  <c r="CF17" i="1"/>
  <c r="CF42" i="1"/>
  <c r="CF22" i="1"/>
  <c r="CF7" i="1"/>
  <c r="CF5" i="1" s="1"/>
  <c r="CF9" i="1"/>
  <c r="CF52" i="1"/>
  <c r="CF26" i="1"/>
  <c r="CF39" i="1"/>
  <c r="CF15" i="1"/>
  <c r="CF18" i="1"/>
  <c r="CF28" i="1"/>
  <c r="CF46" i="1"/>
  <c r="CF25" i="1"/>
  <c r="CF35" i="1"/>
  <c r="CG8" i="1"/>
  <c r="CF27" i="1"/>
  <c r="CF31" i="1"/>
  <c r="CF38" i="1"/>
  <c r="CF37" i="1"/>
  <c r="CF33" i="1"/>
  <c r="CF32" i="1"/>
  <c r="CF21" i="1"/>
  <c r="CF10" i="1"/>
  <c r="CF14" i="1"/>
  <c r="CF23" i="1"/>
  <c r="CF50" i="1"/>
  <c r="CF19" i="1"/>
  <c r="CF30" i="1"/>
  <c r="CF34" i="1"/>
  <c r="CF98" i="1"/>
  <c r="CF101" i="1" s="1"/>
  <c r="CF47" i="1"/>
  <c r="CF16" i="1"/>
  <c r="CF51" i="1"/>
  <c r="CF24" i="1"/>
  <c r="CF20" i="1"/>
  <c r="CF29" i="1"/>
  <c r="CF41" i="1"/>
  <c r="CF36" i="1"/>
  <c r="CF11" i="1"/>
  <c r="CF48" i="1"/>
  <c r="CF12" i="1"/>
  <c r="CF49" i="1"/>
  <c r="CE3" i="1"/>
  <c r="CE93" i="1" s="1"/>
  <c r="CE2" i="1"/>
  <c r="CD86" i="1"/>
  <c r="CD83" i="1"/>
  <c r="CD85" i="1"/>
  <c r="CD81" i="1"/>
  <c r="CD88" i="1"/>
  <c r="CD78" i="1"/>
  <c r="CD87" i="1"/>
  <c r="CD82" i="1"/>
  <c r="CD79" i="1"/>
  <c r="CD84" i="1"/>
  <c r="CD77" i="1"/>
  <c r="CD90" i="1" s="1"/>
  <c r="CD80" i="1"/>
  <c r="BP102" i="1"/>
  <c r="BP103" i="1"/>
  <c r="BQ100" i="1"/>
  <c r="CC91" i="1" l="1"/>
  <c r="CC92" i="1" s="1"/>
  <c r="CC94" i="1" s="1"/>
  <c r="CC95" i="1" s="1"/>
  <c r="CC96" i="1" s="1"/>
  <c r="AA74" i="1"/>
  <c r="AC66" i="1"/>
  <c r="AC108" i="1"/>
  <c r="AC72" i="1"/>
  <c r="CF55" i="1"/>
  <c r="CF53" i="1"/>
  <c r="CE77" i="1"/>
  <c r="CE90" i="1" s="1"/>
  <c r="CE82" i="1"/>
  <c r="CE81" i="1"/>
  <c r="CE86" i="1"/>
  <c r="CE79" i="1"/>
  <c r="CE78" i="1"/>
  <c r="CE80" i="1"/>
  <c r="CE85" i="1"/>
  <c r="CE84" i="1"/>
  <c r="CE88" i="1"/>
  <c r="CE87" i="1"/>
  <c r="CE83" i="1"/>
  <c r="CF2" i="1"/>
  <c r="CF3" i="1"/>
  <c r="CF93" i="1" s="1"/>
  <c r="CF57" i="1"/>
  <c r="CD89" i="1"/>
  <c r="CD91" i="1" s="1"/>
  <c r="CF56" i="1"/>
  <c r="CG48" i="1"/>
  <c r="CG47" i="1"/>
  <c r="CG22" i="1"/>
  <c r="CG25" i="1"/>
  <c r="CG13" i="1"/>
  <c r="CG17" i="1"/>
  <c r="CG28" i="1"/>
  <c r="CG7" i="1"/>
  <c r="CG5" i="1" s="1"/>
  <c r="CG34" i="1"/>
  <c r="CG39" i="1"/>
  <c r="CG11" i="1"/>
  <c r="CG49" i="1"/>
  <c r="CG33" i="1"/>
  <c r="CG32" i="1"/>
  <c r="CG9" i="1"/>
  <c r="CG35" i="1"/>
  <c r="CH8" i="1"/>
  <c r="CG42" i="1"/>
  <c r="CG15" i="1"/>
  <c r="CG44" i="1"/>
  <c r="CG24" i="1"/>
  <c r="CG19" i="1"/>
  <c r="CG98" i="1"/>
  <c r="CG101" i="1" s="1"/>
  <c r="CG51" i="1"/>
  <c r="CG45" i="1"/>
  <c r="CG30" i="1"/>
  <c r="CG26" i="1"/>
  <c r="CG21" i="1"/>
  <c r="CG10" i="1"/>
  <c r="CG46" i="1"/>
  <c r="CG36" i="1"/>
  <c r="CG23" i="1"/>
  <c r="CG14" i="1"/>
  <c r="CG18" i="1"/>
  <c r="CG40" i="1"/>
  <c r="CG37" i="1"/>
  <c r="CG52" i="1"/>
  <c r="CG29" i="1"/>
  <c r="CG43" i="1"/>
  <c r="CG27" i="1"/>
  <c r="CG16" i="1"/>
  <c r="CG50" i="1"/>
  <c r="CG12" i="1"/>
  <c r="CG31" i="1"/>
  <c r="CG38" i="1"/>
  <c r="CG20" i="1"/>
  <c r="CG41" i="1"/>
  <c r="BQ102" i="1"/>
  <c r="BQ103" i="1"/>
  <c r="BR100" i="1"/>
  <c r="BP104" i="1"/>
  <c r="BP109" i="1" s="1"/>
  <c r="AD62" i="1" l="1"/>
  <c r="AD61" i="1"/>
  <c r="AD63" i="1" s="1"/>
  <c r="AA75" i="1"/>
  <c r="AB70" i="1"/>
  <c r="CG56" i="1"/>
  <c r="CE89" i="1"/>
  <c r="CE91" i="1" s="1"/>
  <c r="CF88" i="1"/>
  <c r="CF86" i="1"/>
  <c r="CF81" i="1"/>
  <c r="CF87" i="1"/>
  <c r="CF80" i="1"/>
  <c r="CF77" i="1"/>
  <c r="CF90" i="1" s="1"/>
  <c r="CF82" i="1"/>
  <c r="CF85" i="1"/>
  <c r="CF84" i="1"/>
  <c r="CF83" i="1"/>
  <c r="CF78" i="1"/>
  <c r="CF79" i="1"/>
  <c r="CH52" i="1"/>
  <c r="CH45" i="1"/>
  <c r="CH23" i="1"/>
  <c r="CH27" i="1"/>
  <c r="CH16" i="1"/>
  <c r="CH7" i="1"/>
  <c r="CH5" i="1" s="1"/>
  <c r="CH34" i="1"/>
  <c r="CH14" i="1"/>
  <c r="CH18" i="1"/>
  <c r="CH40" i="1"/>
  <c r="CH36" i="1"/>
  <c r="CH31" i="1"/>
  <c r="CH20" i="1"/>
  <c r="CH12" i="1"/>
  <c r="CH10" i="1"/>
  <c r="CH47" i="1"/>
  <c r="CH29" i="1"/>
  <c r="CH24" i="1"/>
  <c r="CH22" i="1"/>
  <c r="CH17" i="1"/>
  <c r="CH41" i="1"/>
  <c r="CH30" i="1"/>
  <c r="CH28" i="1"/>
  <c r="CH32" i="1"/>
  <c r="CH98" i="1"/>
  <c r="CH101" i="1" s="1"/>
  <c r="CH13" i="1"/>
  <c r="CH43" i="1"/>
  <c r="CH19" i="1"/>
  <c r="CH48" i="1"/>
  <c r="CH42" i="1"/>
  <c r="CH44" i="1"/>
  <c r="CH25" i="1"/>
  <c r="CH21" i="1"/>
  <c r="CH11" i="1"/>
  <c r="CH39" i="1"/>
  <c r="CI8" i="1"/>
  <c r="CH49" i="1"/>
  <c r="CH38" i="1"/>
  <c r="CH33" i="1"/>
  <c r="CH50" i="1"/>
  <c r="CH46" i="1"/>
  <c r="CH37" i="1"/>
  <c r="CH26" i="1"/>
  <c r="CH15" i="1"/>
  <c r="CH9" i="1"/>
  <c r="CH51" i="1"/>
  <c r="CH35" i="1"/>
  <c r="CG3" i="1"/>
  <c r="CG93" i="1" s="1"/>
  <c r="CG2" i="1"/>
  <c r="CG55" i="1"/>
  <c r="CG53" i="1"/>
  <c r="CG57" i="1"/>
  <c r="CD92" i="1"/>
  <c r="CD94" i="1" s="1"/>
  <c r="CD95" i="1" s="1"/>
  <c r="CD96" i="1" s="1"/>
  <c r="BR103" i="1"/>
  <c r="BR102" i="1"/>
  <c r="BS100" i="1"/>
  <c r="BQ104" i="1"/>
  <c r="BQ109" i="1" s="1"/>
  <c r="AB71" i="1" l="1"/>
  <c r="AB73" i="1" s="1"/>
  <c r="AB110" i="1" s="1"/>
  <c r="AB112" i="1" s="1"/>
  <c r="AD65" i="1"/>
  <c r="AD66" i="1" s="1"/>
  <c r="CG82" i="1"/>
  <c r="CG84" i="1"/>
  <c r="CG88" i="1"/>
  <c r="CG86" i="1"/>
  <c r="CG78" i="1"/>
  <c r="CG80" i="1"/>
  <c r="CG81" i="1"/>
  <c r="CG79" i="1"/>
  <c r="CG83" i="1"/>
  <c r="CG77" i="1"/>
  <c r="CG90" i="1" s="1"/>
  <c r="CG85" i="1"/>
  <c r="CG87" i="1"/>
  <c r="CH57" i="1"/>
  <c r="CH56" i="1"/>
  <c r="CF89" i="1"/>
  <c r="CH3" i="1"/>
  <c r="CH93" i="1" s="1"/>
  <c r="CH2" i="1"/>
  <c r="CH53" i="1"/>
  <c r="CH55" i="1"/>
  <c r="CI51" i="1"/>
  <c r="CI44" i="1"/>
  <c r="CI37" i="1"/>
  <c r="CI27" i="1"/>
  <c r="CI16" i="1"/>
  <c r="CI22" i="1"/>
  <c r="CI39" i="1"/>
  <c r="CI9" i="1"/>
  <c r="CI34" i="1"/>
  <c r="CI42" i="1"/>
  <c r="CI19" i="1"/>
  <c r="CI50" i="1"/>
  <c r="CI35" i="1"/>
  <c r="CI52" i="1"/>
  <c r="CI46" i="1"/>
  <c r="CI24" i="1"/>
  <c r="CJ8" i="1"/>
  <c r="CI20" i="1"/>
  <c r="CI13" i="1"/>
  <c r="CI11" i="1"/>
  <c r="CI43" i="1"/>
  <c r="CI15" i="1"/>
  <c r="CI40" i="1"/>
  <c r="CI45" i="1"/>
  <c r="CI28" i="1"/>
  <c r="CI38" i="1"/>
  <c r="CI47" i="1"/>
  <c r="CI36" i="1"/>
  <c r="CI25" i="1"/>
  <c r="CI29" i="1"/>
  <c r="CI17" i="1"/>
  <c r="CI7" i="1"/>
  <c r="CI5" i="1" s="1"/>
  <c r="CI21" i="1"/>
  <c r="CI26" i="1"/>
  <c r="CI33" i="1"/>
  <c r="CI41" i="1"/>
  <c r="CI30" i="1"/>
  <c r="CI32" i="1"/>
  <c r="CI98" i="1"/>
  <c r="CI101" i="1" s="1"/>
  <c r="CI14" i="1"/>
  <c r="CI49" i="1"/>
  <c r="CI48" i="1"/>
  <c r="CI31" i="1"/>
  <c r="CI18" i="1"/>
  <c r="CI23" i="1"/>
  <c r="CI12" i="1"/>
  <c r="CI10" i="1"/>
  <c r="CE92" i="1"/>
  <c r="BS103" i="1"/>
  <c r="BS102" i="1"/>
  <c r="BT100" i="1"/>
  <c r="BR104" i="1"/>
  <c r="BR109" i="1" s="1"/>
  <c r="CF91" i="1" l="1"/>
  <c r="CF92" i="1" s="1"/>
  <c r="CF94" i="1" s="1"/>
  <c r="CF95" i="1" s="1"/>
  <c r="CF96" i="1" s="1"/>
  <c r="AE62" i="1"/>
  <c r="AE61" i="1"/>
  <c r="AD108" i="1"/>
  <c r="AD72" i="1"/>
  <c r="AB74" i="1"/>
  <c r="BS104" i="1"/>
  <c r="BS109" i="1" s="1"/>
  <c r="CG89" i="1"/>
  <c r="CG91" i="1" s="1"/>
  <c r="CE94" i="1"/>
  <c r="CE95" i="1" s="1"/>
  <c r="CE96" i="1" s="1"/>
  <c r="CI57" i="1"/>
  <c r="CJ48" i="1"/>
  <c r="CJ31" i="1"/>
  <c r="CJ28" i="1"/>
  <c r="CJ23" i="1"/>
  <c r="CJ11" i="1"/>
  <c r="CJ26" i="1"/>
  <c r="CJ51" i="1"/>
  <c r="CJ18" i="1"/>
  <c r="CJ98" i="1"/>
  <c r="CJ101" i="1" s="1"/>
  <c r="CJ43" i="1"/>
  <c r="CJ32" i="1"/>
  <c r="CJ25" i="1"/>
  <c r="CJ15" i="1"/>
  <c r="CJ24" i="1"/>
  <c r="CJ12" i="1"/>
  <c r="CJ37" i="1"/>
  <c r="CJ35" i="1"/>
  <c r="CJ13" i="1"/>
  <c r="CJ30" i="1"/>
  <c r="CJ39" i="1"/>
  <c r="CJ50" i="1"/>
  <c r="CJ49" i="1"/>
  <c r="CJ33" i="1"/>
  <c r="CJ16" i="1"/>
  <c r="CJ44" i="1"/>
  <c r="CK8" i="1"/>
  <c r="CJ52" i="1"/>
  <c r="CJ19" i="1"/>
  <c r="CJ20" i="1"/>
  <c r="CJ29" i="1"/>
  <c r="CJ7" i="1"/>
  <c r="CJ5" i="1" s="1"/>
  <c r="CJ38" i="1"/>
  <c r="CJ22" i="1"/>
  <c r="CJ9" i="1"/>
  <c r="CJ14" i="1"/>
  <c r="CJ45" i="1"/>
  <c r="CJ40" i="1"/>
  <c r="CJ47" i="1"/>
  <c r="CJ46" i="1"/>
  <c r="CJ34" i="1"/>
  <c r="CJ27" i="1"/>
  <c r="CJ17" i="1"/>
  <c r="CJ21" i="1"/>
  <c r="CJ41" i="1"/>
  <c r="CJ10" i="1"/>
  <c r="CJ42" i="1"/>
  <c r="CJ36" i="1"/>
  <c r="CI3" i="1"/>
  <c r="CI93" i="1" s="1"/>
  <c r="CI2" i="1"/>
  <c r="CI55" i="1"/>
  <c r="CI53" i="1"/>
  <c r="CI56" i="1"/>
  <c r="CH88" i="1"/>
  <c r="CH83" i="1"/>
  <c r="CH84" i="1"/>
  <c r="CH86" i="1"/>
  <c r="CH77" i="1"/>
  <c r="CH90" i="1" s="1"/>
  <c r="CH79" i="1"/>
  <c r="CH87" i="1"/>
  <c r="CH80" i="1"/>
  <c r="CH81" i="1"/>
  <c r="CH78" i="1"/>
  <c r="CH82" i="1"/>
  <c r="CH85" i="1"/>
  <c r="BT103" i="1"/>
  <c r="BT102" i="1"/>
  <c r="BU100" i="1"/>
  <c r="AE63" i="1" l="1"/>
  <c r="AB75" i="1"/>
  <c r="AC70" i="1"/>
  <c r="AE65" i="1"/>
  <c r="AE66" i="1" s="1"/>
  <c r="BT104" i="1"/>
  <c r="BT109" i="1" s="1"/>
  <c r="CJ57" i="1"/>
  <c r="CK50" i="1"/>
  <c r="CK47" i="1"/>
  <c r="CK39" i="1"/>
  <c r="CK16" i="1"/>
  <c r="CK12" i="1"/>
  <c r="CK15" i="1"/>
  <c r="CK30" i="1"/>
  <c r="CK22" i="1"/>
  <c r="CK46" i="1"/>
  <c r="CK31" i="1"/>
  <c r="CK24" i="1"/>
  <c r="CK49" i="1"/>
  <c r="CK32" i="1"/>
  <c r="CL8" i="1"/>
  <c r="CK35" i="1"/>
  <c r="CK14" i="1"/>
  <c r="CK34" i="1"/>
  <c r="CK41" i="1"/>
  <c r="CK98" i="1"/>
  <c r="CK101" i="1" s="1"/>
  <c r="CK44" i="1"/>
  <c r="CK33" i="1"/>
  <c r="CK26" i="1"/>
  <c r="CK17" i="1"/>
  <c r="CK13" i="1"/>
  <c r="CK9" i="1"/>
  <c r="CK52" i="1"/>
  <c r="CK27" i="1"/>
  <c r="CK20" i="1"/>
  <c r="CK29" i="1"/>
  <c r="CK28" i="1"/>
  <c r="CK51" i="1"/>
  <c r="CK36" i="1"/>
  <c r="CK37" i="1"/>
  <c r="CK19" i="1"/>
  <c r="CK21" i="1"/>
  <c r="CK10" i="1"/>
  <c r="CK48" i="1"/>
  <c r="CK11" i="1"/>
  <c r="CK7" i="1"/>
  <c r="CK5" i="1" s="1"/>
  <c r="CK45" i="1"/>
  <c r="CK18" i="1"/>
  <c r="CK42" i="1"/>
  <c r="CK25" i="1"/>
  <c r="CK38" i="1"/>
  <c r="CK23" i="1"/>
  <c r="CK40" i="1"/>
  <c r="CK43" i="1"/>
  <c r="CI81" i="1"/>
  <c r="CI87" i="1"/>
  <c r="CI82" i="1"/>
  <c r="CI80" i="1"/>
  <c r="CI78" i="1"/>
  <c r="CI85" i="1"/>
  <c r="CI77" i="1"/>
  <c r="CI90" i="1" s="1"/>
  <c r="CI84" i="1"/>
  <c r="CI79" i="1"/>
  <c r="CI86" i="1"/>
  <c r="CI83" i="1"/>
  <c r="CI88" i="1"/>
  <c r="CJ53" i="1"/>
  <c r="CJ55" i="1"/>
  <c r="CJ3" i="1"/>
  <c r="CJ93" i="1" s="1"/>
  <c r="CJ2" i="1"/>
  <c r="CH89" i="1"/>
  <c r="CJ56" i="1"/>
  <c r="CG92" i="1"/>
  <c r="CG94" i="1" s="1"/>
  <c r="CG95" i="1" s="1"/>
  <c r="CG96" i="1" s="1"/>
  <c r="BU103" i="1"/>
  <c r="BU102" i="1"/>
  <c r="BV100" i="1"/>
  <c r="CH91" i="1" l="1"/>
  <c r="CH92" i="1" s="1"/>
  <c r="CH94" i="1" s="1"/>
  <c r="CH95" i="1" s="1"/>
  <c r="CH96" i="1" s="1"/>
  <c r="AF61" i="1"/>
  <c r="AF62" i="1"/>
  <c r="AE108" i="1"/>
  <c r="AE72" i="1"/>
  <c r="BU104" i="1"/>
  <c r="BU109" i="1" s="1"/>
  <c r="AC71" i="1"/>
  <c r="AC73" i="1" s="1"/>
  <c r="AC110" i="1" s="1"/>
  <c r="AC112" i="1" s="1"/>
  <c r="CK2" i="1"/>
  <c r="CK3" i="1"/>
  <c r="CK93" i="1" s="1"/>
  <c r="CK57" i="1"/>
  <c r="CL48" i="1"/>
  <c r="CL46" i="1"/>
  <c r="CL40" i="1"/>
  <c r="CL21" i="1"/>
  <c r="CL11" i="1"/>
  <c r="CL23" i="1"/>
  <c r="CL50" i="1"/>
  <c r="CL42" i="1"/>
  <c r="CM8" i="1"/>
  <c r="CL38" i="1"/>
  <c r="CL7" i="1"/>
  <c r="CL5" i="1" s="1"/>
  <c r="CL33" i="1"/>
  <c r="CL9" i="1"/>
  <c r="CL16" i="1"/>
  <c r="CL43" i="1"/>
  <c r="CL51" i="1"/>
  <c r="CL39" i="1"/>
  <c r="CL28" i="1"/>
  <c r="CL24" i="1"/>
  <c r="CL15" i="1"/>
  <c r="CL47" i="1"/>
  <c r="CL12" i="1"/>
  <c r="CL17" i="1"/>
  <c r="CL13" i="1"/>
  <c r="CL36" i="1"/>
  <c r="CL27" i="1"/>
  <c r="CL19" i="1"/>
  <c r="CL45" i="1"/>
  <c r="CL10" i="1"/>
  <c r="CL37" i="1"/>
  <c r="CL26" i="1"/>
  <c r="CL25" i="1"/>
  <c r="CL49" i="1"/>
  <c r="CL22" i="1"/>
  <c r="CL44" i="1"/>
  <c r="CL31" i="1"/>
  <c r="CL18" i="1"/>
  <c r="CL20" i="1"/>
  <c r="CL32" i="1"/>
  <c r="CL98" i="1"/>
  <c r="CL101" i="1" s="1"/>
  <c r="CL14" i="1"/>
  <c r="CL41" i="1"/>
  <c r="CL30" i="1"/>
  <c r="CL35" i="1"/>
  <c r="CL34" i="1"/>
  <c r="CL52" i="1"/>
  <c r="CL29" i="1"/>
  <c r="CK56" i="1"/>
  <c r="CJ86" i="1"/>
  <c r="CJ80" i="1"/>
  <c r="CJ79" i="1"/>
  <c r="CJ87" i="1"/>
  <c r="CJ85" i="1"/>
  <c r="CJ88" i="1"/>
  <c r="CJ83" i="1"/>
  <c r="CJ82" i="1"/>
  <c r="CJ81" i="1"/>
  <c r="CJ84" i="1"/>
  <c r="CJ77" i="1"/>
  <c r="CJ90" i="1" s="1"/>
  <c r="CJ78" i="1"/>
  <c r="CI89" i="1"/>
  <c r="CK55" i="1"/>
  <c r="CK53" i="1"/>
  <c r="BV102" i="1"/>
  <c r="BV103" i="1"/>
  <c r="BW100" i="1"/>
  <c r="CI91" i="1" l="1"/>
  <c r="CI92" i="1" s="1"/>
  <c r="CI94" i="1" s="1"/>
  <c r="CI95" i="1" s="1"/>
  <c r="CI96" i="1" s="1"/>
  <c r="AC74" i="1"/>
  <c r="AF63" i="1"/>
  <c r="CL56" i="1"/>
  <c r="CL55" i="1"/>
  <c r="CL53" i="1"/>
  <c r="CJ89" i="1"/>
  <c r="CL2" i="1"/>
  <c r="CL3" i="1"/>
  <c r="CL93" i="1" s="1"/>
  <c r="CL57" i="1"/>
  <c r="CM44" i="1"/>
  <c r="CM35" i="1"/>
  <c r="CM43" i="1"/>
  <c r="CM25" i="1"/>
  <c r="CM12" i="1"/>
  <c r="CN8" i="1"/>
  <c r="CM29" i="1"/>
  <c r="CM14" i="1"/>
  <c r="CM23" i="1"/>
  <c r="CM45" i="1"/>
  <c r="CM34" i="1"/>
  <c r="CM36" i="1"/>
  <c r="CM30" i="1"/>
  <c r="CM13" i="1"/>
  <c r="CM7" i="1"/>
  <c r="CM5" i="1" s="1"/>
  <c r="CM17" i="1"/>
  <c r="CM41" i="1"/>
  <c r="CM50" i="1"/>
  <c r="CM47" i="1"/>
  <c r="CM24" i="1"/>
  <c r="CM11" i="1"/>
  <c r="CM37" i="1"/>
  <c r="CM27" i="1"/>
  <c r="CM32" i="1"/>
  <c r="CM26" i="1"/>
  <c r="CM19" i="1"/>
  <c r="CM18" i="1"/>
  <c r="CM38" i="1"/>
  <c r="CM21" i="1"/>
  <c r="CM46" i="1"/>
  <c r="CM98" i="1"/>
  <c r="CM101" i="1" s="1"/>
  <c r="CM40" i="1"/>
  <c r="CM10" i="1"/>
  <c r="CM20" i="1"/>
  <c r="CM49" i="1"/>
  <c r="CM33" i="1"/>
  <c r="CM48" i="1"/>
  <c r="CM28" i="1"/>
  <c r="CM42" i="1"/>
  <c r="CM16" i="1"/>
  <c r="CM52" i="1"/>
  <c r="CM51" i="1"/>
  <c r="CM39" i="1"/>
  <c r="CM22" i="1"/>
  <c r="CM31" i="1"/>
  <c r="CM15" i="1"/>
  <c r="CM9" i="1"/>
  <c r="CK85" i="1"/>
  <c r="CK78" i="1"/>
  <c r="CK87" i="1"/>
  <c r="CK81" i="1"/>
  <c r="CK79" i="1"/>
  <c r="CK84" i="1"/>
  <c r="CK86" i="1"/>
  <c r="CK80" i="1"/>
  <c r="CK88" i="1"/>
  <c r="CK77" i="1"/>
  <c r="CK90" i="1" s="1"/>
  <c r="CK82" i="1"/>
  <c r="CK83" i="1"/>
  <c r="BW102" i="1"/>
  <c r="BW103" i="1"/>
  <c r="BX100" i="1"/>
  <c r="BV104" i="1"/>
  <c r="BV109" i="1" s="1"/>
  <c r="CJ91" i="1" l="1"/>
  <c r="CJ92" i="1" s="1"/>
  <c r="CJ94" i="1" s="1"/>
  <c r="CJ95" i="1" s="1"/>
  <c r="CJ96" i="1" s="1"/>
  <c r="AC75" i="1"/>
  <c r="AD70" i="1"/>
  <c r="AF65" i="1"/>
  <c r="AF66" i="1" s="1"/>
  <c r="CK89" i="1"/>
  <c r="CM56" i="1"/>
  <c r="CM2" i="1"/>
  <c r="CM3" i="1"/>
  <c r="CM93" i="1" s="1"/>
  <c r="CM57" i="1"/>
  <c r="CN45" i="1"/>
  <c r="CN27" i="1"/>
  <c r="CN36" i="1"/>
  <c r="CN30" i="1"/>
  <c r="CN7" i="1"/>
  <c r="CN5" i="1" s="1"/>
  <c r="CN10" i="1"/>
  <c r="CN19" i="1"/>
  <c r="CN29" i="1"/>
  <c r="CN47" i="1"/>
  <c r="CN28" i="1"/>
  <c r="CN12" i="1"/>
  <c r="CN43" i="1"/>
  <c r="CN46" i="1"/>
  <c r="CN44" i="1"/>
  <c r="CN49" i="1"/>
  <c r="CN26" i="1"/>
  <c r="CO8" i="1"/>
  <c r="CN40" i="1"/>
  <c r="CN15" i="1"/>
  <c r="CN9" i="1"/>
  <c r="CN38" i="1"/>
  <c r="CN41" i="1"/>
  <c r="CN32" i="1"/>
  <c r="CN31" i="1"/>
  <c r="CN14" i="1"/>
  <c r="CN18" i="1"/>
  <c r="CN39" i="1"/>
  <c r="CN20" i="1"/>
  <c r="CN23" i="1"/>
  <c r="CN35" i="1"/>
  <c r="CN24" i="1"/>
  <c r="CN25" i="1"/>
  <c r="CN17" i="1"/>
  <c r="CN50" i="1"/>
  <c r="CN13" i="1"/>
  <c r="CN98" i="1"/>
  <c r="CN101" i="1" s="1"/>
  <c r="CN51" i="1"/>
  <c r="CN37" i="1"/>
  <c r="CN22" i="1"/>
  <c r="CN11" i="1"/>
  <c r="CN21" i="1"/>
  <c r="CN52" i="1"/>
  <c r="CN16" i="1"/>
  <c r="CN42" i="1"/>
  <c r="CN33" i="1"/>
  <c r="CN48" i="1"/>
  <c r="CN34" i="1"/>
  <c r="CL81" i="1"/>
  <c r="CL82" i="1"/>
  <c r="CL78" i="1"/>
  <c r="CL80" i="1"/>
  <c r="CL88" i="1"/>
  <c r="CL79" i="1"/>
  <c r="CL83" i="1"/>
  <c r="CL86" i="1"/>
  <c r="CL85" i="1"/>
  <c r="CL77" i="1"/>
  <c r="CL90" i="1" s="1"/>
  <c r="CL84" i="1"/>
  <c r="CL87" i="1"/>
  <c r="CM53" i="1"/>
  <c r="CM55" i="1"/>
  <c r="BW104" i="1"/>
  <c r="BW109" i="1" s="1"/>
  <c r="BX103" i="1"/>
  <c r="BX102" i="1"/>
  <c r="BY100" i="1"/>
  <c r="CK91" i="1" l="1"/>
  <c r="CK92" i="1" s="1"/>
  <c r="CK94" i="1" s="1"/>
  <c r="CK95" i="1" s="1"/>
  <c r="CK96" i="1" s="1"/>
  <c r="AD71" i="1"/>
  <c r="AD73" i="1" s="1"/>
  <c r="AD110" i="1" s="1"/>
  <c r="AD112" i="1" s="1"/>
  <c r="AG62" i="1"/>
  <c r="AG61" i="1"/>
  <c r="AF108" i="1"/>
  <c r="AF72" i="1"/>
  <c r="BX104" i="1"/>
  <c r="BX109" i="1" s="1"/>
  <c r="CN2" i="1"/>
  <c r="CN3" i="1"/>
  <c r="CN93" i="1" s="1"/>
  <c r="CN53" i="1"/>
  <c r="CN55" i="1"/>
  <c r="CN57" i="1"/>
  <c r="CL89" i="1"/>
  <c r="CL91" i="1" s="1"/>
  <c r="CO40" i="1"/>
  <c r="CO42" i="1"/>
  <c r="CO35" i="1"/>
  <c r="CO32" i="1"/>
  <c r="CO16" i="1"/>
  <c r="CO12" i="1"/>
  <c r="CO17" i="1"/>
  <c r="CO48" i="1"/>
  <c r="CO36" i="1"/>
  <c r="CO13" i="1"/>
  <c r="CO18" i="1"/>
  <c r="CO50" i="1"/>
  <c r="CO30" i="1"/>
  <c r="CO26" i="1"/>
  <c r="CO11" i="1"/>
  <c r="CO33" i="1"/>
  <c r="CO98" i="1"/>
  <c r="CO101" i="1" s="1"/>
  <c r="CO47" i="1"/>
  <c r="CO43" i="1"/>
  <c r="CO24" i="1"/>
  <c r="CO52" i="1"/>
  <c r="CO9" i="1"/>
  <c r="CO34" i="1"/>
  <c r="CO29" i="1"/>
  <c r="CO25" i="1"/>
  <c r="CO44" i="1"/>
  <c r="CO7" i="1"/>
  <c r="CO5" i="1" s="1"/>
  <c r="CO45" i="1"/>
  <c r="CO19" i="1"/>
  <c r="CO51" i="1"/>
  <c r="CO20" i="1"/>
  <c r="CO31" i="1"/>
  <c r="CO49" i="1"/>
  <c r="CO38" i="1"/>
  <c r="CO14" i="1"/>
  <c r="CO15" i="1"/>
  <c r="CO41" i="1"/>
  <c r="CO10" i="1"/>
  <c r="CO37" i="1"/>
  <c r="CO23" i="1"/>
  <c r="CP8" i="1"/>
  <c r="CO27" i="1"/>
  <c r="CO39" i="1"/>
  <c r="CO21" i="1"/>
  <c r="CO46" i="1"/>
  <c r="CO28" i="1"/>
  <c r="CO22" i="1"/>
  <c r="CN56" i="1"/>
  <c r="CM77" i="1"/>
  <c r="CM90" i="1" s="1"/>
  <c r="CM79" i="1"/>
  <c r="CM85" i="1"/>
  <c r="CM84" i="1"/>
  <c r="CM87" i="1"/>
  <c r="CM80" i="1"/>
  <c r="CM82" i="1"/>
  <c r="CM86" i="1"/>
  <c r="CM81" i="1"/>
  <c r="CM88" i="1"/>
  <c r="CM78" i="1"/>
  <c r="CM83" i="1"/>
  <c r="BY103" i="1"/>
  <c r="BY102" i="1"/>
  <c r="BZ100" i="1"/>
  <c r="AG63" i="1" l="1"/>
  <c r="AG65" i="1" s="1"/>
  <c r="BY104" i="1"/>
  <c r="BY109" i="1" s="1"/>
  <c r="AD74" i="1"/>
  <c r="CP49" i="1"/>
  <c r="CP43" i="1"/>
  <c r="CP45" i="1"/>
  <c r="CP28" i="1"/>
  <c r="CP22" i="1"/>
  <c r="CP11" i="1"/>
  <c r="CP44" i="1"/>
  <c r="CP33" i="1"/>
  <c r="CP21" i="1"/>
  <c r="CP52" i="1"/>
  <c r="CP17" i="1"/>
  <c r="CP39" i="1"/>
  <c r="CP9" i="1"/>
  <c r="CP47" i="1"/>
  <c r="CP15" i="1"/>
  <c r="CP42" i="1"/>
  <c r="CP50" i="1"/>
  <c r="CP23" i="1"/>
  <c r="CP7" i="1"/>
  <c r="CP5" i="1" s="1"/>
  <c r="CP13" i="1"/>
  <c r="CP98" i="1"/>
  <c r="CP101" i="1" s="1"/>
  <c r="CP51" i="1"/>
  <c r="CP37" i="1"/>
  <c r="CP35" i="1"/>
  <c r="CP32" i="1"/>
  <c r="CP16" i="1"/>
  <c r="CP12" i="1"/>
  <c r="CP29" i="1"/>
  <c r="CP24" i="1"/>
  <c r="CQ8" i="1"/>
  <c r="CP19" i="1"/>
  <c r="CP10" i="1"/>
  <c r="CP38" i="1"/>
  <c r="CP25" i="1"/>
  <c r="CP40" i="1"/>
  <c r="CP46" i="1"/>
  <c r="CP26" i="1"/>
  <c r="CP48" i="1"/>
  <c r="CP20" i="1"/>
  <c r="CP41" i="1"/>
  <c r="CP30" i="1"/>
  <c r="CP34" i="1"/>
  <c r="CP14" i="1"/>
  <c r="CP18" i="1"/>
  <c r="CP31" i="1"/>
  <c r="CP36" i="1"/>
  <c r="CP27" i="1"/>
  <c r="CL92" i="1"/>
  <c r="CO55" i="1"/>
  <c r="CO53" i="1"/>
  <c r="CO57" i="1"/>
  <c r="CO56" i="1"/>
  <c r="CM89" i="1"/>
  <c r="CM91" i="1" s="1"/>
  <c r="CO3" i="1"/>
  <c r="CO93" i="1" s="1"/>
  <c r="CO2" i="1"/>
  <c r="CN81" i="1"/>
  <c r="CN77" i="1"/>
  <c r="CN90" i="1" s="1"/>
  <c r="CN80" i="1"/>
  <c r="CN78" i="1"/>
  <c r="CN85" i="1"/>
  <c r="CN82" i="1"/>
  <c r="CN83" i="1"/>
  <c r="CN84" i="1"/>
  <c r="CN86" i="1"/>
  <c r="CN88" i="1"/>
  <c r="CN87" i="1"/>
  <c r="CN79" i="1"/>
  <c r="BZ103" i="1"/>
  <c r="BZ102" i="1"/>
  <c r="CA100" i="1"/>
  <c r="AG66" i="1" l="1"/>
  <c r="AG108" i="1"/>
  <c r="AG72" i="1"/>
  <c r="AD75" i="1"/>
  <c r="AE70" i="1"/>
  <c r="CP56" i="1"/>
  <c r="CL94" i="1"/>
  <c r="CL95" i="1" s="1"/>
  <c r="CL96" i="1" s="1"/>
  <c r="CO78" i="1"/>
  <c r="CO81" i="1"/>
  <c r="CO88" i="1"/>
  <c r="CO85" i="1"/>
  <c r="CO80" i="1"/>
  <c r="CO84" i="1"/>
  <c r="CO77" i="1"/>
  <c r="CO90" i="1" s="1"/>
  <c r="CO82" i="1"/>
  <c r="CO83" i="1"/>
  <c r="CO79" i="1"/>
  <c r="CO87" i="1"/>
  <c r="CO86" i="1"/>
  <c r="CM92" i="1"/>
  <c r="CM94" i="1" s="1"/>
  <c r="CM95" i="1" s="1"/>
  <c r="CM96" i="1" s="1"/>
  <c r="CQ51" i="1"/>
  <c r="CQ48" i="1"/>
  <c r="CQ45" i="1"/>
  <c r="CQ28" i="1"/>
  <c r="CQ16" i="1"/>
  <c r="CQ12" i="1"/>
  <c r="CQ35" i="1"/>
  <c r="CR8" i="1"/>
  <c r="CQ17" i="1"/>
  <c r="CQ13" i="1"/>
  <c r="CQ29" i="1"/>
  <c r="CQ43" i="1"/>
  <c r="CQ20" i="1"/>
  <c r="CQ52" i="1"/>
  <c r="CQ46" i="1"/>
  <c r="CQ32" i="1"/>
  <c r="CQ7" i="1"/>
  <c r="CQ5" i="1" s="1"/>
  <c r="CQ27" i="1"/>
  <c r="CQ41" i="1"/>
  <c r="CQ30" i="1"/>
  <c r="CQ19" i="1"/>
  <c r="CQ9" i="1"/>
  <c r="CQ38" i="1"/>
  <c r="CQ21" i="1"/>
  <c r="CQ40" i="1"/>
  <c r="CQ39" i="1"/>
  <c r="CQ24" i="1"/>
  <c r="CQ25" i="1"/>
  <c r="CQ18" i="1"/>
  <c r="CQ50" i="1"/>
  <c r="CQ47" i="1"/>
  <c r="CQ36" i="1"/>
  <c r="CQ37" i="1"/>
  <c r="CQ14" i="1"/>
  <c r="CQ23" i="1"/>
  <c r="CQ10" i="1"/>
  <c r="CQ49" i="1"/>
  <c r="CQ26" i="1"/>
  <c r="CQ33" i="1"/>
  <c r="CQ98" i="1"/>
  <c r="CQ101" i="1" s="1"/>
  <c r="CQ42" i="1"/>
  <c r="CQ31" i="1"/>
  <c r="CQ34" i="1"/>
  <c r="CQ15" i="1"/>
  <c r="CQ22" i="1"/>
  <c r="CQ44" i="1"/>
  <c r="CQ11" i="1"/>
  <c r="CP53" i="1"/>
  <c r="CP55" i="1"/>
  <c r="CP57" i="1"/>
  <c r="CN89" i="1"/>
  <c r="CP3" i="1"/>
  <c r="CP93" i="1" s="1"/>
  <c r="CP2" i="1"/>
  <c r="CA103" i="1"/>
  <c r="CA102" i="1"/>
  <c r="CB100" i="1"/>
  <c r="BZ104" i="1"/>
  <c r="BZ109" i="1" s="1"/>
  <c r="CN91" i="1" l="1"/>
  <c r="CN92" i="1" s="1"/>
  <c r="CN94" i="1" s="1"/>
  <c r="CN95" i="1" s="1"/>
  <c r="CN96" i="1" s="1"/>
  <c r="AE71" i="1"/>
  <c r="AE73" i="1" s="1"/>
  <c r="AH61" i="1"/>
  <c r="AH62" i="1"/>
  <c r="CR52" i="1"/>
  <c r="CR48" i="1"/>
  <c r="CR32" i="1"/>
  <c r="CR28" i="1"/>
  <c r="CS8" i="1"/>
  <c r="CR12" i="1"/>
  <c r="CR41" i="1"/>
  <c r="CR46" i="1"/>
  <c r="CR38" i="1"/>
  <c r="CR19" i="1"/>
  <c r="CR24" i="1"/>
  <c r="CR47" i="1"/>
  <c r="CR49" i="1"/>
  <c r="CR33" i="1"/>
  <c r="CR17" i="1"/>
  <c r="CR14" i="1"/>
  <c r="CR29" i="1"/>
  <c r="CR31" i="1"/>
  <c r="CR13" i="1"/>
  <c r="CR34" i="1"/>
  <c r="CR7" i="1"/>
  <c r="CR5" i="1" s="1"/>
  <c r="CR10" i="1"/>
  <c r="CR45" i="1"/>
  <c r="CR27" i="1"/>
  <c r="CR42" i="1"/>
  <c r="CR9" i="1"/>
  <c r="CR25" i="1"/>
  <c r="CR20" i="1"/>
  <c r="CR51" i="1"/>
  <c r="CR39" i="1"/>
  <c r="CR44" i="1"/>
  <c r="CR21" i="1"/>
  <c r="CR43" i="1"/>
  <c r="CR30" i="1"/>
  <c r="CR37" i="1"/>
  <c r="CR15" i="1"/>
  <c r="CR23" i="1"/>
  <c r="CR98" i="1"/>
  <c r="CR101" i="1" s="1"/>
  <c r="CR35" i="1"/>
  <c r="CR22" i="1"/>
  <c r="CR18" i="1"/>
  <c r="CR40" i="1"/>
  <c r="CR50" i="1"/>
  <c r="CR26" i="1"/>
  <c r="CR36" i="1"/>
  <c r="CR16" i="1"/>
  <c r="CR11" i="1"/>
  <c r="CQ53" i="1"/>
  <c r="CQ55" i="1"/>
  <c r="CA104" i="1"/>
  <c r="CA109" i="1" s="1"/>
  <c r="CP87" i="1"/>
  <c r="CP83" i="1"/>
  <c r="CP88" i="1"/>
  <c r="CP78" i="1"/>
  <c r="CP85" i="1"/>
  <c r="CP84" i="1"/>
  <c r="CP77" i="1"/>
  <c r="CP90" i="1" s="1"/>
  <c r="CP81" i="1"/>
  <c r="CP86" i="1"/>
  <c r="CP82" i="1"/>
  <c r="CP79" i="1"/>
  <c r="CP80" i="1"/>
  <c r="CQ56" i="1"/>
  <c r="CQ57" i="1"/>
  <c r="CO89" i="1"/>
  <c r="CQ3" i="1"/>
  <c r="CQ93" i="1" s="1"/>
  <c r="CQ2" i="1"/>
  <c r="CB103" i="1"/>
  <c r="CB102" i="1"/>
  <c r="CC100" i="1"/>
  <c r="CB104" i="1" l="1"/>
  <c r="CB109" i="1" s="1"/>
  <c r="CO91" i="1"/>
  <c r="CO92" i="1" s="1"/>
  <c r="CO94" i="1" s="1"/>
  <c r="CO95" i="1" s="1"/>
  <c r="CO96" i="1" s="1"/>
  <c r="AE110" i="1"/>
  <c r="AE112" i="1" s="1"/>
  <c r="AE74" i="1"/>
  <c r="AH63" i="1"/>
  <c r="CP89" i="1"/>
  <c r="CR56" i="1"/>
  <c r="CR3" i="1"/>
  <c r="CR93" i="1" s="1"/>
  <c r="CR2" i="1"/>
  <c r="CS51" i="1"/>
  <c r="CS45" i="1"/>
  <c r="CS38" i="1"/>
  <c r="CS20" i="1"/>
  <c r="CT8" i="1"/>
  <c r="CS12" i="1"/>
  <c r="CS25" i="1"/>
  <c r="CS49" i="1"/>
  <c r="CS9" i="1"/>
  <c r="CS31" i="1"/>
  <c r="CS11" i="1"/>
  <c r="CS36" i="1"/>
  <c r="CS52" i="1"/>
  <c r="CS48" i="1"/>
  <c r="CS33" i="1"/>
  <c r="CS30" i="1"/>
  <c r="CS24" i="1"/>
  <c r="CS13" i="1"/>
  <c r="CS47" i="1"/>
  <c r="CS17" i="1"/>
  <c r="CS37" i="1"/>
  <c r="CS14" i="1"/>
  <c r="CS28" i="1"/>
  <c r="CS98" i="1"/>
  <c r="CS101" i="1" s="1"/>
  <c r="CS18" i="1"/>
  <c r="CS46" i="1"/>
  <c r="CS34" i="1"/>
  <c r="CS39" i="1"/>
  <c r="CS42" i="1"/>
  <c r="CS27" i="1"/>
  <c r="CS16" i="1"/>
  <c r="CS43" i="1"/>
  <c r="CS41" i="1"/>
  <c r="CS50" i="1"/>
  <c r="CS29" i="1"/>
  <c r="CS23" i="1"/>
  <c r="CS15" i="1"/>
  <c r="CS35" i="1"/>
  <c r="CS40" i="1"/>
  <c r="CS26" i="1"/>
  <c r="CS22" i="1"/>
  <c r="CS10" i="1"/>
  <c r="CS7" i="1"/>
  <c r="CS5" i="1" s="1"/>
  <c r="CS44" i="1"/>
  <c r="CS21" i="1"/>
  <c r="CS19" i="1"/>
  <c r="CS32" i="1"/>
  <c r="CR57" i="1"/>
  <c r="CQ88" i="1"/>
  <c r="CQ82" i="1"/>
  <c r="CQ86" i="1"/>
  <c r="CQ81" i="1"/>
  <c r="CQ77" i="1"/>
  <c r="CQ90" i="1" s="1"/>
  <c r="CQ83" i="1"/>
  <c r="CQ80" i="1"/>
  <c r="CQ87" i="1"/>
  <c r="CQ85" i="1"/>
  <c r="CQ79" i="1"/>
  <c r="CQ84" i="1"/>
  <c r="CQ78" i="1"/>
  <c r="CR53" i="1"/>
  <c r="CR55" i="1"/>
  <c r="CC102" i="1"/>
  <c r="CC103" i="1"/>
  <c r="CD100" i="1"/>
  <c r="CP91" i="1" l="1"/>
  <c r="CP92" i="1" s="1"/>
  <c r="CP94" i="1" s="1"/>
  <c r="CP95" i="1" s="1"/>
  <c r="CP96" i="1" s="1"/>
  <c r="AH65" i="1"/>
  <c r="AH66" i="1" s="1"/>
  <c r="CQ89" i="1"/>
  <c r="AE75" i="1"/>
  <c r="AF70" i="1"/>
  <c r="CS3" i="1"/>
  <c r="CS93" i="1" s="1"/>
  <c r="CS2" i="1"/>
  <c r="CS56" i="1"/>
  <c r="CS53" i="1"/>
  <c r="CS55" i="1"/>
  <c r="CR86" i="1"/>
  <c r="CR84" i="1"/>
  <c r="CR88" i="1"/>
  <c r="CR87" i="1"/>
  <c r="CR80" i="1"/>
  <c r="CR83" i="1"/>
  <c r="CR79" i="1"/>
  <c r="CR77" i="1"/>
  <c r="CR90" i="1" s="1"/>
  <c r="CR85" i="1"/>
  <c r="CR82" i="1"/>
  <c r="CR78" i="1"/>
  <c r="CR81" i="1"/>
  <c r="CS57" i="1"/>
  <c r="CT44" i="1"/>
  <c r="CT50" i="1"/>
  <c r="CT39" i="1"/>
  <c r="CT27" i="1"/>
  <c r="CT11" i="1"/>
  <c r="CT16" i="1"/>
  <c r="CT29" i="1"/>
  <c r="CT18" i="1"/>
  <c r="CT7" i="1"/>
  <c r="CT5" i="1" s="1"/>
  <c r="CT38" i="1"/>
  <c r="CT19" i="1"/>
  <c r="CT42" i="1"/>
  <c r="CT14" i="1"/>
  <c r="CT46" i="1"/>
  <c r="CT35" i="1"/>
  <c r="CT36" i="1"/>
  <c r="CT47" i="1"/>
  <c r="CT28" i="1"/>
  <c r="CU8" i="1"/>
  <c r="CT45" i="1"/>
  <c r="CT41" i="1"/>
  <c r="CT13" i="1"/>
  <c r="CT48" i="1"/>
  <c r="CT9" i="1"/>
  <c r="CT40" i="1"/>
  <c r="CT51" i="1"/>
  <c r="CT32" i="1"/>
  <c r="CT20" i="1"/>
  <c r="CT25" i="1"/>
  <c r="CT12" i="1"/>
  <c r="CT24" i="1"/>
  <c r="CT21" i="1"/>
  <c r="CT52" i="1"/>
  <c r="CT49" i="1"/>
  <c r="CT22" i="1"/>
  <c r="CT37" i="1"/>
  <c r="CT33" i="1"/>
  <c r="CT30" i="1"/>
  <c r="CT17" i="1"/>
  <c r="CT26" i="1"/>
  <c r="CT15" i="1"/>
  <c r="CT43" i="1"/>
  <c r="CT10" i="1"/>
  <c r="CT98" i="1"/>
  <c r="CT101" i="1" s="1"/>
  <c r="CT23" i="1"/>
  <c r="CT34" i="1"/>
  <c r="CT31" i="1"/>
  <c r="CD102" i="1"/>
  <c r="CD103" i="1"/>
  <c r="CE100" i="1"/>
  <c r="CC104" i="1"/>
  <c r="CC109" i="1" s="1"/>
  <c r="CQ91" i="1" l="1"/>
  <c r="CQ92" i="1" s="1"/>
  <c r="CQ94" i="1" s="1"/>
  <c r="CQ95" i="1" s="1"/>
  <c r="CQ96" i="1" s="1"/>
  <c r="AI62" i="1"/>
  <c r="AI61" i="1"/>
  <c r="AI63" i="1" s="1"/>
  <c r="AH108" i="1"/>
  <c r="AH72" i="1"/>
  <c r="AF71" i="1"/>
  <c r="AF73" i="1" s="1"/>
  <c r="AF110" i="1" s="1"/>
  <c r="AF112" i="1" s="1"/>
  <c r="CR89" i="1"/>
  <c r="CT56" i="1"/>
  <c r="CU44" i="1"/>
  <c r="CU52" i="1"/>
  <c r="CU27" i="1"/>
  <c r="CU31" i="1"/>
  <c r="CU11" i="1"/>
  <c r="CU16" i="1"/>
  <c r="CU39" i="1"/>
  <c r="CU26" i="1"/>
  <c r="CU51" i="1"/>
  <c r="CU50" i="1"/>
  <c r="CU43" i="1"/>
  <c r="CU22" i="1"/>
  <c r="CU18" i="1"/>
  <c r="CU17" i="1"/>
  <c r="CU45" i="1"/>
  <c r="CU47" i="1"/>
  <c r="CU35" i="1"/>
  <c r="CU29" i="1"/>
  <c r="CU12" i="1"/>
  <c r="CV8" i="1"/>
  <c r="CU36" i="1"/>
  <c r="CU20" i="1"/>
  <c r="CU10" i="1"/>
  <c r="CU37" i="1"/>
  <c r="CU32" i="1"/>
  <c r="CU98" i="1"/>
  <c r="CU101" i="1" s="1"/>
  <c r="CU7" i="1"/>
  <c r="CU5" i="1" s="1"/>
  <c r="CU49" i="1"/>
  <c r="CU48" i="1"/>
  <c r="CU33" i="1"/>
  <c r="CU41" i="1"/>
  <c r="CU24" i="1"/>
  <c r="CU13" i="1"/>
  <c r="CU9" i="1"/>
  <c r="CU46" i="1"/>
  <c r="CU40" i="1"/>
  <c r="CU25" i="1"/>
  <c r="CU28" i="1"/>
  <c r="CU42" i="1"/>
  <c r="CU14" i="1"/>
  <c r="CU15" i="1"/>
  <c r="CU21" i="1"/>
  <c r="CU19" i="1"/>
  <c r="CU38" i="1"/>
  <c r="CU34" i="1"/>
  <c r="CU30" i="1"/>
  <c r="CU23" i="1"/>
  <c r="CT57" i="1"/>
  <c r="CT2" i="1"/>
  <c r="CT3" i="1"/>
  <c r="CT93" i="1" s="1"/>
  <c r="CT53" i="1"/>
  <c r="CT55" i="1"/>
  <c r="CS77" i="1"/>
  <c r="CS90" i="1" s="1"/>
  <c r="CS81" i="1"/>
  <c r="CS82" i="1"/>
  <c r="CS87" i="1"/>
  <c r="CS83" i="1"/>
  <c r="CS84" i="1"/>
  <c r="CS79" i="1"/>
  <c r="CS85" i="1"/>
  <c r="CS80" i="1"/>
  <c r="CS88" i="1"/>
  <c r="CS78" i="1"/>
  <c r="CS86" i="1"/>
  <c r="CE102" i="1"/>
  <c r="CE103" i="1"/>
  <c r="CF100" i="1"/>
  <c r="CD104" i="1"/>
  <c r="CD109" i="1" s="1"/>
  <c r="CR91" i="1" l="1"/>
  <c r="CR92" i="1" s="1"/>
  <c r="CR94" i="1" s="1"/>
  <c r="CR95" i="1" s="1"/>
  <c r="CR96" i="1" s="1"/>
  <c r="AF74" i="1"/>
  <c r="AI65" i="1"/>
  <c r="CU57" i="1"/>
  <c r="CV46" i="1"/>
  <c r="CV35" i="1"/>
  <c r="CV44" i="1"/>
  <c r="CV26" i="1"/>
  <c r="CV15" i="1"/>
  <c r="CV12" i="1"/>
  <c r="CV9" i="1"/>
  <c r="CV10" i="1"/>
  <c r="CV98" i="1"/>
  <c r="CV101" i="1" s="1"/>
  <c r="CV38" i="1"/>
  <c r="CV28" i="1"/>
  <c r="CV29" i="1"/>
  <c r="CV11" i="1"/>
  <c r="CV19" i="1"/>
  <c r="CV34" i="1"/>
  <c r="CV14" i="1"/>
  <c r="CV47" i="1"/>
  <c r="CV49" i="1"/>
  <c r="CV37" i="1"/>
  <c r="CV23" i="1"/>
  <c r="CV18" i="1"/>
  <c r="CV16" i="1"/>
  <c r="CV48" i="1"/>
  <c r="CV32" i="1"/>
  <c r="CV50" i="1"/>
  <c r="CV40" i="1"/>
  <c r="CV20" i="1"/>
  <c r="CV21" i="1"/>
  <c r="CW8" i="1"/>
  <c r="CV39" i="1"/>
  <c r="CV41" i="1"/>
  <c r="CV17" i="1"/>
  <c r="CV42" i="1"/>
  <c r="CV33" i="1"/>
  <c r="CV24" i="1"/>
  <c r="CV30" i="1"/>
  <c r="CV36" i="1"/>
  <c r="CV52" i="1"/>
  <c r="CV13" i="1"/>
  <c r="CV45" i="1"/>
  <c r="CV51" i="1"/>
  <c r="CV27" i="1"/>
  <c r="CV31" i="1"/>
  <c r="CV25" i="1"/>
  <c r="CV7" i="1"/>
  <c r="CV5" i="1" s="1"/>
  <c r="CV43" i="1"/>
  <c r="CV22" i="1"/>
  <c r="CU3" i="1"/>
  <c r="CU93" i="1" s="1"/>
  <c r="CU2" i="1"/>
  <c r="CU55" i="1"/>
  <c r="CU53" i="1"/>
  <c r="CT84" i="1"/>
  <c r="CT78" i="1"/>
  <c r="CT80" i="1"/>
  <c r="CT82" i="1"/>
  <c r="CT77" i="1"/>
  <c r="CT90" i="1" s="1"/>
  <c r="CT83" i="1"/>
  <c r="CT87" i="1"/>
  <c r="CT79" i="1"/>
  <c r="CT81" i="1"/>
  <c r="CT85" i="1"/>
  <c r="CT88" i="1"/>
  <c r="CT86" i="1"/>
  <c r="CE104" i="1"/>
  <c r="CE109" i="1" s="1"/>
  <c r="CS89" i="1"/>
  <c r="CU56" i="1"/>
  <c r="CF103" i="1"/>
  <c r="CF102" i="1"/>
  <c r="CF104" i="1" s="1"/>
  <c r="CF109" i="1" s="1"/>
  <c r="CG100" i="1"/>
  <c r="CS91" i="1" l="1"/>
  <c r="CS92" i="1" s="1"/>
  <c r="CS94" i="1" s="1"/>
  <c r="CS95" i="1" s="1"/>
  <c r="CS96" i="1" s="1"/>
  <c r="AI72" i="1"/>
  <c r="AI108" i="1"/>
  <c r="AF75" i="1"/>
  <c r="AG70" i="1"/>
  <c r="AI66" i="1"/>
  <c r="CV53" i="1"/>
  <c r="CV55" i="1"/>
  <c r="CT89" i="1"/>
  <c r="CT91" i="1" s="1"/>
  <c r="CV2" i="1"/>
  <c r="CV3" i="1"/>
  <c r="CV93" i="1" s="1"/>
  <c r="CW51" i="1"/>
  <c r="CW35" i="1"/>
  <c r="CW31" i="1"/>
  <c r="CW33" i="1"/>
  <c r="CW7" i="1"/>
  <c r="CW5" i="1" s="1"/>
  <c r="CW10" i="1"/>
  <c r="CW39" i="1"/>
  <c r="CW42" i="1"/>
  <c r="CW15" i="1"/>
  <c r="CW34" i="1"/>
  <c r="CW46" i="1"/>
  <c r="CW28" i="1"/>
  <c r="CW22" i="1"/>
  <c r="CW25" i="1"/>
  <c r="CW14" i="1"/>
  <c r="CX8" i="1"/>
  <c r="CW26" i="1"/>
  <c r="CW19" i="1"/>
  <c r="CW52" i="1"/>
  <c r="CW9" i="1"/>
  <c r="CW36" i="1"/>
  <c r="CW29" i="1"/>
  <c r="CW11" i="1"/>
  <c r="CW40" i="1"/>
  <c r="CW18" i="1"/>
  <c r="CW98" i="1"/>
  <c r="CW101" i="1" s="1"/>
  <c r="CW23" i="1"/>
  <c r="CW44" i="1"/>
  <c r="CW50" i="1"/>
  <c r="CW21" i="1"/>
  <c r="CW37" i="1"/>
  <c r="CW45" i="1"/>
  <c r="CW16" i="1"/>
  <c r="CW27" i="1"/>
  <c r="CW43" i="1"/>
  <c r="CW12" i="1"/>
  <c r="CW48" i="1"/>
  <c r="CW47" i="1"/>
  <c r="CW41" i="1"/>
  <c r="CW32" i="1"/>
  <c r="CW30" i="1"/>
  <c r="CW17" i="1"/>
  <c r="CW38" i="1"/>
  <c r="CW20" i="1"/>
  <c r="CW24" i="1"/>
  <c r="CW49" i="1"/>
  <c r="CW13" i="1"/>
  <c r="CV57" i="1"/>
  <c r="CU84" i="1"/>
  <c r="CU88" i="1"/>
  <c r="CU82" i="1"/>
  <c r="CU77" i="1"/>
  <c r="CU90" i="1" s="1"/>
  <c r="CU87" i="1"/>
  <c r="CU79" i="1"/>
  <c r="CU78" i="1"/>
  <c r="CU80" i="1"/>
  <c r="CU86" i="1"/>
  <c r="CU83" i="1"/>
  <c r="CU85" i="1"/>
  <c r="CU81" i="1"/>
  <c r="CV56" i="1"/>
  <c r="CG103" i="1"/>
  <c r="CG102" i="1"/>
  <c r="CH100" i="1"/>
  <c r="AG71" i="1" l="1"/>
  <c r="AG73" i="1" s="1"/>
  <c r="AG110" i="1" s="1"/>
  <c r="AG112" i="1" s="1"/>
  <c r="AJ61" i="1"/>
  <c r="AJ62" i="1"/>
  <c r="CG104" i="1"/>
  <c r="CG109" i="1" s="1"/>
  <c r="CX52" i="1"/>
  <c r="CX29" i="1"/>
  <c r="CX23" i="1"/>
  <c r="CX31" i="1"/>
  <c r="CX17" i="1"/>
  <c r="CX12" i="1"/>
  <c r="CY8" i="1"/>
  <c r="CX39" i="1"/>
  <c r="CX37" i="1"/>
  <c r="CX32" i="1"/>
  <c r="CX20" i="1"/>
  <c r="CX21" i="1"/>
  <c r="CX9" i="1"/>
  <c r="CX98" i="1"/>
  <c r="CX101" i="1" s="1"/>
  <c r="CX45" i="1"/>
  <c r="CX24" i="1"/>
  <c r="CX19" i="1"/>
  <c r="CX28" i="1"/>
  <c r="CX40" i="1"/>
  <c r="CX30" i="1"/>
  <c r="CX27" i="1"/>
  <c r="CX13" i="1"/>
  <c r="CX10" i="1"/>
  <c r="CX38" i="1"/>
  <c r="CX18" i="1"/>
  <c r="CX35" i="1"/>
  <c r="CX41" i="1"/>
  <c r="CX22" i="1"/>
  <c r="CX51" i="1"/>
  <c r="CX16" i="1"/>
  <c r="CX48" i="1"/>
  <c r="CX42" i="1"/>
  <c r="CX44" i="1"/>
  <c r="CX33" i="1"/>
  <c r="CX14" i="1"/>
  <c r="CX11" i="1"/>
  <c r="CX15" i="1"/>
  <c r="CX34" i="1"/>
  <c r="CX49" i="1"/>
  <c r="CX47" i="1"/>
  <c r="CX36" i="1"/>
  <c r="CX25" i="1"/>
  <c r="CX50" i="1"/>
  <c r="CX43" i="1"/>
  <c r="CX46" i="1"/>
  <c r="CX26" i="1"/>
  <c r="CX7" i="1"/>
  <c r="CX5" i="1" s="1"/>
  <c r="CU89" i="1"/>
  <c r="CU91" i="1" s="1"/>
  <c r="CV81" i="1"/>
  <c r="CV84" i="1"/>
  <c r="CV79" i="1"/>
  <c r="CV87" i="1"/>
  <c r="CV77" i="1"/>
  <c r="CV90" i="1" s="1"/>
  <c r="CV83" i="1"/>
  <c r="CV86" i="1"/>
  <c r="CV82" i="1"/>
  <c r="CV80" i="1"/>
  <c r="CV88" i="1"/>
  <c r="CV78" i="1"/>
  <c r="CV85" i="1"/>
  <c r="CW56" i="1"/>
  <c r="CT92" i="1"/>
  <c r="CT94" i="1" s="1"/>
  <c r="CT95" i="1" s="1"/>
  <c r="CT96" i="1" s="1"/>
  <c r="CW3" i="1"/>
  <c r="CW93" i="1" s="1"/>
  <c r="CW2" i="1"/>
  <c r="CW55" i="1"/>
  <c r="CW53" i="1"/>
  <c r="CW57" i="1"/>
  <c r="CH103" i="1"/>
  <c r="CH102" i="1"/>
  <c r="CI100" i="1"/>
  <c r="AJ63" i="1" l="1"/>
  <c r="AJ65" i="1" s="1"/>
  <c r="AG74" i="1"/>
  <c r="CH104" i="1"/>
  <c r="CH109" i="1" s="1"/>
  <c r="CU92" i="1"/>
  <c r="CX3" i="1"/>
  <c r="CX93" i="1" s="1"/>
  <c r="CX2" i="1"/>
  <c r="CX56" i="1"/>
  <c r="CY98" i="1"/>
  <c r="CY101" i="1" s="1"/>
  <c r="CY42" i="1"/>
  <c r="CY31" i="1"/>
  <c r="CY29" i="1"/>
  <c r="CY16" i="1"/>
  <c r="CY34" i="1"/>
  <c r="CY21" i="1"/>
  <c r="CY13" i="1"/>
  <c r="CY15" i="1"/>
  <c r="CY49" i="1"/>
  <c r="CY47" i="1"/>
  <c r="CY39" i="1"/>
  <c r="CY25" i="1"/>
  <c r="CZ8" i="1"/>
  <c r="CY12" i="1"/>
  <c r="CY28" i="1"/>
  <c r="CY40" i="1"/>
  <c r="CY32" i="1"/>
  <c r="CY23" i="1"/>
  <c r="CY19" i="1"/>
  <c r="CY50" i="1"/>
  <c r="CY43" i="1"/>
  <c r="CY36" i="1"/>
  <c r="CY18" i="1"/>
  <c r="CY35" i="1"/>
  <c r="CY7" i="1"/>
  <c r="CY5" i="1" s="1"/>
  <c r="CY51" i="1"/>
  <c r="CY44" i="1"/>
  <c r="CY33" i="1"/>
  <c r="CY26" i="1"/>
  <c r="CY17" i="1"/>
  <c r="CY9" i="1"/>
  <c r="CY52" i="1"/>
  <c r="CY38" i="1"/>
  <c r="CY20" i="1"/>
  <c r="CY10" i="1"/>
  <c r="CY27" i="1"/>
  <c r="CY46" i="1"/>
  <c r="CY14" i="1"/>
  <c r="CY37" i="1"/>
  <c r="CY11" i="1"/>
  <c r="CY48" i="1"/>
  <c r="CY30" i="1"/>
  <c r="CY22" i="1"/>
  <c r="CY41" i="1"/>
  <c r="CY45" i="1"/>
  <c r="CY24" i="1"/>
  <c r="CX55" i="1"/>
  <c r="CX53" i="1"/>
  <c r="CV89" i="1"/>
  <c r="CX57" i="1"/>
  <c r="CW84" i="1"/>
  <c r="CW80" i="1"/>
  <c r="CW86" i="1"/>
  <c r="CW85" i="1"/>
  <c r="CW78" i="1"/>
  <c r="CW81" i="1"/>
  <c r="CW79" i="1"/>
  <c r="CW83" i="1"/>
  <c r="CW88" i="1"/>
  <c r="CW77" i="1"/>
  <c r="CW90" i="1" s="1"/>
  <c r="CW87" i="1"/>
  <c r="CW82" i="1"/>
  <c r="CI103" i="1"/>
  <c r="CI102" i="1"/>
  <c r="CJ100" i="1"/>
  <c r="CV91" i="1" l="1"/>
  <c r="CV92" i="1" s="1"/>
  <c r="CV94" i="1" s="1"/>
  <c r="CV95" i="1" s="1"/>
  <c r="CV96" i="1" s="1"/>
  <c r="AJ66" i="1"/>
  <c r="AJ108" i="1"/>
  <c r="AJ72" i="1"/>
  <c r="AG75" i="1"/>
  <c r="AH70" i="1"/>
  <c r="CI104" i="1"/>
  <c r="CI109" i="1" s="1"/>
  <c r="CU94" i="1"/>
  <c r="CU95" i="1" s="1"/>
  <c r="CU96" i="1" s="1"/>
  <c r="CY2" i="1"/>
  <c r="CY3" i="1"/>
  <c r="CY93" i="1" s="1"/>
  <c r="CW89" i="1"/>
  <c r="CW91" i="1" s="1"/>
  <c r="CY53" i="1"/>
  <c r="CY55" i="1"/>
  <c r="CY57" i="1"/>
  <c r="CX87" i="1"/>
  <c r="CX78" i="1"/>
  <c r="CX85" i="1"/>
  <c r="CX83" i="1"/>
  <c r="CX84" i="1"/>
  <c r="CX88" i="1"/>
  <c r="CX80" i="1"/>
  <c r="CX86" i="1"/>
  <c r="CX77" i="1"/>
  <c r="CX90" i="1" s="1"/>
  <c r="CX79" i="1"/>
  <c r="CX81" i="1"/>
  <c r="CX82" i="1"/>
  <c r="CZ51" i="1"/>
  <c r="CZ35" i="1"/>
  <c r="CZ39" i="1"/>
  <c r="CZ18" i="1"/>
  <c r="CZ17" i="1"/>
  <c r="CZ20" i="1"/>
  <c r="CZ45" i="1"/>
  <c r="CZ10" i="1"/>
  <c r="CZ49" i="1"/>
  <c r="CZ15" i="1"/>
  <c r="CZ98" i="1"/>
  <c r="CZ101" i="1" s="1"/>
  <c r="CZ27" i="1"/>
  <c r="CZ52" i="1"/>
  <c r="CZ44" i="1"/>
  <c r="CZ36" i="1"/>
  <c r="CZ26" i="1"/>
  <c r="CZ9" i="1"/>
  <c r="CZ13" i="1"/>
  <c r="CZ33" i="1"/>
  <c r="CZ21" i="1"/>
  <c r="CZ24" i="1"/>
  <c r="CZ40" i="1"/>
  <c r="CZ34" i="1"/>
  <c r="DA8" i="1"/>
  <c r="CZ32" i="1"/>
  <c r="CZ48" i="1"/>
  <c r="CZ19" i="1"/>
  <c r="CZ46" i="1"/>
  <c r="CZ28" i="1"/>
  <c r="CZ7" i="1"/>
  <c r="CZ5" i="1" s="1"/>
  <c r="CZ37" i="1"/>
  <c r="CZ14" i="1"/>
  <c r="CZ29" i="1"/>
  <c r="CZ12" i="1"/>
  <c r="CZ43" i="1"/>
  <c r="CZ25" i="1"/>
  <c r="CZ41" i="1"/>
  <c r="CZ50" i="1"/>
  <c r="CZ23" i="1"/>
  <c r="CZ22" i="1"/>
  <c r="CZ47" i="1"/>
  <c r="CZ42" i="1"/>
  <c r="CZ30" i="1"/>
  <c r="CZ38" i="1"/>
  <c r="CZ16" i="1"/>
  <c r="CZ11" i="1"/>
  <c r="CZ31" i="1"/>
  <c r="CY56" i="1"/>
  <c r="CJ103" i="1"/>
  <c r="CJ102" i="1"/>
  <c r="CK100" i="1"/>
  <c r="CJ104" i="1" l="1"/>
  <c r="CJ109" i="1" s="1"/>
  <c r="AK61" i="1"/>
  <c r="AK62" i="1"/>
  <c r="AH71" i="1"/>
  <c r="AH73" i="1" s="1"/>
  <c r="AH110" i="1" s="1"/>
  <c r="AH112" i="1" s="1"/>
  <c r="CZ53" i="1"/>
  <c r="CZ55" i="1"/>
  <c r="CW92" i="1"/>
  <c r="CW94" i="1" s="1"/>
  <c r="CW95" i="1" s="1"/>
  <c r="CW96" i="1" s="1"/>
  <c r="DA43" i="1"/>
  <c r="DA32" i="1"/>
  <c r="DA37" i="1"/>
  <c r="DB8" i="1"/>
  <c r="DA12" i="1"/>
  <c r="DA15" i="1"/>
  <c r="DA44" i="1"/>
  <c r="DA19" i="1"/>
  <c r="DA9" i="1"/>
  <c r="DA51" i="1"/>
  <c r="DA21" i="1"/>
  <c r="DA34" i="1"/>
  <c r="DA35" i="1"/>
  <c r="DA39" i="1"/>
  <c r="DA26" i="1"/>
  <c r="DA17" i="1"/>
  <c r="DA25" i="1"/>
  <c r="DA36" i="1"/>
  <c r="DA20" i="1"/>
  <c r="DA13" i="1"/>
  <c r="DA49" i="1"/>
  <c r="DA29" i="1"/>
  <c r="DA42" i="1"/>
  <c r="DA38" i="1"/>
  <c r="DA22" i="1"/>
  <c r="DA11" i="1"/>
  <c r="DA98" i="1"/>
  <c r="DA101" i="1" s="1"/>
  <c r="DA33" i="1"/>
  <c r="DA23" i="1"/>
  <c r="DA41" i="1"/>
  <c r="DA50" i="1"/>
  <c r="DA30" i="1"/>
  <c r="DA7" i="1"/>
  <c r="DA5" i="1" s="1"/>
  <c r="DA52" i="1"/>
  <c r="DA45" i="1"/>
  <c r="DA40" i="1"/>
  <c r="DA28" i="1"/>
  <c r="DA10" i="1"/>
  <c r="DA24" i="1"/>
  <c r="DA18" i="1"/>
  <c r="DA46" i="1"/>
  <c r="DA27" i="1"/>
  <c r="DA14" i="1"/>
  <c r="DA31" i="1"/>
  <c r="DA47" i="1"/>
  <c r="DA16" i="1"/>
  <c r="DA48" i="1"/>
  <c r="CZ56" i="1"/>
  <c r="CY80" i="1"/>
  <c r="CY82" i="1"/>
  <c r="CY83" i="1"/>
  <c r="CY79" i="1"/>
  <c r="CY81" i="1"/>
  <c r="CY84" i="1"/>
  <c r="CY77" i="1"/>
  <c r="CY90" i="1" s="1"/>
  <c r="CY86" i="1"/>
  <c r="CY87" i="1"/>
  <c r="CY78" i="1"/>
  <c r="CY88" i="1"/>
  <c r="CY85" i="1"/>
  <c r="CZ3" i="1"/>
  <c r="CZ93" i="1" s="1"/>
  <c r="CZ2" i="1"/>
  <c r="CX89" i="1"/>
  <c r="CZ57" i="1"/>
  <c r="CK103" i="1"/>
  <c r="CK102" i="1"/>
  <c r="CL100" i="1"/>
  <c r="CX91" i="1" l="1"/>
  <c r="CX92" i="1" s="1"/>
  <c r="CX94" i="1" s="1"/>
  <c r="CX95" i="1" s="1"/>
  <c r="CX96" i="1" s="1"/>
  <c r="AK63" i="1"/>
  <c r="AK65" i="1"/>
  <c r="AH74" i="1"/>
  <c r="DB37" i="1"/>
  <c r="DB41" i="1"/>
  <c r="DB28" i="1"/>
  <c r="DB17" i="1"/>
  <c r="DB13" i="1"/>
  <c r="DB10" i="1"/>
  <c r="DB43" i="1"/>
  <c r="DB35" i="1"/>
  <c r="DB22" i="1"/>
  <c r="DB11" i="1"/>
  <c r="DB29" i="1"/>
  <c r="DB51" i="1"/>
  <c r="DB23" i="1"/>
  <c r="DB98" i="1"/>
  <c r="DB101" i="1" s="1"/>
  <c r="DB50" i="1"/>
  <c r="DB40" i="1"/>
  <c r="DB21" i="1"/>
  <c r="DB9" i="1"/>
  <c r="DB24" i="1"/>
  <c r="DB47" i="1"/>
  <c r="DB26" i="1"/>
  <c r="DB27" i="1"/>
  <c r="DB38" i="1"/>
  <c r="DB33" i="1"/>
  <c r="DC8" i="1"/>
  <c r="DB52" i="1"/>
  <c r="DB46" i="1"/>
  <c r="DB34" i="1"/>
  <c r="DB30" i="1"/>
  <c r="DB19" i="1"/>
  <c r="DB18" i="1"/>
  <c r="DB20" i="1"/>
  <c r="DB48" i="1"/>
  <c r="DB14" i="1"/>
  <c r="DB32" i="1"/>
  <c r="DB15" i="1"/>
  <c r="DB25" i="1"/>
  <c r="DB44" i="1"/>
  <c r="DB39" i="1"/>
  <c r="DB49" i="1"/>
  <c r="DB31" i="1"/>
  <c r="DB7" i="1"/>
  <c r="DB5" i="1" s="1"/>
  <c r="DB42" i="1"/>
  <c r="DB12" i="1"/>
  <c r="DB36" i="1"/>
  <c r="DB45" i="1"/>
  <c r="DB16" i="1"/>
  <c r="CY89" i="1"/>
  <c r="CY91" i="1" s="1"/>
  <c r="DA2" i="1"/>
  <c r="DA3" i="1"/>
  <c r="DA93" i="1" s="1"/>
  <c r="DA55" i="1"/>
  <c r="DA53" i="1"/>
  <c r="CZ80" i="1"/>
  <c r="CZ78" i="1"/>
  <c r="CZ81" i="1"/>
  <c r="CZ82" i="1"/>
  <c r="CZ87" i="1"/>
  <c r="CZ83" i="1"/>
  <c r="CZ84" i="1"/>
  <c r="CZ79" i="1"/>
  <c r="CZ86" i="1"/>
  <c r="CZ77" i="1"/>
  <c r="CZ90" i="1" s="1"/>
  <c r="CZ88" i="1"/>
  <c r="CZ85" i="1"/>
  <c r="DA56" i="1"/>
  <c r="CK104" i="1"/>
  <c r="CK109" i="1" s="1"/>
  <c r="DA57" i="1"/>
  <c r="CL102" i="1"/>
  <c r="CL103" i="1"/>
  <c r="CM100" i="1"/>
  <c r="AK108" i="1" l="1"/>
  <c r="AK72" i="1"/>
  <c r="AI70" i="1"/>
  <c r="AH75" i="1"/>
  <c r="AK66" i="1"/>
  <c r="CY92" i="1"/>
  <c r="CY94" i="1" s="1"/>
  <c r="CY95" i="1" s="1"/>
  <c r="CY96" i="1" s="1"/>
  <c r="CZ89" i="1"/>
  <c r="CZ91" i="1" s="1"/>
  <c r="DB56" i="1"/>
  <c r="CL104" i="1"/>
  <c r="CL109" i="1" s="1"/>
  <c r="DB57" i="1"/>
  <c r="DB2" i="1"/>
  <c r="DB3" i="1"/>
  <c r="DB93" i="1" s="1"/>
  <c r="DB53" i="1"/>
  <c r="DB55" i="1"/>
  <c r="DA78" i="1"/>
  <c r="DA88" i="1"/>
  <c r="DA82" i="1"/>
  <c r="DA85" i="1"/>
  <c r="DA83" i="1"/>
  <c r="DA77" i="1"/>
  <c r="DA90" i="1" s="1"/>
  <c r="DA80" i="1"/>
  <c r="DA86" i="1"/>
  <c r="DA87" i="1"/>
  <c r="DA81" i="1"/>
  <c r="DA79" i="1"/>
  <c r="DA84" i="1"/>
  <c r="DC38" i="1"/>
  <c r="DC41" i="1"/>
  <c r="DC28" i="1"/>
  <c r="DC25" i="1"/>
  <c r="DC14" i="1"/>
  <c r="DC7" i="1"/>
  <c r="DC5" i="1" s="1"/>
  <c r="DC51" i="1"/>
  <c r="DC46" i="1"/>
  <c r="DC52" i="1"/>
  <c r="DC40" i="1"/>
  <c r="DC21" i="1"/>
  <c r="DC19" i="1"/>
  <c r="DC20" i="1"/>
  <c r="DC98" i="1"/>
  <c r="DC101" i="1" s="1"/>
  <c r="DC48" i="1"/>
  <c r="DC34" i="1"/>
  <c r="DC22" i="1"/>
  <c r="DC10" i="1"/>
  <c r="DC15" i="1"/>
  <c r="DC44" i="1"/>
  <c r="DC30" i="1"/>
  <c r="DC16" i="1"/>
  <c r="DC47" i="1"/>
  <c r="DC18" i="1"/>
  <c r="DC26" i="1"/>
  <c r="DC11" i="1"/>
  <c r="DC33" i="1"/>
  <c r="DD8" i="1"/>
  <c r="DC45" i="1"/>
  <c r="DC49" i="1"/>
  <c r="DC36" i="1"/>
  <c r="DC24" i="1"/>
  <c r="DC12" i="1"/>
  <c r="DC17" i="1"/>
  <c r="DC35" i="1"/>
  <c r="DC9" i="1"/>
  <c r="DC50" i="1"/>
  <c r="DC42" i="1"/>
  <c r="DC31" i="1"/>
  <c r="DC32" i="1"/>
  <c r="DC37" i="1"/>
  <c r="DC43" i="1"/>
  <c r="DC27" i="1"/>
  <c r="DC23" i="1"/>
  <c r="DC39" i="1"/>
  <c r="DC13" i="1"/>
  <c r="DC29" i="1"/>
  <c r="CM102" i="1"/>
  <c r="CM103" i="1"/>
  <c r="CN100" i="1"/>
  <c r="AL62" i="1" l="1"/>
  <c r="AL61" i="1"/>
  <c r="AI71" i="1"/>
  <c r="AI73" i="1" s="1"/>
  <c r="AI110" i="1" s="1"/>
  <c r="AI112" i="1" s="1"/>
  <c r="DC56" i="1"/>
  <c r="DB77" i="1"/>
  <c r="DB90" i="1" s="1"/>
  <c r="DB84" i="1"/>
  <c r="DB86" i="1"/>
  <c r="DB83" i="1"/>
  <c r="DB87" i="1"/>
  <c r="DB88" i="1"/>
  <c r="DB78" i="1"/>
  <c r="DB79" i="1"/>
  <c r="DB85" i="1"/>
  <c r="DB81" i="1"/>
  <c r="DB80" i="1"/>
  <c r="DB82" i="1"/>
  <c r="DC2" i="1"/>
  <c r="DC3" i="1"/>
  <c r="DC93" i="1" s="1"/>
  <c r="DA89" i="1"/>
  <c r="DA91" i="1" s="1"/>
  <c r="CZ92" i="1"/>
  <c r="CZ94" i="1" s="1"/>
  <c r="CZ95" i="1" s="1"/>
  <c r="CZ96" i="1" s="1"/>
  <c r="DC53" i="1"/>
  <c r="DC55" i="1"/>
  <c r="DD45" i="1"/>
  <c r="DD34" i="1"/>
  <c r="DD26" i="1"/>
  <c r="DD25" i="1"/>
  <c r="DD18" i="1"/>
  <c r="DE8" i="1"/>
  <c r="DD46" i="1"/>
  <c r="DD33" i="1"/>
  <c r="DD14" i="1"/>
  <c r="DD19" i="1"/>
  <c r="DD23" i="1"/>
  <c r="DD36" i="1"/>
  <c r="DD43" i="1"/>
  <c r="DD28" i="1"/>
  <c r="DD15" i="1"/>
  <c r="DD40" i="1"/>
  <c r="DD38" i="1"/>
  <c r="DD27" i="1"/>
  <c r="DD22" i="1"/>
  <c r="DD32" i="1"/>
  <c r="DD20" i="1"/>
  <c r="DD52" i="1"/>
  <c r="DD7" i="1"/>
  <c r="DD5" i="1" s="1"/>
  <c r="DD98" i="1"/>
  <c r="DD101" i="1" s="1"/>
  <c r="DD39" i="1"/>
  <c r="DD11" i="1"/>
  <c r="DD47" i="1"/>
  <c r="DD51" i="1"/>
  <c r="DD44" i="1"/>
  <c r="DD30" i="1"/>
  <c r="DD21" i="1"/>
  <c r="DD16" i="1"/>
  <c r="DD48" i="1"/>
  <c r="DD49" i="1"/>
  <c r="DD42" i="1"/>
  <c r="DD24" i="1"/>
  <c r="DD12" i="1"/>
  <c r="DD17" i="1"/>
  <c r="DD37" i="1"/>
  <c r="DD50" i="1"/>
  <c r="DD41" i="1"/>
  <c r="DD35" i="1"/>
  <c r="DD31" i="1"/>
  <c r="DD13" i="1"/>
  <c r="DD9" i="1"/>
  <c r="DD29" i="1"/>
  <c r="DD10" i="1"/>
  <c r="DC57" i="1"/>
  <c r="CM104" i="1"/>
  <c r="CM109" i="1" s="1"/>
  <c r="CN103" i="1"/>
  <c r="CN102" i="1"/>
  <c r="CO100" i="1"/>
  <c r="AL63" i="1" l="1"/>
  <c r="AL65" i="1" s="1"/>
  <c r="AI74" i="1"/>
  <c r="AL66" i="1"/>
  <c r="AL72" i="1"/>
  <c r="AL108" i="1"/>
  <c r="CN104" i="1"/>
  <c r="CN109" i="1" s="1"/>
  <c r="DA92" i="1"/>
  <c r="DA94" i="1" s="1"/>
  <c r="DA95" i="1" s="1"/>
  <c r="DA96" i="1" s="1"/>
  <c r="DB89" i="1"/>
  <c r="DB91" i="1" s="1"/>
  <c r="DC88" i="1"/>
  <c r="DC83" i="1"/>
  <c r="DC80" i="1"/>
  <c r="DC87" i="1"/>
  <c r="DC79" i="1"/>
  <c r="DC82" i="1"/>
  <c r="DC85" i="1"/>
  <c r="DC86" i="1"/>
  <c r="DC84" i="1"/>
  <c r="DC78" i="1"/>
  <c r="DC81" i="1"/>
  <c r="DC77" i="1"/>
  <c r="DC90" i="1" s="1"/>
  <c r="DD56" i="1"/>
  <c r="DD3" i="1"/>
  <c r="DD93" i="1" s="1"/>
  <c r="DD2" i="1"/>
  <c r="DD57" i="1"/>
  <c r="DE49" i="1"/>
  <c r="DE36" i="1"/>
  <c r="DE37" i="1"/>
  <c r="DE31" i="1"/>
  <c r="DE7" i="1"/>
  <c r="DE5" i="1" s="1"/>
  <c r="DE9" i="1"/>
  <c r="DE52" i="1"/>
  <c r="DE22" i="1"/>
  <c r="DE29" i="1"/>
  <c r="DE41" i="1"/>
  <c r="DE16" i="1"/>
  <c r="DE17" i="1"/>
  <c r="DE50" i="1"/>
  <c r="DE45" i="1"/>
  <c r="DE43" i="1"/>
  <c r="DE25" i="1"/>
  <c r="DE18" i="1"/>
  <c r="DE19" i="1"/>
  <c r="DE32" i="1"/>
  <c r="DE15" i="1"/>
  <c r="DE13" i="1"/>
  <c r="DE51" i="1"/>
  <c r="DE28" i="1"/>
  <c r="DE33" i="1"/>
  <c r="DE27" i="1"/>
  <c r="DE14" i="1"/>
  <c r="DE10" i="1"/>
  <c r="DE20" i="1"/>
  <c r="DE46" i="1"/>
  <c r="DE34" i="1"/>
  <c r="DE38" i="1"/>
  <c r="DE11" i="1"/>
  <c r="DF8" i="1"/>
  <c r="DE35" i="1"/>
  <c r="DE48" i="1"/>
  <c r="DE24" i="1"/>
  <c r="DE39" i="1"/>
  <c r="DE44" i="1"/>
  <c r="DE23" i="1"/>
  <c r="DE21" i="1"/>
  <c r="DE26" i="1"/>
  <c r="DE30" i="1"/>
  <c r="DE98" i="1"/>
  <c r="DE101" i="1" s="1"/>
  <c r="DE40" i="1"/>
  <c r="DE42" i="1"/>
  <c r="DE12" i="1"/>
  <c r="DE47" i="1"/>
  <c r="DD53" i="1"/>
  <c r="DD55" i="1"/>
  <c r="CO103" i="1"/>
  <c r="CO102" i="1"/>
  <c r="CP100" i="1"/>
  <c r="CO104" i="1" l="1"/>
  <c r="CO109" i="1" s="1"/>
  <c r="AM61" i="1"/>
  <c r="AM62" i="1"/>
  <c r="AI75" i="1"/>
  <c r="AJ70" i="1"/>
  <c r="DE3" i="1"/>
  <c r="DE93" i="1" s="1"/>
  <c r="DE2" i="1"/>
  <c r="DE56" i="1"/>
  <c r="DC89" i="1"/>
  <c r="DB92" i="1"/>
  <c r="DB94" i="1" s="1"/>
  <c r="DB95" i="1" s="1"/>
  <c r="DB96" i="1" s="1"/>
  <c r="DE57" i="1"/>
  <c r="DD81" i="1"/>
  <c r="DD88" i="1"/>
  <c r="DD87" i="1"/>
  <c r="DD82" i="1"/>
  <c r="DD77" i="1"/>
  <c r="DD90" i="1" s="1"/>
  <c r="DD78" i="1"/>
  <c r="DD80" i="1"/>
  <c r="DD83" i="1"/>
  <c r="DD84" i="1"/>
  <c r="DD79" i="1"/>
  <c r="DD85" i="1"/>
  <c r="DD86" i="1"/>
  <c r="DF40" i="1"/>
  <c r="DF44" i="1"/>
  <c r="DF31" i="1"/>
  <c r="DF33" i="1"/>
  <c r="DF19" i="1"/>
  <c r="DF46" i="1"/>
  <c r="DF34" i="1"/>
  <c r="DF7" i="1"/>
  <c r="DF5" i="1" s="1"/>
  <c r="DF98" i="1"/>
  <c r="DF101" i="1" s="1"/>
  <c r="DF41" i="1"/>
  <c r="DF35" i="1"/>
  <c r="DF25" i="1"/>
  <c r="DF22" i="1"/>
  <c r="DF10" i="1"/>
  <c r="DF11" i="1"/>
  <c r="DF37" i="1"/>
  <c r="DF14" i="1"/>
  <c r="DF47" i="1"/>
  <c r="DF9" i="1"/>
  <c r="DF12" i="1"/>
  <c r="DF24" i="1"/>
  <c r="DF48" i="1"/>
  <c r="DF42" i="1"/>
  <c r="DF30" i="1"/>
  <c r="DF27" i="1"/>
  <c r="DF18" i="1"/>
  <c r="DF43" i="1"/>
  <c r="DF21" i="1"/>
  <c r="DF15" i="1"/>
  <c r="DF13" i="1"/>
  <c r="DF49" i="1"/>
  <c r="DF36" i="1"/>
  <c r="DF32" i="1"/>
  <c r="DF51" i="1"/>
  <c r="DF39" i="1"/>
  <c r="DF17" i="1"/>
  <c r="DF50" i="1"/>
  <c r="DF20" i="1"/>
  <c r="DF45" i="1"/>
  <c r="DF28" i="1"/>
  <c r="DF52" i="1"/>
  <c r="DF38" i="1"/>
  <c r="DF23" i="1"/>
  <c r="DF26" i="1"/>
  <c r="DF16" i="1"/>
  <c r="DG8" i="1"/>
  <c r="DF29" i="1"/>
  <c r="DE55" i="1"/>
  <c r="DE53" i="1"/>
  <c r="CP103" i="1"/>
  <c r="CP102" i="1"/>
  <c r="CQ100" i="1"/>
  <c r="DC91" i="1" l="1"/>
  <c r="DC92" i="1" s="1"/>
  <c r="DC94" i="1" s="1"/>
  <c r="DC95" i="1" s="1"/>
  <c r="DC96" i="1" s="1"/>
  <c r="AM63" i="1"/>
  <c r="AJ71" i="1"/>
  <c r="AJ73" i="1" s="1"/>
  <c r="AJ110" i="1" s="1"/>
  <c r="AJ112" i="1" s="1"/>
  <c r="AM65" i="1"/>
  <c r="AM66" i="1" s="1"/>
  <c r="CP104" i="1"/>
  <c r="CP109" i="1" s="1"/>
  <c r="DF55" i="1"/>
  <c r="DF53" i="1"/>
  <c r="DD89" i="1"/>
  <c r="DF57" i="1"/>
  <c r="DF2" i="1"/>
  <c r="DF3" i="1"/>
  <c r="DF93" i="1" s="1"/>
  <c r="DE79" i="1"/>
  <c r="DE80" i="1"/>
  <c r="DE77" i="1"/>
  <c r="DE90" i="1" s="1"/>
  <c r="DE86" i="1"/>
  <c r="DE85" i="1"/>
  <c r="DE83" i="1"/>
  <c r="DE88" i="1"/>
  <c r="DE82" i="1"/>
  <c r="DE87" i="1"/>
  <c r="DE81" i="1"/>
  <c r="DE78" i="1"/>
  <c r="DE84" i="1"/>
  <c r="DG41" i="1"/>
  <c r="DG35" i="1"/>
  <c r="DG27" i="1"/>
  <c r="DG14" i="1"/>
  <c r="DG19" i="1"/>
  <c r="DG7" i="1"/>
  <c r="DG5" i="1" s="1"/>
  <c r="DG37" i="1"/>
  <c r="DG44" i="1"/>
  <c r="DG22" i="1"/>
  <c r="DG42" i="1"/>
  <c r="DG30" i="1"/>
  <c r="DG18" i="1"/>
  <c r="DG45" i="1"/>
  <c r="DG10" i="1"/>
  <c r="DG98" i="1"/>
  <c r="DG101" i="1" s="1"/>
  <c r="DG43" i="1"/>
  <c r="DG39" i="1"/>
  <c r="DG20" i="1"/>
  <c r="DG11" i="1"/>
  <c r="DG49" i="1"/>
  <c r="DG32" i="1"/>
  <c r="DG21" i="1"/>
  <c r="DG51" i="1"/>
  <c r="DG16" i="1"/>
  <c r="DG26" i="1"/>
  <c r="DG31" i="1"/>
  <c r="DG48" i="1"/>
  <c r="DG15" i="1"/>
  <c r="DG23" i="1"/>
  <c r="DG17" i="1"/>
  <c r="DG28" i="1"/>
  <c r="DG12" i="1"/>
  <c r="DH8" i="1"/>
  <c r="DG50" i="1"/>
  <c r="DG47" i="1"/>
  <c r="DG33" i="1"/>
  <c r="DG29" i="1"/>
  <c r="DG34" i="1"/>
  <c r="DG52" i="1"/>
  <c r="DG24" i="1"/>
  <c r="DG9" i="1"/>
  <c r="DG36" i="1"/>
  <c r="DG40" i="1"/>
  <c r="DG13" i="1"/>
  <c r="DG46" i="1"/>
  <c r="DG25" i="1"/>
  <c r="DG38" i="1"/>
  <c r="DF56" i="1"/>
  <c r="CQ103" i="1"/>
  <c r="CQ102" i="1"/>
  <c r="CR100" i="1"/>
  <c r="DD91" i="1" l="1"/>
  <c r="DD92" i="1" s="1"/>
  <c r="DD94" i="1" s="1"/>
  <c r="DD95" i="1" s="1"/>
  <c r="DD96" i="1" s="1"/>
  <c r="AJ74" i="1"/>
  <c r="AN62" i="1"/>
  <c r="AN61" i="1"/>
  <c r="AJ75" i="1"/>
  <c r="AK70" i="1"/>
  <c r="AM108" i="1"/>
  <c r="AM72" i="1"/>
  <c r="DG56" i="1"/>
  <c r="DG3" i="1"/>
  <c r="DG93" i="1" s="1"/>
  <c r="DG2" i="1"/>
  <c r="DF78" i="1"/>
  <c r="DF77" i="1"/>
  <c r="DF90" i="1" s="1"/>
  <c r="DF81" i="1"/>
  <c r="DF87" i="1"/>
  <c r="DF83" i="1"/>
  <c r="DF88" i="1"/>
  <c r="DF86" i="1"/>
  <c r="DF79" i="1"/>
  <c r="DF80" i="1"/>
  <c r="DF84" i="1"/>
  <c r="DF85" i="1"/>
  <c r="DF82" i="1"/>
  <c r="DH41" i="1"/>
  <c r="DH45" i="1"/>
  <c r="DH36" i="1"/>
  <c r="DH26" i="1"/>
  <c r="DH17" i="1"/>
  <c r="DH14" i="1"/>
  <c r="DH13" i="1"/>
  <c r="DH42" i="1"/>
  <c r="DH46" i="1"/>
  <c r="DH39" i="1"/>
  <c r="DH38" i="1"/>
  <c r="DH9" i="1"/>
  <c r="DH7" i="1"/>
  <c r="DH5" i="1" s="1"/>
  <c r="DH43" i="1"/>
  <c r="DH30" i="1"/>
  <c r="DH25" i="1"/>
  <c r="DH28" i="1"/>
  <c r="DH10" i="1"/>
  <c r="DH22" i="1"/>
  <c r="DH35" i="1"/>
  <c r="DH27" i="1"/>
  <c r="DH20" i="1"/>
  <c r="DH24" i="1"/>
  <c r="DH19" i="1"/>
  <c r="DH31" i="1"/>
  <c r="DH34" i="1"/>
  <c r="DH98" i="1"/>
  <c r="DH101" i="1" s="1"/>
  <c r="DH48" i="1"/>
  <c r="DH37" i="1"/>
  <c r="DH18" i="1"/>
  <c r="DH15" i="1"/>
  <c r="DH11" i="1"/>
  <c r="DH50" i="1"/>
  <c r="DH47" i="1"/>
  <c r="DH32" i="1"/>
  <c r="DH40" i="1"/>
  <c r="DH23" i="1"/>
  <c r="DH21" i="1"/>
  <c r="DI8" i="1"/>
  <c r="DH51" i="1"/>
  <c r="DH44" i="1"/>
  <c r="DH33" i="1"/>
  <c r="DH29" i="1"/>
  <c r="DH16" i="1"/>
  <c r="DH12" i="1"/>
  <c r="DH52" i="1"/>
  <c r="DH49" i="1"/>
  <c r="DG53" i="1"/>
  <c r="DG55" i="1"/>
  <c r="CQ104" i="1"/>
  <c r="CQ109" i="1" s="1"/>
  <c r="DG57" i="1"/>
  <c r="DE89" i="1"/>
  <c r="DE91" i="1" s="1"/>
  <c r="CR103" i="1"/>
  <c r="CR102" i="1"/>
  <c r="CS100" i="1"/>
  <c r="AK71" i="1" l="1"/>
  <c r="AK73" i="1" s="1"/>
  <c r="AK110" i="1" s="1"/>
  <c r="AK112" i="1" s="1"/>
  <c r="AN63" i="1"/>
  <c r="CR104" i="1"/>
  <c r="CR109" i="1" s="1"/>
  <c r="DH57" i="1"/>
  <c r="DI51" i="1"/>
  <c r="DI44" i="1"/>
  <c r="DI33" i="1"/>
  <c r="DI29" i="1"/>
  <c r="DJ8" i="1"/>
  <c r="DI12" i="1"/>
  <c r="DI50" i="1"/>
  <c r="DI45" i="1"/>
  <c r="DI41" i="1"/>
  <c r="DI10" i="1"/>
  <c r="DI7" i="1"/>
  <c r="DI5" i="1" s="1"/>
  <c r="DI16" i="1"/>
  <c r="DI52" i="1"/>
  <c r="DI36" i="1"/>
  <c r="DI34" i="1"/>
  <c r="DI19" i="1"/>
  <c r="DI17" i="1"/>
  <c r="DI13" i="1"/>
  <c r="DI42" i="1"/>
  <c r="DI49" i="1"/>
  <c r="DI39" i="1"/>
  <c r="DI20" i="1"/>
  <c r="DI22" i="1"/>
  <c r="DI32" i="1"/>
  <c r="DI9" i="1"/>
  <c r="DI26" i="1"/>
  <c r="DI35" i="1"/>
  <c r="DI38" i="1"/>
  <c r="DI11" i="1"/>
  <c r="DI25" i="1"/>
  <c r="DI98" i="1"/>
  <c r="DI101" i="1" s="1"/>
  <c r="DI14" i="1"/>
  <c r="DI31" i="1"/>
  <c r="DI18" i="1"/>
  <c r="DI43" i="1"/>
  <c r="DI46" i="1"/>
  <c r="DI40" i="1"/>
  <c r="DI28" i="1"/>
  <c r="DI24" i="1"/>
  <c r="DI15" i="1"/>
  <c r="DI23" i="1"/>
  <c r="DI30" i="1"/>
  <c r="DI48" i="1"/>
  <c r="DI37" i="1"/>
  <c r="DI27" i="1"/>
  <c r="DI47" i="1"/>
  <c r="DI21" i="1"/>
  <c r="DH3" i="1"/>
  <c r="DH93" i="1" s="1"/>
  <c r="DH2" i="1"/>
  <c r="DF89" i="1"/>
  <c r="DE92" i="1"/>
  <c r="DE94" i="1" s="1"/>
  <c r="DE95" i="1" s="1"/>
  <c r="DE96" i="1" s="1"/>
  <c r="DH55" i="1"/>
  <c r="DH53" i="1"/>
  <c r="DG88" i="1"/>
  <c r="DG84" i="1"/>
  <c r="DG80" i="1"/>
  <c r="DG77" i="1"/>
  <c r="DG90" i="1" s="1"/>
  <c r="DG85" i="1"/>
  <c r="DG86" i="1"/>
  <c r="DG78" i="1"/>
  <c r="DG83" i="1"/>
  <c r="DG87" i="1"/>
  <c r="DG81" i="1"/>
  <c r="DG82" i="1"/>
  <c r="DG79" i="1"/>
  <c r="DH56" i="1"/>
  <c r="CS103" i="1"/>
  <c r="CS102" i="1"/>
  <c r="CT100" i="1"/>
  <c r="DF91" i="1" l="1"/>
  <c r="DF92" i="1" s="1"/>
  <c r="DF94" i="1" s="1"/>
  <c r="DF95" i="1" s="1"/>
  <c r="DF96" i="1" s="1"/>
  <c r="AK74" i="1"/>
  <c r="AK75" i="1" s="1"/>
  <c r="AN65" i="1"/>
  <c r="CS104" i="1"/>
  <c r="CS109" i="1" s="1"/>
  <c r="DI57" i="1"/>
  <c r="DG89" i="1"/>
  <c r="DJ47" i="1"/>
  <c r="DJ35" i="1"/>
  <c r="DJ40" i="1"/>
  <c r="DJ25" i="1"/>
  <c r="DJ12" i="1"/>
  <c r="DK8" i="1"/>
  <c r="DJ13" i="1"/>
  <c r="DJ31" i="1"/>
  <c r="DJ28" i="1"/>
  <c r="DJ44" i="1"/>
  <c r="DJ32" i="1"/>
  <c r="DJ38" i="1"/>
  <c r="DJ17" i="1"/>
  <c r="DJ23" i="1"/>
  <c r="DJ34" i="1"/>
  <c r="DJ51" i="1"/>
  <c r="DJ36" i="1"/>
  <c r="DJ33" i="1"/>
  <c r="DJ30" i="1"/>
  <c r="DJ9" i="1"/>
  <c r="DJ22" i="1"/>
  <c r="DJ52" i="1"/>
  <c r="DJ10" i="1"/>
  <c r="DJ98" i="1"/>
  <c r="DJ101" i="1" s="1"/>
  <c r="DJ49" i="1"/>
  <c r="DJ42" i="1"/>
  <c r="DJ29" i="1"/>
  <c r="DJ27" i="1"/>
  <c r="DJ14" i="1"/>
  <c r="DJ45" i="1"/>
  <c r="DJ15" i="1"/>
  <c r="DJ19" i="1"/>
  <c r="DJ50" i="1"/>
  <c r="DJ37" i="1"/>
  <c r="DJ26" i="1"/>
  <c r="DJ20" i="1"/>
  <c r="DJ24" i="1"/>
  <c r="DJ18" i="1"/>
  <c r="DJ43" i="1"/>
  <c r="DJ46" i="1"/>
  <c r="DJ39" i="1"/>
  <c r="DJ21" i="1"/>
  <c r="DJ11" i="1"/>
  <c r="DJ16" i="1"/>
  <c r="DJ48" i="1"/>
  <c r="DJ41" i="1"/>
  <c r="DJ7" i="1"/>
  <c r="DJ5" i="1" s="1"/>
  <c r="DI2" i="1"/>
  <c r="DI3" i="1"/>
  <c r="DI93" i="1" s="1"/>
  <c r="DI56" i="1"/>
  <c r="DH85" i="1"/>
  <c r="DH81" i="1"/>
  <c r="DH77" i="1"/>
  <c r="DH90" i="1" s="1"/>
  <c r="DH82" i="1"/>
  <c r="DH87" i="1"/>
  <c r="DH84" i="1"/>
  <c r="DH78" i="1"/>
  <c r="DH88" i="1"/>
  <c r="DH83" i="1"/>
  <c r="DH80" i="1"/>
  <c r="DH86" i="1"/>
  <c r="DH79" i="1"/>
  <c r="DI55" i="1"/>
  <c r="DI53" i="1"/>
  <c r="CT102" i="1"/>
  <c r="CT103" i="1"/>
  <c r="CU100" i="1"/>
  <c r="DG91" i="1" l="1"/>
  <c r="DG92" i="1" s="1"/>
  <c r="DG94" i="1" s="1"/>
  <c r="DG95" i="1" s="1"/>
  <c r="DG96" i="1" s="1"/>
  <c r="AL70" i="1"/>
  <c r="AL71" i="1"/>
  <c r="AL73" i="1" s="1"/>
  <c r="AL110" i="1" s="1"/>
  <c r="AL112" i="1" s="1"/>
  <c r="AN108" i="1"/>
  <c r="AN72" i="1"/>
  <c r="AN66" i="1"/>
  <c r="DJ55" i="1"/>
  <c r="DJ53" i="1"/>
  <c r="DH89" i="1"/>
  <c r="DJ57" i="1"/>
  <c r="DK52" i="1"/>
  <c r="DK27" i="1"/>
  <c r="DK21" i="1"/>
  <c r="DK10" i="1"/>
  <c r="DK23" i="1"/>
  <c r="DK41" i="1"/>
  <c r="DK29" i="1"/>
  <c r="DK51" i="1"/>
  <c r="DK19" i="1"/>
  <c r="DK34" i="1"/>
  <c r="DK9" i="1"/>
  <c r="DK37" i="1"/>
  <c r="DK20" i="1"/>
  <c r="DK98" i="1"/>
  <c r="DK101" i="1" s="1"/>
  <c r="DK46" i="1"/>
  <c r="DK39" i="1"/>
  <c r="DK32" i="1"/>
  <c r="DK11" i="1"/>
  <c r="DK18" i="1"/>
  <c r="DK38" i="1"/>
  <c r="DK22" i="1"/>
  <c r="DK28" i="1"/>
  <c r="DK17" i="1"/>
  <c r="DK7" i="1"/>
  <c r="DK5" i="1" s="1"/>
  <c r="DK50" i="1"/>
  <c r="DK13" i="1"/>
  <c r="DK26" i="1"/>
  <c r="DK48" i="1"/>
  <c r="DK16" i="1"/>
  <c r="DK35" i="1"/>
  <c r="DK42" i="1"/>
  <c r="DK47" i="1"/>
  <c r="DK40" i="1"/>
  <c r="DK49" i="1"/>
  <c r="DK45" i="1"/>
  <c r="DK31" i="1"/>
  <c r="DK44" i="1"/>
  <c r="DK33" i="1"/>
  <c r="DK36" i="1"/>
  <c r="DK12" i="1"/>
  <c r="DL8" i="1"/>
  <c r="DK25" i="1"/>
  <c r="DK24" i="1"/>
  <c r="DK43" i="1"/>
  <c r="DK14" i="1"/>
  <c r="DK30" i="1"/>
  <c r="DK15" i="1"/>
  <c r="DI77" i="1"/>
  <c r="DI90" i="1" s="1"/>
  <c r="DI80" i="1"/>
  <c r="DI82" i="1"/>
  <c r="DI79" i="1"/>
  <c r="DI83" i="1"/>
  <c r="DI87" i="1"/>
  <c r="DI85" i="1"/>
  <c r="DI88" i="1"/>
  <c r="DI86" i="1"/>
  <c r="DI81" i="1"/>
  <c r="DI78" i="1"/>
  <c r="DI84" i="1"/>
  <c r="DJ3" i="1"/>
  <c r="DJ93" i="1" s="1"/>
  <c r="DJ2" i="1"/>
  <c r="DJ56" i="1"/>
  <c r="CU102" i="1"/>
  <c r="CU103" i="1"/>
  <c r="CV100" i="1"/>
  <c r="CT104" i="1"/>
  <c r="CT109" i="1" s="1"/>
  <c r="AL74" i="1" l="1"/>
  <c r="DH91" i="1"/>
  <c r="DH92" i="1" s="1"/>
  <c r="DH94" i="1" s="1"/>
  <c r="DH95" i="1" s="1"/>
  <c r="DH96" i="1" s="1"/>
  <c r="AL75" i="1"/>
  <c r="AM70" i="1"/>
  <c r="DK56" i="1"/>
  <c r="AO61" i="1"/>
  <c r="AO62" i="1"/>
  <c r="DK53" i="1"/>
  <c r="DK55" i="1"/>
  <c r="DI89" i="1"/>
  <c r="DL49" i="1"/>
  <c r="DL34" i="1"/>
  <c r="DL32" i="1"/>
  <c r="DL30" i="1"/>
  <c r="DL14" i="1"/>
  <c r="DM8" i="1"/>
  <c r="DL45" i="1"/>
  <c r="DL44" i="1"/>
  <c r="DL22" i="1"/>
  <c r="DL29" i="1"/>
  <c r="DL10" i="1"/>
  <c r="DL50" i="1"/>
  <c r="DL37" i="1"/>
  <c r="DL15" i="1"/>
  <c r="DL42" i="1"/>
  <c r="DL7" i="1"/>
  <c r="DL5" i="1" s="1"/>
  <c r="DL31" i="1"/>
  <c r="DL46" i="1"/>
  <c r="DL27" i="1"/>
  <c r="DL26" i="1"/>
  <c r="DL11" i="1"/>
  <c r="DL18" i="1"/>
  <c r="DL16" i="1"/>
  <c r="DL39" i="1"/>
  <c r="DL52" i="1"/>
  <c r="DL33" i="1"/>
  <c r="DL98" i="1"/>
  <c r="DL101" i="1" s="1"/>
  <c r="DL38" i="1"/>
  <c r="DL28" i="1"/>
  <c r="DL23" i="1"/>
  <c r="DL19" i="1"/>
  <c r="DL24" i="1"/>
  <c r="DL17" i="1"/>
  <c r="DL47" i="1"/>
  <c r="DL51" i="1"/>
  <c r="DL41" i="1"/>
  <c r="DL35" i="1"/>
  <c r="DL12" i="1"/>
  <c r="DL20" i="1"/>
  <c r="DL13" i="1"/>
  <c r="DL9" i="1"/>
  <c r="DL48" i="1"/>
  <c r="DL40" i="1"/>
  <c r="DL36" i="1"/>
  <c r="DL21" i="1"/>
  <c r="DL25" i="1"/>
  <c r="DL43" i="1"/>
  <c r="DK3" i="1"/>
  <c r="DK93" i="1" s="1"/>
  <c r="DK2" i="1"/>
  <c r="DK57" i="1"/>
  <c r="DJ80" i="1"/>
  <c r="DJ84" i="1"/>
  <c r="DJ85" i="1"/>
  <c r="DJ79" i="1"/>
  <c r="DJ77" i="1"/>
  <c r="DJ90" i="1" s="1"/>
  <c r="DJ87" i="1"/>
  <c r="DJ86" i="1"/>
  <c r="DJ78" i="1"/>
  <c r="DJ81" i="1"/>
  <c r="DJ82" i="1"/>
  <c r="DJ83" i="1"/>
  <c r="DJ88" i="1"/>
  <c r="CV102" i="1"/>
  <c r="CV103" i="1"/>
  <c r="CW100" i="1"/>
  <c r="CU104" i="1"/>
  <c r="CU109" i="1" s="1"/>
  <c r="DI91" i="1" l="1"/>
  <c r="DI92" i="1" s="1"/>
  <c r="DI94" i="1" s="1"/>
  <c r="DI95" i="1" s="1"/>
  <c r="DI96" i="1" s="1"/>
  <c r="AO63" i="1"/>
  <c r="DL57" i="1"/>
  <c r="AM71" i="1"/>
  <c r="DL56" i="1"/>
  <c r="DK83" i="1"/>
  <c r="DK79" i="1"/>
  <c r="DK81" i="1"/>
  <c r="DK88" i="1"/>
  <c r="DK78" i="1"/>
  <c r="DK77" i="1"/>
  <c r="DK90" i="1" s="1"/>
  <c r="DK82" i="1"/>
  <c r="DK80" i="1"/>
  <c r="DK86" i="1"/>
  <c r="DK87" i="1"/>
  <c r="DK84" i="1"/>
  <c r="DK85" i="1"/>
  <c r="DL53" i="1"/>
  <c r="DL55" i="1"/>
  <c r="DL3" i="1"/>
  <c r="DL93" i="1" s="1"/>
  <c r="DL2" i="1"/>
  <c r="DJ89" i="1"/>
  <c r="DJ91" i="1" s="1"/>
  <c r="DM46" i="1"/>
  <c r="DM43" i="1"/>
  <c r="DM26" i="1"/>
  <c r="DM31" i="1"/>
  <c r="DM15" i="1"/>
  <c r="DN8" i="1"/>
  <c r="DM38" i="1"/>
  <c r="DM27" i="1"/>
  <c r="DM40" i="1"/>
  <c r="DM19" i="1"/>
  <c r="DM16" i="1"/>
  <c r="DM12" i="1"/>
  <c r="DM39" i="1"/>
  <c r="DM23" i="1"/>
  <c r="DM18" i="1"/>
  <c r="DM98" i="1"/>
  <c r="DM101" i="1" s="1"/>
  <c r="DM35" i="1"/>
  <c r="DM20" i="1"/>
  <c r="DM49" i="1"/>
  <c r="DM34" i="1"/>
  <c r="DM22" i="1"/>
  <c r="DM47" i="1"/>
  <c r="DM17" i="1"/>
  <c r="DM52" i="1"/>
  <c r="DM14" i="1"/>
  <c r="DM48" i="1"/>
  <c r="DM44" i="1"/>
  <c r="DM45" i="1"/>
  <c r="DM24" i="1"/>
  <c r="DM42" i="1"/>
  <c r="DM28" i="1"/>
  <c r="DM13" i="1"/>
  <c r="DM29" i="1"/>
  <c r="DM11" i="1"/>
  <c r="DM50" i="1"/>
  <c r="DM41" i="1"/>
  <c r="DM37" i="1"/>
  <c r="DM25" i="1"/>
  <c r="DM7" i="1"/>
  <c r="DM5" i="1" s="1"/>
  <c r="DM9" i="1"/>
  <c r="DM51" i="1"/>
  <c r="DM32" i="1"/>
  <c r="DM33" i="1"/>
  <c r="DM21" i="1"/>
  <c r="DM36" i="1"/>
  <c r="DM10" i="1"/>
  <c r="DM30" i="1"/>
  <c r="CW102" i="1"/>
  <c r="CW103" i="1"/>
  <c r="CX100" i="1"/>
  <c r="CV104" i="1"/>
  <c r="CV109" i="1" s="1"/>
  <c r="AM73" i="1" l="1"/>
  <c r="AM110" i="1" s="1"/>
  <c r="AM112" i="1" s="1"/>
  <c r="AO65" i="1"/>
  <c r="AO66" i="1" s="1"/>
  <c r="DM56" i="1"/>
  <c r="DK89" i="1"/>
  <c r="DN51" i="1"/>
  <c r="DN36" i="1"/>
  <c r="DN26" i="1"/>
  <c r="DN31" i="1"/>
  <c r="DN22" i="1"/>
  <c r="DN19" i="1"/>
  <c r="DN52" i="1"/>
  <c r="DN29" i="1"/>
  <c r="DN23" i="1"/>
  <c r="DN27" i="1"/>
  <c r="DN20" i="1"/>
  <c r="DN13" i="1"/>
  <c r="DN10" i="1"/>
  <c r="DN14" i="1"/>
  <c r="DN37" i="1"/>
  <c r="DN9" i="1"/>
  <c r="DN30" i="1"/>
  <c r="DN17" i="1"/>
  <c r="DN40" i="1"/>
  <c r="DN21" i="1"/>
  <c r="DN46" i="1"/>
  <c r="DN50" i="1"/>
  <c r="DN12" i="1"/>
  <c r="DN39" i="1"/>
  <c r="DN44" i="1"/>
  <c r="DO8" i="1"/>
  <c r="DN38" i="1"/>
  <c r="DN24" i="1"/>
  <c r="DN98" i="1"/>
  <c r="DN101" i="1" s="1"/>
  <c r="DN41" i="1"/>
  <c r="DN34" i="1"/>
  <c r="DN32" i="1"/>
  <c r="DN47" i="1"/>
  <c r="DN16" i="1"/>
  <c r="DN48" i="1"/>
  <c r="DN42" i="1"/>
  <c r="DN35" i="1"/>
  <c r="DN28" i="1"/>
  <c r="DN15" i="1"/>
  <c r="DN11" i="1"/>
  <c r="DN33" i="1"/>
  <c r="DN49" i="1"/>
  <c r="DN43" i="1"/>
  <c r="DN45" i="1"/>
  <c r="DN25" i="1"/>
  <c r="DN18" i="1"/>
  <c r="DN7" i="1"/>
  <c r="DN5" i="1" s="1"/>
  <c r="CW104" i="1"/>
  <c r="CW109" i="1" s="1"/>
  <c r="DM53" i="1"/>
  <c r="DM55" i="1"/>
  <c r="DJ92" i="1"/>
  <c r="DJ94" i="1" s="1"/>
  <c r="DJ95" i="1" s="1"/>
  <c r="DJ96" i="1" s="1"/>
  <c r="DM2" i="1"/>
  <c r="DM3" i="1"/>
  <c r="DM93" i="1" s="1"/>
  <c r="DM57" i="1"/>
  <c r="DL78" i="1"/>
  <c r="DL82" i="1"/>
  <c r="DL87" i="1"/>
  <c r="DL86" i="1"/>
  <c r="DL83" i="1"/>
  <c r="DL77" i="1"/>
  <c r="DL90" i="1" s="1"/>
  <c r="DL81" i="1"/>
  <c r="DL80" i="1"/>
  <c r="DL79" i="1"/>
  <c r="DL88" i="1"/>
  <c r="DL85" i="1"/>
  <c r="DL84" i="1"/>
  <c r="CX103" i="1"/>
  <c r="CX102" i="1"/>
  <c r="CY100" i="1"/>
  <c r="DK91" i="1" l="1"/>
  <c r="DK92" i="1" s="1"/>
  <c r="DK94" i="1" s="1"/>
  <c r="DK95" i="1" s="1"/>
  <c r="DK96" i="1" s="1"/>
  <c r="CZ114" i="1" s="1"/>
  <c r="AM74" i="1"/>
  <c r="AP62" i="1"/>
  <c r="AP61" i="1"/>
  <c r="AO108" i="1"/>
  <c r="AO72" i="1"/>
  <c r="DN2" i="1"/>
  <c r="DN3" i="1"/>
  <c r="DN93" i="1" s="1"/>
  <c r="DN57" i="1"/>
  <c r="DM78" i="1"/>
  <c r="DM79" i="1"/>
  <c r="DM83" i="1"/>
  <c r="DM82" i="1"/>
  <c r="DM87" i="1"/>
  <c r="DM80" i="1"/>
  <c r="DM81" i="1"/>
  <c r="DM85" i="1"/>
  <c r="DM77" i="1"/>
  <c r="DM90" i="1" s="1"/>
  <c r="DM88" i="1"/>
  <c r="DM84" i="1"/>
  <c r="DM86" i="1"/>
  <c r="DN56" i="1"/>
  <c r="DO40" i="1"/>
  <c r="DO30" i="1"/>
  <c r="DO37" i="1"/>
  <c r="DO32" i="1"/>
  <c r="DO20" i="1"/>
  <c r="DO9" i="1"/>
  <c r="DO49" i="1"/>
  <c r="DO16" i="1"/>
  <c r="DO29" i="1"/>
  <c r="DO41" i="1"/>
  <c r="DO39" i="1"/>
  <c r="DO24" i="1"/>
  <c r="DO21" i="1"/>
  <c r="DO17" i="1"/>
  <c r="DO7" i="1"/>
  <c r="DO5" i="1" s="1"/>
  <c r="DO43" i="1"/>
  <c r="DO28" i="1"/>
  <c r="DO25" i="1"/>
  <c r="DO51" i="1"/>
  <c r="DO26" i="1"/>
  <c r="DO42" i="1"/>
  <c r="DO38" i="1"/>
  <c r="DO34" i="1"/>
  <c r="DO14" i="1"/>
  <c r="DO10" i="1"/>
  <c r="DO98" i="1"/>
  <c r="DO101" i="1" s="1"/>
  <c r="DO31" i="1"/>
  <c r="DO15" i="1"/>
  <c r="DO11" i="1"/>
  <c r="DO46" i="1"/>
  <c r="DO12" i="1"/>
  <c r="DO23" i="1"/>
  <c r="DO44" i="1"/>
  <c r="DO45" i="1"/>
  <c r="DO22" i="1"/>
  <c r="DO35" i="1"/>
  <c r="DO52" i="1"/>
  <c r="DO36" i="1"/>
  <c r="DO33" i="1"/>
  <c r="DO13" i="1"/>
  <c r="DO50" i="1"/>
  <c r="DO47" i="1"/>
  <c r="DO48" i="1"/>
  <c r="DO18" i="1"/>
  <c r="DP8" i="1"/>
  <c r="DO19" i="1"/>
  <c r="DO27" i="1"/>
  <c r="DL89" i="1"/>
  <c r="DL91" i="1" s="1"/>
  <c r="DN53" i="1"/>
  <c r="DN55" i="1"/>
  <c r="CY103" i="1"/>
  <c r="CY102" i="1"/>
  <c r="CZ100" i="1"/>
  <c r="CX104" i="1"/>
  <c r="CX109" i="1" s="1"/>
  <c r="AP63" i="1" l="1"/>
  <c r="AN70" i="1"/>
  <c r="AM75" i="1"/>
  <c r="AP65" i="1"/>
  <c r="CY104" i="1"/>
  <c r="CY109" i="1" s="1"/>
  <c r="DL92" i="1"/>
  <c r="DL94" i="1" s="1"/>
  <c r="DL95" i="1" s="1"/>
  <c r="DL96" i="1" s="1"/>
  <c r="DO2" i="1"/>
  <c r="DO3" i="1"/>
  <c r="DO93" i="1" s="1"/>
  <c r="DO53" i="1"/>
  <c r="DO55" i="1"/>
  <c r="DP50" i="1"/>
  <c r="DP47" i="1"/>
  <c r="DP40" i="1"/>
  <c r="DP18" i="1"/>
  <c r="DP16" i="1"/>
  <c r="DP11" i="1"/>
  <c r="DP36" i="1"/>
  <c r="DP37" i="1"/>
  <c r="DP7" i="1"/>
  <c r="DP5" i="1" s="1"/>
  <c r="DP43" i="1"/>
  <c r="DP26" i="1"/>
  <c r="DP51" i="1"/>
  <c r="DP45" i="1"/>
  <c r="DP32" i="1"/>
  <c r="DP19" i="1"/>
  <c r="DQ8" i="1"/>
  <c r="DP12" i="1"/>
  <c r="DP33" i="1"/>
  <c r="DP13" i="1"/>
  <c r="DP41" i="1"/>
  <c r="DP27" i="1"/>
  <c r="DP42" i="1"/>
  <c r="DP30" i="1"/>
  <c r="DP29" i="1"/>
  <c r="DP38" i="1"/>
  <c r="DP10" i="1"/>
  <c r="DP98" i="1"/>
  <c r="DP101" i="1" s="1"/>
  <c r="DP24" i="1"/>
  <c r="DP52" i="1"/>
  <c r="DP46" i="1"/>
  <c r="DP22" i="1"/>
  <c r="DP20" i="1"/>
  <c r="DP17" i="1"/>
  <c r="DP21" i="1"/>
  <c r="DP15" i="1"/>
  <c r="DP44" i="1"/>
  <c r="DP25" i="1"/>
  <c r="DP48" i="1"/>
  <c r="DP49" i="1"/>
  <c r="DP14" i="1"/>
  <c r="DP34" i="1"/>
  <c r="DP39" i="1"/>
  <c r="DP9" i="1"/>
  <c r="DP35" i="1"/>
  <c r="DP31" i="1"/>
  <c r="DP23" i="1"/>
  <c r="DP28" i="1"/>
  <c r="DM89" i="1"/>
  <c r="DM91" i="1" s="1"/>
  <c r="DO56" i="1"/>
  <c r="DO57" i="1"/>
  <c r="DN77" i="1"/>
  <c r="DN90" i="1" s="1"/>
  <c r="DN87" i="1"/>
  <c r="DN88" i="1"/>
  <c r="DN84" i="1"/>
  <c r="DN81" i="1"/>
  <c r="DN82" i="1"/>
  <c r="DN83" i="1"/>
  <c r="DN85" i="1"/>
  <c r="DN79" i="1"/>
  <c r="DN86" i="1"/>
  <c r="DN78" i="1"/>
  <c r="DN80" i="1"/>
  <c r="CZ103" i="1"/>
  <c r="CZ102" i="1"/>
  <c r="DA100" i="1"/>
  <c r="CZ115" i="1"/>
  <c r="AN71" i="1" l="1"/>
  <c r="AN73" i="1" s="1"/>
  <c r="AN110" i="1" s="1"/>
  <c r="AN112" i="1" s="1"/>
  <c r="AP108" i="1"/>
  <c r="AP72" i="1"/>
  <c r="AP66" i="1"/>
  <c r="DP56" i="1"/>
  <c r="DP2" i="1"/>
  <c r="DP3" i="1"/>
  <c r="DP93" i="1" s="1"/>
  <c r="DM92" i="1"/>
  <c r="DM94" i="1" s="1"/>
  <c r="DM95" i="1" s="1"/>
  <c r="DM96" i="1" s="1"/>
  <c r="DQ35" i="1"/>
  <c r="DQ49" i="1"/>
  <c r="DQ37" i="1"/>
  <c r="DQ24" i="1"/>
  <c r="DQ25" i="1"/>
  <c r="DQ15" i="1"/>
  <c r="DQ34" i="1"/>
  <c r="DQ7" i="1"/>
  <c r="DQ5" i="1" s="1"/>
  <c r="DQ98" i="1"/>
  <c r="DQ101" i="1" s="1"/>
  <c r="DQ22" i="1"/>
  <c r="DQ50" i="1"/>
  <c r="DQ44" i="1"/>
  <c r="DQ39" i="1"/>
  <c r="DQ16" i="1"/>
  <c r="DQ23" i="1"/>
  <c r="DQ31" i="1"/>
  <c r="DQ12" i="1"/>
  <c r="DQ43" i="1"/>
  <c r="DQ36" i="1"/>
  <c r="DQ38" i="1"/>
  <c r="DQ19" i="1"/>
  <c r="DR8" i="1"/>
  <c r="DQ11" i="1"/>
  <c r="DQ27" i="1"/>
  <c r="DQ14" i="1"/>
  <c r="DQ47" i="1"/>
  <c r="DQ51" i="1"/>
  <c r="DQ45" i="1"/>
  <c r="DQ41" i="1"/>
  <c r="DQ20" i="1"/>
  <c r="DQ17" i="1"/>
  <c r="DQ28" i="1"/>
  <c r="DQ26" i="1"/>
  <c r="DQ52" i="1"/>
  <c r="DQ46" i="1"/>
  <c r="DQ40" i="1"/>
  <c r="DQ29" i="1"/>
  <c r="DQ9" i="1"/>
  <c r="DQ13" i="1"/>
  <c r="DQ33" i="1"/>
  <c r="DQ42" i="1"/>
  <c r="DQ48" i="1"/>
  <c r="DQ32" i="1"/>
  <c r="DQ30" i="1"/>
  <c r="DQ18" i="1"/>
  <c r="DQ21" i="1"/>
  <c r="DQ10" i="1"/>
  <c r="DP57" i="1"/>
  <c r="DN89" i="1"/>
  <c r="DO80" i="1"/>
  <c r="DO81" i="1"/>
  <c r="DO77" i="1"/>
  <c r="DO90" i="1" s="1"/>
  <c r="DO83" i="1"/>
  <c r="DO87" i="1"/>
  <c r="DO78" i="1"/>
  <c r="DO79" i="1"/>
  <c r="DO82" i="1"/>
  <c r="DO88" i="1"/>
  <c r="DO86" i="1"/>
  <c r="DO84" i="1"/>
  <c r="DO85" i="1"/>
  <c r="CZ104" i="1"/>
  <c r="CZ109" i="1" s="1"/>
  <c r="DP53" i="1"/>
  <c r="DP55" i="1"/>
  <c r="DA103" i="1"/>
  <c r="DA102" i="1"/>
  <c r="DB100" i="1"/>
  <c r="AN74" i="1" l="1"/>
  <c r="DN91" i="1"/>
  <c r="DN92" i="1" s="1"/>
  <c r="DN94" i="1" s="1"/>
  <c r="DN95" i="1" s="1"/>
  <c r="DN96" i="1" s="1"/>
  <c r="AN75" i="1"/>
  <c r="AO70" i="1"/>
  <c r="DQ57" i="1"/>
  <c r="AQ61" i="1"/>
  <c r="AQ62" i="1"/>
  <c r="DQ2" i="1"/>
  <c r="DQ3" i="1"/>
  <c r="DQ93" i="1" s="1"/>
  <c r="DO89" i="1"/>
  <c r="DQ56" i="1"/>
  <c r="DQ53" i="1"/>
  <c r="DQ55" i="1"/>
  <c r="DR47" i="1"/>
  <c r="DR40" i="1"/>
  <c r="DR20" i="1"/>
  <c r="DR25" i="1"/>
  <c r="DR12" i="1"/>
  <c r="DR24" i="1"/>
  <c r="DR46" i="1"/>
  <c r="DR9" i="1"/>
  <c r="DR42" i="1"/>
  <c r="DR45" i="1"/>
  <c r="DR32" i="1"/>
  <c r="DR39" i="1"/>
  <c r="DR22" i="1"/>
  <c r="DR13" i="1"/>
  <c r="DR52" i="1"/>
  <c r="DR21" i="1"/>
  <c r="DR38" i="1"/>
  <c r="DR98" i="1"/>
  <c r="DR101" i="1" s="1"/>
  <c r="DR37" i="1"/>
  <c r="DR33" i="1"/>
  <c r="DR29" i="1"/>
  <c r="DR17" i="1"/>
  <c r="DR19" i="1"/>
  <c r="DR35" i="1"/>
  <c r="DR14" i="1"/>
  <c r="DR49" i="1"/>
  <c r="DR27" i="1"/>
  <c r="DR43" i="1"/>
  <c r="DR48" i="1"/>
  <c r="DR34" i="1"/>
  <c r="DR30" i="1"/>
  <c r="DR18" i="1"/>
  <c r="DR15" i="1"/>
  <c r="DR10" i="1"/>
  <c r="DR16" i="1"/>
  <c r="DR7" i="1"/>
  <c r="DR5" i="1" s="1"/>
  <c r="DR41" i="1"/>
  <c r="DS8" i="1"/>
  <c r="DR51" i="1"/>
  <c r="DR50" i="1"/>
  <c r="DR26" i="1"/>
  <c r="DR31" i="1"/>
  <c r="DR44" i="1"/>
  <c r="DR23" i="1"/>
  <c r="DR11" i="1"/>
  <c r="DR36" i="1"/>
  <c r="DR28" i="1"/>
  <c r="DP83" i="1"/>
  <c r="DP78" i="1"/>
  <c r="DP82" i="1"/>
  <c r="DP79" i="1"/>
  <c r="DP81" i="1"/>
  <c r="DP85" i="1"/>
  <c r="DP86" i="1"/>
  <c r="DP84" i="1"/>
  <c r="DP87" i="1"/>
  <c r="DP80" i="1"/>
  <c r="DP77" i="1"/>
  <c r="DP90" i="1" s="1"/>
  <c r="DP88" i="1"/>
  <c r="DA104" i="1"/>
  <c r="DA109" i="1" s="1"/>
  <c r="DB102" i="1"/>
  <c r="DB103" i="1"/>
  <c r="DC100" i="1"/>
  <c r="DO91" i="1" l="1"/>
  <c r="DO92" i="1" s="1"/>
  <c r="DO94" i="1" s="1"/>
  <c r="DO95" i="1" s="1"/>
  <c r="DO96" i="1" s="1"/>
  <c r="AQ63" i="1"/>
  <c r="AO71" i="1"/>
  <c r="AO73" i="1" s="1"/>
  <c r="AO110" i="1" s="1"/>
  <c r="AO112" i="1" s="1"/>
  <c r="AQ65" i="1"/>
  <c r="AQ66" i="1" s="1"/>
  <c r="DR56" i="1"/>
  <c r="DP89" i="1"/>
  <c r="DP91" i="1" s="1"/>
  <c r="DR53" i="1"/>
  <c r="DR55" i="1"/>
  <c r="DR57" i="1"/>
  <c r="DS98" i="1"/>
  <c r="DS101" i="1" s="1"/>
  <c r="DS38" i="1"/>
  <c r="DS43" i="1"/>
  <c r="DS21" i="1"/>
  <c r="DS18" i="1"/>
  <c r="DS14" i="1"/>
  <c r="DS7" i="1"/>
  <c r="DS5" i="1" s="1"/>
  <c r="DS25" i="1"/>
  <c r="DS51" i="1"/>
  <c r="DS48" i="1"/>
  <c r="DS27" i="1"/>
  <c r="DS30" i="1"/>
  <c r="DS10" i="1"/>
  <c r="DS15" i="1"/>
  <c r="DS44" i="1"/>
  <c r="DS50" i="1"/>
  <c r="DS42" i="1"/>
  <c r="DS23" i="1"/>
  <c r="DS16" i="1"/>
  <c r="DS31" i="1"/>
  <c r="DS35" i="1"/>
  <c r="DT8" i="1"/>
  <c r="DS22" i="1"/>
  <c r="DS33" i="1"/>
  <c r="DS9" i="1"/>
  <c r="DS41" i="1"/>
  <c r="DS52" i="1"/>
  <c r="DS49" i="1"/>
  <c r="DS39" i="1"/>
  <c r="DS20" i="1"/>
  <c r="DS47" i="1"/>
  <c r="DS36" i="1"/>
  <c r="DS11" i="1"/>
  <c r="DS29" i="1"/>
  <c r="DS24" i="1"/>
  <c r="DS45" i="1"/>
  <c r="DS12" i="1"/>
  <c r="DS26" i="1"/>
  <c r="DS32" i="1"/>
  <c r="DS46" i="1"/>
  <c r="DS37" i="1"/>
  <c r="DS34" i="1"/>
  <c r="DS40" i="1"/>
  <c r="DS28" i="1"/>
  <c r="DS13" i="1"/>
  <c r="DS17" i="1"/>
  <c r="DS19" i="1"/>
  <c r="DR3" i="1"/>
  <c r="DR93" i="1" s="1"/>
  <c r="DR2" i="1"/>
  <c r="DQ88" i="1"/>
  <c r="DQ77" i="1"/>
  <c r="DQ90" i="1" s="1"/>
  <c r="DQ81" i="1"/>
  <c r="DQ80" i="1"/>
  <c r="DQ87" i="1"/>
  <c r="DQ84" i="1"/>
  <c r="DQ78" i="1"/>
  <c r="DQ82" i="1"/>
  <c r="DQ85" i="1"/>
  <c r="DQ86" i="1"/>
  <c r="DQ79" i="1"/>
  <c r="DQ83" i="1"/>
  <c r="DB104" i="1"/>
  <c r="DB109" i="1" s="1"/>
  <c r="DC102" i="1"/>
  <c r="DC103" i="1"/>
  <c r="DD100" i="1"/>
  <c r="AO74" i="1" l="1"/>
  <c r="DS57" i="1"/>
  <c r="AO75" i="1"/>
  <c r="AP70" i="1"/>
  <c r="AR62" i="1"/>
  <c r="AR61" i="1"/>
  <c r="AQ108" i="1"/>
  <c r="AQ72" i="1"/>
  <c r="DS53" i="1"/>
  <c r="DS55" i="1"/>
  <c r="DS2" i="1"/>
  <c r="DS3" i="1"/>
  <c r="DS93" i="1" s="1"/>
  <c r="DQ89" i="1"/>
  <c r="DT46" i="1"/>
  <c r="DT27" i="1"/>
  <c r="DT29" i="1"/>
  <c r="DT32" i="1"/>
  <c r="DT19" i="1"/>
  <c r="DU8" i="1"/>
  <c r="DT37" i="1"/>
  <c r="DT26" i="1"/>
  <c r="DT16" i="1"/>
  <c r="DT48" i="1"/>
  <c r="DT36" i="1"/>
  <c r="DT11" i="1"/>
  <c r="DT52" i="1"/>
  <c r="DT33" i="1"/>
  <c r="DT45" i="1"/>
  <c r="DT7" i="1"/>
  <c r="DT5" i="1" s="1"/>
  <c r="DT38" i="1"/>
  <c r="DT21" i="1"/>
  <c r="DT14" i="1"/>
  <c r="DT35" i="1"/>
  <c r="DT98" i="1"/>
  <c r="DT101" i="1" s="1"/>
  <c r="DT39" i="1"/>
  <c r="DT28" i="1"/>
  <c r="DT30" i="1"/>
  <c r="DT25" i="1"/>
  <c r="DT15" i="1"/>
  <c r="DT41" i="1"/>
  <c r="DT10" i="1"/>
  <c r="DT47" i="1"/>
  <c r="DT49" i="1"/>
  <c r="DT42" i="1"/>
  <c r="DT22" i="1"/>
  <c r="DT20" i="1"/>
  <c r="DT31" i="1"/>
  <c r="DT13" i="1"/>
  <c r="DT17" i="1"/>
  <c r="DT24" i="1"/>
  <c r="DT50" i="1"/>
  <c r="DT34" i="1"/>
  <c r="DT44" i="1"/>
  <c r="DT23" i="1"/>
  <c r="DT12" i="1"/>
  <c r="DT9" i="1"/>
  <c r="DT51" i="1"/>
  <c r="DT18" i="1"/>
  <c r="DT43" i="1"/>
  <c r="DT40" i="1"/>
  <c r="DR84" i="1"/>
  <c r="DR81" i="1"/>
  <c r="DR79" i="1"/>
  <c r="DR83" i="1"/>
  <c r="DR78" i="1"/>
  <c r="DR86" i="1"/>
  <c r="DR80" i="1"/>
  <c r="DR87" i="1"/>
  <c r="DR77" i="1"/>
  <c r="DR90" i="1" s="1"/>
  <c r="DR88" i="1"/>
  <c r="DR85" i="1"/>
  <c r="DR82" i="1"/>
  <c r="DS56" i="1"/>
  <c r="DP92" i="1"/>
  <c r="DD103" i="1"/>
  <c r="DD102" i="1"/>
  <c r="DE100" i="1"/>
  <c r="DC104" i="1"/>
  <c r="DC109" i="1" s="1"/>
  <c r="AR63" i="1" l="1"/>
  <c r="DQ91" i="1"/>
  <c r="DQ92" i="1" s="1"/>
  <c r="DQ94" i="1" s="1"/>
  <c r="DQ95" i="1" s="1"/>
  <c r="DQ96" i="1" s="1"/>
  <c r="DD104" i="1"/>
  <c r="DD109" i="1" s="1"/>
  <c r="AP71" i="1"/>
  <c r="AP73" i="1" s="1"/>
  <c r="AP110" i="1" s="1"/>
  <c r="AP112" i="1" s="1"/>
  <c r="AR65" i="1"/>
  <c r="AR66" i="1" s="1"/>
  <c r="DP94" i="1"/>
  <c r="DP95" i="1" s="1"/>
  <c r="DP96" i="1" s="1"/>
  <c r="DT55" i="1"/>
  <c r="DT53" i="1"/>
  <c r="DT3" i="1"/>
  <c r="DT93" i="1" s="1"/>
  <c r="DT2" i="1"/>
  <c r="DT57" i="1"/>
  <c r="DU50" i="1"/>
  <c r="DU37" i="1"/>
  <c r="DU38" i="1"/>
  <c r="DU33" i="1"/>
  <c r="DU19" i="1"/>
  <c r="DU10" i="1"/>
  <c r="DU47" i="1"/>
  <c r="DU16" i="1"/>
  <c r="DU42" i="1"/>
  <c r="DU21" i="1"/>
  <c r="DU48" i="1"/>
  <c r="DU9" i="1"/>
  <c r="DU41" i="1"/>
  <c r="DU51" i="1"/>
  <c r="DU28" i="1"/>
  <c r="DU34" i="1"/>
  <c r="DU24" i="1"/>
  <c r="DU14" i="1"/>
  <c r="DU20" i="1"/>
  <c r="DU27" i="1"/>
  <c r="DU25" i="1"/>
  <c r="DU40" i="1"/>
  <c r="DU52" i="1"/>
  <c r="DU29" i="1"/>
  <c r="DU30" i="1"/>
  <c r="DU32" i="1"/>
  <c r="DU15" i="1"/>
  <c r="DU11" i="1"/>
  <c r="DU45" i="1"/>
  <c r="DV8" i="1"/>
  <c r="DU22" i="1"/>
  <c r="DU31" i="1"/>
  <c r="DU43" i="1"/>
  <c r="DU26" i="1"/>
  <c r="DU13" i="1"/>
  <c r="DU49" i="1"/>
  <c r="DU18" i="1"/>
  <c r="DU46" i="1"/>
  <c r="DU98" i="1"/>
  <c r="DU101" i="1" s="1"/>
  <c r="DU39" i="1"/>
  <c r="DU36" i="1"/>
  <c r="DU35" i="1"/>
  <c r="DU12" i="1"/>
  <c r="DU17" i="1"/>
  <c r="DU44" i="1"/>
  <c r="DU23" i="1"/>
  <c r="DU7" i="1"/>
  <c r="DU5" i="1" s="1"/>
  <c r="DS78" i="1"/>
  <c r="DS85" i="1"/>
  <c r="DS77" i="1"/>
  <c r="DS90" i="1" s="1"/>
  <c r="DS83" i="1"/>
  <c r="DS84" i="1"/>
  <c r="DS80" i="1"/>
  <c r="DS79" i="1"/>
  <c r="DS86" i="1"/>
  <c r="DS81" i="1"/>
  <c r="DS88" i="1"/>
  <c r="DS87" i="1"/>
  <c r="DS82" i="1"/>
  <c r="DR89" i="1"/>
  <c r="DT56" i="1"/>
  <c r="DE103" i="1"/>
  <c r="DE102" i="1"/>
  <c r="DF100" i="1"/>
  <c r="DR91" i="1" l="1"/>
  <c r="DR92" i="1" s="1"/>
  <c r="DR94" i="1" s="1"/>
  <c r="DR95" i="1" s="1"/>
  <c r="DR96" i="1" s="1"/>
  <c r="AP74" i="1"/>
  <c r="AQ70" i="1"/>
  <c r="AP75" i="1"/>
  <c r="AS62" i="1"/>
  <c r="AS61" i="1"/>
  <c r="AR108" i="1"/>
  <c r="AR72" i="1"/>
  <c r="DS89" i="1"/>
  <c r="DU3" i="1"/>
  <c r="DU93" i="1" s="1"/>
  <c r="DU2" i="1"/>
  <c r="DU57" i="1"/>
  <c r="DT79" i="1"/>
  <c r="DT85" i="1"/>
  <c r="DT81" i="1"/>
  <c r="DT86" i="1"/>
  <c r="DT84" i="1"/>
  <c r="DT80" i="1"/>
  <c r="DT87" i="1"/>
  <c r="DT83" i="1"/>
  <c r="DT77" i="1"/>
  <c r="DT90" i="1" s="1"/>
  <c r="DT78" i="1"/>
  <c r="DT82" i="1"/>
  <c r="DT88" i="1"/>
  <c r="DV98" i="1"/>
  <c r="DV101" i="1" s="1"/>
  <c r="DV41" i="1"/>
  <c r="DV36" i="1"/>
  <c r="DV24" i="1"/>
  <c r="DV14" i="1"/>
  <c r="DV20" i="1"/>
  <c r="DV48" i="1"/>
  <c r="DV42" i="1"/>
  <c r="DV44" i="1"/>
  <c r="DV15" i="1"/>
  <c r="DV11" i="1"/>
  <c r="DV43" i="1"/>
  <c r="DV12" i="1"/>
  <c r="DV50" i="1"/>
  <c r="DV38" i="1"/>
  <c r="DW8" i="1"/>
  <c r="DV32" i="1"/>
  <c r="DV47" i="1"/>
  <c r="DV16" i="1"/>
  <c r="DV28" i="1"/>
  <c r="DV33" i="1"/>
  <c r="DV49" i="1"/>
  <c r="DV26" i="1"/>
  <c r="DV37" i="1"/>
  <c r="DV25" i="1"/>
  <c r="DV7" i="1"/>
  <c r="DV5" i="1" s="1"/>
  <c r="DV21" i="1"/>
  <c r="DV51" i="1"/>
  <c r="DV29" i="1"/>
  <c r="DV35" i="1"/>
  <c r="DV17" i="1"/>
  <c r="DV52" i="1"/>
  <c r="DV45" i="1"/>
  <c r="DV31" i="1"/>
  <c r="DV27" i="1"/>
  <c r="DV34" i="1"/>
  <c r="DV9" i="1"/>
  <c r="DV39" i="1"/>
  <c r="DV23" i="1"/>
  <c r="DV13" i="1"/>
  <c r="DV22" i="1"/>
  <c r="DV46" i="1"/>
  <c r="DV10" i="1"/>
  <c r="DV30" i="1"/>
  <c r="DV18" i="1"/>
  <c r="DV40" i="1"/>
  <c r="DV19" i="1"/>
  <c r="DU56" i="1"/>
  <c r="DU55" i="1"/>
  <c r="DU53" i="1"/>
  <c r="DF103" i="1"/>
  <c r="DF102" i="1"/>
  <c r="DG100" i="1"/>
  <c r="DE104" i="1"/>
  <c r="DE109" i="1" s="1"/>
  <c r="DS91" i="1" l="1"/>
  <c r="DS92" i="1" s="1"/>
  <c r="DS94" i="1" s="1"/>
  <c r="DS95" i="1" s="1"/>
  <c r="DS96" i="1" s="1"/>
  <c r="AQ71" i="1"/>
  <c r="AQ73" i="1" s="1"/>
  <c r="AQ110" i="1" s="1"/>
  <c r="AQ112" i="1" s="1"/>
  <c r="DT89" i="1"/>
  <c r="AS63" i="1"/>
  <c r="DW50" i="1"/>
  <c r="DW44" i="1"/>
  <c r="DW33" i="1"/>
  <c r="DW34" i="1"/>
  <c r="DW16" i="1"/>
  <c r="DW22" i="1"/>
  <c r="DW30" i="1"/>
  <c r="DW36" i="1"/>
  <c r="DW51" i="1"/>
  <c r="DW47" i="1"/>
  <c r="DW39" i="1"/>
  <c r="DW27" i="1"/>
  <c r="DX8" i="1"/>
  <c r="DW12" i="1"/>
  <c r="DW10" i="1"/>
  <c r="DW20" i="1"/>
  <c r="DW37" i="1"/>
  <c r="DW52" i="1"/>
  <c r="DW46" i="1"/>
  <c r="DW24" i="1"/>
  <c r="DW23" i="1"/>
  <c r="DW21" i="1"/>
  <c r="DW7" i="1"/>
  <c r="DW5" i="1" s="1"/>
  <c r="DW40" i="1"/>
  <c r="DW45" i="1"/>
  <c r="DW32" i="1"/>
  <c r="DW17" i="1"/>
  <c r="DW13" i="1"/>
  <c r="DW26" i="1"/>
  <c r="DW19" i="1"/>
  <c r="DW41" i="1"/>
  <c r="DW14" i="1"/>
  <c r="DW28" i="1"/>
  <c r="DW9" i="1"/>
  <c r="DW48" i="1"/>
  <c r="DW25" i="1"/>
  <c r="DW29" i="1"/>
  <c r="DW11" i="1"/>
  <c r="DW98" i="1"/>
  <c r="DW101" i="1" s="1"/>
  <c r="DW42" i="1"/>
  <c r="DW31" i="1"/>
  <c r="DW18" i="1"/>
  <c r="DW15" i="1"/>
  <c r="DW49" i="1"/>
  <c r="DW43" i="1"/>
  <c r="DW38" i="1"/>
  <c r="DW35" i="1"/>
  <c r="DV53" i="1"/>
  <c r="DV55" i="1"/>
  <c r="DV57" i="1"/>
  <c r="DV56" i="1"/>
  <c r="DU80" i="1"/>
  <c r="DU77" i="1"/>
  <c r="DU90" i="1" s="1"/>
  <c r="DU83" i="1"/>
  <c r="DU81" i="1"/>
  <c r="DU88" i="1"/>
  <c r="DU82" i="1"/>
  <c r="DU84" i="1"/>
  <c r="DU87" i="1"/>
  <c r="DU85" i="1"/>
  <c r="DU86" i="1"/>
  <c r="DU78" i="1"/>
  <c r="DU79" i="1"/>
  <c r="DV3" i="1"/>
  <c r="DV93" i="1" s="1"/>
  <c r="DV2" i="1"/>
  <c r="DG103" i="1"/>
  <c r="DG102" i="1"/>
  <c r="DH100" i="1"/>
  <c r="DF104" i="1"/>
  <c r="DF109" i="1" s="1"/>
  <c r="DT91" i="1" l="1"/>
  <c r="DT92" i="1" s="1"/>
  <c r="DT94" i="1" s="1"/>
  <c r="DT95" i="1" s="1"/>
  <c r="DT96" i="1" s="1"/>
  <c r="DG104" i="1"/>
  <c r="DG109" i="1" s="1"/>
  <c r="AQ74" i="1"/>
  <c r="AQ75" i="1" s="1"/>
  <c r="AR70" i="1"/>
  <c r="AS65" i="1"/>
  <c r="DU89" i="1"/>
  <c r="DW2" i="1"/>
  <c r="DW3" i="1"/>
  <c r="DW93" i="1" s="1"/>
  <c r="DW56" i="1"/>
  <c r="DX51" i="1"/>
  <c r="DX44" i="1"/>
  <c r="DX38" i="1"/>
  <c r="DX18" i="1"/>
  <c r="DX21" i="1"/>
  <c r="DX24" i="1"/>
  <c r="DX29" i="1"/>
  <c r="DX23" i="1"/>
  <c r="DX52" i="1"/>
  <c r="DX45" i="1"/>
  <c r="DX33" i="1"/>
  <c r="DX28" i="1"/>
  <c r="DX17" i="1"/>
  <c r="DX13" i="1"/>
  <c r="DX40" i="1"/>
  <c r="DX36" i="1"/>
  <c r="DX15" i="1"/>
  <c r="DX12" i="1"/>
  <c r="DX41" i="1"/>
  <c r="DX47" i="1"/>
  <c r="DX39" i="1"/>
  <c r="DX19" i="1"/>
  <c r="DX9" i="1"/>
  <c r="DX14" i="1"/>
  <c r="DX42" i="1"/>
  <c r="DX48" i="1"/>
  <c r="DX46" i="1"/>
  <c r="DX34" i="1"/>
  <c r="DX27" i="1"/>
  <c r="DX10" i="1"/>
  <c r="DX7" i="1"/>
  <c r="DX5" i="1" s="1"/>
  <c r="DX30" i="1"/>
  <c r="DX20" i="1"/>
  <c r="DX49" i="1"/>
  <c r="DX37" i="1"/>
  <c r="DX11" i="1"/>
  <c r="DX98" i="1"/>
  <c r="DX101" i="1" s="1"/>
  <c r="DB105" i="1" s="1"/>
  <c r="DX43" i="1"/>
  <c r="DX31" i="1"/>
  <c r="DX26" i="1"/>
  <c r="DX16" i="1"/>
  <c r="DX22" i="1"/>
  <c r="DX50" i="1"/>
  <c r="DX35" i="1"/>
  <c r="DX32" i="1"/>
  <c r="DX25" i="1"/>
  <c r="DY8" i="1"/>
  <c r="DV85" i="1"/>
  <c r="DV83" i="1"/>
  <c r="DV87" i="1"/>
  <c r="DV77" i="1"/>
  <c r="DV90" i="1" s="1"/>
  <c r="DV79" i="1"/>
  <c r="DV82" i="1"/>
  <c r="DV80" i="1"/>
  <c r="DV88" i="1"/>
  <c r="DV78" i="1"/>
  <c r="DV81" i="1"/>
  <c r="DV84" i="1"/>
  <c r="DV86" i="1"/>
  <c r="DW55" i="1"/>
  <c r="DW53" i="1"/>
  <c r="DW57" i="1"/>
  <c r="DH102" i="1"/>
  <c r="DH103" i="1"/>
  <c r="DI100" i="1"/>
  <c r="DU91" i="1" l="1"/>
  <c r="DU92" i="1" s="1"/>
  <c r="DU94" i="1" s="1"/>
  <c r="DU95" i="1" s="1"/>
  <c r="DU96" i="1" s="1"/>
  <c r="AR71" i="1"/>
  <c r="AR73" i="1" s="1"/>
  <c r="AR110" i="1" s="1"/>
  <c r="AR112" i="1" s="1"/>
  <c r="AS108" i="1"/>
  <c r="AS72" i="1"/>
  <c r="AS66" i="1"/>
  <c r="DV89" i="1"/>
  <c r="DH105" i="1"/>
  <c r="AQ105" i="1"/>
  <c r="CZ105" i="1"/>
  <c r="CZ111" i="1" s="1"/>
  <c r="DA105" i="1"/>
  <c r="DC105" i="1"/>
  <c r="AZ105" i="1"/>
  <c r="CY105" i="1"/>
  <c r="AR105" i="1"/>
  <c r="AP105" i="1"/>
  <c r="BE105" i="1"/>
  <c r="DX57" i="1"/>
  <c r="DG105" i="1"/>
  <c r="DE105" i="1"/>
  <c r="DY49" i="1"/>
  <c r="DY46" i="1"/>
  <c r="DY40" i="1"/>
  <c r="DZ8" i="1"/>
  <c r="DY22" i="1"/>
  <c r="DY30" i="1"/>
  <c r="DY43" i="1"/>
  <c r="DY31" i="1"/>
  <c r="DY37" i="1"/>
  <c r="DY21" i="1"/>
  <c r="DY18" i="1"/>
  <c r="DY7" i="1"/>
  <c r="DY5" i="1" s="1"/>
  <c r="DY35" i="1"/>
  <c r="DY32" i="1"/>
  <c r="DY28" i="1"/>
  <c r="DY17" i="1"/>
  <c r="DY12" i="1"/>
  <c r="DY98" i="1"/>
  <c r="DY101" i="1" s="1"/>
  <c r="DY44" i="1"/>
  <c r="DY38" i="1"/>
  <c r="DY19" i="1"/>
  <c r="DY9" i="1"/>
  <c r="DY24" i="1"/>
  <c r="DY51" i="1"/>
  <c r="DY36" i="1"/>
  <c r="DY33" i="1"/>
  <c r="DY20" i="1"/>
  <c r="DY26" i="1"/>
  <c r="DY13" i="1"/>
  <c r="DY52" i="1"/>
  <c r="DY50" i="1"/>
  <c r="DY39" i="1"/>
  <c r="DY27" i="1"/>
  <c r="DY25" i="1"/>
  <c r="DY23" i="1"/>
  <c r="DY48" i="1"/>
  <c r="DY45" i="1"/>
  <c r="DY34" i="1"/>
  <c r="DY29" i="1"/>
  <c r="DY10" i="1"/>
  <c r="DY14" i="1"/>
  <c r="DY42" i="1"/>
  <c r="DY47" i="1"/>
  <c r="DY41" i="1"/>
  <c r="DY16" i="1"/>
  <c r="DY11" i="1"/>
  <c r="DY15" i="1"/>
  <c r="DX3" i="1"/>
  <c r="DX93" i="1" s="1"/>
  <c r="DX2" i="1"/>
  <c r="DX53" i="1"/>
  <c r="DX55" i="1"/>
  <c r="DD105" i="1"/>
  <c r="DX56" i="1"/>
  <c r="AV105" i="1"/>
  <c r="BD105" i="1"/>
  <c r="BN105" i="1"/>
  <c r="BT105" i="1"/>
  <c r="CC105" i="1"/>
  <c r="CK105" i="1"/>
  <c r="CR105" i="1"/>
  <c r="CN105" i="1"/>
  <c r="CW105" i="1"/>
  <c r="BM105" i="1"/>
  <c r="BV105" i="1"/>
  <c r="CF105" i="1"/>
  <c r="CL105" i="1"/>
  <c r="CV105" i="1"/>
  <c r="CU105" i="1"/>
  <c r="BU105" i="1"/>
  <c r="BZ105" i="1"/>
  <c r="CS105" i="1"/>
  <c r="AX105" i="1"/>
  <c r="BG105" i="1"/>
  <c r="BS105" i="1"/>
  <c r="BX105" i="1"/>
  <c r="CD105" i="1"/>
  <c r="CM105" i="1"/>
  <c r="BO105" i="1"/>
  <c r="CT105" i="1"/>
  <c r="CB105" i="1"/>
  <c r="AN105" i="1"/>
  <c r="AY105" i="1"/>
  <c r="BH105" i="1"/>
  <c r="CE105" i="1"/>
  <c r="CG105" i="1"/>
  <c r="CA105" i="1"/>
  <c r="AS105" i="1"/>
  <c r="BB105" i="1"/>
  <c r="BK105" i="1"/>
  <c r="BQ105" i="1"/>
  <c r="BY105" i="1"/>
  <c r="CH105" i="1"/>
  <c r="CP105" i="1"/>
  <c r="CX105" i="1"/>
  <c r="CI105" i="1"/>
  <c r="AT105" i="1"/>
  <c r="BA105" i="1"/>
  <c r="BI105" i="1"/>
  <c r="BP105" i="1"/>
  <c r="CO105" i="1"/>
  <c r="CQ105" i="1"/>
  <c r="AU105" i="1"/>
  <c r="BC105" i="1"/>
  <c r="BL105" i="1"/>
  <c r="BR105" i="1"/>
  <c r="CJ105" i="1"/>
  <c r="DF105" i="1"/>
  <c r="AO105" i="1"/>
  <c r="AW105" i="1"/>
  <c r="BF105" i="1"/>
  <c r="BJ105" i="1"/>
  <c r="BW105" i="1"/>
  <c r="DW86" i="1"/>
  <c r="DW87" i="1"/>
  <c r="DW85" i="1"/>
  <c r="DW78" i="1"/>
  <c r="DW79" i="1"/>
  <c r="DW82" i="1"/>
  <c r="DW81" i="1"/>
  <c r="DW84" i="1"/>
  <c r="DW77" i="1"/>
  <c r="DW90" i="1" s="1"/>
  <c r="DW80" i="1"/>
  <c r="DW88" i="1"/>
  <c r="DW83" i="1"/>
  <c r="DH104" i="1"/>
  <c r="DH109" i="1" s="1"/>
  <c r="DI103" i="1"/>
  <c r="DI105" i="1" s="1"/>
  <c r="DI102" i="1"/>
  <c r="DJ100" i="1"/>
  <c r="DV91" i="1" l="1"/>
  <c r="DV92" i="1" s="1"/>
  <c r="DV94" i="1" s="1"/>
  <c r="DV95" i="1" s="1"/>
  <c r="DV96" i="1" s="1"/>
  <c r="CZ116" i="1"/>
  <c r="CZ117" i="1" s="1"/>
  <c r="AR74" i="1"/>
  <c r="AT61" i="1"/>
  <c r="AT62" i="1"/>
  <c r="DX86" i="1"/>
  <c r="DX83" i="1"/>
  <c r="DX84" i="1"/>
  <c r="DX77" i="1"/>
  <c r="DX90" i="1" s="1"/>
  <c r="DX79" i="1"/>
  <c r="DX87" i="1"/>
  <c r="DX78" i="1"/>
  <c r="DX80" i="1"/>
  <c r="DX88" i="1"/>
  <c r="DX85" i="1"/>
  <c r="DX82" i="1"/>
  <c r="DX81" i="1"/>
  <c r="DY56" i="1"/>
  <c r="DY57" i="1"/>
  <c r="DY55" i="1"/>
  <c r="DY53" i="1"/>
  <c r="DW89" i="1"/>
  <c r="DY2" i="1"/>
  <c r="DY3" i="1"/>
  <c r="DY93" i="1" s="1"/>
  <c r="DZ50" i="1"/>
  <c r="DZ33" i="1"/>
  <c r="DZ35" i="1"/>
  <c r="DZ17" i="1"/>
  <c r="DZ13" i="1"/>
  <c r="DZ16" i="1"/>
  <c r="DZ28" i="1"/>
  <c r="DZ23" i="1"/>
  <c r="DZ15" i="1"/>
  <c r="DZ24" i="1"/>
  <c r="DZ45" i="1"/>
  <c r="DZ42" i="1"/>
  <c r="DZ9" i="1"/>
  <c r="DZ98" i="1"/>
  <c r="DZ101" i="1" s="1"/>
  <c r="DZ37" i="1"/>
  <c r="DZ39" i="1"/>
  <c r="DZ20" i="1"/>
  <c r="DZ10" i="1"/>
  <c r="DZ14" i="1"/>
  <c r="DZ46" i="1"/>
  <c r="DZ22" i="1"/>
  <c r="DZ52" i="1"/>
  <c r="DZ47" i="1"/>
  <c r="DZ34" i="1"/>
  <c r="DZ21" i="1"/>
  <c r="DZ11" i="1"/>
  <c r="DZ31" i="1"/>
  <c r="DZ25" i="1"/>
  <c r="DZ49" i="1"/>
  <c r="DZ26" i="1"/>
  <c r="DZ27" i="1"/>
  <c r="DZ43" i="1"/>
  <c r="DZ51" i="1"/>
  <c r="DZ48" i="1"/>
  <c r="DZ29" i="1"/>
  <c r="DZ18" i="1"/>
  <c r="EA8" i="1"/>
  <c r="DZ44" i="1"/>
  <c r="DZ32" i="1"/>
  <c r="DZ41" i="1"/>
  <c r="DZ30" i="1"/>
  <c r="DZ12" i="1"/>
  <c r="DZ19" i="1"/>
  <c r="DZ36" i="1"/>
  <c r="DZ38" i="1"/>
  <c r="DZ40" i="1"/>
  <c r="DZ7" i="1"/>
  <c r="DZ5" i="1" s="1"/>
  <c r="DJ102" i="1"/>
  <c r="DJ103" i="1"/>
  <c r="DJ105" i="1" s="1"/>
  <c r="DK100" i="1"/>
  <c r="DI104" i="1"/>
  <c r="DI109" i="1" s="1"/>
  <c r="DW91" i="1" l="1"/>
  <c r="DW92" i="1" s="1"/>
  <c r="DW94" i="1" s="1"/>
  <c r="DW95" i="1" s="1"/>
  <c r="DW96" i="1" s="1"/>
  <c r="AR75" i="1"/>
  <c r="AS70" i="1"/>
  <c r="AT63" i="1"/>
  <c r="DJ104" i="1"/>
  <c r="DJ109" i="1" s="1"/>
  <c r="EA52" i="1"/>
  <c r="EA51" i="1"/>
  <c r="EA41" i="1"/>
  <c r="EA29" i="1"/>
  <c r="EA18" i="1"/>
  <c r="EA19" i="1"/>
  <c r="EA30" i="1"/>
  <c r="EA25" i="1"/>
  <c r="EA44" i="1"/>
  <c r="EA48" i="1"/>
  <c r="EA40" i="1"/>
  <c r="EA43" i="1"/>
  <c r="EA12" i="1"/>
  <c r="EA16" i="1"/>
  <c r="EA33" i="1"/>
  <c r="EA50" i="1"/>
  <c r="EA36" i="1"/>
  <c r="EA27" i="1"/>
  <c r="EA24" i="1"/>
  <c r="EA20" i="1"/>
  <c r="EA9" i="1"/>
  <c r="EA49" i="1"/>
  <c r="EA7" i="1"/>
  <c r="EA5" i="1" s="1"/>
  <c r="EB8" i="1"/>
  <c r="EA45" i="1"/>
  <c r="EA13" i="1"/>
  <c r="EA37" i="1"/>
  <c r="EA42" i="1"/>
  <c r="EA28" i="1"/>
  <c r="EA35" i="1"/>
  <c r="EA47" i="1"/>
  <c r="EA39" i="1"/>
  <c r="EA32" i="1"/>
  <c r="EA31" i="1"/>
  <c r="EA23" i="1"/>
  <c r="EA17" i="1"/>
  <c r="EA46" i="1"/>
  <c r="EA34" i="1"/>
  <c r="EA21" i="1"/>
  <c r="EA10" i="1"/>
  <c r="EA14" i="1"/>
  <c r="EA98" i="1"/>
  <c r="EA101" i="1" s="1"/>
  <c r="EA38" i="1"/>
  <c r="EA26" i="1"/>
  <c r="EA22" i="1"/>
  <c r="EA11" i="1"/>
  <c r="EA15" i="1"/>
  <c r="DZ53" i="1"/>
  <c r="DZ55" i="1"/>
  <c r="DX89" i="1"/>
  <c r="DZ56" i="1"/>
  <c r="DZ2" i="1"/>
  <c r="DZ3" i="1"/>
  <c r="DZ93" i="1" s="1"/>
  <c r="DZ57" i="1"/>
  <c r="DY78" i="1"/>
  <c r="DY79" i="1"/>
  <c r="DY82" i="1"/>
  <c r="DY84" i="1"/>
  <c r="DY77" i="1"/>
  <c r="DY90" i="1" s="1"/>
  <c r="DY85" i="1"/>
  <c r="DY86" i="1"/>
  <c r="DY87" i="1"/>
  <c r="DY80" i="1"/>
  <c r="DY88" i="1"/>
  <c r="DY81" i="1"/>
  <c r="DY83" i="1"/>
  <c r="DK102" i="1"/>
  <c r="DK103" i="1"/>
  <c r="DK105" i="1" s="1"/>
  <c r="DL100" i="1"/>
  <c r="DX91" i="1" l="1"/>
  <c r="DX92" i="1" s="1"/>
  <c r="DX94" i="1" s="1"/>
  <c r="DX95" i="1" s="1"/>
  <c r="DX96" i="1" s="1"/>
  <c r="EA57" i="1"/>
  <c r="AS71" i="1"/>
  <c r="AS73" i="1" s="1"/>
  <c r="AS110" i="1" s="1"/>
  <c r="AS112" i="1" s="1"/>
  <c r="AT65" i="1"/>
  <c r="AT66" i="1" s="1"/>
  <c r="EA56" i="1"/>
  <c r="DY89" i="1"/>
  <c r="DY91" i="1" s="1"/>
  <c r="EB48" i="1"/>
  <c r="EB49" i="1"/>
  <c r="EB44" i="1"/>
  <c r="EB23" i="1"/>
  <c r="EB12" i="1"/>
  <c r="EB16" i="1"/>
  <c r="EB41" i="1"/>
  <c r="EB7" i="1"/>
  <c r="EB5" i="1" s="1"/>
  <c r="EB51" i="1"/>
  <c r="EB50" i="1"/>
  <c r="EB42" i="1"/>
  <c r="EB37" i="1"/>
  <c r="EB24" i="1"/>
  <c r="EB20" i="1"/>
  <c r="EB17" i="1"/>
  <c r="EB13" i="1"/>
  <c r="EB18" i="1"/>
  <c r="EB52" i="1"/>
  <c r="EB34" i="1"/>
  <c r="EB43" i="1"/>
  <c r="EB30" i="1"/>
  <c r="EB9" i="1"/>
  <c r="EB33" i="1"/>
  <c r="EB45" i="1"/>
  <c r="EB25" i="1"/>
  <c r="EB10" i="1"/>
  <c r="EB46" i="1"/>
  <c r="EB40" i="1"/>
  <c r="EB21" i="1"/>
  <c r="EB31" i="1"/>
  <c r="EB14" i="1"/>
  <c r="EC8" i="1"/>
  <c r="EB38" i="1"/>
  <c r="EB27" i="1"/>
  <c r="EB22" i="1"/>
  <c r="EB26" i="1"/>
  <c r="EB15" i="1"/>
  <c r="EB29" i="1"/>
  <c r="EB98" i="1"/>
  <c r="EB101" i="1" s="1"/>
  <c r="EB39" i="1"/>
  <c r="EB35" i="1"/>
  <c r="EB36" i="1"/>
  <c r="EB11" i="1"/>
  <c r="EB32" i="1"/>
  <c r="EB28" i="1"/>
  <c r="EB47" i="1"/>
  <c r="EB19" i="1"/>
  <c r="EA2" i="1"/>
  <c r="EA3" i="1"/>
  <c r="EA93" i="1" s="1"/>
  <c r="EA55" i="1"/>
  <c r="EA53" i="1"/>
  <c r="DZ84" i="1"/>
  <c r="DZ85" i="1"/>
  <c r="DZ82" i="1"/>
  <c r="DZ80" i="1"/>
  <c r="DZ78" i="1"/>
  <c r="DZ86" i="1"/>
  <c r="DZ87" i="1"/>
  <c r="DZ83" i="1"/>
  <c r="DZ77" i="1"/>
  <c r="DZ90" i="1" s="1"/>
  <c r="DZ88" i="1"/>
  <c r="DZ79" i="1"/>
  <c r="DZ81" i="1"/>
  <c r="DL103" i="1"/>
  <c r="DL105" i="1" s="1"/>
  <c r="DL102" i="1"/>
  <c r="DM100" i="1"/>
  <c r="DK104" i="1"/>
  <c r="DK109" i="1" s="1"/>
  <c r="AS74" i="1" l="1"/>
  <c r="DL104" i="1"/>
  <c r="DL109" i="1" s="1"/>
  <c r="AS75" i="1"/>
  <c r="AT70" i="1"/>
  <c r="AT71" i="1" s="1"/>
  <c r="AU62" i="1"/>
  <c r="AU61" i="1"/>
  <c r="AU63" i="1" s="1"/>
  <c r="AT108" i="1"/>
  <c r="AT72" i="1"/>
  <c r="AT73" i="1" s="1"/>
  <c r="AT110" i="1" s="1"/>
  <c r="AT112" i="1" s="1"/>
  <c r="EB57" i="1"/>
  <c r="EB55" i="1"/>
  <c r="EB53" i="1"/>
  <c r="EB56" i="1"/>
  <c r="DZ89" i="1"/>
  <c r="DZ91" i="1" s="1"/>
  <c r="EA83" i="1"/>
  <c r="EA88" i="1"/>
  <c r="EA78" i="1"/>
  <c r="EA82" i="1"/>
  <c r="EA87" i="1"/>
  <c r="EA79" i="1"/>
  <c r="EA80" i="1"/>
  <c r="EA77" i="1"/>
  <c r="EA90" i="1" s="1"/>
  <c r="EA85" i="1"/>
  <c r="EA81" i="1"/>
  <c r="EA86" i="1"/>
  <c r="EA84" i="1"/>
  <c r="EC50" i="1"/>
  <c r="EC41" i="1"/>
  <c r="EC36" i="1"/>
  <c r="EC34" i="1"/>
  <c r="EC13" i="1"/>
  <c r="EC9" i="1"/>
  <c r="EC7" i="1"/>
  <c r="EC5" i="1" s="1"/>
  <c r="EC28" i="1"/>
  <c r="EC27" i="1"/>
  <c r="ED8" i="1"/>
  <c r="EC98" i="1"/>
  <c r="EC101" i="1" s="1"/>
  <c r="EC16" i="1"/>
  <c r="EC45" i="1"/>
  <c r="EC20" i="1"/>
  <c r="EC51" i="1"/>
  <c r="EC38" i="1"/>
  <c r="EC22" i="1"/>
  <c r="EC26" i="1"/>
  <c r="EC10" i="1"/>
  <c r="EC33" i="1"/>
  <c r="EC19" i="1"/>
  <c r="EC49" i="1"/>
  <c r="EC17" i="1"/>
  <c r="EC52" i="1"/>
  <c r="EC35" i="1"/>
  <c r="EC23" i="1"/>
  <c r="EC32" i="1"/>
  <c r="EC14" i="1"/>
  <c r="EC11" i="1"/>
  <c r="EC47" i="1"/>
  <c r="EC44" i="1"/>
  <c r="EC24" i="1"/>
  <c r="EC42" i="1"/>
  <c r="EC46" i="1"/>
  <c r="EC15" i="1"/>
  <c r="EC39" i="1"/>
  <c r="EC18" i="1"/>
  <c r="EC25" i="1"/>
  <c r="EC43" i="1"/>
  <c r="EC21" i="1"/>
  <c r="EC29" i="1"/>
  <c r="EC30" i="1"/>
  <c r="EC48" i="1"/>
  <c r="EC40" i="1"/>
  <c r="EC37" i="1"/>
  <c r="EC12" i="1"/>
  <c r="EC31" i="1"/>
  <c r="EB2" i="1"/>
  <c r="EB3" i="1"/>
  <c r="EB93" i="1" s="1"/>
  <c r="DY92" i="1"/>
  <c r="DY94" i="1" s="1"/>
  <c r="DY95" i="1" s="1"/>
  <c r="DY96" i="1" s="1"/>
  <c r="DM103" i="1"/>
  <c r="DM105" i="1" s="1"/>
  <c r="DM102" i="1"/>
  <c r="DM104" i="1" s="1"/>
  <c r="DM109" i="1" s="1"/>
  <c r="DN100" i="1"/>
  <c r="AT74" i="1" l="1"/>
  <c r="AU65" i="1"/>
  <c r="AU66" i="1" s="1"/>
  <c r="EC3" i="1"/>
  <c r="EC93" i="1" s="1"/>
  <c r="EC2" i="1"/>
  <c r="EA89" i="1"/>
  <c r="EC53" i="1"/>
  <c r="EC55" i="1"/>
  <c r="DZ92" i="1"/>
  <c r="EC56" i="1"/>
  <c r="ED52" i="1"/>
  <c r="ED44" i="1"/>
  <c r="ED24" i="1"/>
  <c r="ED33" i="1"/>
  <c r="ED19" i="1"/>
  <c r="ED18" i="1"/>
  <c r="ED29" i="1"/>
  <c r="ED28" i="1"/>
  <c r="ED16" i="1"/>
  <c r="ED45" i="1"/>
  <c r="ED47" i="1"/>
  <c r="ED25" i="1"/>
  <c r="ED21" i="1"/>
  <c r="ED42" i="1"/>
  <c r="ED14" i="1"/>
  <c r="ED35" i="1"/>
  <c r="ED39" i="1"/>
  <c r="ED46" i="1"/>
  <c r="ED31" i="1"/>
  <c r="ED20" i="1"/>
  <c r="ED17" i="1"/>
  <c r="ED98" i="1"/>
  <c r="ED101" i="1" s="1"/>
  <c r="ED37" i="1"/>
  <c r="ED38" i="1"/>
  <c r="ED10" i="1"/>
  <c r="ED7" i="1"/>
  <c r="ED5" i="1" s="1"/>
  <c r="ED36" i="1"/>
  <c r="EE8" i="1"/>
  <c r="ED40" i="1"/>
  <c r="ED13" i="1"/>
  <c r="ED48" i="1"/>
  <c r="ED41" i="1"/>
  <c r="ED30" i="1"/>
  <c r="ED34" i="1"/>
  <c r="ED11" i="1"/>
  <c r="ED26" i="1"/>
  <c r="ED15" i="1"/>
  <c r="ED49" i="1"/>
  <c r="ED12" i="1"/>
  <c r="ED51" i="1"/>
  <c r="ED27" i="1"/>
  <c r="ED50" i="1"/>
  <c r="ED43" i="1"/>
  <c r="ED23" i="1"/>
  <c r="ED32" i="1"/>
  <c r="ED22" i="1"/>
  <c r="ED9" i="1"/>
  <c r="EB77" i="1"/>
  <c r="EB90" i="1" s="1"/>
  <c r="EB82" i="1"/>
  <c r="EB83" i="1"/>
  <c r="EB88" i="1"/>
  <c r="EB80" i="1"/>
  <c r="EB85" i="1"/>
  <c r="EB78" i="1"/>
  <c r="EB87" i="1"/>
  <c r="EB79" i="1"/>
  <c r="EB86" i="1"/>
  <c r="EB84" i="1"/>
  <c r="EB81" i="1"/>
  <c r="EC57" i="1"/>
  <c r="AT75" i="1"/>
  <c r="AU70" i="1"/>
  <c r="DN103" i="1"/>
  <c r="DN105" i="1" s="1"/>
  <c r="DN102" i="1"/>
  <c r="DO100" i="1"/>
  <c r="EA91" i="1" l="1"/>
  <c r="EA92" i="1" s="1"/>
  <c r="EA94" i="1" s="1"/>
  <c r="EA95" i="1" s="1"/>
  <c r="EA96" i="1" s="1"/>
  <c r="AV61" i="1"/>
  <c r="AV62" i="1"/>
  <c r="AU108" i="1"/>
  <c r="AU72" i="1"/>
  <c r="DZ94" i="1"/>
  <c r="DZ95" i="1" s="1"/>
  <c r="DZ96" i="1" s="1"/>
  <c r="ED57" i="1"/>
  <c r="ED53" i="1"/>
  <c r="ED55" i="1"/>
  <c r="EB89" i="1"/>
  <c r="EE52" i="1"/>
  <c r="EE39" i="1"/>
  <c r="EE38" i="1"/>
  <c r="EE32" i="1"/>
  <c r="EF8" i="1"/>
  <c r="EE20" i="1"/>
  <c r="EE40" i="1"/>
  <c r="EE37" i="1"/>
  <c r="EE27" i="1"/>
  <c r="EE28" i="1"/>
  <c r="EE23" i="1"/>
  <c r="EE9" i="1"/>
  <c r="EE42" i="1"/>
  <c r="EE31" i="1"/>
  <c r="EE14" i="1"/>
  <c r="EE10" i="1"/>
  <c r="EE98" i="1"/>
  <c r="EE101" i="1" s="1"/>
  <c r="EE47" i="1"/>
  <c r="EE44" i="1"/>
  <c r="EE18" i="1"/>
  <c r="EE21" i="1"/>
  <c r="EE34" i="1"/>
  <c r="EE46" i="1"/>
  <c r="EE22" i="1"/>
  <c r="EE15" i="1"/>
  <c r="EE16" i="1"/>
  <c r="EE41" i="1"/>
  <c r="EE30" i="1"/>
  <c r="EE24" i="1"/>
  <c r="EE35" i="1"/>
  <c r="EE17" i="1"/>
  <c r="EE7" i="1"/>
  <c r="EE5" i="1" s="1"/>
  <c r="EE29" i="1"/>
  <c r="EE43" i="1"/>
  <c r="EE25" i="1"/>
  <c r="EE36" i="1"/>
  <c r="EE12" i="1"/>
  <c r="EE26" i="1"/>
  <c r="EE11" i="1"/>
  <c r="EE45" i="1"/>
  <c r="EE49" i="1"/>
  <c r="EE50" i="1"/>
  <c r="EE48" i="1"/>
  <c r="EE33" i="1"/>
  <c r="EE19" i="1"/>
  <c r="EE51" i="1"/>
  <c r="EE13" i="1"/>
  <c r="ED3" i="1"/>
  <c r="ED93" i="1" s="1"/>
  <c r="ED2" i="1"/>
  <c r="EC87" i="1"/>
  <c r="EC77" i="1"/>
  <c r="EC90" i="1" s="1"/>
  <c r="EC86" i="1"/>
  <c r="EC78" i="1"/>
  <c r="EC81" i="1"/>
  <c r="EC85" i="1"/>
  <c r="EC88" i="1"/>
  <c r="EC80" i="1"/>
  <c r="EC82" i="1"/>
  <c r="EC84" i="1"/>
  <c r="EC79" i="1"/>
  <c r="EC83" i="1"/>
  <c r="ED56" i="1"/>
  <c r="AU71" i="1"/>
  <c r="DO103" i="1"/>
  <c r="DO105" i="1" s="1"/>
  <c r="DO102" i="1"/>
  <c r="DP100" i="1"/>
  <c r="DN104" i="1"/>
  <c r="DN109" i="1" s="1"/>
  <c r="EB91" i="1" l="1"/>
  <c r="EB92" i="1" s="1"/>
  <c r="EB94" i="1" s="1"/>
  <c r="EB95" i="1" s="1"/>
  <c r="EB96" i="1" s="1"/>
  <c r="AU73" i="1"/>
  <c r="AU110" i="1" s="1"/>
  <c r="AU112" i="1" s="1"/>
  <c r="AV63" i="1"/>
  <c r="DO104" i="1"/>
  <c r="DO109" i="1" s="1"/>
  <c r="EE57" i="1"/>
  <c r="ED88" i="1"/>
  <c r="ED82" i="1"/>
  <c r="ED77" i="1"/>
  <c r="ED90" i="1" s="1"/>
  <c r="ED83" i="1"/>
  <c r="ED81" i="1"/>
  <c r="ED79" i="1"/>
  <c r="ED85" i="1"/>
  <c r="ED80" i="1"/>
  <c r="ED86" i="1"/>
  <c r="ED87" i="1"/>
  <c r="ED84" i="1"/>
  <c r="ED78" i="1"/>
  <c r="EE3" i="1"/>
  <c r="EE93" i="1" s="1"/>
  <c r="EE2" i="1"/>
  <c r="EE56" i="1"/>
  <c r="EC89" i="1"/>
  <c r="EF52" i="1"/>
  <c r="EF49" i="1"/>
  <c r="EF36" i="1"/>
  <c r="EF26" i="1"/>
  <c r="EF17" i="1"/>
  <c r="EF13" i="1"/>
  <c r="EF41" i="1"/>
  <c r="EF46" i="1"/>
  <c r="EF33" i="1"/>
  <c r="EF19" i="1"/>
  <c r="EF9" i="1"/>
  <c r="EF14" i="1"/>
  <c r="EF40" i="1"/>
  <c r="EF22" i="1"/>
  <c r="EF31" i="1"/>
  <c r="EF45" i="1"/>
  <c r="EF42" i="1"/>
  <c r="EF47" i="1"/>
  <c r="EF34" i="1"/>
  <c r="EF28" i="1"/>
  <c r="EF24" i="1"/>
  <c r="EF7" i="1"/>
  <c r="EF5" i="1" s="1"/>
  <c r="EF38" i="1"/>
  <c r="EF27" i="1"/>
  <c r="EF50" i="1"/>
  <c r="EF12" i="1"/>
  <c r="EF43" i="1"/>
  <c r="EF10" i="1"/>
  <c r="EG8" i="1"/>
  <c r="EF32" i="1"/>
  <c r="EF18" i="1"/>
  <c r="EF20" i="1"/>
  <c r="EF35" i="1"/>
  <c r="EF37" i="1"/>
  <c r="EF29" i="1"/>
  <c r="EF15" i="1"/>
  <c r="EF11" i="1"/>
  <c r="EF98" i="1"/>
  <c r="EF101" i="1" s="1"/>
  <c r="EF30" i="1"/>
  <c r="EF16" i="1"/>
  <c r="EF44" i="1"/>
  <c r="EF25" i="1"/>
  <c r="EF21" i="1"/>
  <c r="EF48" i="1"/>
  <c r="EF51" i="1"/>
  <c r="EF23" i="1"/>
  <c r="EF39" i="1"/>
  <c r="EE53" i="1"/>
  <c r="EE55" i="1"/>
  <c r="DP103" i="1"/>
  <c r="DP105" i="1" s="1"/>
  <c r="DP102" i="1"/>
  <c r="DQ100" i="1"/>
  <c r="AU74" i="1" l="1"/>
  <c r="EC91" i="1"/>
  <c r="EC92" i="1" s="1"/>
  <c r="EC94" i="1" s="1"/>
  <c r="EC95" i="1" s="1"/>
  <c r="EC96" i="1" s="1"/>
  <c r="AV65" i="1"/>
  <c r="AV66" i="1" s="1"/>
  <c r="EF3" i="1"/>
  <c r="EF93" i="1" s="1"/>
  <c r="EF2" i="1"/>
  <c r="EE88" i="1"/>
  <c r="EE77" i="1"/>
  <c r="EE90" i="1" s="1"/>
  <c r="EE80" i="1"/>
  <c r="EE85" i="1"/>
  <c r="EE83" i="1"/>
  <c r="EE86" i="1"/>
  <c r="EE78" i="1"/>
  <c r="EE82" i="1"/>
  <c r="EE81" i="1"/>
  <c r="EE84" i="1"/>
  <c r="EE87" i="1"/>
  <c r="EE79" i="1"/>
  <c r="EG44" i="1"/>
  <c r="EG32" i="1"/>
  <c r="EG30" i="1"/>
  <c r="EG25" i="1"/>
  <c r="EG21" i="1"/>
  <c r="EG52" i="1"/>
  <c r="EG38" i="1"/>
  <c r="EG18" i="1"/>
  <c r="EG46" i="1"/>
  <c r="EG24" i="1"/>
  <c r="EG47" i="1"/>
  <c r="EG31" i="1"/>
  <c r="EG98" i="1"/>
  <c r="EG101" i="1" s="1"/>
  <c r="EG36" i="1"/>
  <c r="EG33" i="1"/>
  <c r="EG20" i="1"/>
  <c r="EG23" i="1"/>
  <c r="EG12" i="1"/>
  <c r="EG48" i="1"/>
  <c r="EG28" i="1"/>
  <c r="EG13" i="1"/>
  <c r="EG37" i="1"/>
  <c r="EG42" i="1"/>
  <c r="EG29" i="1"/>
  <c r="EG43" i="1"/>
  <c r="EG15" i="1"/>
  <c r="EH8" i="1"/>
  <c r="EG51" i="1"/>
  <c r="EG34" i="1"/>
  <c r="EG17" i="1"/>
  <c r="EG9" i="1"/>
  <c r="EG45" i="1"/>
  <c r="EG7" i="1"/>
  <c r="EG5" i="1" s="1"/>
  <c r="EG10" i="1"/>
  <c r="EG35" i="1"/>
  <c r="EG11" i="1"/>
  <c r="EG50" i="1"/>
  <c r="EG49" i="1"/>
  <c r="EG39" i="1"/>
  <c r="EG27" i="1"/>
  <c r="EG41" i="1"/>
  <c r="EG14" i="1"/>
  <c r="EG40" i="1"/>
  <c r="EG26" i="1"/>
  <c r="EG19" i="1"/>
  <c r="EG16" i="1"/>
  <c r="EG22" i="1"/>
  <c r="EF56" i="1"/>
  <c r="EF57" i="1"/>
  <c r="ED89" i="1"/>
  <c r="DP104" i="1"/>
  <c r="DP109" i="1" s="1"/>
  <c r="EF53" i="1"/>
  <c r="EF55" i="1"/>
  <c r="AU75" i="1"/>
  <c r="AV70" i="1"/>
  <c r="DQ103" i="1"/>
  <c r="DQ105" i="1" s="1"/>
  <c r="DQ102" i="1"/>
  <c r="DR100" i="1"/>
  <c r="ED91" i="1" l="1"/>
  <c r="ED92" i="1" s="1"/>
  <c r="ED94" i="1" s="1"/>
  <c r="ED95" i="1" s="1"/>
  <c r="ED96" i="1" s="1"/>
  <c r="AW61" i="1"/>
  <c r="AW62" i="1"/>
  <c r="AV108" i="1"/>
  <c r="AV72" i="1"/>
  <c r="DQ104" i="1"/>
  <c r="DQ109" i="1" s="1"/>
  <c r="EG56" i="1"/>
  <c r="EG2" i="1"/>
  <c r="EG3" i="1"/>
  <c r="EG93" i="1" s="1"/>
  <c r="EG55" i="1"/>
  <c r="EG53" i="1"/>
  <c r="EG57" i="1"/>
  <c r="EF88" i="1"/>
  <c r="EF85" i="1"/>
  <c r="EF78" i="1"/>
  <c r="EF77" i="1"/>
  <c r="EF90" i="1" s="1"/>
  <c r="EF82" i="1"/>
  <c r="EF87" i="1"/>
  <c r="EF86" i="1"/>
  <c r="EF80" i="1"/>
  <c r="EF81" i="1"/>
  <c r="EF79" i="1"/>
  <c r="EF83" i="1"/>
  <c r="EF84" i="1"/>
  <c r="EH44" i="1"/>
  <c r="EH47" i="1"/>
  <c r="EH42" i="1"/>
  <c r="EH35" i="1"/>
  <c r="EH19" i="1"/>
  <c r="EH15" i="1"/>
  <c r="EH33" i="1"/>
  <c r="EH29" i="1"/>
  <c r="EI8" i="1"/>
  <c r="EH30" i="1"/>
  <c r="EH12" i="1"/>
  <c r="EH9" i="1"/>
  <c r="EH43" i="1"/>
  <c r="EH24" i="1"/>
  <c r="EH36" i="1"/>
  <c r="EH32" i="1"/>
  <c r="EH41" i="1"/>
  <c r="EH27" i="1"/>
  <c r="EH10" i="1"/>
  <c r="EH7" i="1"/>
  <c r="EH5" i="1" s="1"/>
  <c r="EH11" i="1"/>
  <c r="EH34" i="1"/>
  <c r="EH16" i="1"/>
  <c r="EH98" i="1"/>
  <c r="EH101" i="1" s="1"/>
  <c r="EH17" i="1"/>
  <c r="EH50" i="1"/>
  <c r="EH46" i="1"/>
  <c r="EH48" i="1"/>
  <c r="EH40" i="1"/>
  <c r="EH25" i="1"/>
  <c r="EH38" i="1"/>
  <c r="EH18" i="1"/>
  <c r="EH45" i="1"/>
  <c r="EH28" i="1"/>
  <c r="EH37" i="1"/>
  <c r="EH26" i="1"/>
  <c r="EH20" i="1"/>
  <c r="EH23" i="1"/>
  <c r="EH13" i="1"/>
  <c r="EH51" i="1"/>
  <c r="EH52" i="1"/>
  <c r="EH14" i="1"/>
  <c r="EH31" i="1"/>
  <c r="EH49" i="1"/>
  <c r="EH39" i="1"/>
  <c r="EH22" i="1"/>
  <c r="EH21" i="1"/>
  <c r="EE89" i="1"/>
  <c r="AV71" i="1"/>
  <c r="DR102" i="1"/>
  <c r="DR103" i="1"/>
  <c r="DR105" i="1" s="1"/>
  <c r="DS100" i="1"/>
  <c r="EE91" i="1" l="1"/>
  <c r="EE92" i="1" s="1"/>
  <c r="EE94" i="1" s="1"/>
  <c r="EE95" i="1" s="1"/>
  <c r="EE96" i="1" s="1"/>
  <c r="AW63" i="1"/>
  <c r="AW65" i="1" s="1"/>
  <c r="AV73" i="1"/>
  <c r="AV110" i="1" s="1"/>
  <c r="AV112" i="1" s="1"/>
  <c r="AW66" i="1"/>
  <c r="AW72" i="1"/>
  <c r="AW108" i="1"/>
  <c r="EH57" i="1"/>
  <c r="DR104" i="1"/>
  <c r="DR109" i="1" s="1"/>
  <c r="EH2" i="1"/>
  <c r="EH3" i="1"/>
  <c r="EH93" i="1" s="1"/>
  <c r="EH55" i="1"/>
  <c r="EH53" i="1"/>
  <c r="EH56" i="1"/>
  <c r="EI48" i="1"/>
  <c r="EI50" i="1"/>
  <c r="EI42" i="1"/>
  <c r="EI32" i="1"/>
  <c r="EI11" i="1"/>
  <c r="EJ8" i="1"/>
  <c r="EI37" i="1"/>
  <c r="EI24" i="1"/>
  <c r="EI13" i="1"/>
  <c r="EI52" i="1"/>
  <c r="EI17" i="1"/>
  <c r="EI49" i="1"/>
  <c r="EI31" i="1"/>
  <c r="EI9" i="1"/>
  <c r="EI19" i="1"/>
  <c r="EI47" i="1"/>
  <c r="EI39" i="1"/>
  <c r="EI45" i="1"/>
  <c r="EI33" i="1"/>
  <c r="EI41" i="1"/>
  <c r="EI35" i="1"/>
  <c r="EI12" i="1"/>
  <c r="EI7" i="1"/>
  <c r="EI5" i="1" s="1"/>
  <c r="EI40" i="1"/>
  <c r="EI23" i="1"/>
  <c r="EI10" i="1"/>
  <c r="EI34" i="1"/>
  <c r="EI14" i="1"/>
  <c r="EI51" i="1"/>
  <c r="EI26" i="1"/>
  <c r="EI30" i="1"/>
  <c r="EI18" i="1"/>
  <c r="EI29" i="1"/>
  <c r="EI36" i="1"/>
  <c r="EI16" i="1"/>
  <c r="EI46" i="1"/>
  <c r="EI27" i="1"/>
  <c r="EI28" i="1"/>
  <c r="EI25" i="1"/>
  <c r="EI20" i="1"/>
  <c r="EI98" i="1"/>
  <c r="EI101" i="1" s="1"/>
  <c r="EI38" i="1"/>
  <c r="EI43" i="1"/>
  <c r="EI21" i="1"/>
  <c r="EI15" i="1"/>
  <c r="EI44" i="1"/>
  <c r="EI22" i="1"/>
  <c r="EG82" i="1"/>
  <c r="EG77" i="1"/>
  <c r="EG90" i="1" s="1"/>
  <c r="EG81" i="1"/>
  <c r="EG84" i="1"/>
  <c r="EG78" i="1"/>
  <c r="EG83" i="1"/>
  <c r="EG79" i="1"/>
  <c r="EG88" i="1"/>
  <c r="EG85" i="1"/>
  <c r="EG86" i="1"/>
  <c r="EG87" i="1"/>
  <c r="EG80" i="1"/>
  <c r="EF89" i="1"/>
  <c r="DS102" i="1"/>
  <c r="DS103" i="1"/>
  <c r="DS105" i="1" s="1"/>
  <c r="DT100" i="1"/>
  <c r="AV74" i="1" l="1"/>
  <c r="AV75" i="1" s="1"/>
  <c r="EF91" i="1"/>
  <c r="EF92" i="1" s="1"/>
  <c r="EF94" i="1" s="1"/>
  <c r="EF95" i="1" s="1"/>
  <c r="EF96" i="1" s="1"/>
  <c r="AW70" i="1"/>
  <c r="AW71" i="1" s="1"/>
  <c r="AX62" i="1"/>
  <c r="AX61" i="1"/>
  <c r="AX63" i="1" s="1"/>
  <c r="AX65" i="1" s="1"/>
  <c r="DS104" i="1"/>
  <c r="DS109" i="1" s="1"/>
  <c r="EI57" i="1"/>
  <c r="EI53" i="1"/>
  <c r="EI55" i="1"/>
  <c r="EJ45" i="1"/>
  <c r="EJ36" i="1"/>
  <c r="EJ37" i="1"/>
  <c r="EJ29" i="1"/>
  <c r="EJ14" i="1"/>
  <c r="EK8" i="1"/>
  <c r="EJ27" i="1"/>
  <c r="EJ25" i="1"/>
  <c r="EJ20" i="1"/>
  <c r="EJ26" i="1"/>
  <c r="EJ51" i="1"/>
  <c r="EJ31" i="1"/>
  <c r="EJ19" i="1"/>
  <c r="EJ28" i="1"/>
  <c r="EJ33" i="1"/>
  <c r="EJ98" i="1"/>
  <c r="EJ101" i="1" s="1"/>
  <c r="EJ21" i="1"/>
  <c r="EJ7" i="1"/>
  <c r="EJ5" i="1" s="1"/>
  <c r="EJ35" i="1"/>
  <c r="EJ18" i="1"/>
  <c r="EJ49" i="1"/>
  <c r="EJ15" i="1"/>
  <c r="EJ46" i="1"/>
  <c r="EJ43" i="1"/>
  <c r="EJ16" i="1"/>
  <c r="EJ23" i="1"/>
  <c r="EJ11" i="1"/>
  <c r="EJ52" i="1"/>
  <c r="EJ47" i="1"/>
  <c r="EJ38" i="1"/>
  <c r="EJ42" i="1"/>
  <c r="EJ22" i="1"/>
  <c r="EJ12" i="1"/>
  <c r="EJ30" i="1"/>
  <c r="EJ48" i="1"/>
  <c r="EJ32" i="1"/>
  <c r="EJ17" i="1"/>
  <c r="EJ50" i="1"/>
  <c r="EJ40" i="1"/>
  <c r="EJ9" i="1"/>
  <c r="EJ24" i="1"/>
  <c r="EJ39" i="1"/>
  <c r="EJ41" i="1"/>
  <c r="EJ13" i="1"/>
  <c r="EJ44" i="1"/>
  <c r="EJ34" i="1"/>
  <c r="EJ10" i="1"/>
  <c r="EI3" i="1"/>
  <c r="EI93" i="1" s="1"/>
  <c r="EI2" i="1"/>
  <c r="EG89" i="1"/>
  <c r="EH84" i="1"/>
  <c r="EH88" i="1"/>
  <c r="EH77" i="1"/>
  <c r="EH90" i="1" s="1"/>
  <c r="EH87" i="1"/>
  <c r="EH86" i="1"/>
  <c r="EH83" i="1"/>
  <c r="EH78" i="1"/>
  <c r="EH82" i="1"/>
  <c r="EH85" i="1"/>
  <c r="EH79" i="1"/>
  <c r="EH80" i="1"/>
  <c r="EH81" i="1"/>
  <c r="EI56" i="1"/>
  <c r="DT103" i="1"/>
  <c r="DT105" i="1" s="1"/>
  <c r="DT102" i="1"/>
  <c r="DU100" i="1"/>
  <c r="EG91" i="1" l="1"/>
  <c r="EG92" i="1" s="1"/>
  <c r="EG94" i="1" s="1"/>
  <c r="EG95" i="1" s="1"/>
  <c r="EG96" i="1" s="1"/>
  <c r="AX66" i="1"/>
  <c r="AX108" i="1"/>
  <c r="AX72" i="1"/>
  <c r="DT104" i="1"/>
  <c r="DT109" i="1" s="1"/>
  <c r="EJ3" i="1"/>
  <c r="EJ93" i="1" s="1"/>
  <c r="EJ2" i="1"/>
  <c r="EH89" i="1"/>
  <c r="EJ55" i="1"/>
  <c r="EJ53" i="1"/>
  <c r="EI83" i="1"/>
  <c r="EI86" i="1"/>
  <c r="EI77" i="1"/>
  <c r="EI90" i="1" s="1"/>
  <c r="EI78" i="1"/>
  <c r="EI79" i="1"/>
  <c r="EI85" i="1"/>
  <c r="EI80" i="1"/>
  <c r="EI88" i="1"/>
  <c r="EI81" i="1"/>
  <c r="EI87" i="1"/>
  <c r="EI84" i="1"/>
  <c r="EI82" i="1"/>
  <c r="EJ56" i="1"/>
  <c r="EJ57" i="1"/>
  <c r="EK51" i="1"/>
  <c r="EK43" i="1"/>
  <c r="EK44" i="1"/>
  <c r="EK27" i="1"/>
  <c r="EK21" i="1"/>
  <c r="EK10" i="1"/>
  <c r="EK38" i="1"/>
  <c r="EK30" i="1"/>
  <c r="EK20" i="1"/>
  <c r="EK29" i="1"/>
  <c r="EL8" i="1"/>
  <c r="EK23" i="1"/>
  <c r="EK41" i="1"/>
  <c r="EK40" i="1"/>
  <c r="EK25" i="1"/>
  <c r="EK52" i="1"/>
  <c r="EK22" i="1"/>
  <c r="EK11" i="1"/>
  <c r="EK46" i="1"/>
  <c r="EK32" i="1"/>
  <c r="EK15" i="1"/>
  <c r="EK39" i="1"/>
  <c r="EK26" i="1"/>
  <c r="EK13" i="1"/>
  <c r="EK48" i="1"/>
  <c r="EK7" i="1"/>
  <c r="EK5" i="1" s="1"/>
  <c r="EK49" i="1"/>
  <c r="EK18" i="1"/>
  <c r="EK50" i="1"/>
  <c r="EK28" i="1"/>
  <c r="EK33" i="1"/>
  <c r="EK19" i="1"/>
  <c r="EK12" i="1"/>
  <c r="EK42" i="1"/>
  <c r="EK31" i="1"/>
  <c r="EK35" i="1"/>
  <c r="EK45" i="1"/>
  <c r="EK9" i="1"/>
  <c r="EK14" i="1"/>
  <c r="EK16" i="1"/>
  <c r="EK98" i="1"/>
  <c r="EK101" i="1" s="1"/>
  <c r="EK47" i="1"/>
  <c r="EK34" i="1"/>
  <c r="EK24" i="1"/>
  <c r="EK17" i="1"/>
  <c r="EK36" i="1"/>
  <c r="EK37" i="1"/>
  <c r="AW73" i="1"/>
  <c r="AW110" i="1" s="1"/>
  <c r="AW112" i="1" s="1"/>
  <c r="DU103" i="1"/>
  <c r="DU105" i="1" s="1"/>
  <c r="DU102" i="1"/>
  <c r="DV100" i="1"/>
  <c r="EH91" i="1" l="1"/>
  <c r="EH92" i="1" s="1"/>
  <c r="EH94" i="1" s="1"/>
  <c r="EH95" i="1" s="1"/>
  <c r="EH96" i="1" s="1"/>
  <c r="AY61" i="1"/>
  <c r="AY62" i="1"/>
  <c r="EL47" i="1"/>
  <c r="EL35" i="1"/>
  <c r="EL36" i="1"/>
  <c r="EL13" i="1"/>
  <c r="EL17" i="1"/>
  <c r="EL98" i="1"/>
  <c r="EL101" i="1" s="1"/>
  <c r="EL30" i="1"/>
  <c r="EL34" i="1"/>
  <c r="EL22" i="1"/>
  <c r="EL18" i="1"/>
  <c r="EL49" i="1"/>
  <c r="EL25" i="1"/>
  <c r="EL40" i="1"/>
  <c r="EL7" i="1"/>
  <c r="EL5" i="1" s="1"/>
  <c r="EL48" i="1"/>
  <c r="EL45" i="1"/>
  <c r="EL24" i="1"/>
  <c r="EL19" i="1"/>
  <c r="EL14" i="1"/>
  <c r="EL12" i="1"/>
  <c r="EL39" i="1"/>
  <c r="EL26" i="1"/>
  <c r="EL41" i="1"/>
  <c r="EL37" i="1"/>
  <c r="EL15" i="1"/>
  <c r="EL42" i="1"/>
  <c r="EL10" i="1"/>
  <c r="EL50" i="1"/>
  <c r="EL43" i="1"/>
  <c r="EL44" i="1"/>
  <c r="EL33" i="1"/>
  <c r="EL21" i="1"/>
  <c r="EL11" i="1"/>
  <c r="EM8" i="1"/>
  <c r="EL51" i="1"/>
  <c r="EL46" i="1"/>
  <c r="EL32" i="1"/>
  <c r="EL27" i="1"/>
  <c r="EL20" i="1"/>
  <c r="EL9" i="1"/>
  <c r="EL52" i="1"/>
  <c r="EL38" i="1"/>
  <c r="EL28" i="1"/>
  <c r="EL31" i="1"/>
  <c r="EL29" i="1"/>
  <c r="EL23" i="1"/>
  <c r="EL16" i="1"/>
  <c r="EK3" i="1"/>
  <c r="EK93" i="1" s="1"/>
  <c r="EK2" i="1"/>
  <c r="EJ86" i="1"/>
  <c r="EJ81" i="1"/>
  <c r="EJ82" i="1"/>
  <c r="EJ78" i="1"/>
  <c r="EJ84" i="1"/>
  <c r="EJ85" i="1"/>
  <c r="EJ80" i="1"/>
  <c r="EJ88" i="1"/>
  <c r="EJ77" i="1"/>
  <c r="EJ90" i="1" s="1"/>
  <c r="EJ83" i="1"/>
  <c r="EJ87" i="1"/>
  <c r="EJ79" i="1"/>
  <c r="EK55" i="1"/>
  <c r="EK53" i="1"/>
  <c r="EK57" i="1"/>
  <c r="EK56" i="1"/>
  <c r="EI89" i="1"/>
  <c r="EI91" i="1" s="1"/>
  <c r="DV103" i="1"/>
  <c r="DV105" i="1" s="1"/>
  <c r="DV102" i="1"/>
  <c r="DW100" i="1"/>
  <c r="DU104" i="1"/>
  <c r="DU109" i="1" s="1"/>
  <c r="AW74" i="1"/>
  <c r="DV104" i="1" l="1"/>
  <c r="DV109" i="1" s="1"/>
  <c r="AY63" i="1"/>
  <c r="AY65" i="1" s="1"/>
  <c r="AY72" i="1" s="1"/>
  <c r="AY66" i="1"/>
  <c r="AY108" i="1"/>
  <c r="EL53" i="1"/>
  <c r="EL55" i="1"/>
  <c r="EL3" i="1"/>
  <c r="EL93" i="1" s="1"/>
  <c r="EL2" i="1"/>
  <c r="EL57" i="1"/>
  <c r="EL56" i="1"/>
  <c r="EI92" i="1"/>
  <c r="EI94" i="1" s="1"/>
  <c r="EI95" i="1" s="1"/>
  <c r="EI96" i="1" s="1"/>
  <c r="EM48" i="1"/>
  <c r="EM38" i="1"/>
  <c r="EM36" i="1"/>
  <c r="EM14" i="1"/>
  <c r="EM32" i="1"/>
  <c r="EM13" i="1"/>
  <c r="EM47" i="1"/>
  <c r="EM35" i="1"/>
  <c r="EM34" i="1"/>
  <c r="EM21" i="1"/>
  <c r="EM22" i="1"/>
  <c r="EM7" i="1"/>
  <c r="EM5" i="1" s="1"/>
  <c r="EM20" i="1"/>
  <c r="EM25" i="1"/>
  <c r="EM40" i="1"/>
  <c r="EM30" i="1"/>
  <c r="EM24" i="1"/>
  <c r="EM19" i="1"/>
  <c r="EM17" i="1"/>
  <c r="EM98" i="1"/>
  <c r="EM101" i="1" s="1"/>
  <c r="EM41" i="1"/>
  <c r="EM31" i="1"/>
  <c r="EM15" i="1"/>
  <c r="EM10" i="1"/>
  <c r="EM52" i="1"/>
  <c r="EM9" i="1"/>
  <c r="EM49" i="1"/>
  <c r="EM42" i="1"/>
  <c r="EM45" i="1"/>
  <c r="EM27" i="1"/>
  <c r="EM16" i="1"/>
  <c r="EM11" i="1"/>
  <c r="EM23" i="1"/>
  <c r="EM33" i="1"/>
  <c r="EM50" i="1"/>
  <c r="EM43" i="1"/>
  <c r="EM39" i="1"/>
  <c r="EM18" i="1"/>
  <c r="EN8" i="1"/>
  <c r="EM51" i="1"/>
  <c r="EM44" i="1"/>
  <c r="EM37" i="1"/>
  <c r="EM29" i="1"/>
  <c r="EM28" i="1"/>
  <c r="EM12" i="1"/>
  <c r="EM46" i="1"/>
  <c r="EM26" i="1"/>
  <c r="EJ89" i="1"/>
  <c r="EJ91" i="1" s="1"/>
  <c r="EK83" i="1"/>
  <c r="EK81" i="1"/>
  <c r="EK87" i="1"/>
  <c r="EK85" i="1"/>
  <c r="EK79" i="1"/>
  <c r="EK77" i="1"/>
  <c r="EK90" i="1" s="1"/>
  <c r="EK82" i="1"/>
  <c r="EK84" i="1"/>
  <c r="EK78" i="1"/>
  <c r="EK80" i="1"/>
  <c r="EK88" i="1"/>
  <c r="EK86" i="1"/>
  <c r="AW75" i="1"/>
  <c r="AX70" i="1"/>
  <c r="DW103" i="1"/>
  <c r="DW105" i="1" s="1"/>
  <c r="DW102" i="1"/>
  <c r="DX100" i="1"/>
  <c r="DW104" i="1" l="1"/>
  <c r="DW109" i="1" s="1"/>
  <c r="AZ62" i="1"/>
  <c r="AZ61" i="1"/>
  <c r="AZ63" i="1" s="1"/>
  <c r="AZ65" i="1" s="1"/>
  <c r="EJ92" i="1"/>
  <c r="EM56" i="1"/>
  <c r="EN52" i="1"/>
  <c r="EN46" i="1"/>
  <c r="EN40" i="1"/>
  <c r="EN19" i="1"/>
  <c r="EN16" i="1"/>
  <c r="EN12" i="1"/>
  <c r="EN49" i="1"/>
  <c r="EN30" i="1"/>
  <c r="EN33" i="1"/>
  <c r="EN38" i="1"/>
  <c r="EO8" i="1"/>
  <c r="EN25" i="1"/>
  <c r="EN27" i="1"/>
  <c r="EN11" i="1"/>
  <c r="EN13" i="1"/>
  <c r="EN43" i="1"/>
  <c r="EN24" i="1"/>
  <c r="EN47" i="1"/>
  <c r="EN23" i="1"/>
  <c r="EN41" i="1"/>
  <c r="EN31" i="1"/>
  <c r="EN34" i="1"/>
  <c r="EN26" i="1"/>
  <c r="EN17" i="1"/>
  <c r="EN7" i="1"/>
  <c r="EN5" i="1" s="1"/>
  <c r="EN9" i="1"/>
  <c r="EN45" i="1"/>
  <c r="EN29" i="1"/>
  <c r="EN42" i="1"/>
  <c r="EN48" i="1"/>
  <c r="EN36" i="1"/>
  <c r="EN28" i="1"/>
  <c r="EN14" i="1"/>
  <c r="EN39" i="1"/>
  <c r="EN22" i="1"/>
  <c r="EN37" i="1"/>
  <c r="EN10" i="1"/>
  <c r="EN20" i="1"/>
  <c r="EN98" i="1"/>
  <c r="EN101" i="1" s="1"/>
  <c r="EN35" i="1"/>
  <c r="EN21" i="1"/>
  <c r="EN51" i="1"/>
  <c r="EN15" i="1"/>
  <c r="EN50" i="1"/>
  <c r="EN44" i="1"/>
  <c r="EN32" i="1"/>
  <c r="EN18" i="1"/>
  <c r="EM57" i="1"/>
  <c r="EM3" i="1"/>
  <c r="EM93" i="1" s="1"/>
  <c r="EM2" i="1"/>
  <c r="EL77" i="1"/>
  <c r="EL90" i="1" s="1"/>
  <c r="EL86" i="1"/>
  <c r="EL81" i="1"/>
  <c r="EL78" i="1"/>
  <c r="EL85" i="1"/>
  <c r="EL88" i="1"/>
  <c r="EL82" i="1"/>
  <c r="EL83" i="1"/>
  <c r="EL79" i="1"/>
  <c r="EL84" i="1"/>
  <c r="EL80" i="1"/>
  <c r="EL87" i="1"/>
  <c r="EM53" i="1"/>
  <c r="EM55" i="1"/>
  <c r="EK89" i="1"/>
  <c r="EK91" i="1" s="1"/>
  <c r="DX103" i="1"/>
  <c r="DX105" i="1" s="1"/>
  <c r="DX102" i="1"/>
  <c r="DY100" i="1"/>
  <c r="AX71" i="1"/>
  <c r="AX73" i="1" s="1"/>
  <c r="AX110" i="1" s="1"/>
  <c r="AX112" i="1" s="1"/>
  <c r="DX104" i="1" l="1"/>
  <c r="DX109" i="1" s="1"/>
  <c r="EN56" i="1"/>
  <c r="AZ66" i="1"/>
  <c r="AZ108" i="1"/>
  <c r="AZ72" i="1"/>
  <c r="EJ94" i="1"/>
  <c r="EJ95" i="1" s="1"/>
  <c r="EJ96" i="1" s="1"/>
  <c r="EO36" i="1"/>
  <c r="EO37" i="1"/>
  <c r="EO27" i="1"/>
  <c r="EO18" i="1"/>
  <c r="EO23" i="1"/>
  <c r="EO46" i="1"/>
  <c r="EO19" i="1"/>
  <c r="EO13" i="1"/>
  <c r="EO50" i="1"/>
  <c r="EO17" i="1"/>
  <c r="EO48" i="1"/>
  <c r="EO7" i="1"/>
  <c r="EO5" i="1" s="1"/>
  <c r="EO35" i="1"/>
  <c r="EO11" i="1"/>
  <c r="EO98" i="1"/>
  <c r="EO101" i="1" s="1"/>
  <c r="EO45" i="1"/>
  <c r="EO32" i="1"/>
  <c r="EO29" i="1"/>
  <c r="EO16" i="1"/>
  <c r="EO12" i="1"/>
  <c r="EO26" i="1"/>
  <c r="EO33" i="1"/>
  <c r="EO22" i="1"/>
  <c r="EO10" i="1"/>
  <c r="EO51" i="1"/>
  <c r="EO49" i="1"/>
  <c r="EP8" i="1"/>
  <c r="EO42" i="1"/>
  <c r="EO9" i="1"/>
  <c r="EO21" i="1"/>
  <c r="EO28" i="1"/>
  <c r="EO52" i="1"/>
  <c r="EO41" i="1"/>
  <c r="EO20" i="1"/>
  <c r="EO14" i="1"/>
  <c r="EO40" i="1"/>
  <c r="EO31" i="1"/>
  <c r="EO24" i="1"/>
  <c r="EO25" i="1"/>
  <c r="EO44" i="1"/>
  <c r="EO15" i="1"/>
  <c r="EO43" i="1"/>
  <c r="EO47" i="1"/>
  <c r="EO30" i="1"/>
  <c r="EO34" i="1"/>
  <c r="EO38" i="1"/>
  <c r="EO39" i="1"/>
  <c r="EM81" i="1"/>
  <c r="EM87" i="1"/>
  <c r="EM83" i="1"/>
  <c r="EM84" i="1"/>
  <c r="EM77" i="1"/>
  <c r="EM90" i="1" s="1"/>
  <c r="EM88" i="1"/>
  <c r="EM78" i="1"/>
  <c r="EM86" i="1"/>
  <c r="EM85" i="1"/>
  <c r="EM82" i="1"/>
  <c r="EM79" i="1"/>
  <c r="EM80" i="1"/>
  <c r="EN53" i="1"/>
  <c r="EN55" i="1"/>
  <c r="EN3" i="1"/>
  <c r="EN93" i="1" s="1"/>
  <c r="EN2" i="1"/>
  <c r="EK92" i="1"/>
  <c r="EK94" i="1" s="1"/>
  <c r="EK95" i="1" s="1"/>
  <c r="EK96" i="1" s="1"/>
  <c r="AX74" i="1"/>
  <c r="AY70" i="1" s="1"/>
  <c r="EN57" i="1"/>
  <c r="EL89" i="1"/>
  <c r="EL91" i="1" s="1"/>
  <c r="DY103" i="1"/>
  <c r="DY105" i="1" s="1"/>
  <c r="DY102" i="1"/>
  <c r="DZ100" i="1"/>
  <c r="EM89" i="1" l="1"/>
  <c r="AX75" i="1"/>
  <c r="BA62" i="1"/>
  <c r="BA61" i="1"/>
  <c r="EL92" i="1"/>
  <c r="EL94" i="1" s="1"/>
  <c r="EL95" i="1" s="1"/>
  <c r="EL96" i="1" s="1"/>
  <c r="EO55" i="1"/>
  <c r="EO53" i="1"/>
  <c r="EO2" i="1"/>
  <c r="EO3" i="1"/>
  <c r="EO93" i="1" s="1"/>
  <c r="EO56" i="1"/>
  <c r="EP44" i="1"/>
  <c r="EP49" i="1"/>
  <c r="EP34" i="1"/>
  <c r="EP31" i="1"/>
  <c r="EP19" i="1"/>
  <c r="EP16" i="1"/>
  <c r="EQ8" i="1"/>
  <c r="EP42" i="1"/>
  <c r="EP36" i="1"/>
  <c r="EP39" i="1"/>
  <c r="EP26" i="1"/>
  <c r="EP25" i="1"/>
  <c r="EP12" i="1"/>
  <c r="EP18" i="1"/>
  <c r="EP37" i="1"/>
  <c r="EP32" i="1"/>
  <c r="EP9" i="1"/>
  <c r="EP14" i="1"/>
  <c r="EP98" i="1"/>
  <c r="EP101" i="1" s="1"/>
  <c r="EP46" i="1"/>
  <c r="EP20" i="1"/>
  <c r="EP27" i="1"/>
  <c r="EP47" i="1"/>
  <c r="EP23" i="1"/>
  <c r="EP45" i="1"/>
  <c r="EP35" i="1"/>
  <c r="EP38" i="1"/>
  <c r="EP17" i="1"/>
  <c r="EP13" i="1"/>
  <c r="EP50" i="1"/>
  <c r="EP21" i="1"/>
  <c r="EP24" i="1"/>
  <c r="EP28" i="1"/>
  <c r="EP29" i="1"/>
  <c r="EP41" i="1"/>
  <c r="EP22" i="1"/>
  <c r="EP52" i="1"/>
  <c r="EP10" i="1"/>
  <c r="EP15" i="1"/>
  <c r="EP40" i="1"/>
  <c r="EP43" i="1"/>
  <c r="EP7" i="1"/>
  <c r="EP5" i="1" s="1"/>
  <c r="EP51" i="1"/>
  <c r="EP48" i="1"/>
  <c r="EP33" i="1"/>
  <c r="EP30" i="1"/>
  <c r="EP11" i="1"/>
  <c r="EN87" i="1"/>
  <c r="EN79" i="1"/>
  <c r="EN85" i="1"/>
  <c r="EN78" i="1"/>
  <c r="EN83" i="1"/>
  <c r="EN84" i="1"/>
  <c r="EN82" i="1"/>
  <c r="EN86" i="1"/>
  <c r="EN77" i="1"/>
  <c r="EN90" i="1" s="1"/>
  <c r="EN81" i="1"/>
  <c r="EN80" i="1"/>
  <c r="EN88" i="1"/>
  <c r="EO57" i="1"/>
  <c r="DZ102" i="1"/>
  <c r="DZ103" i="1"/>
  <c r="DZ105" i="1" s="1"/>
  <c r="EA100" i="1"/>
  <c r="AY71" i="1"/>
  <c r="AY73" i="1" s="1"/>
  <c r="DY104" i="1"/>
  <c r="DY109" i="1" s="1"/>
  <c r="EM91" i="1" l="1"/>
  <c r="EM92" i="1" s="1"/>
  <c r="EM94" i="1" s="1"/>
  <c r="EM95" i="1" s="1"/>
  <c r="EM96" i="1" s="1"/>
  <c r="BA63" i="1"/>
  <c r="BA65" i="1" s="1"/>
  <c r="BA66" i="1" s="1"/>
  <c r="EQ50" i="1"/>
  <c r="EQ33" i="1"/>
  <c r="EQ21" i="1"/>
  <c r="EQ32" i="1"/>
  <c r="EQ15" i="1"/>
  <c r="ER8" i="1"/>
  <c r="EQ35" i="1"/>
  <c r="EQ16" i="1"/>
  <c r="EQ44" i="1"/>
  <c r="EQ30" i="1"/>
  <c r="EQ19" i="1"/>
  <c r="EQ48" i="1"/>
  <c r="EQ43" i="1"/>
  <c r="EQ22" i="1"/>
  <c r="EQ10" i="1"/>
  <c r="EQ18" i="1"/>
  <c r="EQ98" i="1"/>
  <c r="EQ101" i="1" s="1"/>
  <c r="EQ47" i="1"/>
  <c r="EQ42" i="1"/>
  <c r="EQ11" i="1"/>
  <c r="EQ49" i="1"/>
  <c r="EQ34" i="1"/>
  <c r="EQ23" i="1"/>
  <c r="EQ20" i="1"/>
  <c r="EQ52" i="1"/>
  <c r="EQ31" i="1"/>
  <c r="EQ38" i="1"/>
  <c r="EQ17" i="1"/>
  <c r="EQ12" i="1"/>
  <c r="EQ39" i="1"/>
  <c r="EQ25" i="1"/>
  <c r="EQ45" i="1"/>
  <c r="EQ26" i="1"/>
  <c r="EQ29" i="1"/>
  <c r="EQ40" i="1"/>
  <c r="EQ14" i="1"/>
  <c r="EQ28" i="1"/>
  <c r="EQ51" i="1"/>
  <c r="EQ27" i="1"/>
  <c r="EQ7" i="1"/>
  <c r="EQ5" i="1" s="1"/>
  <c r="EQ37" i="1"/>
  <c r="EQ46" i="1"/>
  <c r="EQ41" i="1"/>
  <c r="EQ36" i="1"/>
  <c r="EQ24" i="1"/>
  <c r="EQ13" i="1"/>
  <c r="EQ9" i="1"/>
  <c r="EP56" i="1"/>
  <c r="EO84" i="1"/>
  <c r="EO81" i="1"/>
  <c r="EO80" i="1"/>
  <c r="EO77" i="1"/>
  <c r="EO90" i="1" s="1"/>
  <c r="EO79" i="1"/>
  <c r="EO85" i="1"/>
  <c r="EO78" i="1"/>
  <c r="EO88" i="1"/>
  <c r="EO83" i="1"/>
  <c r="EO82" i="1"/>
  <c r="EO86" i="1"/>
  <c r="EO87" i="1"/>
  <c r="EN89" i="1"/>
  <c r="EP3" i="1"/>
  <c r="EP93" i="1" s="1"/>
  <c r="EP2" i="1"/>
  <c r="EP57" i="1"/>
  <c r="EP53" i="1"/>
  <c r="EP55" i="1"/>
  <c r="AY110" i="1"/>
  <c r="AY112" i="1" s="1"/>
  <c r="AY74" i="1"/>
  <c r="EA102" i="1"/>
  <c r="EA103" i="1"/>
  <c r="EA105" i="1" s="1"/>
  <c r="EB100" i="1"/>
  <c r="DZ104" i="1"/>
  <c r="DZ109" i="1" s="1"/>
  <c r="EN91" i="1" l="1"/>
  <c r="EN92" i="1" s="1"/>
  <c r="EN94" i="1" s="1"/>
  <c r="EN95" i="1" s="1"/>
  <c r="EN96" i="1" s="1"/>
  <c r="BB61" i="1"/>
  <c r="BB62" i="1"/>
  <c r="BA108" i="1"/>
  <c r="BA72" i="1"/>
  <c r="EQ3" i="1"/>
  <c r="EQ93" i="1" s="1"/>
  <c r="EQ2" i="1"/>
  <c r="EP80" i="1"/>
  <c r="EP81" i="1"/>
  <c r="EP83" i="1"/>
  <c r="EP77" i="1"/>
  <c r="EP90" i="1" s="1"/>
  <c r="EP88" i="1"/>
  <c r="EP78" i="1"/>
  <c r="EP84" i="1"/>
  <c r="EP86" i="1"/>
  <c r="EP79" i="1"/>
  <c r="EP87" i="1"/>
  <c r="EP85" i="1"/>
  <c r="EP82" i="1"/>
  <c r="EO89" i="1"/>
  <c r="EQ55" i="1"/>
  <c r="EQ53" i="1"/>
  <c r="EQ56" i="1"/>
  <c r="ER38" i="1"/>
  <c r="ER27" i="1"/>
  <c r="ER30" i="1"/>
  <c r="ER29" i="1"/>
  <c r="ER18" i="1"/>
  <c r="ER32" i="1"/>
  <c r="ER98" i="1"/>
  <c r="ER101" i="1" s="1"/>
  <c r="ER39" i="1"/>
  <c r="ER28" i="1"/>
  <c r="ER26" i="1"/>
  <c r="ER11" i="1"/>
  <c r="ER16" i="1"/>
  <c r="ER12" i="1"/>
  <c r="ER42" i="1"/>
  <c r="ER45" i="1"/>
  <c r="ER14" i="1"/>
  <c r="ER46" i="1"/>
  <c r="ER47" i="1"/>
  <c r="ER49" i="1"/>
  <c r="ER36" i="1"/>
  <c r="ER23" i="1"/>
  <c r="ER19" i="1"/>
  <c r="ER20" i="1"/>
  <c r="ER52" i="1"/>
  <c r="ER10" i="1"/>
  <c r="ER48" i="1"/>
  <c r="ER51" i="1"/>
  <c r="ER44" i="1"/>
  <c r="ER31" i="1"/>
  <c r="ER17" i="1"/>
  <c r="ER7" i="1"/>
  <c r="ER5" i="1" s="1"/>
  <c r="ER22" i="1"/>
  <c r="ER41" i="1"/>
  <c r="ER50" i="1"/>
  <c r="ER43" i="1"/>
  <c r="ER35" i="1"/>
  <c r="ER24" i="1"/>
  <c r="ER13" i="1"/>
  <c r="ER9" i="1"/>
  <c r="ER21" i="1"/>
  <c r="ER33" i="1"/>
  <c r="ER25" i="1"/>
  <c r="ES8" i="1"/>
  <c r="ER15" i="1"/>
  <c r="ER37" i="1"/>
  <c r="ER34" i="1"/>
  <c r="ER40" i="1"/>
  <c r="EQ57" i="1"/>
  <c r="EB102" i="1"/>
  <c r="EB103" i="1"/>
  <c r="EB105" i="1" s="1"/>
  <c r="EC100" i="1"/>
  <c r="AY75" i="1"/>
  <c r="AZ70" i="1"/>
  <c r="EA104" i="1"/>
  <c r="EA109" i="1" s="1"/>
  <c r="EO91" i="1" l="1"/>
  <c r="EO92" i="1" s="1"/>
  <c r="EO94" i="1" s="1"/>
  <c r="EO95" i="1" s="1"/>
  <c r="EO96" i="1" s="1"/>
  <c r="BB63" i="1"/>
  <c r="BB65" i="1" s="1"/>
  <c r="EP89" i="1"/>
  <c r="EP91" i="1" s="1"/>
  <c r="ER56" i="1"/>
  <c r="ER57" i="1"/>
  <c r="EQ84" i="1"/>
  <c r="EQ78" i="1"/>
  <c r="EQ87" i="1"/>
  <c r="EQ77" i="1"/>
  <c r="EQ90" i="1" s="1"/>
  <c r="EQ88" i="1"/>
  <c r="EQ81" i="1"/>
  <c r="EQ82" i="1"/>
  <c r="EQ86" i="1"/>
  <c r="EQ80" i="1"/>
  <c r="EQ83" i="1"/>
  <c r="EQ85" i="1"/>
  <c r="EQ79" i="1"/>
  <c r="ES48" i="1"/>
  <c r="ES47" i="1"/>
  <c r="ES22" i="1"/>
  <c r="ES43" i="1"/>
  <c r="ES13" i="1"/>
  <c r="ES17" i="1"/>
  <c r="ES9" i="1"/>
  <c r="ES50" i="1"/>
  <c r="ES14" i="1"/>
  <c r="ES26" i="1"/>
  <c r="ES23" i="1"/>
  <c r="ES46" i="1"/>
  <c r="ES27" i="1"/>
  <c r="ES31" i="1"/>
  <c r="ES16" i="1"/>
  <c r="ES98" i="1"/>
  <c r="ES101" i="1" s="1"/>
  <c r="ES49" i="1"/>
  <c r="ES28" i="1"/>
  <c r="ES33" i="1"/>
  <c r="ES25" i="1"/>
  <c r="ES7" i="1"/>
  <c r="ES5" i="1" s="1"/>
  <c r="ES30" i="1"/>
  <c r="ES32" i="1"/>
  <c r="ES51" i="1"/>
  <c r="ES36" i="1"/>
  <c r="ES15" i="1"/>
  <c r="ES10" i="1"/>
  <c r="ES29" i="1"/>
  <c r="ES11" i="1"/>
  <c r="ES12" i="1"/>
  <c r="ES45" i="1"/>
  <c r="ES21" i="1"/>
  <c r="ES37" i="1"/>
  <c r="ES42" i="1"/>
  <c r="ES44" i="1"/>
  <c r="ES35" i="1"/>
  <c r="ET8" i="1"/>
  <c r="ES40" i="1"/>
  <c r="ES52" i="1"/>
  <c r="ES34" i="1"/>
  <c r="ES24" i="1"/>
  <c r="ES18" i="1"/>
  <c r="ES20" i="1"/>
  <c r="ES39" i="1"/>
  <c r="ES38" i="1"/>
  <c r="ES19" i="1"/>
  <c r="ES41" i="1"/>
  <c r="ER53" i="1"/>
  <c r="ER55" i="1"/>
  <c r="ER3" i="1"/>
  <c r="ER93" i="1" s="1"/>
  <c r="ER2" i="1"/>
  <c r="AZ71" i="1"/>
  <c r="AZ73" i="1" s="1"/>
  <c r="AZ110" i="1" s="1"/>
  <c r="AZ112" i="1" s="1"/>
  <c r="EB104" i="1"/>
  <c r="EB109" i="1" s="1"/>
  <c r="EC102" i="1"/>
  <c r="EC103" i="1"/>
  <c r="EC105" i="1" s="1"/>
  <c r="ED100" i="1"/>
  <c r="BB66" i="1" l="1"/>
  <c r="BB108" i="1"/>
  <c r="BB72" i="1"/>
  <c r="ES55" i="1"/>
  <c r="ES53" i="1"/>
  <c r="EQ89" i="1"/>
  <c r="EQ91" i="1" s="1"/>
  <c r="ET50" i="1"/>
  <c r="ET43" i="1"/>
  <c r="ET35" i="1"/>
  <c r="ET25" i="1"/>
  <c r="ET15" i="1"/>
  <c r="ET19" i="1"/>
  <c r="ET51" i="1"/>
  <c r="ET46" i="1"/>
  <c r="ET37" i="1"/>
  <c r="ET32" i="1"/>
  <c r="ET18" i="1"/>
  <c r="ET9" i="1"/>
  <c r="EU8" i="1"/>
  <c r="ET12" i="1"/>
  <c r="ET29" i="1"/>
  <c r="ET17" i="1"/>
  <c r="ET52" i="1"/>
  <c r="ET45" i="1"/>
  <c r="ET33" i="1"/>
  <c r="ET27" i="1"/>
  <c r="ET16" i="1"/>
  <c r="ET40" i="1"/>
  <c r="ET23" i="1"/>
  <c r="ET22" i="1"/>
  <c r="ET21" i="1"/>
  <c r="ET39" i="1"/>
  <c r="ET36" i="1"/>
  <c r="ET26" i="1"/>
  <c r="ET34" i="1"/>
  <c r="ET20" i="1"/>
  <c r="ET98" i="1"/>
  <c r="ET101" i="1" s="1"/>
  <c r="ET47" i="1"/>
  <c r="ET30" i="1"/>
  <c r="ET31" i="1"/>
  <c r="ET13" i="1"/>
  <c r="ET48" i="1"/>
  <c r="ET41" i="1"/>
  <c r="ET44" i="1"/>
  <c r="ET24" i="1"/>
  <c r="ET7" i="1"/>
  <c r="ET5" i="1" s="1"/>
  <c r="ET10" i="1"/>
  <c r="ET49" i="1"/>
  <c r="ET42" i="1"/>
  <c r="ET38" i="1"/>
  <c r="ET28" i="1"/>
  <c r="ET14" i="1"/>
  <c r="ET11" i="1"/>
  <c r="ES2" i="1"/>
  <c r="ES3" i="1"/>
  <c r="ES93" i="1" s="1"/>
  <c r="ER86" i="1"/>
  <c r="ER85" i="1"/>
  <c r="ER88" i="1"/>
  <c r="ER79" i="1"/>
  <c r="ER82" i="1"/>
  <c r="ER81" i="1"/>
  <c r="ER80" i="1"/>
  <c r="ER87" i="1"/>
  <c r="ER77" i="1"/>
  <c r="ER90" i="1" s="1"/>
  <c r="ER78" i="1"/>
  <c r="ER84" i="1"/>
  <c r="ER83" i="1"/>
  <c r="ES56" i="1"/>
  <c r="EC104" i="1"/>
  <c r="EC109" i="1" s="1"/>
  <c r="ES57" i="1"/>
  <c r="EP92" i="1"/>
  <c r="ED103" i="1"/>
  <c r="ED105" i="1" s="1"/>
  <c r="ED102" i="1"/>
  <c r="EE100" i="1"/>
  <c r="AZ74" i="1"/>
  <c r="BC62" i="1" l="1"/>
  <c r="BC61" i="1"/>
  <c r="ET57" i="1"/>
  <c r="EU98" i="1"/>
  <c r="EU101" i="1" s="1"/>
  <c r="EU42" i="1"/>
  <c r="EU38" i="1"/>
  <c r="EU25" i="1"/>
  <c r="EU23" i="1"/>
  <c r="EU11" i="1"/>
  <c r="EU37" i="1"/>
  <c r="EU7" i="1"/>
  <c r="EU5" i="1" s="1"/>
  <c r="EU24" i="1"/>
  <c r="EU49" i="1"/>
  <c r="EU48" i="1"/>
  <c r="EU31" i="1"/>
  <c r="EU32" i="1"/>
  <c r="EU15" i="1"/>
  <c r="EU19" i="1"/>
  <c r="EU43" i="1"/>
  <c r="EU18" i="1"/>
  <c r="EU12" i="1"/>
  <c r="EU46" i="1"/>
  <c r="EU47" i="1"/>
  <c r="EU13" i="1"/>
  <c r="EU50" i="1"/>
  <c r="EU35" i="1"/>
  <c r="EU16" i="1"/>
  <c r="EU9" i="1"/>
  <c r="EU34" i="1"/>
  <c r="EU26" i="1"/>
  <c r="EU51" i="1"/>
  <c r="EU44" i="1"/>
  <c r="EU33" i="1"/>
  <c r="EU27" i="1"/>
  <c r="EV8" i="1"/>
  <c r="EU20" i="1"/>
  <c r="EU52" i="1"/>
  <c r="EU40" i="1"/>
  <c r="EU45" i="1"/>
  <c r="EU39" i="1"/>
  <c r="EU29" i="1"/>
  <c r="EU17" i="1"/>
  <c r="EU22" i="1"/>
  <c r="EU21" i="1"/>
  <c r="EU36" i="1"/>
  <c r="EU41" i="1"/>
  <c r="EU30" i="1"/>
  <c r="EU28" i="1"/>
  <c r="EU14" i="1"/>
  <c r="EU10" i="1"/>
  <c r="ED104" i="1"/>
  <c r="ED109" i="1" s="1"/>
  <c r="ET55" i="1"/>
  <c r="ET53" i="1"/>
  <c r="EP94" i="1"/>
  <c r="EP95" i="1" s="1"/>
  <c r="EP96" i="1" s="1"/>
  <c r="ET56" i="1"/>
  <c r="ER89" i="1"/>
  <c r="ER91" i="1" s="1"/>
  <c r="ES87" i="1"/>
  <c r="ES81" i="1"/>
  <c r="ES85" i="1"/>
  <c r="ES84" i="1"/>
  <c r="ES77" i="1"/>
  <c r="ES90" i="1" s="1"/>
  <c r="ES88" i="1"/>
  <c r="ES86" i="1"/>
  <c r="ES83" i="1"/>
  <c r="ES78" i="1"/>
  <c r="ES79" i="1"/>
  <c r="ES82" i="1"/>
  <c r="ES80" i="1"/>
  <c r="ET3" i="1"/>
  <c r="ET93" i="1" s="1"/>
  <c r="ET2" i="1"/>
  <c r="EQ92" i="1"/>
  <c r="EQ94" i="1" s="1"/>
  <c r="EQ95" i="1" s="1"/>
  <c r="EQ96" i="1" s="1"/>
  <c r="AZ75" i="1"/>
  <c r="BA70" i="1"/>
  <c r="EE103" i="1"/>
  <c r="EE105" i="1" s="1"/>
  <c r="EE102" i="1"/>
  <c r="EF100" i="1"/>
  <c r="BC63" i="1" l="1"/>
  <c r="BC65" i="1" s="1"/>
  <c r="BC66" i="1" s="1"/>
  <c r="BC108" i="1"/>
  <c r="EV98" i="1"/>
  <c r="EV101" i="1" s="1"/>
  <c r="EV43" i="1"/>
  <c r="EV31" i="1"/>
  <c r="EV28" i="1"/>
  <c r="EV15" i="1"/>
  <c r="EV11" i="1"/>
  <c r="EV50" i="1"/>
  <c r="EV35" i="1"/>
  <c r="EV32" i="1"/>
  <c r="EV16" i="1"/>
  <c r="EV24" i="1"/>
  <c r="EV12" i="1"/>
  <c r="EV34" i="1"/>
  <c r="EV39" i="1"/>
  <c r="EV7" i="1"/>
  <c r="EV5" i="1" s="1"/>
  <c r="EV42" i="1"/>
  <c r="EV14" i="1"/>
  <c r="EV25" i="1"/>
  <c r="EV52" i="1"/>
  <c r="EV37" i="1"/>
  <c r="EV51" i="1"/>
  <c r="EV49" i="1"/>
  <c r="EV33" i="1"/>
  <c r="EV18" i="1"/>
  <c r="EW8" i="1"/>
  <c r="EV44" i="1"/>
  <c r="EV19" i="1"/>
  <c r="EV22" i="1"/>
  <c r="EV17" i="1"/>
  <c r="EV29" i="1"/>
  <c r="EV26" i="1"/>
  <c r="EV38" i="1"/>
  <c r="EV10" i="1"/>
  <c r="EV20" i="1"/>
  <c r="EV45" i="1"/>
  <c r="EV27" i="1"/>
  <c r="EV46" i="1"/>
  <c r="EV30" i="1"/>
  <c r="EV21" i="1"/>
  <c r="EV47" i="1"/>
  <c r="EV13" i="1"/>
  <c r="EV41" i="1"/>
  <c r="EV9" i="1"/>
  <c r="EV36" i="1"/>
  <c r="EV40" i="1"/>
  <c r="EV48" i="1"/>
  <c r="EV23" i="1"/>
  <c r="EU3" i="1"/>
  <c r="EU93" i="1" s="1"/>
  <c r="EU2" i="1"/>
  <c r="ES89" i="1"/>
  <c r="ES91" i="1" s="1"/>
  <c r="EU56" i="1"/>
  <c r="EU57" i="1"/>
  <c r="ET85" i="1"/>
  <c r="ET82" i="1"/>
  <c r="ET87" i="1"/>
  <c r="ET80" i="1"/>
  <c r="ET86" i="1"/>
  <c r="ET81" i="1"/>
  <c r="ET77" i="1"/>
  <c r="ET90" i="1" s="1"/>
  <c r="ET84" i="1"/>
  <c r="ET79" i="1"/>
  <c r="ET88" i="1"/>
  <c r="ET83" i="1"/>
  <c r="ET78" i="1"/>
  <c r="ER92" i="1"/>
  <c r="ER94" i="1" s="1"/>
  <c r="ER95" i="1" s="1"/>
  <c r="ER96" i="1" s="1"/>
  <c r="EE104" i="1"/>
  <c r="EE109" i="1" s="1"/>
  <c r="EU53" i="1"/>
  <c r="EU55" i="1"/>
  <c r="BA71" i="1"/>
  <c r="BA73" i="1" s="1"/>
  <c r="BA110" i="1" s="1"/>
  <c r="BA112" i="1" s="1"/>
  <c r="EF102" i="1"/>
  <c r="EF103" i="1"/>
  <c r="EF105" i="1" s="1"/>
  <c r="EG100" i="1"/>
  <c r="BC72" i="1" l="1"/>
  <c r="ET89" i="1"/>
  <c r="BD61" i="1"/>
  <c r="BD62" i="1"/>
  <c r="EV2" i="1"/>
  <c r="EV3" i="1"/>
  <c r="EV93" i="1" s="1"/>
  <c r="EV57" i="1"/>
  <c r="EV53" i="1"/>
  <c r="EV55" i="1"/>
  <c r="ES92" i="1"/>
  <c r="EU77" i="1"/>
  <c r="EU90" i="1" s="1"/>
  <c r="EU88" i="1"/>
  <c r="EU78" i="1"/>
  <c r="EU83" i="1"/>
  <c r="EU82" i="1"/>
  <c r="EU79" i="1"/>
  <c r="EU81" i="1"/>
  <c r="EU86" i="1"/>
  <c r="EU87" i="1"/>
  <c r="EU85" i="1"/>
  <c r="EU84" i="1"/>
  <c r="EU80" i="1"/>
  <c r="EV56" i="1"/>
  <c r="EW50" i="1"/>
  <c r="EW32" i="1"/>
  <c r="EW30" i="1"/>
  <c r="EW17" i="1"/>
  <c r="EW12" i="1"/>
  <c r="EW28" i="1"/>
  <c r="EW39" i="1"/>
  <c r="EW35" i="1"/>
  <c r="EW98" i="1"/>
  <c r="EW101" i="1" s="1"/>
  <c r="EW49" i="1"/>
  <c r="EW47" i="1"/>
  <c r="EW19" i="1"/>
  <c r="EW9" i="1"/>
  <c r="EW22" i="1"/>
  <c r="EW51" i="1"/>
  <c r="EW44" i="1"/>
  <c r="EW33" i="1"/>
  <c r="EW27" i="1"/>
  <c r="EW13" i="1"/>
  <c r="EW46" i="1"/>
  <c r="EW15" i="1"/>
  <c r="EW7" i="1"/>
  <c r="EW5" i="1" s="1"/>
  <c r="EX8" i="1"/>
  <c r="EW52" i="1"/>
  <c r="EW36" i="1"/>
  <c r="EW37" i="1"/>
  <c r="EW20" i="1"/>
  <c r="EW21" i="1"/>
  <c r="EW14" i="1"/>
  <c r="EW45" i="1"/>
  <c r="EW29" i="1"/>
  <c r="EW23" i="1"/>
  <c r="EW10" i="1"/>
  <c r="EW42" i="1"/>
  <c r="EW34" i="1"/>
  <c r="EW18" i="1"/>
  <c r="EW26" i="1"/>
  <c r="EW11" i="1"/>
  <c r="EW24" i="1"/>
  <c r="EW48" i="1"/>
  <c r="EW31" i="1"/>
  <c r="EW43" i="1"/>
  <c r="EW38" i="1"/>
  <c r="EW41" i="1"/>
  <c r="EW16" i="1"/>
  <c r="EW25" i="1"/>
  <c r="EW40" i="1"/>
  <c r="BA74" i="1"/>
  <c r="EG103" i="1"/>
  <c r="EG105" i="1" s="1"/>
  <c r="EG102" i="1"/>
  <c r="EH100" i="1"/>
  <c r="EF104" i="1"/>
  <c r="EF109" i="1" s="1"/>
  <c r="ET91" i="1" l="1"/>
  <c r="ET92" i="1" s="1"/>
  <c r="ET94" i="1" s="1"/>
  <c r="ET95" i="1" s="1"/>
  <c r="ET96" i="1" s="1"/>
  <c r="BD63" i="1"/>
  <c r="EG104" i="1"/>
  <c r="EG109" i="1" s="1"/>
  <c r="ES94" i="1"/>
  <c r="ES95" i="1" s="1"/>
  <c r="ES96" i="1" s="1"/>
  <c r="EW56" i="1"/>
  <c r="EX50" i="1"/>
  <c r="EX47" i="1"/>
  <c r="EX40" i="1"/>
  <c r="EX28" i="1"/>
  <c r="EX12" i="1"/>
  <c r="EY8" i="1"/>
  <c r="EX49" i="1"/>
  <c r="EX32" i="1"/>
  <c r="EX42" i="1"/>
  <c r="EX25" i="1"/>
  <c r="EX22" i="1"/>
  <c r="EX16" i="1"/>
  <c r="EX33" i="1"/>
  <c r="EX31" i="1"/>
  <c r="EX17" i="1"/>
  <c r="EX7" i="1"/>
  <c r="EX5" i="1" s="1"/>
  <c r="EX35" i="1"/>
  <c r="EX9" i="1"/>
  <c r="EX11" i="1"/>
  <c r="EX44" i="1"/>
  <c r="EX13" i="1"/>
  <c r="EX34" i="1"/>
  <c r="EX18" i="1"/>
  <c r="EX29" i="1"/>
  <c r="EX51" i="1"/>
  <c r="EX24" i="1"/>
  <c r="EX36" i="1"/>
  <c r="EX27" i="1"/>
  <c r="EX30" i="1"/>
  <c r="EX98" i="1"/>
  <c r="EX101" i="1" s="1"/>
  <c r="EX20" i="1"/>
  <c r="EX39" i="1"/>
  <c r="EX43" i="1"/>
  <c r="EX21" i="1"/>
  <c r="EX15" i="1"/>
  <c r="EX45" i="1"/>
  <c r="EX19" i="1"/>
  <c r="EX41" i="1"/>
  <c r="EX52" i="1"/>
  <c r="EX37" i="1"/>
  <c r="EX26" i="1"/>
  <c r="EX38" i="1"/>
  <c r="EX10" i="1"/>
  <c r="EX14" i="1"/>
  <c r="EX48" i="1"/>
  <c r="EX46" i="1"/>
  <c r="EX23" i="1"/>
  <c r="EW3" i="1"/>
  <c r="EW93" i="1" s="1"/>
  <c r="EW2" i="1"/>
  <c r="EW57" i="1"/>
  <c r="EU89" i="1"/>
  <c r="EW53" i="1"/>
  <c r="EW55" i="1"/>
  <c r="EV77" i="1"/>
  <c r="EV90" i="1" s="1"/>
  <c r="EV87" i="1"/>
  <c r="EV85" i="1"/>
  <c r="EV86" i="1"/>
  <c r="EV78" i="1"/>
  <c r="EV82" i="1"/>
  <c r="EV81" i="1"/>
  <c r="EV83" i="1"/>
  <c r="EV84" i="1"/>
  <c r="EV79" i="1"/>
  <c r="EV80" i="1"/>
  <c r="EV88" i="1"/>
  <c r="EH102" i="1"/>
  <c r="EH103" i="1"/>
  <c r="EH105" i="1" s="1"/>
  <c r="EI100" i="1"/>
  <c r="BA75" i="1"/>
  <c r="BB70" i="1"/>
  <c r="EU91" i="1" l="1"/>
  <c r="EU92" i="1" s="1"/>
  <c r="EU94" i="1" s="1"/>
  <c r="EU95" i="1" s="1"/>
  <c r="EU96" i="1" s="1"/>
  <c r="BD65" i="1"/>
  <c r="BD66" i="1" s="1"/>
  <c r="EX57" i="1"/>
  <c r="EX56" i="1"/>
  <c r="EV89" i="1"/>
  <c r="EX53" i="1"/>
  <c r="EX55" i="1"/>
  <c r="EW83" i="1"/>
  <c r="EW84" i="1"/>
  <c r="EW85" i="1"/>
  <c r="EW82" i="1"/>
  <c r="EW79" i="1"/>
  <c r="EW88" i="1"/>
  <c r="EW78" i="1"/>
  <c r="EW86" i="1"/>
  <c r="EW81" i="1"/>
  <c r="EW77" i="1"/>
  <c r="EW90" i="1" s="1"/>
  <c r="EW80" i="1"/>
  <c r="EW87" i="1"/>
  <c r="EX2" i="1"/>
  <c r="EX3" i="1"/>
  <c r="EX93" i="1" s="1"/>
  <c r="EY45" i="1"/>
  <c r="EY48" i="1"/>
  <c r="EY42" i="1"/>
  <c r="EY28" i="1"/>
  <c r="EY13" i="1"/>
  <c r="EZ8" i="1"/>
  <c r="EY43" i="1"/>
  <c r="EY31" i="1"/>
  <c r="EY17" i="1"/>
  <c r="EY10" i="1"/>
  <c r="EY33" i="1"/>
  <c r="EY37" i="1"/>
  <c r="EY35" i="1"/>
  <c r="EY25" i="1"/>
  <c r="EY24" i="1"/>
  <c r="EY46" i="1"/>
  <c r="EY34" i="1"/>
  <c r="EY36" i="1"/>
  <c r="EY30" i="1"/>
  <c r="EY19" i="1"/>
  <c r="EY7" i="1"/>
  <c r="EY5" i="1" s="1"/>
  <c r="EY15" i="1"/>
  <c r="EY38" i="1"/>
  <c r="EY26" i="1"/>
  <c r="EY32" i="1"/>
  <c r="EY18" i="1"/>
  <c r="EY14" i="1"/>
  <c r="EY21" i="1"/>
  <c r="EY40" i="1"/>
  <c r="EY98" i="1"/>
  <c r="EY101" i="1" s="1"/>
  <c r="EY51" i="1"/>
  <c r="EY39" i="1"/>
  <c r="EY29" i="1"/>
  <c r="EY23" i="1"/>
  <c r="EY44" i="1"/>
  <c r="EY9" i="1"/>
  <c r="EY50" i="1"/>
  <c r="EY52" i="1"/>
  <c r="EY27" i="1"/>
  <c r="EY20" i="1"/>
  <c r="EY49" i="1"/>
  <c r="EY47" i="1"/>
  <c r="EY41" i="1"/>
  <c r="EY22" i="1"/>
  <c r="EY11" i="1"/>
  <c r="EY16" i="1"/>
  <c r="EY12" i="1"/>
  <c r="EI102" i="1"/>
  <c r="EI103" i="1"/>
  <c r="EI105" i="1" s="1"/>
  <c r="EJ100" i="1"/>
  <c r="BB71" i="1"/>
  <c r="EH104" i="1"/>
  <c r="EH109" i="1" s="1"/>
  <c r="EV91" i="1" l="1"/>
  <c r="EV92" i="1" s="1"/>
  <c r="EV94" i="1" s="1"/>
  <c r="EV95" i="1" s="1"/>
  <c r="EV96" i="1" s="1"/>
  <c r="BD108" i="1"/>
  <c r="BD72" i="1"/>
  <c r="BE61" i="1"/>
  <c r="BE62" i="1"/>
  <c r="EY2" i="1"/>
  <c r="EY3" i="1"/>
  <c r="EY93" i="1" s="1"/>
  <c r="EY57" i="1"/>
  <c r="EI104" i="1"/>
  <c r="EI109" i="1" s="1"/>
  <c r="EY53" i="1"/>
  <c r="EY55" i="1"/>
  <c r="EY56" i="1"/>
  <c r="EW89" i="1"/>
  <c r="EX86" i="1"/>
  <c r="EX78" i="1"/>
  <c r="EX79" i="1"/>
  <c r="EX77" i="1"/>
  <c r="EX90" i="1" s="1"/>
  <c r="EX85" i="1"/>
  <c r="EX83" i="1"/>
  <c r="EX84" i="1"/>
  <c r="EX88" i="1"/>
  <c r="EX81" i="1"/>
  <c r="EX82" i="1"/>
  <c r="EX87" i="1"/>
  <c r="EX80" i="1"/>
  <c r="EZ45" i="1"/>
  <c r="EZ27" i="1"/>
  <c r="EZ36" i="1"/>
  <c r="EZ25" i="1"/>
  <c r="EZ19" i="1"/>
  <c r="FA8" i="1"/>
  <c r="EZ47" i="1"/>
  <c r="EZ11" i="1"/>
  <c r="EZ26" i="1"/>
  <c r="EZ46" i="1"/>
  <c r="EZ44" i="1"/>
  <c r="EZ32" i="1"/>
  <c r="EZ30" i="1"/>
  <c r="EZ14" i="1"/>
  <c r="EZ18" i="1"/>
  <c r="EZ41" i="1"/>
  <c r="EZ29" i="1"/>
  <c r="EZ15" i="1"/>
  <c r="EZ33" i="1"/>
  <c r="EZ38" i="1"/>
  <c r="EZ31" i="1"/>
  <c r="EZ37" i="1"/>
  <c r="EZ7" i="1"/>
  <c r="EZ5" i="1" s="1"/>
  <c r="EZ98" i="1"/>
  <c r="EZ101" i="1" s="1"/>
  <c r="EZ39" i="1"/>
  <c r="EZ40" i="1"/>
  <c r="EZ21" i="1"/>
  <c r="EZ20" i="1"/>
  <c r="EZ16" i="1"/>
  <c r="EZ51" i="1"/>
  <c r="EZ17" i="1"/>
  <c r="EZ22" i="1"/>
  <c r="EZ48" i="1"/>
  <c r="EZ35" i="1"/>
  <c r="EZ28" i="1"/>
  <c r="EZ23" i="1"/>
  <c r="EZ12" i="1"/>
  <c r="EZ9" i="1"/>
  <c r="EZ50" i="1"/>
  <c r="EZ34" i="1"/>
  <c r="EZ42" i="1"/>
  <c r="EZ24" i="1"/>
  <c r="EZ13" i="1"/>
  <c r="EZ52" i="1"/>
  <c r="EZ49" i="1"/>
  <c r="EZ43" i="1"/>
  <c r="EZ10" i="1"/>
  <c r="BB73" i="1"/>
  <c r="BB110" i="1" s="1"/>
  <c r="BB112" i="1" s="1"/>
  <c r="EJ103" i="1"/>
  <c r="EJ105" i="1" s="1"/>
  <c r="EJ102" i="1"/>
  <c r="EK100" i="1"/>
  <c r="EW91" i="1" l="1"/>
  <c r="EW92" i="1" s="1"/>
  <c r="EW94" i="1" s="1"/>
  <c r="EW95" i="1" s="1"/>
  <c r="EW96" i="1" s="1"/>
  <c r="EJ104" i="1"/>
  <c r="EJ109" i="1" s="1"/>
  <c r="BE63" i="1"/>
  <c r="EZ57" i="1"/>
  <c r="EZ56" i="1"/>
  <c r="EZ2" i="1"/>
  <c r="EZ3" i="1"/>
  <c r="EZ93" i="1" s="1"/>
  <c r="EZ53" i="1"/>
  <c r="EZ55" i="1"/>
  <c r="FA50" i="1"/>
  <c r="FA41" i="1"/>
  <c r="FA27" i="1"/>
  <c r="FA30" i="1"/>
  <c r="FA19" i="1"/>
  <c r="FA10" i="1"/>
  <c r="FA51" i="1"/>
  <c r="FA37" i="1"/>
  <c r="FA22" i="1"/>
  <c r="FA45" i="1"/>
  <c r="FA14" i="1"/>
  <c r="FA20" i="1"/>
  <c r="FA52" i="1"/>
  <c r="FA28" i="1"/>
  <c r="FA35" i="1"/>
  <c r="FA31" i="1"/>
  <c r="FA32" i="1"/>
  <c r="FA39" i="1"/>
  <c r="FA48" i="1"/>
  <c r="FA13" i="1"/>
  <c r="FA11" i="1"/>
  <c r="FA42" i="1"/>
  <c r="FA12" i="1"/>
  <c r="FA16" i="1"/>
  <c r="FA25" i="1"/>
  <c r="FA46" i="1"/>
  <c r="FA29" i="1"/>
  <c r="FA23" i="1"/>
  <c r="FA33" i="1"/>
  <c r="FA15" i="1"/>
  <c r="FB8" i="1"/>
  <c r="FA18" i="1"/>
  <c r="FA24" i="1"/>
  <c r="FA9" i="1"/>
  <c r="FA98" i="1"/>
  <c r="FA101" i="1" s="1"/>
  <c r="FA40" i="1"/>
  <c r="FA43" i="1"/>
  <c r="FA26" i="1"/>
  <c r="FA21" i="1"/>
  <c r="FA17" i="1"/>
  <c r="FA47" i="1"/>
  <c r="FA36" i="1"/>
  <c r="FA49" i="1"/>
  <c r="FA44" i="1"/>
  <c r="FA38" i="1"/>
  <c r="FA34" i="1"/>
  <c r="FA7" i="1"/>
  <c r="FA5" i="1" s="1"/>
  <c r="EX89" i="1"/>
  <c r="EX91" i="1" s="1"/>
  <c r="EY80" i="1"/>
  <c r="EY82" i="1"/>
  <c r="EY81" i="1"/>
  <c r="EY77" i="1"/>
  <c r="EY90" i="1" s="1"/>
  <c r="EY86" i="1"/>
  <c r="EY88" i="1"/>
  <c r="EY78" i="1"/>
  <c r="EY87" i="1"/>
  <c r="EY85" i="1"/>
  <c r="EY84" i="1"/>
  <c r="EY79" i="1"/>
  <c r="EY83" i="1"/>
  <c r="EK103" i="1"/>
  <c r="EK105" i="1" s="1"/>
  <c r="EK102" i="1"/>
  <c r="EL100" i="1"/>
  <c r="BB74" i="1"/>
  <c r="BE65" i="1" l="1"/>
  <c r="BE66" i="1"/>
  <c r="FA55" i="1"/>
  <c r="FA53" i="1"/>
  <c r="EX92" i="1"/>
  <c r="EY89" i="1"/>
  <c r="EY91" i="1" s="1"/>
  <c r="FA3" i="1"/>
  <c r="FA93" i="1" s="1"/>
  <c r="FA2" i="1"/>
  <c r="FB40" i="1"/>
  <c r="FB30" i="1"/>
  <c r="FB25" i="1"/>
  <c r="FB13" i="1"/>
  <c r="FB27" i="1"/>
  <c r="FB98" i="1"/>
  <c r="FB101" i="1" s="1"/>
  <c r="FB41" i="1"/>
  <c r="FB36" i="1"/>
  <c r="FB7" i="1"/>
  <c r="FB5" i="1" s="1"/>
  <c r="FB18" i="1"/>
  <c r="FB10" i="1"/>
  <c r="FB14" i="1"/>
  <c r="FB26" i="1"/>
  <c r="FB34" i="1"/>
  <c r="FB42" i="1"/>
  <c r="FB28" i="1"/>
  <c r="FB48" i="1"/>
  <c r="FB47" i="1"/>
  <c r="FB38" i="1"/>
  <c r="FB31" i="1"/>
  <c r="FB19" i="1"/>
  <c r="FB49" i="1"/>
  <c r="FB20" i="1"/>
  <c r="FB12" i="1"/>
  <c r="FB45" i="1"/>
  <c r="FC8" i="1"/>
  <c r="FB50" i="1"/>
  <c r="FB43" i="1"/>
  <c r="FB35" i="1"/>
  <c r="FB33" i="1"/>
  <c r="FB15" i="1"/>
  <c r="FB11" i="1"/>
  <c r="FB51" i="1"/>
  <c r="FB44" i="1"/>
  <c r="FB23" i="1"/>
  <c r="FB46" i="1"/>
  <c r="FB22" i="1"/>
  <c r="FB9" i="1"/>
  <c r="FB16" i="1"/>
  <c r="FB29" i="1"/>
  <c r="FB21" i="1"/>
  <c r="FB52" i="1"/>
  <c r="FB37" i="1"/>
  <c r="FB24" i="1"/>
  <c r="FB32" i="1"/>
  <c r="FB39" i="1"/>
  <c r="FB17" i="1"/>
  <c r="FA56" i="1"/>
  <c r="EZ78" i="1"/>
  <c r="EZ82" i="1"/>
  <c r="EZ79" i="1"/>
  <c r="EZ84" i="1"/>
  <c r="EZ81" i="1"/>
  <c r="EZ87" i="1"/>
  <c r="EZ88" i="1"/>
  <c r="EZ83" i="1"/>
  <c r="EZ77" i="1"/>
  <c r="EZ90" i="1" s="1"/>
  <c r="EZ80" i="1"/>
  <c r="EZ86" i="1"/>
  <c r="EZ85" i="1"/>
  <c r="FA57" i="1"/>
  <c r="BB75" i="1"/>
  <c r="BC70" i="1"/>
  <c r="EL103" i="1"/>
  <c r="EL105" i="1" s="1"/>
  <c r="EL102" i="1"/>
  <c r="EM100" i="1"/>
  <c r="EK104" i="1"/>
  <c r="EK109" i="1" s="1"/>
  <c r="EL104" i="1" l="1"/>
  <c r="EL109" i="1" s="1"/>
  <c r="BF61" i="1"/>
  <c r="BF62" i="1"/>
  <c r="BE108" i="1"/>
  <c r="BE72" i="1"/>
  <c r="EZ89" i="1"/>
  <c r="EZ91" i="1" s="1"/>
  <c r="FB3" i="1"/>
  <c r="FB93" i="1" s="1"/>
  <c r="FB2" i="1"/>
  <c r="FB57" i="1"/>
  <c r="FA83" i="1"/>
  <c r="FA77" i="1"/>
  <c r="FA90" i="1" s="1"/>
  <c r="FA80" i="1"/>
  <c r="FA87" i="1"/>
  <c r="FA81" i="1"/>
  <c r="FA79" i="1"/>
  <c r="FA82" i="1"/>
  <c r="FA85" i="1"/>
  <c r="FA88" i="1"/>
  <c r="FA84" i="1"/>
  <c r="FA86" i="1"/>
  <c r="FA78" i="1"/>
  <c r="FB55" i="1"/>
  <c r="FB53" i="1"/>
  <c r="EY92" i="1"/>
  <c r="EY94" i="1" s="1"/>
  <c r="EY95" i="1" s="1"/>
  <c r="EY96" i="1" s="1"/>
  <c r="EX94" i="1"/>
  <c r="EX95" i="1" s="1"/>
  <c r="EX96" i="1" s="1"/>
  <c r="FB56" i="1"/>
  <c r="FC47" i="1"/>
  <c r="FC36" i="1"/>
  <c r="FC25" i="1"/>
  <c r="FC14" i="1"/>
  <c r="FC20" i="1"/>
  <c r="FC15" i="1"/>
  <c r="FC44" i="1"/>
  <c r="FC16" i="1"/>
  <c r="FC13" i="1"/>
  <c r="FC26" i="1"/>
  <c r="FC98" i="1"/>
  <c r="FC101" i="1" s="1"/>
  <c r="FC42" i="1"/>
  <c r="FC31" i="1"/>
  <c r="FC34" i="1"/>
  <c r="FC11" i="1"/>
  <c r="FC50" i="1"/>
  <c r="FC28" i="1"/>
  <c r="FC19" i="1"/>
  <c r="FC49" i="1"/>
  <c r="FC43" i="1"/>
  <c r="FC38" i="1"/>
  <c r="FC18" i="1"/>
  <c r="FC22" i="1"/>
  <c r="FC29" i="1"/>
  <c r="FC33" i="1"/>
  <c r="FC12" i="1"/>
  <c r="FC51" i="1"/>
  <c r="FC48" i="1"/>
  <c r="FC45" i="1"/>
  <c r="FC37" i="1"/>
  <c r="FD8" i="1"/>
  <c r="FC21" i="1"/>
  <c r="FC30" i="1"/>
  <c r="FC52" i="1"/>
  <c r="FC46" i="1"/>
  <c r="FC35" i="1"/>
  <c r="FC32" i="1"/>
  <c r="FC17" i="1"/>
  <c r="FC7" i="1"/>
  <c r="FC5" i="1" s="1"/>
  <c r="FC40" i="1"/>
  <c r="FC39" i="1"/>
  <c r="FC24" i="1"/>
  <c r="FC27" i="1"/>
  <c r="FC23" i="1"/>
  <c r="FC9" i="1"/>
  <c r="FC41" i="1"/>
  <c r="FC10" i="1"/>
  <c r="BC71" i="1"/>
  <c r="EM103" i="1"/>
  <c r="EM105" i="1" s="1"/>
  <c r="EM102" i="1"/>
  <c r="EN100" i="1"/>
  <c r="EZ92" i="1" l="1"/>
  <c r="EZ94" i="1" s="1"/>
  <c r="EZ95" i="1" s="1"/>
  <c r="EZ96" i="1" s="1"/>
  <c r="BF63" i="1"/>
  <c r="FC56" i="1"/>
  <c r="FC57" i="1"/>
  <c r="FA89" i="1"/>
  <c r="FC55" i="1"/>
  <c r="FC53" i="1"/>
  <c r="FB78" i="1"/>
  <c r="FB87" i="1"/>
  <c r="FB85" i="1"/>
  <c r="FB81" i="1"/>
  <c r="FB80" i="1"/>
  <c r="FB86" i="1"/>
  <c r="FB84" i="1"/>
  <c r="FB88" i="1"/>
  <c r="FB83" i="1"/>
  <c r="FB79" i="1"/>
  <c r="FB77" i="1"/>
  <c r="FB90" i="1" s="1"/>
  <c r="FB82" i="1"/>
  <c r="FC3" i="1"/>
  <c r="FC93" i="1" s="1"/>
  <c r="FC2" i="1"/>
  <c r="FD50" i="1"/>
  <c r="FD44" i="1"/>
  <c r="FD36" i="1"/>
  <c r="FD25" i="1"/>
  <c r="FD16" i="1"/>
  <c r="FD11" i="1"/>
  <c r="FD41" i="1"/>
  <c r="FD38" i="1"/>
  <c r="FD17" i="1"/>
  <c r="FD98" i="1"/>
  <c r="FD101" i="1" s="1"/>
  <c r="FD26" i="1"/>
  <c r="FD51" i="1"/>
  <c r="FD45" i="1"/>
  <c r="FD31" i="1"/>
  <c r="FD18" i="1"/>
  <c r="FE8" i="1"/>
  <c r="FD12" i="1"/>
  <c r="FD19" i="1"/>
  <c r="FD27" i="1"/>
  <c r="FD23" i="1"/>
  <c r="FD52" i="1"/>
  <c r="FD48" i="1"/>
  <c r="FD32" i="1"/>
  <c r="FD28" i="1"/>
  <c r="FD24" i="1"/>
  <c r="FD21" i="1"/>
  <c r="FD13" i="1"/>
  <c r="FD7" i="1"/>
  <c r="FD5" i="1" s="1"/>
  <c r="FD42" i="1"/>
  <c r="FD34" i="1"/>
  <c r="FD14" i="1"/>
  <c r="FD35" i="1"/>
  <c r="FD46" i="1"/>
  <c r="FD47" i="1"/>
  <c r="FD49" i="1"/>
  <c r="FD33" i="1"/>
  <c r="FD9" i="1"/>
  <c r="FD29" i="1"/>
  <c r="FD22" i="1"/>
  <c r="FD39" i="1"/>
  <c r="FD40" i="1"/>
  <c r="FD43" i="1"/>
  <c r="FD30" i="1"/>
  <c r="FD37" i="1"/>
  <c r="FD15" i="1"/>
  <c r="FD10" i="1"/>
  <c r="FD20" i="1"/>
  <c r="BC73" i="1"/>
  <c r="BC110" i="1" s="1"/>
  <c r="BC112" i="1" s="1"/>
  <c r="EN103" i="1"/>
  <c r="EN105" i="1" s="1"/>
  <c r="EN102" i="1"/>
  <c r="EO100" i="1"/>
  <c r="EM104" i="1"/>
  <c r="EM109" i="1" s="1"/>
  <c r="FA91" i="1" l="1"/>
  <c r="FA92" i="1" s="1"/>
  <c r="FA94" i="1" s="1"/>
  <c r="FA95" i="1" s="1"/>
  <c r="FA96" i="1" s="1"/>
  <c r="BF65" i="1"/>
  <c r="BF66" i="1" s="1"/>
  <c r="EN104" i="1"/>
  <c r="EN109" i="1" s="1"/>
  <c r="FD56" i="1"/>
  <c r="FD53" i="1"/>
  <c r="FD55" i="1"/>
  <c r="FD2" i="1"/>
  <c r="FD3" i="1"/>
  <c r="FD93" i="1" s="1"/>
  <c r="FB89" i="1"/>
  <c r="FD57" i="1"/>
  <c r="FE51" i="1"/>
  <c r="FE45" i="1"/>
  <c r="FE38" i="1"/>
  <c r="FE30" i="1"/>
  <c r="FE9" i="1"/>
  <c r="FE13" i="1"/>
  <c r="FE48" i="1"/>
  <c r="FE23" i="1"/>
  <c r="FE52" i="1"/>
  <c r="FE33" i="1"/>
  <c r="FE27" i="1"/>
  <c r="FE25" i="1"/>
  <c r="FE47" i="1"/>
  <c r="FE46" i="1"/>
  <c r="FE50" i="1"/>
  <c r="FE29" i="1"/>
  <c r="FE10" i="1"/>
  <c r="FE14" i="1"/>
  <c r="FE35" i="1"/>
  <c r="FF8" i="1"/>
  <c r="FE21" i="1"/>
  <c r="FE42" i="1"/>
  <c r="FE49" i="1"/>
  <c r="FE34" i="1"/>
  <c r="FE22" i="1"/>
  <c r="FE11" i="1"/>
  <c r="FE26" i="1"/>
  <c r="FE17" i="1"/>
  <c r="FE43" i="1"/>
  <c r="FE41" i="1"/>
  <c r="FE37" i="1"/>
  <c r="FE16" i="1"/>
  <c r="FE39" i="1"/>
  <c r="FE7" i="1"/>
  <c r="FE5" i="1" s="1"/>
  <c r="FE28" i="1"/>
  <c r="FE15" i="1"/>
  <c r="FE20" i="1"/>
  <c r="FE40" i="1"/>
  <c r="FE18" i="1"/>
  <c r="FE44" i="1"/>
  <c r="FE31" i="1"/>
  <c r="FE19" i="1"/>
  <c r="FE24" i="1"/>
  <c r="FE12" i="1"/>
  <c r="FE98" i="1"/>
  <c r="FE101" i="1" s="1"/>
  <c r="FE36" i="1"/>
  <c r="FE32" i="1"/>
  <c r="FC83" i="1"/>
  <c r="FC81" i="1"/>
  <c r="FC79" i="1"/>
  <c r="FC80" i="1"/>
  <c r="FC82" i="1"/>
  <c r="FC88" i="1"/>
  <c r="FC78" i="1"/>
  <c r="FC87" i="1"/>
  <c r="FC77" i="1"/>
  <c r="FC90" i="1" s="1"/>
  <c r="FC86" i="1"/>
  <c r="FC85" i="1"/>
  <c r="FC84" i="1"/>
  <c r="EO103" i="1"/>
  <c r="EO105" i="1" s="1"/>
  <c r="EO102" i="1"/>
  <c r="EP100" i="1"/>
  <c r="BC74" i="1"/>
  <c r="FB91" i="1" l="1"/>
  <c r="FB92" i="1" s="1"/>
  <c r="FB94" i="1" s="1"/>
  <c r="FB95" i="1" s="1"/>
  <c r="FB96" i="1" s="1"/>
  <c r="BG62" i="1"/>
  <c r="BG61" i="1"/>
  <c r="BG63" i="1" s="1"/>
  <c r="BG65" i="1" s="1"/>
  <c r="BF108" i="1"/>
  <c r="BF72" i="1"/>
  <c r="FE56" i="1"/>
  <c r="FE53" i="1"/>
  <c r="FE55" i="1"/>
  <c r="FD87" i="1"/>
  <c r="FD86" i="1"/>
  <c r="FD78" i="1"/>
  <c r="FD83" i="1"/>
  <c r="FD81" i="1"/>
  <c r="FD85" i="1"/>
  <c r="FD79" i="1"/>
  <c r="FD82" i="1"/>
  <c r="FD80" i="1"/>
  <c r="FD88" i="1"/>
  <c r="FD84" i="1"/>
  <c r="FD77" i="1"/>
  <c r="FD90" i="1" s="1"/>
  <c r="FF51" i="1"/>
  <c r="FF47" i="1"/>
  <c r="FF28" i="1"/>
  <c r="FF40" i="1"/>
  <c r="FF18" i="1"/>
  <c r="FF16" i="1"/>
  <c r="FF21" i="1"/>
  <c r="FF44" i="1"/>
  <c r="FF10" i="1"/>
  <c r="FF41" i="1"/>
  <c r="FF22" i="1"/>
  <c r="FF45" i="1"/>
  <c r="FF38" i="1"/>
  <c r="FF20" i="1"/>
  <c r="FF25" i="1"/>
  <c r="FF12" i="1"/>
  <c r="FG8" i="1"/>
  <c r="FF42" i="1"/>
  <c r="FF14" i="1"/>
  <c r="FF37" i="1"/>
  <c r="FF33" i="1"/>
  <c r="FF30" i="1"/>
  <c r="FF24" i="1"/>
  <c r="FF13" i="1"/>
  <c r="FF48" i="1"/>
  <c r="FF17" i="1"/>
  <c r="FF29" i="1"/>
  <c r="FF98" i="1"/>
  <c r="FF101" i="1" s="1"/>
  <c r="FF35" i="1"/>
  <c r="FF52" i="1"/>
  <c r="FF46" i="1"/>
  <c r="FF34" i="1"/>
  <c r="FF31" i="1"/>
  <c r="FF9" i="1"/>
  <c r="FF15" i="1"/>
  <c r="FF7" i="1"/>
  <c r="FF5" i="1" s="1"/>
  <c r="FF39" i="1"/>
  <c r="FF43" i="1"/>
  <c r="FF49" i="1"/>
  <c r="FF26" i="1"/>
  <c r="FF27" i="1"/>
  <c r="FF23" i="1"/>
  <c r="FF19" i="1"/>
  <c r="FF50" i="1"/>
  <c r="FF36" i="1"/>
  <c r="FF32" i="1"/>
  <c r="FF11" i="1"/>
  <c r="FC89" i="1"/>
  <c r="FE57" i="1"/>
  <c r="FE2" i="1"/>
  <c r="FE3" i="1"/>
  <c r="FE93" i="1" s="1"/>
  <c r="BD70" i="1"/>
  <c r="BC75" i="1"/>
  <c r="EP102" i="1"/>
  <c r="EP103" i="1"/>
  <c r="EP105" i="1" s="1"/>
  <c r="EQ100" i="1"/>
  <c r="EO104" i="1"/>
  <c r="EO109" i="1" s="1"/>
  <c r="FC91" i="1" l="1"/>
  <c r="FC92" i="1" s="1"/>
  <c r="FC94" i="1" s="1"/>
  <c r="FC95" i="1" s="1"/>
  <c r="FC96" i="1" s="1"/>
  <c r="BG66" i="1"/>
  <c r="BG108" i="1"/>
  <c r="BG72" i="1"/>
  <c r="FG44" i="1"/>
  <c r="FG52" i="1"/>
  <c r="FG27" i="1"/>
  <c r="FG31" i="1"/>
  <c r="FG28" i="1"/>
  <c r="FG19" i="1"/>
  <c r="FG7" i="1"/>
  <c r="FG5" i="1" s="1"/>
  <c r="FG32" i="1"/>
  <c r="FG24" i="1"/>
  <c r="FG42" i="1"/>
  <c r="FG25" i="1"/>
  <c r="FG26" i="1"/>
  <c r="FG51" i="1"/>
  <c r="FG50" i="1"/>
  <c r="FG43" i="1"/>
  <c r="FG22" i="1"/>
  <c r="FG11" i="1"/>
  <c r="FG16" i="1"/>
  <c r="FG45" i="1"/>
  <c r="FG35" i="1"/>
  <c r="FG29" i="1"/>
  <c r="FG18" i="1"/>
  <c r="FG36" i="1"/>
  <c r="FG12" i="1"/>
  <c r="FG33" i="1"/>
  <c r="FH8" i="1"/>
  <c r="FG49" i="1"/>
  <c r="FG47" i="1"/>
  <c r="FG37" i="1"/>
  <c r="FG39" i="1"/>
  <c r="FG17" i="1"/>
  <c r="FG48" i="1"/>
  <c r="FG41" i="1"/>
  <c r="FG20" i="1"/>
  <c r="FG46" i="1"/>
  <c r="FG13" i="1"/>
  <c r="FG14" i="1"/>
  <c r="FG21" i="1"/>
  <c r="FG34" i="1"/>
  <c r="FG10" i="1"/>
  <c r="FG40" i="1"/>
  <c r="FG9" i="1"/>
  <c r="FG38" i="1"/>
  <c r="FG23" i="1"/>
  <c r="FG98" i="1"/>
  <c r="FG101" i="1" s="1"/>
  <c r="FG15" i="1"/>
  <c r="FG30" i="1"/>
  <c r="FF56" i="1"/>
  <c r="FD89" i="1"/>
  <c r="FF3" i="1"/>
  <c r="FF93" i="1" s="1"/>
  <c r="FF2" i="1"/>
  <c r="FF57" i="1"/>
  <c r="FE86" i="1"/>
  <c r="FE87" i="1"/>
  <c r="FE84" i="1"/>
  <c r="FE79" i="1"/>
  <c r="FE88" i="1"/>
  <c r="FE81" i="1"/>
  <c r="FE82" i="1"/>
  <c r="FE80" i="1"/>
  <c r="FE83" i="1"/>
  <c r="FE78" i="1"/>
  <c r="FE77" i="1"/>
  <c r="FE90" i="1" s="1"/>
  <c r="FE85" i="1"/>
  <c r="FF53" i="1"/>
  <c r="FF55" i="1"/>
  <c r="EQ102" i="1"/>
  <c r="EQ103" i="1"/>
  <c r="EQ105" i="1" s="1"/>
  <c r="ER100" i="1"/>
  <c r="BD71" i="1"/>
  <c r="BD73" i="1" s="1"/>
  <c r="BD110" i="1" s="1"/>
  <c r="BD112" i="1" s="1"/>
  <c r="EP104" i="1"/>
  <c r="EP109" i="1" s="1"/>
  <c r="FD91" i="1" l="1"/>
  <c r="FD92" i="1" s="1"/>
  <c r="FD94" i="1" s="1"/>
  <c r="FD95" i="1" s="1"/>
  <c r="FD96" i="1" s="1"/>
  <c r="BH62" i="1"/>
  <c r="BH61" i="1"/>
  <c r="FG56" i="1"/>
  <c r="EQ104" i="1"/>
  <c r="EQ109" i="1" s="1"/>
  <c r="FG2" i="1"/>
  <c r="FG3" i="1"/>
  <c r="FG93" i="1" s="1"/>
  <c r="FE89" i="1"/>
  <c r="FG57" i="1"/>
  <c r="FF81" i="1"/>
  <c r="FF83" i="1"/>
  <c r="FF80" i="1"/>
  <c r="FF86" i="1"/>
  <c r="FF79" i="1"/>
  <c r="FF77" i="1"/>
  <c r="FF90" i="1" s="1"/>
  <c r="FF82" i="1"/>
  <c r="FF88" i="1"/>
  <c r="FF84" i="1"/>
  <c r="FF85" i="1"/>
  <c r="FF87" i="1"/>
  <c r="FF78" i="1"/>
  <c r="FG53" i="1"/>
  <c r="FG55" i="1"/>
  <c r="FH51" i="1"/>
  <c r="FH27" i="1"/>
  <c r="FH21" i="1"/>
  <c r="FH25" i="1"/>
  <c r="FH36" i="1"/>
  <c r="FI8" i="1"/>
  <c r="FH45" i="1"/>
  <c r="FH43" i="1"/>
  <c r="FH31" i="1"/>
  <c r="FH26" i="1"/>
  <c r="FH10" i="1"/>
  <c r="FH47" i="1"/>
  <c r="FH37" i="1"/>
  <c r="FH23" i="1"/>
  <c r="FH42" i="1"/>
  <c r="FH30" i="1"/>
  <c r="FH9" i="1"/>
  <c r="FH14" i="1"/>
  <c r="FH19" i="1"/>
  <c r="FH46" i="1"/>
  <c r="FH35" i="1"/>
  <c r="FH22" i="1"/>
  <c r="FH11" i="1"/>
  <c r="FH15" i="1"/>
  <c r="FH52" i="1"/>
  <c r="FH98" i="1"/>
  <c r="FH101" i="1" s="1"/>
  <c r="FH38" i="1"/>
  <c r="FH28" i="1"/>
  <c r="FH29" i="1"/>
  <c r="FH18" i="1"/>
  <c r="FH44" i="1"/>
  <c r="FH49" i="1"/>
  <c r="FH17" i="1"/>
  <c r="FH33" i="1"/>
  <c r="FH12" i="1"/>
  <c r="FH40" i="1"/>
  <c r="FH48" i="1"/>
  <c r="FH39" i="1"/>
  <c r="FH41" i="1"/>
  <c r="FH32" i="1"/>
  <c r="FH20" i="1"/>
  <c r="FH16" i="1"/>
  <c r="FH13" i="1"/>
  <c r="FH34" i="1"/>
  <c r="FH50" i="1"/>
  <c r="FH24" i="1"/>
  <c r="FH7" i="1"/>
  <c r="FH5" i="1" s="1"/>
  <c r="BD74" i="1"/>
  <c r="ER103" i="1"/>
  <c r="ER105" i="1" s="1"/>
  <c r="ER102" i="1"/>
  <c r="ES100" i="1"/>
  <c r="FE91" i="1" l="1"/>
  <c r="FE92" i="1" s="1"/>
  <c r="FE94" i="1" s="1"/>
  <c r="FE95" i="1" s="1"/>
  <c r="FE96" i="1" s="1"/>
  <c r="BH63" i="1"/>
  <c r="BH65" i="1" s="1"/>
  <c r="BH66" i="1" s="1"/>
  <c r="BH108" i="1"/>
  <c r="BH72" i="1"/>
  <c r="FF89" i="1"/>
  <c r="FF91" i="1" s="1"/>
  <c r="FF92" i="1" s="1"/>
  <c r="FF94" i="1" s="1"/>
  <c r="FF95" i="1" s="1"/>
  <c r="FF96" i="1" s="1"/>
  <c r="FI51" i="1"/>
  <c r="FI35" i="1"/>
  <c r="FI31" i="1"/>
  <c r="FI25" i="1"/>
  <c r="FI14" i="1"/>
  <c r="FI10" i="1"/>
  <c r="FI18" i="1"/>
  <c r="FI24" i="1"/>
  <c r="FI50" i="1"/>
  <c r="FI52" i="1"/>
  <c r="FI28" i="1"/>
  <c r="FI22" i="1"/>
  <c r="FI42" i="1"/>
  <c r="FI15" i="1"/>
  <c r="FJ8" i="1"/>
  <c r="FI13" i="1"/>
  <c r="FI46" i="1"/>
  <c r="FI29" i="1"/>
  <c r="FI34" i="1"/>
  <c r="FI26" i="1"/>
  <c r="FI30" i="1"/>
  <c r="FI11" i="1"/>
  <c r="FI39" i="1"/>
  <c r="FI23" i="1"/>
  <c r="FI21" i="1"/>
  <c r="FI38" i="1"/>
  <c r="FI33" i="1"/>
  <c r="FI9" i="1"/>
  <c r="FI37" i="1"/>
  <c r="FI44" i="1"/>
  <c r="FI98" i="1"/>
  <c r="FI101" i="1" s="1"/>
  <c r="FI40" i="1"/>
  <c r="FI45" i="1"/>
  <c r="FI32" i="1"/>
  <c r="FI12" i="1"/>
  <c r="FI19" i="1"/>
  <c r="FI17" i="1"/>
  <c r="FI36" i="1"/>
  <c r="FI7" i="1"/>
  <c r="FI5" i="1" s="1"/>
  <c r="FI48" i="1"/>
  <c r="FI47" i="1"/>
  <c r="FI41" i="1"/>
  <c r="FI27" i="1"/>
  <c r="FI20" i="1"/>
  <c r="FI16" i="1"/>
  <c r="FI49" i="1"/>
  <c r="FI43" i="1"/>
  <c r="FH57" i="1"/>
  <c r="FH56" i="1"/>
  <c r="FH55" i="1"/>
  <c r="FH53" i="1"/>
  <c r="ER104" i="1"/>
  <c r="ER109" i="1" s="1"/>
  <c r="FH3" i="1"/>
  <c r="FH93" i="1" s="1"/>
  <c r="FH2" i="1"/>
  <c r="FG77" i="1"/>
  <c r="FG90" i="1" s="1"/>
  <c r="FG88" i="1"/>
  <c r="FG86" i="1"/>
  <c r="FG81" i="1"/>
  <c r="FG82" i="1"/>
  <c r="FG87" i="1"/>
  <c r="FG83" i="1"/>
  <c r="FG80" i="1"/>
  <c r="FG78" i="1"/>
  <c r="FG85" i="1"/>
  <c r="FG84" i="1"/>
  <c r="FG79" i="1"/>
  <c r="ES103" i="1"/>
  <c r="ES105" i="1" s="1"/>
  <c r="ES102" i="1"/>
  <c r="ET100" i="1"/>
  <c r="BE70" i="1"/>
  <c r="BD75" i="1"/>
  <c r="BI62" i="1" l="1"/>
  <c r="BI61" i="1"/>
  <c r="FH82" i="1"/>
  <c r="FH87" i="1"/>
  <c r="FH88" i="1"/>
  <c r="FH77" i="1"/>
  <c r="FH90" i="1" s="1"/>
  <c r="FH81" i="1"/>
  <c r="FH83" i="1"/>
  <c r="FH84" i="1"/>
  <c r="FH78" i="1"/>
  <c r="FH80" i="1"/>
  <c r="FH79" i="1"/>
  <c r="FH86" i="1"/>
  <c r="FH85" i="1"/>
  <c r="FI2" i="1"/>
  <c r="FI3" i="1"/>
  <c r="FI93" i="1" s="1"/>
  <c r="FJ50" i="1"/>
  <c r="FJ43" i="1"/>
  <c r="FJ46" i="1"/>
  <c r="FJ25" i="1"/>
  <c r="FJ31" i="1"/>
  <c r="FK8" i="1"/>
  <c r="FJ9" i="1"/>
  <c r="FJ15" i="1"/>
  <c r="FJ51" i="1"/>
  <c r="FJ35" i="1"/>
  <c r="FJ34" i="1"/>
  <c r="FJ26" i="1"/>
  <c r="FJ21" i="1"/>
  <c r="FJ18" i="1"/>
  <c r="FJ38" i="1"/>
  <c r="FJ49" i="1"/>
  <c r="FJ33" i="1"/>
  <c r="FJ52" i="1"/>
  <c r="FJ29" i="1"/>
  <c r="FJ23" i="1"/>
  <c r="FJ28" i="1"/>
  <c r="FJ19" i="1"/>
  <c r="FJ12" i="1"/>
  <c r="FJ16" i="1"/>
  <c r="FJ47" i="1"/>
  <c r="FJ39" i="1"/>
  <c r="FJ37" i="1"/>
  <c r="FJ20" i="1"/>
  <c r="FJ40" i="1"/>
  <c r="FJ30" i="1"/>
  <c r="FJ32" i="1"/>
  <c r="FJ13" i="1"/>
  <c r="FJ17" i="1"/>
  <c r="FJ14" i="1"/>
  <c r="FJ98" i="1"/>
  <c r="FJ101" i="1" s="1"/>
  <c r="FJ41" i="1"/>
  <c r="FJ45" i="1"/>
  <c r="FJ27" i="1"/>
  <c r="FJ7" i="1"/>
  <c r="FJ5" i="1" s="1"/>
  <c r="FJ10" i="1"/>
  <c r="FJ48" i="1"/>
  <c r="FJ42" i="1"/>
  <c r="FJ44" i="1"/>
  <c r="FJ24" i="1"/>
  <c r="FJ22" i="1"/>
  <c r="FJ11" i="1"/>
  <c r="FJ36" i="1"/>
  <c r="FI56" i="1"/>
  <c r="FI55" i="1"/>
  <c r="FI53" i="1"/>
  <c r="FI57" i="1"/>
  <c r="FG89" i="1"/>
  <c r="FG91" i="1" s="1"/>
  <c r="BE71" i="1"/>
  <c r="BE73" i="1" s="1"/>
  <c r="BE110" i="1" s="1"/>
  <c r="BE112" i="1" s="1"/>
  <c r="ET103" i="1"/>
  <c r="ET105" i="1" s="1"/>
  <c r="ET102" i="1"/>
  <c r="EU100" i="1"/>
  <c r="ES104" i="1"/>
  <c r="ES109" i="1" s="1"/>
  <c r="BI63" i="1" l="1"/>
  <c r="ET104" i="1"/>
  <c r="ET109" i="1" s="1"/>
  <c r="BI65" i="1"/>
  <c r="BI66" i="1" s="1"/>
  <c r="FH89" i="1"/>
  <c r="FJ56" i="1"/>
  <c r="FJ3" i="1"/>
  <c r="FJ93" i="1" s="1"/>
  <c r="FJ2" i="1"/>
  <c r="FJ55" i="1"/>
  <c r="FJ53" i="1"/>
  <c r="FI85" i="1"/>
  <c r="FI82" i="1"/>
  <c r="FI87" i="1"/>
  <c r="FI88" i="1"/>
  <c r="FI83" i="1"/>
  <c r="FI80" i="1"/>
  <c r="FI86" i="1"/>
  <c r="FI81" i="1"/>
  <c r="FI78" i="1"/>
  <c r="FI84" i="1"/>
  <c r="FI77" i="1"/>
  <c r="FI90" i="1" s="1"/>
  <c r="FI79" i="1"/>
  <c r="FK52" i="1"/>
  <c r="FK46" i="1"/>
  <c r="FK38" i="1"/>
  <c r="FK28" i="1"/>
  <c r="FK34" i="1"/>
  <c r="FK7" i="1"/>
  <c r="FK5" i="1" s="1"/>
  <c r="FK15" i="1"/>
  <c r="FK12" i="1"/>
  <c r="FK33" i="1"/>
  <c r="FK40" i="1"/>
  <c r="FK37" i="1"/>
  <c r="FK32" i="1"/>
  <c r="FK14" i="1"/>
  <c r="FK17" i="1"/>
  <c r="FK13" i="1"/>
  <c r="FK48" i="1"/>
  <c r="FK30" i="1"/>
  <c r="FK27" i="1"/>
  <c r="FK10" i="1"/>
  <c r="FK20" i="1"/>
  <c r="FK24" i="1"/>
  <c r="FK22" i="1"/>
  <c r="FK50" i="1"/>
  <c r="FK18" i="1"/>
  <c r="FK23" i="1"/>
  <c r="FK35" i="1"/>
  <c r="FK45" i="1"/>
  <c r="FK36" i="1"/>
  <c r="FL8" i="1"/>
  <c r="FK41" i="1"/>
  <c r="FK43" i="1"/>
  <c r="FK26" i="1"/>
  <c r="FK98" i="1"/>
  <c r="FK101" i="1" s="1"/>
  <c r="FK42" i="1"/>
  <c r="FK31" i="1"/>
  <c r="FK29" i="1"/>
  <c r="FK21" i="1"/>
  <c r="FK11" i="1"/>
  <c r="FK16" i="1"/>
  <c r="FK51" i="1"/>
  <c r="FK9" i="1"/>
  <c r="FK49" i="1"/>
  <c r="FK47" i="1"/>
  <c r="FK39" i="1"/>
  <c r="FK25" i="1"/>
  <c r="FK19" i="1"/>
  <c r="FK44" i="1"/>
  <c r="FJ57" i="1"/>
  <c r="FG92" i="1"/>
  <c r="FG94" i="1" s="1"/>
  <c r="FG95" i="1" s="1"/>
  <c r="FG96" i="1" s="1"/>
  <c r="BE74" i="1"/>
  <c r="BF70" i="1" s="1"/>
  <c r="EU103" i="1"/>
  <c r="EU105" i="1" s="1"/>
  <c r="EU102" i="1"/>
  <c r="EV100" i="1"/>
  <c r="FH91" i="1" l="1"/>
  <c r="FH92" i="1" s="1"/>
  <c r="FH94" i="1" s="1"/>
  <c r="FH95" i="1" s="1"/>
  <c r="FH96" i="1" s="1"/>
  <c r="BJ61" i="1"/>
  <c r="BJ62" i="1"/>
  <c r="BI108" i="1"/>
  <c r="BI72" i="1"/>
  <c r="FK2" i="1"/>
  <c r="FK3" i="1"/>
  <c r="FK93" i="1" s="1"/>
  <c r="FL48" i="1"/>
  <c r="FL45" i="1"/>
  <c r="FL33" i="1"/>
  <c r="FL19" i="1"/>
  <c r="FL10" i="1"/>
  <c r="FL14" i="1"/>
  <c r="FL46" i="1"/>
  <c r="FL28" i="1"/>
  <c r="FL24" i="1"/>
  <c r="FL30" i="1"/>
  <c r="FL41" i="1"/>
  <c r="FL40" i="1"/>
  <c r="FL27" i="1"/>
  <c r="FL38" i="1"/>
  <c r="FL13" i="1"/>
  <c r="FL49" i="1"/>
  <c r="FL37" i="1"/>
  <c r="FL34" i="1"/>
  <c r="FL15" i="1"/>
  <c r="FL22" i="1"/>
  <c r="FL7" i="1"/>
  <c r="FL5" i="1" s="1"/>
  <c r="FL42" i="1"/>
  <c r="FL11" i="1"/>
  <c r="FL36" i="1"/>
  <c r="FL21" i="1"/>
  <c r="FL26" i="1"/>
  <c r="FL98" i="1"/>
  <c r="FL101" i="1" s="1"/>
  <c r="FL47" i="1"/>
  <c r="FL31" i="1"/>
  <c r="FL29" i="1"/>
  <c r="FL16" i="1"/>
  <c r="FL12" i="1"/>
  <c r="FL32" i="1"/>
  <c r="FL23" i="1"/>
  <c r="FL50" i="1"/>
  <c r="FL43" i="1"/>
  <c r="FL25" i="1"/>
  <c r="FM8" i="1"/>
  <c r="FL9" i="1"/>
  <c r="FL51" i="1"/>
  <c r="FL35" i="1"/>
  <c r="FL39" i="1"/>
  <c r="FL18" i="1"/>
  <c r="FL17" i="1"/>
  <c r="FL20" i="1"/>
  <c r="FL52" i="1"/>
  <c r="FL44" i="1"/>
  <c r="FI89" i="1"/>
  <c r="FI91" i="1" s="1"/>
  <c r="FK57" i="1"/>
  <c r="FK56" i="1"/>
  <c r="FJ79" i="1"/>
  <c r="FJ80" i="1"/>
  <c r="FJ78" i="1"/>
  <c r="FJ85" i="1"/>
  <c r="FJ84" i="1"/>
  <c r="FJ81" i="1"/>
  <c r="FJ77" i="1"/>
  <c r="FJ90" i="1" s="1"/>
  <c r="FJ87" i="1"/>
  <c r="FJ86" i="1"/>
  <c r="FJ83" i="1"/>
  <c r="FJ88" i="1"/>
  <c r="FJ82" i="1"/>
  <c r="FK53" i="1"/>
  <c r="FK55" i="1"/>
  <c r="BE75" i="1"/>
  <c r="EU104" i="1"/>
  <c r="EU109" i="1" s="1"/>
  <c r="BF71" i="1"/>
  <c r="BF73" i="1" s="1"/>
  <c r="BF110" i="1" s="1"/>
  <c r="BF112" i="1" s="1"/>
  <c r="EV103" i="1"/>
  <c r="EV105" i="1" s="1"/>
  <c r="EV102" i="1"/>
  <c r="EW100" i="1"/>
  <c r="BJ63" i="1" l="1"/>
  <c r="BJ65" i="1" s="1"/>
  <c r="EV104" i="1"/>
  <c r="EV109" i="1" s="1"/>
  <c r="FM42" i="1"/>
  <c r="FM46" i="1"/>
  <c r="FM34" i="1"/>
  <c r="FM27" i="1"/>
  <c r="FM11" i="1"/>
  <c r="FM14" i="1"/>
  <c r="FM47" i="1"/>
  <c r="FM48" i="1"/>
  <c r="FM38" i="1"/>
  <c r="FM21" i="1"/>
  <c r="FM12" i="1"/>
  <c r="FM15" i="1"/>
  <c r="FM31" i="1"/>
  <c r="FM26" i="1"/>
  <c r="FM29" i="1"/>
  <c r="FM7" i="1"/>
  <c r="FM5" i="1" s="1"/>
  <c r="FM44" i="1"/>
  <c r="FM28" i="1"/>
  <c r="FM43" i="1"/>
  <c r="FM16" i="1"/>
  <c r="FM98" i="1"/>
  <c r="FM101" i="1" s="1"/>
  <c r="FM20" i="1"/>
  <c r="FM10" i="1"/>
  <c r="FM35" i="1"/>
  <c r="FM32" i="1"/>
  <c r="FM19" i="1"/>
  <c r="FN8" i="1"/>
  <c r="FM25" i="1"/>
  <c r="FM39" i="1"/>
  <c r="FM17" i="1"/>
  <c r="FM52" i="1"/>
  <c r="FM24" i="1"/>
  <c r="FM49" i="1"/>
  <c r="FM18" i="1"/>
  <c r="FM23" i="1"/>
  <c r="FM40" i="1"/>
  <c r="FM51" i="1"/>
  <c r="FM36" i="1"/>
  <c r="FM33" i="1"/>
  <c r="FM37" i="1"/>
  <c r="FM9" i="1"/>
  <c r="FM13" i="1"/>
  <c r="FM41" i="1"/>
  <c r="FM30" i="1"/>
  <c r="FM45" i="1"/>
  <c r="FM50" i="1"/>
  <c r="FM22" i="1"/>
  <c r="FJ89" i="1"/>
  <c r="FJ91" i="1" s="1"/>
  <c r="FL3" i="1"/>
  <c r="FL93" i="1" s="1"/>
  <c r="FL2" i="1"/>
  <c r="FL56" i="1"/>
  <c r="BF74" i="1"/>
  <c r="BG70" i="1" s="1"/>
  <c r="FI92" i="1"/>
  <c r="FI94" i="1" s="1"/>
  <c r="FI95" i="1" s="1"/>
  <c r="FI96" i="1" s="1"/>
  <c r="FL57" i="1"/>
  <c r="FL53" i="1"/>
  <c r="FL55" i="1"/>
  <c r="FK81" i="1"/>
  <c r="FK88" i="1"/>
  <c r="FK84" i="1"/>
  <c r="FK78" i="1"/>
  <c r="FK82" i="1"/>
  <c r="FK87" i="1"/>
  <c r="FK85" i="1"/>
  <c r="FK83" i="1"/>
  <c r="FK79" i="1"/>
  <c r="FK86" i="1"/>
  <c r="FK77" i="1"/>
  <c r="FK90" i="1" s="1"/>
  <c r="FK80" i="1"/>
  <c r="EW103" i="1"/>
  <c r="EW105" i="1" s="1"/>
  <c r="EW102" i="1"/>
  <c r="EX100" i="1"/>
  <c r="BF75" i="1" l="1"/>
  <c r="BJ66" i="1"/>
  <c r="BJ108" i="1"/>
  <c r="BJ72" i="1"/>
  <c r="FJ92" i="1"/>
  <c r="FJ94" i="1" s="1"/>
  <c r="FJ95" i="1" s="1"/>
  <c r="FJ96" i="1" s="1"/>
  <c r="FM3" i="1"/>
  <c r="FM93" i="1" s="1"/>
  <c r="FM2" i="1"/>
  <c r="FM56" i="1"/>
  <c r="FK89" i="1"/>
  <c r="FK91" i="1" s="1"/>
  <c r="FN47" i="1"/>
  <c r="FN48" i="1"/>
  <c r="FN26" i="1"/>
  <c r="FN30" i="1"/>
  <c r="FN10" i="1"/>
  <c r="FN14" i="1"/>
  <c r="FN38" i="1"/>
  <c r="FN22" i="1"/>
  <c r="FN15" i="1"/>
  <c r="FN44" i="1"/>
  <c r="FN32" i="1"/>
  <c r="FN11" i="1"/>
  <c r="FN35" i="1"/>
  <c r="FN33" i="1"/>
  <c r="FN13" i="1"/>
  <c r="FN98" i="1"/>
  <c r="FN101" i="1" s="1"/>
  <c r="FN43" i="1"/>
  <c r="FN49" i="1"/>
  <c r="FN27" i="1"/>
  <c r="FN42" i="1"/>
  <c r="FN16" i="1"/>
  <c r="FN29" i="1"/>
  <c r="FN51" i="1"/>
  <c r="FN23" i="1"/>
  <c r="FN21" i="1"/>
  <c r="FN31" i="1"/>
  <c r="FN36" i="1"/>
  <c r="FN39" i="1"/>
  <c r="FN12" i="1"/>
  <c r="FN45" i="1"/>
  <c r="FN7" i="1"/>
  <c r="FN5" i="1" s="1"/>
  <c r="FN50" i="1"/>
  <c r="FN19" i="1"/>
  <c r="FO8" i="1"/>
  <c r="FN9" i="1"/>
  <c r="FN25" i="1"/>
  <c r="FN52" i="1"/>
  <c r="FN18" i="1"/>
  <c r="FN37" i="1"/>
  <c r="FN41" i="1"/>
  <c r="FN20" i="1"/>
  <c r="FN17" i="1"/>
  <c r="FN28" i="1"/>
  <c r="FN24" i="1"/>
  <c r="FN40" i="1"/>
  <c r="FN46" i="1"/>
  <c r="FN34" i="1"/>
  <c r="FL78" i="1"/>
  <c r="FL85" i="1"/>
  <c r="FL80" i="1"/>
  <c r="FL77" i="1"/>
  <c r="FL90" i="1" s="1"/>
  <c r="FL83" i="1"/>
  <c r="FL87" i="1"/>
  <c r="FL79" i="1"/>
  <c r="FL88" i="1"/>
  <c r="FL82" i="1"/>
  <c r="FL84" i="1"/>
  <c r="FL81" i="1"/>
  <c r="FL86" i="1"/>
  <c r="FM57" i="1"/>
  <c r="FM55" i="1"/>
  <c r="FM53" i="1"/>
  <c r="BG71" i="1"/>
  <c r="BG73" i="1" s="1"/>
  <c r="BG110" i="1" s="1"/>
  <c r="BG112" i="1" s="1"/>
  <c r="EX102" i="1"/>
  <c r="EX103" i="1"/>
  <c r="EX105" i="1" s="1"/>
  <c r="EY100" i="1"/>
  <c r="EW104" i="1"/>
  <c r="EW109" i="1" s="1"/>
  <c r="BK61" i="1" l="1"/>
  <c r="BK62" i="1"/>
  <c r="FO46" i="1"/>
  <c r="FO39" i="1"/>
  <c r="FO42" i="1"/>
  <c r="FO25" i="1"/>
  <c r="FO13" i="1"/>
  <c r="FO7" i="1"/>
  <c r="FO5" i="1" s="1"/>
  <c r="FO98" i="1"/>
  <c r="FO101" i="1" s="1"/>
  <c r="FO22" i="1"/>
  <c r="FO9" i="1"/>
  <c r="FO38" i="1"/>
  <c r="FO33" i="1"/>
  <c r="FO28" i="1"/>
  <c r="FO35" i="1"/>
  <c r="FO18" i="1"/>
  <c r="FP8" i="1"/>
  <c r="FO41" i="1"/>
  <c r="FO19" i="1"/>
  <c r="FO14" i="1"/>
  <c r="FO48" i="1"/>
  <c r="FO40" i="1"/>
  <c r="FO10" i="1"/>
  <c r="FO20" i="1"/>
  <c r="FO17" i="1"/>
  <c r="FO52" i="1"/>
  <c r="FO21" i="1"/>
  <c r="FO12" i="1"/>
  <c r="FO50" i="1"/>
  <c r="FO27" i="1"/>
  <c r="FO44" i="1"/>
  <c r="FO51" i="1"/>
  <c r="FO34" i="1"/>
  <c r="FO30" i="1"/>
  <c r="FO11" i="1"/>
  <c r="FO15" i="1"/>
  <c r="FO36" i="1"/>
  <c r="FO43" i="1"/>
  <c r="FO29" i="1"/>
  <c r="FO45" i="1"/>
  <c r="FO49" i="1"/>
  <c r="FO26" i="1"/>
  <c r="FO24" i="1"/>
  <c r="FO32" i="1"/>
  <c r="FO16" i="1"/>
  <c r="FO31" i="1"/>
  <c r="FO23" i="1"/>
  <c r="FO37" i="1"/>
  <c r="FO47" i="1"/>
  <c r="FL89" i="1"/>
  <c r="FK92" i="1"/>
  <c r="FN2" i="1"/>
  <c r="FN3" i="1"/>
  <c r="FN93" i="1" s="1"/>
  <c r="FM82" i="1"/>
  <c r="FM88" i="1"/>
  <c r="FM85" i="1"/>
  <c r="FM78" i="1"/>
  <c r="FM83" i="1"/>
  <c r="FM87" i="1"/>
  <c r="FM80" i="1"/>
  <c r="FM79" i="1"/>
  <c r="FM84" i="1"/>
  <c r="FM81" i="1"/>
  <c r="FM86" i="1"/>
  <c r="FM77" i="1"/>
  <c r="FM90" i="1" s="1"/>
  <c r="EX104" i="1"/>
  <c r="EX109" i="1" s="1"/>
  <c r="FN56" i="1"/>
  <c r="FN57" i="1"/>
  <c r="FN55" i="1"/>
  <c r="FN53" i="1"/>
  <c r="BG74" i="1"/>
  <c r="EY102" i="1"/>
  <c r="EY103" i="1"/>
  <c r="EY105" i="1" s="1"/>
  <c r="EZ100" i="1"/>
  <c r="FL91" i="1" l="1"/>
  <c r="FL92" i="1" s="1"/>
  <c r="FL94" i="1" s="1"/>
  <c r="FL95" i="1" s="1"/>
  <c r="FL96" i="1" s="1"/>
  <c r="BK63" i="1"/>
  <c r="FM89" i="1"/>
  <c r="FK94" i="1"/>
  <c r="FK95" i="1" s="1"/>
  <c r="FK96" i="1" s="1"/>
  <c r="FP50" i="1"/>
  <c r="FP41" i="1"/>
  <c r="FP35" i="1"/>
  <c r="FP30" i="1"/>
  <c r="FP13" i="1"/>
  <c r="FP9" i="1"/>
  <c r="FP34" i="1"/>
  <c r="FP31" i="1"/>
  <c r="FP18" i="1"/>
  <c r="FP36" i="1"/>
  <c r="FP14" i="1"/>
  <c r="FP52" i="1"/>
  <c r="FP40" i="1"/>
  <c r="FP37" i="1"/>
  <c r="FP24" i="1"/>
  <c r="FP7" i="1"/>
  <c r="FP5" i="1" s="1"/>
  <c r="FP19" i="1"/>
  <c r="FP29" i="1"/>
  <c r="FP48" i="1"/>
  <c r="FP45" i="1"/>
  <c r="FP26" i="1"/>
  <c r="FP10" i="1"/>
  <c r="FP46" i="1"/>
  <c r="FP21" i="1"/>
  <c r="FQ8" i="1"/>
  <c r="FP17" i="1"/>
  <c r="FP38" i="1"/>
  <c r="FP27" i="1"/>
  <c r="FP33" i="1"/>
  <c r="FP25" i="1"/>
  <c r="FP20" i="1"/>
  <c r="FP98" i="1"/>
  <c r="FP101" i="1" s="1"/>
  <c r="FP22" i="1"/>
  <c r="FP15" i="1"/>
  <c r="FP23" i="1"/>
  <c r="FP39" i="1"/>
  <c r="FP28" i="1"/>
  <c r="FP32" i="1"/>
  <c r="FP49" i="1"/>
  <c r="FP47" i="1"/>
  <c r="FP51" i="1"/>
  <c r="FP44" i="1"/>
  <c r="FP43" i="1"/>
  <c r="FP11" i="1"/>
  <c r="FP16" i="1"/>
  <c r="FP12" i="1"/>
  <c r="FP42" i="1"/>
  <c r="FO2" i="1"/>
  <c r="FO3" i="1"/>
  <c r="FO93" i="1" s="1"/>
  <c r="FO56" i="1"/>
  <c r="FO57" i="1"/>
  <c r="FN87" i="1"/>
  <c r="FN84" i="1"/>
  <c r="FN80" i="1"/>
  <c r="FN77" i="1"/>
  <c r="FN90" i="1" s="1"/>
  <c r="FN79" i="1"/>
  <c r="FN86" i="1"/>
  <c r="FN83" i="1"/>
  <c r="FN85" i="1"/>
  <c r="FN88" i="1"/>
  <c r="FN82" i="1"/>
  <c r="FN81" i="1"/>
  <c r="FN78" i="1"/>
  <c r="EY104" i="1"/>
  <c r="EY109" i="1" s="1"/>
  <c r="FO55" i="1"/>
  <c r="FO53" i="1"/>
  <c r="BG75" i="1"/>
  <c r="BH70" i="1"/>
  <c r="EZ103" i="1"/>
  <c r="EZ105" i="1" s="1"/>
  <c r="EZ102" i="1"/>
  <c r="FA100" i="1"/>
  <c r="FM91" i="1" l="1"/>
  <c r="FM92" i="1" s="1"/>
  <c r="FM94" i="1" s="1"/>
  <c r="FM95" i="1" s="1"/>
  <c r="FM96" i="1" s="1"/>
  <c r="BK65" i="1"/>
  <c r="BK66" i="1"/>
  <c r="FP57" i="1"/>
  <c r="EZ104" i="1"/>
  <c r="EZ109" i="1" s="1"/>
  <c r="FQ51" i="1"/>
  <c r="FQ28" i="1"/>
  <c r="FQ33" i="1"/>
  <c r="FQ27" i="1"/>
  <c r="FQ20" i="1"/>
  <c r="FQ21" i="1"/>
  <c r="FQ52" i="1"/>
  <c r="FQ22" i="1"/>
  <c r="FQ32" i="1"/>
  <c r="FQ11" i="1"/>
  <c r="FQ29" i="1"/>
  <c r="FQ34" i="1"/>
  <c r="FQ16" i="1"/>
  <c r="FQ39" i="1"/>
  <c r="FQ30" i="1"/>
  <c r="FQ49" i="1"/>
  <c r="FQ25" i="1"/>
  <c r="FQ38" i="1"/>
  <c r="FQ15" i="1"/>
  <c r="FR8" i="1"/>
  <c r="FQ43" i="1"/>
  <c r="FQ46" i="1"/>
  <c r="FQ23" i="1"/>
  <c r="FQ44" i="1"/>
  <c r="FQ12" i="1"/>
  <c r="FQ41" i="1"/>
  <c r="FQ17" i="1"/>
  <c r="FQ36" i="1"/>
  <c r="FQ18" i="1"/>
  <c r="FQ98" i="1"/>
  <c r="FQ101" i="1" s="1"/>
  <c r="FQ40" i="1"/>
  <c r="FQ42" i="1"/>
  <c r="FQ24" i="1"/>
  <c r="FQ13" i="1"/>
  <c r="FQ9" i="1"/>
  <c r="FQ47" i="1"/>
  <c r="FQ31" i="1"/>
  <c r="FQ26" i="1"/>
  <c r="FQ45" i="1"/>
  <c r="FQ14" i="1"/>
  <c r="FQ48" i="1"/>
  <c r="FQ35" i="1"/>
  <c r="FQ7" i="1"/>
  <c r="FQ5" i="1" s="1"/>
  <c r="FQ50" i="1"/>
  <c r="FQ10" i="1"/>
  <c r="FQ37" i="1"/>
  <c r="FQ19" i="1"/>
  <c r="FO80" i="1"/>
  <c r="FO83" i="1"/>
  <c r="FO79" i="1"/>
  <c r="FO86" i="1"/>
  <c r="FO81" i="1"/>
  <c r="FO82" i="1"/>
  <c r="FO77" i="1"/>
  <c r="FO90" i="1" s="1"/>
  <c r="FO88" i="1"/>
  <c r="FO84" i="1"/>
  <c r="FO85" i="1"/>
  <c r="FO78" i="1"/>
  <c r="FO87" i="1"/>
  <c r="FP3" i="1"/>
  <c r="FP93" i="1" s="1"/>
  <c r="FP2" i="1"/>
  <c r="FN89" i="1"/>
  <c r="FP56" i="1"/>
  <c r="FP53" i="1"/>
  <c r="FP55" i="1"/>
  <c r="FA103" i="1"/>
  <c r="FA105" i="1" s="1"/>
  <c r="FA102" i="1"/>
  <c r="FB100" i="1"/>
  <c r="BH71" i="1"/>
  <c r="BH73" i="1" s="1"/>
  <c r="BH110" i="1" s="1"/>
  <c r="BH112" i="1" s="1"/>
  <c r="FA104" i="1" l="1"/>
  <c r="FA109" i="1" s="1"/>
  <c r="FN91" i="1"/>
  <c r="FN92" i="1" s="1"/>
  <c r="FN94" i="1" s="1"/>
  <c r="FN95" i="1" s="1"/>
  <c r="FN96" i="1" s="1"/>
  <c r="BL62" i="1"/>
  <c r="BL61" i="1"/>
  <c r="BK108" i="1"/>
  <c r="BK72" i="1"/>
  <c r="FP81" i="1"/>
  <c r="FP80" i="1"/>
  <c r="FP77" i="1"/>
  <c r="FP90" i="1" s="1"/>
  <c r="FP82" i="1"/>
  <c r="FP84" i="1"/>
  <c r="FP79" i="1"/>
  <c r="FP78" i="1"/>
  <c r="FP87" i="1"/>
  <c r="FP88" i="1"/>
  <c r="FP83" i="1"/>
  <c r="FP86" i="1"/>
  <c r="FP85" i="1"/>
  <c r="FQ56" i="1"/>
  <c r="FR50" i="1"/>
  <c r="FR47" i="1"/>
  <c r="FR46" i="1"/>
  <c r="FR34" i="1"/>
  <c r="FR20" i="1"/>
  <c r="FR11" i="1"/>
  <c r="FR51" i="1"/>
  <c r="FR45" i="1"/>
  <c r="FR36" i="1"/>
  <c r="FR15" i="1"/>
  <c r="FR9" i="1"/>
  <c r="FR23" i="1"/>
  <c r="FR12" i="1"/>
  <c r="FR39" i="1"/>
  <c r="FR29" i="1"/>
  <c r="FR13" i="1"/>
  <c r="FR28" i="1"/>
  <c r="FR38" i="1"/>
  <c r="FR16" i="1"/>
  <c r="FR24" i="1"/>
  <c r="FS8" i="1"/>
  <c r="FR52" i="1"/>
  <c r="FR26" i="1"/>
  <c r="FR17" i="1"/>
  <c r="FR43" i="1"/>
  <c r="FR14" i="1"/>
  <c r="FR40" i="1"/>
  <c r="FR44" i="1"/>
  <c r="FR31" i="1"/>
  <c r="FR7" i="1"/>
  <c r="FR5" i="1" s="1"/>
  <c r="FR19" i="1"/>
  <c r="FR37" i="1"/>
  <c r="FR98" i="1"/>
  <c r="FR101" i="1" s="1"/>
  <c r="FR41" i="1"/>
  <c r="FR35" i="1"/>
  <c r="FR25" i="1"/>
  <c r="FR22" i="1"/>
  <c r="FR10" i="1"/>
  <c r="FR33" i="1"/>
  <c r="FR48" i="1"/>
  <c r="FR42" i="1"/>
  <c r="FR30" i="1"/>
  <c r="FR27" i="1"/>
  <c r="FR18" i="1"/>
  <c r="FR49" i="1"/>
  <c r="FR21" i="1"/>
  <c r="FR32" i="1"/>
  <c r="FQ53" i="1"/>
  <c r="FQ55" i="1"/>
  <c r="FQ2" i="1"/>
  <c r="FQ3" i="1"/>
  <c r="FQ93" i="1" s="1"/>
  <c r="FO89" i="1"/>
  <c r="FO91" i="1" s="1"/>
  <c r="FQ57" i="1"/>
  <c r="BH74" i="1"/>
  <c r="BI70" i="1" s="1"/>
  <c r="FB103" i="1"/>
  <c r="FB105" i="1" s="1"/>
  <c r="FB102" i="1"/>
  <c r="FC100" i="1"/>
  <c r="BL63" i="1" l="1"/>
  <c r="BH75" i="1"/>
  <c r="BL65" i="1"/>
  <c r="BL66" i="1" s="1"/>
  <c r="FB104" i="1"/>
  <c r="FB109" i="1" s="1"/>
  <c r="FR53" i="1"/>
  <c r="FR55" i="1"/>
  <c r="FQ86" i="1"/>
  <c r="FQ83" i="1"/>
  <c r="FQ82" i="1"/>
  <c r="FQ87" i="1"/>
  <c r="FQ80" i="1"/>
  <c r="FQ85" i="1"/>
  <c r="FQ77" i="1"/>
  <c r="FQ90" i="1" s="1"/>
  <c r="FQ81" i="1"/>
  <c r="FQ88" i="1"/>
  <c r="FQ84" i="1"/>
  <c r="FQ78" i="1"/>
  <c r="FQ79" i="1"/>
  <c r="FP89" i="1"/>
  <c r="FP91" i="1" s="1"/>
  <c r="FR57" i="1"/>
  <c r="FR56" i="1"/>
  <c r="FR3" i="1"/>
  <c r="FR93" i="1" s="1"/>
  <c r="FR2" i="1"/>
  <c r="FS49" i="1"/>
  <c r="FS48" i="1"/>
  <c r="FS37" i="1"/>
  <c r="FS29" i="1"/>
  <c r="FS20" i="1"/>
  <c r="FS21" i="1"/>
  <c r="FS46" i="1"/>
  <c r="FS40" i="1"/>
  <c r="FS38" i="1"/>
  <c r="FT8" i="1"/>
  <c r="FS30" i="1"/>
  <c r="FS43" i="1"/>
  <c r="FS50" i="1"/>
  <c r="FS47" i="1"/>
  <c r="FS33" i="1"/>
  <c r="FS45" i="1"/>
  <c r="FS15" i="1"/>
  <c r="FS11" i="1"/>
  <c r="FS16" i="1"/>
  <c r="FS7" i="1"/>
  <c r="FS5" i="1" s="1"/>
  <c r="FS14" i="1"/>
  <c r="FS51" i="1"/>
  <c r="FS44" i="1"/>
  <c r="FS36" i="1"/>
  <c r="FS34" i="1"/>
  <c r="FS23" i="1"/>
  <c r="FS12" i="1"/>
  <c r="FS52" i="1"/>
  <c r="FS26" i="1"/>
  <c r="FS9" i="1"/>
  <c r="FS18" i="1"/>
  <c r="FS19" i="1"/>
  <c r="FS31" i="1"/>
  <c r="FS24" i="1"/>
  <c r="FS39" i="1"/>
  <c r="FS42" i="1"/>
  <c r="FS22" i="1"/>
  <c r="FS98" i="1"/>
  <c r="FS101" i="1" s="1"/>
  <c r="FS10" i="1"/>
  <c r="FS25" i="1"/>
  <c r="FS32" i="1"/>
  <c r="FS41" i="1"/>
  <c r="FS35" i="1"/>
  <c r="FS27" i="1"/>
  <c r="FS28" i="1"/>
  <c r="FS17" i="1"/>
  <c r="FS13" i="1"/>
  <c r="FO92" i="1"/>
  <c r="FO94" i="1" s="1"/>
  <c r="FO95" i="1" s="1"/>
  <c r="FO96" i="1" s="1"/>
  <c r="BI71" i="1"/>
  <c r="BI73" i="1" s="1"/>
  <c r="BI110" i="1" s="1"/>
  <c r="BI112" i="1" s="1"/>
  <c r="FC103" i="1"/>
  <c r="FC105" i="1" s="1"/>
  <c r="FC102" i="1"/>
  <c r="FC104" i="1" s="1"/>
  <c r="FC109" i="1" s="1"/>
  <c r="FD100" i="1"/>
  <c r="BL72" i="1" l="1"/>
  <c r="BL108" i="1"/>
  <c r="BM62" i="1"/>
  <c r="BM61" i="1"/>
  <c r="FS57" i="1"/>
  <c r="FS3" i="1"/>
  <c r="FS93" i="1" s="1"/>
  <c r="FS2" i="1"/>
  <c r="FP92" i="1"/>
  <c r="FP94" i="1" s="1"/>
  <c r="FP95" i="1" s="1"/>
  <c r="FP96" i="1" s="1"/>
  <c r="FT50" i="1"/>
  <c r="FT47" i="1"/>
  <c r="FT32" i="1"/>
  <c r="FT18" i="1"/>
  <c r="FT23" i="1"/>
  <c r="FT11" i="1"/>
  <c r="FT44" i="1"/>
  <c r="FT33" i="1"/>
  <c r="FT16" i="1"/>
  <c r="FT12" i="1"/>
  <c r="FT22" i="1"/>
  <c r="FT14" i="1"/>
  <c r="FT37" i="1"/>
  <c r="FT51" i="1"/>
  <c r="FT29" i="1"/>
  <c r="FT49" i="1"/>
  <c r="FT19" i="1"/>
  <c r="FU8" i="1"/>
  <c r="FT45" i="1"/>
  <c r="FT36" i="1"/>
  <c r="FT17" i="1"/>
  <c r="FT39" i="1"/>
  <c r="FT30" i="1"/>
  <c r="FT28" i="1"/>
  <c r="FT52" i="1"/>
  <c r="FT34" i="1"/>
  <c r="FT13" i="1"/>
  <c r="FT41" i="1"/>
  <c r="FT26" i="1"/>
  <c r="FT7" i="1"/>
  <c r="FT5" i="1" s="1"/>
  <c r="FT42" i="1"/>
  <c r="FT40" i="1"/>
  <c r="FT43" i="1"/>
  <c r="FT38" i="1"/>
  <c r="FT9" i="1"/>
  <c r="FT24" i="1"/>
  <c r="FT98" i="1"/>
  <c r="FT101" i="1" s="1"/>
  <c r="FT15" i="1"/>
  <c r="FT46" i="1"/>
  <c r="FT10" i="1"/>
  <c r="FT48" i="1"/>
  <c r="FT21" i="1"/>
  <c r="FT35" i="1"/>
  <c r="FT31" i="1"/>
  <c r="FT25" i="1"/>
  <c r="FT20" i="1"/>
  <c r="FT27" i="1"/>
  <c r="FQ89" i="1"/>
  <c r="FR82" i="1"/>
  <c r="FR83" i="1"/>
  <c r="FR85" i="1"/>
  <c r="FR88" i="1"/>
  <c r="FR77" i="1"/>
  <c r="FR90" i="1" s="1"/>
  <c r="FR87" i="1"/>
  <c r="FR81" i="1"/>
  <c r="FR78" i="1"/>
  <c r="FR79" i="1"/>
  <c r="FR84" i="1"/>
  <c r="FR80" i="1"/>
  <c r="FR86" i="1"/>
  <c r="FS56" i="1"/>
  <c r="FS55" i="1"/>
  <c r="FS53" i="1"/>
  <c r="BI74" i="1"/>
  <c r="FD103" i="1"/>
  <c r="FD105" i="1" s="1"/>
  <c r="FD102" i="1"/>
  <c r="FE100" i="1"/>
  <c r="FQ91" i="1" l="1"/>
  <c r="FQ92" i="1" s="1"/>
  <c r="FQ94" i="1" s="1"/>
  <c r="FQ95" i="1" s="1"/>
  <c r="FQ96" i="1" s="1"/>
  <c r="FD104" i="1"/>
  <c r="FD109" i="1" s="1"/>
  <c r="BM63" i="1"/>
  <c r="BM65" i="1" s="1"/>
  <c r="FT55" i="1"/>
  <c r="FT53" i="1"/>
  <c r="FU52" i="1"/>
  <c r="FU36" i="1"/>
  <c r="FU34" i="1"/>
  <c r="FU19" i="1"/>
  <c r="FU17" i="1"/>
  <c r="FU13" i="1"/>
  <c r="FU46" i="1"/>
  <c r="FU28" i="1"/>
  <c r="FU98" i="1"/>
  <c r="FU101" i="1" s="1"/>
  <c r="FU42" i="1"/>
  <c r="FU49" i="1"/>
  <c r="FU39" i="1"/>
  <c r="FU20" i="1"/>
  <c r="FU9" i="1"/>
  <c r="FU22" i="1"/>
  <c r="FU50" i="1"/>
  <c r="FU45" i="1"/>
  <c r="FU26" i="1"/>
  <c r="FU10" i="1"/>
  <c r="FU14" i="1"/>
  <c r="FU43" i="1"/>
  <c r="FU40" i="1"/>
  <c r="FU7" i="1"/>
  <c r="FU5" i="1" s="1"/>
  <c r="FU47" i="1"/>
  <c r="FU51" i="1"/>
  <c r="FV8" i="1"/>
  <c r="FU41" i="1"/>
  <c r="FU24" i="1"/>
  <c r="FU25" i="1"/>
  <c r="FU35" i="1"/>
  <c r="FU31" i="1"/>
  <c r="FU38" i="1"/>
  <c r="FU23" i="1"/>
  <c r="FU21" i="1"/>
  <c r="FU15" i="1"/>
  <c r="FU11" i="1"/>
  <c r="FU32" i="1"/>
  <c r="FU16" i="1"/>
  <c r="FU48" i="1"/>
  <c r="FU37" i="1"/>
  <c r="FU27" i="1"/>
  <c r="FU18" i="1"/>
  <c r="FU30" i="1"/>
  <c r="FU33" i="1"/>
  <c r="FU29" i="1"/>
  <c r="FU12" i="1"/>
  <c r="FU44" i="1"/>
  <c r="FT56" i="1"/>
  <c r="FT57" i="1"/>
  <c r="FR89" i="1"/>
  <c r="FT2" i="1"/>
  <c r="FT3" i="1"/>
  <c r="FT93" i="1" s="1"/>
  <c r="FS86" i="1"/>
  <c r="FS84" i="1"/>
  <c r="FS81" i="1"/>
  <c r="FS79" i="1"/>
  <c r="FS82" i="1"/>
  <c r="FS85" i="1"/>
  <c r="FS87" i="1"/>
  <c r="FS83" i="1"/>
  <c r="FS80" i="1"/>
  <c r="FS88" i="1"/>
  <c r="FS77" i="1"/>
  <c r="FS90" i="1" s="1"/>
  <c r="FS78" i="1"/>
  <c r="FE103" i="1"/>
  <c r="FE105" i="1" s="1"/>
  <c r="FE102" i="1"/>
  <c r="FE104" i="1" s="1"/>
  <c r="FE109" i="1" s="1"/>
  <c r="FF100" i="1"/>
  <c r="BI75" i="1"/>
  <c r="BJ70" i="1"/>
  <c r="FR91" i="1" l="1"/>
  <c r="FR92" i="1" s="1"/>
  <c r="FR94" i="1" s="1"/>
  <c r="FR95" i="1" s="1"/>
  <c r="FR96" i="1" s="1"/>
  <c r="BM66" i="1"/>
  <c r="BM108" i="1"/>
  <c r="BM72" i="1"/>
  <c r="FU53" i="1"/>
  <c r="FU55" i="1"/>
  <c r="FU56" i="1"/>
  <c r="FV43" i="1"/>
  <c r="FV46" i="1"/>
  <c r="FV39" i="1"/>
  <c r="FV21" i="1"/>
  <c r="FV27" i="1"/>
  <c r="FV16" i="1"/>
  <c r="FV49" i="1"/>
  <c r="FV48" i="1"/>
  <c r="FV51" i="1"/>
  <c r="FV41" i="1"/>
  <c r="FV28" i="1"/>
  <c r="FV19" i="1"/>
  <c r="FW8" i="1"/>
  <c r="FV18" i="1"/>
  <c r="FV44" i="1"/>
  <c r="FV38" i="1"/>
  <c r="FV13" i="1"/>
  <c r="FV29" i="1"/>
  <c r="FV20" i="1"/>
  <c r="FV47" i="1"/>
  <c r="FV35" i="1"/>
  <c r="FV40" i="1"/>
  <c r="FV25" i="1"/>
  <c r="FV12" i="1"/>
  <c r="FV10" i="1"/>
  <c r="FV11" i="1"/>
  <c r="FV32" i="1"/>
  <c r="FV17" i="1"/>
  <c r="FV7" i="1"/>
  <c r="FV5" i="1" s="1"/>
  <c r="FV98" i="1"/>
  <c r="FV101" i="1" s="1"/>
  <c r="FV14" i="1"/>
  <c r="FV36" i="1"/>
  <c r="FV33" i="1"/>
  <c r="FV30" i="1"/>
  <c r="FV9" i="1"/>
  <c r="FV22" i="1"/>
  <c r="FV42" i="1"/>
  <c r="FV52" i="1"/>
  <c r="FV45" i="1"/>
  <c r="FV34" i="1"/>
  <c r="FV31" i="1"/>
  <c r="FV24" i="1"/>
  <c r="FV15" i="1"/>
  <c r="FV23" i="1"/>
  <c r="FV50" i="1"/>
  <c r="FV37" i="1"/>
  <c r="FV26" i="1"/>
  <c r="FT82" i="1"/>
  <c r="FT81" i="1"/>
  <c r="FT78" i="1"/>
  <c r="FT79" i="1"/>
  <c r="FT88" i="1"/>
  <c r="FT77" i="1"/>
  <c r="FT90" i="1" s="1"/>
  <c r="FT83" i="1"/>
  <c r="FT84" i="1"/>
  <c r="FT87" i="1"/>
  <c r="FT86" i="1"/>
  <c r="FT80" i="1"/>
  <c r="FT85" i="1"/>
  <c r="FS89" i="1"/>
  <c r="FU57" i="1"/>
  <c r="FU2" i="1"/>
  <c r="FU3" i="1"/>
  <c r="FU93" i="1" s="1"/>
  <c r="BJ71" i="1"/>
  <c r="BJ73" i="1" s="1"/>
  <c r="FF102" i="1"/>
  <c r="FF103" i="1"/>
  <c r="FF105" i="1"/>
  <c r="FG100" i="1"/>
  <c r="FS91" i="1" l="1"/>
  <c r="FS92" i="1" s="1"/>
  <c r="FS94" i="1" s="1"/>
  <c r="FS95" i="1" s="1"/>
  <c r="FS96" i="1" s="1"/>
  <c r="BN61" i="1"/>
  <c r="BN62" i="1"/>
  <c r="FV3" i="1"/>
  <c r="FV93" i="1" s="1"/>
  <c r="FV2" i="1"/>
  <c r="FW45" i="1"/>
  <c r="FW34" i="1"/>
  <c r="FW43" i="1"/>
  <c r="FW25" i="1"/>
  <c r="FW14" i="1"/>
  <c r="FW9" i="1"/>
  <c r="FW39" i="1"/>
  <c r="FX8" i="1"/>
  <c r="FW37" i="1"/>
  <c r="FW26" i="1"/>
  <c r="FW31" i="1"/>
  <c r="FW10" i="1"/>
  <c r="FW15" i="1"/>
  <c r="FW7" i="1"/>
  <c r="FW5" i="1" s="1"/>
  <c r="FW18" i="1"/>
  <c r="FW16" i="1"/>
  <c r="FW41" i="1"/>
  <c r="FW52" i="1"/>
  <c r="FW50" i="1"/>
  <c r="FW21" i="1"/>
  <c r="FW11" i="1"/>
  <c r="FW23" i="1"/>
  <c r="FW32" i="1"/>
  <c r="FW38" i="1"/>
  <c r="FW30" i="1"/>
  <c r="FW98" i="1"/>
  <c r="FW101" i="1" s="1"/>
  <c r="FW46" i="1"/>
  <c r="FW27" i="1"/>
  <c r="FW19" i="1"/>
  <c r="FW22" i="1"/>
  <c r="FW20" i="1"/>
  <c r="FW48" i="1"/>
  <c r="FW12" i="1"/>
  <c r="FW47" i="1"/>
  <c r="FW51" i="1"/>
  <c r="FW28" i="1"/>
  <c r="FW44" i="1"/>
  <c r="FW33" i="1"/>
  <c r="FW40" i="1"/>
  <c r="FW24" i="1"/>
  <c r="FW13" i="1"/>
  <c r="FW17" i="1"/>
  <c r="FW49" i="1"/>
  <c r="FW42" i="1"/>
  <c r="FW36" i="1"/>
  <c r="FW35" i="1"/>
  <c r="FW29" i="1"/>
  <c r="FF104" i="1"/>
  <c r="FF109" i="1" s="1"/>
  <c r="FV53" i="1"/>
  <c r="FV55" i="1"/>
  <c r="FV57" i="1"/>
  <c r="FT89" i="1"/>
  <c r="FV56" i="1"/>
  <c r="FU82" i="1"/>
  <c r="FU79" i="1"/>
  <c r="FU83" i="1"/>
  <c r="FU87" i="1"/>
  <c r="FU80" i="1"/>
  <c r="FU88" i="1"/>
  <c r="FU85" i="1"/>
  <c r="FU81" i="1"/>
  <c r="FU78" i="1"/>
  <c r="FU86" i="1"/>
  <c r="FU77" i="1"/>
  <c r="FU90" i="1" s="1"/>
  <c r="FU84" i="1"/>
  <c r="BJ110" i="1"/>
  <c r="BJ112" i="1" s="1"/>
  <c r="BJ74" i="1"/>
  <c r="FG102" i="1"/>
  <c r="FG103" i="1"/>
  <c r="FG105" i="1" s="1"/>
  <c r="FH100" i="1"/>
  <c r="FT91" i="1" l="1"/>
  <c r="FT92" i="1" s="1"/>
  <c r="FT94" i="1" s="1"/>
  <c r="FT95" i="1" s="1"/>
  <c r="FT96" i="1" s="1"/>
  <c r="BN63" i="1"/>
  <c r="BN65" i="1" s="1"/>
  <c r="FU89" i="1"/>
  <c r="FW3" i="1"/>
  <c r="FW93" i="1" s="1"/>
  <c r="FW2" i="1"/>
  <c r="FW53" i="1"/>
  <c r="FW55" i="1"/>
  <c r="FW57" i="1"/>
  <c r="FW56" i="1"/>
  <c r="FX46" i="1"/>
  <c r="FX27" i="1"/>
  <c r="FX32" i="1"/>
  <c r="FX29" i="1"/>
  <c r="FX15" i="1"/>
  <c r="FX35" i="1"/>
  <c r="FX98" i="1"/>
  <c r="FX101" i="1" s="1"/>
  <c r="FX38" i="1"/>
  <c r="FX28" i="1"/>
  <c r="FX22" i="1"/>
  <c r="FX11" i="1"/>
  <c r="FX18" i="1"/>
  <c r="FX40" i="1"/>
  <c r="FX12" i="1"/>
  <c r="FX49" i="1"/>
  <c r="FX7" i="1"/>
  <c r="FX47" i="1"/>
  <c r="FX51" i="1"/>
  <c r="FX41" i="1"/>
  <c r="FX26" i="1"/>
  <c r="FX19" i="1"/>
  <c r="FX16" i="1"/>
  <c r="FX39" i="1"/>
  <c r="FX23" i="1"/>
  <c r="FX20" i="1"/>
  <c r="FX52" i="1"/>
  <c r="FX43" i="1"/>
  <c r="FX13" i="1"/>
  <c r="FX48" i="1"/>
  <c r="FX9" i="1"/>
  <c r="FX50" i="1"/>
  <c r="FX42" i="1"/>
  <c r="FX36" i="1"/>
  <c r="FX24" i="1"/>
  <c r="FX31" i="1"/>
  <c r="FX17" i="1"/>
  <c r="FX37" i="1"/>
  <c r="FX25" i="1"/>
  <c r="FX34" i="1"/>
  <c r="FX10" i="1"/>
  <c r="FX14" i="1"/>
  <c r="FX33" i="1"/>
  <c r="FX45" i="1"/>
  <c r="FX44" i="1"/>
  <c r="FX21" i="1"/>
  <c r="FX30" i="1"/>
  <c r="FV87" i="1"/>
  <c r="FV82" i="1"/>
  <c r="FV84" i="1"/>
  <c r="FV81" i="1"/>
  <c r="FV79" i="1"/>
  <c r="FV78" i="1"/>
  <c r="FV88" i="1"/>
  <c r="FV80" i="1"/>
  <c r="FV83" i="1"/>
  <c r="FV77" i="1"/>
  <c r="FV90" i="1" s="1"/>
  <c r="FV86" i="1"/>
  <c r="FV85" i="1"/>
  <c r="FH102" i="1"/>
  <c r="FH103" i="1"/>
  <c r="FH105" i="1" s="1"/>
  <c r="FI100" i="1"/>
  <c r="FG104" i="1"/>
  <c r="FG109" i="1" s="1"/>
  <c r="BJ75" i="1"/>
  <c r="BK70" i="1"/>
  <c r="FU91" i="1" l="1"/>
  <c r="FU92" i="1" s="1"/>
  <c r="FU94" i="1" s="1"/>
  <c r="FU95" i="1" s="1"/>
  <c r="FU96" i="1" s="1"/>
  <c r="BN66" i="1"/>
  <c r="BN108" i="1"/>
  <c r="BN72" i="1"/>
  <c r="FH104" i="1"/>
  <c r="FH109" i="1" s="1"/>
  <c r="FX57" i="1"/>
  <c r="FX56" i="1"/>
  <c r="FX5" i="1"/>
  <c r="N60" i="2"/>
  <c r="F61" i="2"/>
  <c r="J59" i="2"/>
  <c r="H61" i="2"/>
  <c r="Q58" i="2"/>
  <c r="K46" i="2"/>
  <c r="M59" i="2"/>
  <c r="I59" i="2"/>
  <c r="H58" i="2"/>
  <c r="L46" i="2"/>
  <c r="F58" i="2"/>
  <c r="K58" i="2"/>
  <c r="Q46" i="2"/>
  <c r="M61" i="2"/>
  <c r="G60" i="2"/>
  <c r="J60" i="2"/>
  <c r="L60" i="2"/>
  <c r="P60" i="2"/>
  <c r="K60" i="2"/>
  <c r="I46" i="2"/>
  <c r="O59" i="2"/>
  <c r="N61" i="2"/>
  <c r="K59" i="2"/>
  <c r="Q61" i="2"/>
  <c r="I58" i="2"/>
  <c r="G59" i="2"/>
  <c r="M58" i="2"/>
  <c r="N58" i="2"/>
  <c r="F60" i="2"/>
  <c r="F46" i="2"/>
  <c r="J61" i="2"/>
  <c r="N59" i="2"/>
  <c r="G61" i="2"/>
  <c r="P58" i="2"/>
  <c r="O60" i="2"/>
  <c r="G58" i="2"/>
  <c r="L61" i="2"/>
  <c r="Q60" i="2"/>
  <c r="M46" i="2"/>
  <c r="P61" i="2"/>
  <c r="M60" i="2"/>
  <c r="J46" i="2"/>
  <c r="H59" i="2"/>
  <c r="N46" i="2"/>
  <c r="O58" i="2"/>
  <c r="H46" i="2"/>
  <c r="O46" i="2"/>
  <c r="J58" i="2"/>
  <c r="K61" i="2"/>
  <c r="P46" i="2"/>
  <c r="O61" i="2"/>
  <c r="P59" i="2"/>
  <c r="L59" i="2"/>
  <c r="Q59" i="2"/>
  <c r="I60" i="2"/>
  <c r="F59" i="2"/>
  <c r="L58" i="2"/>
  <c r="H60" i="2"/>
  <c r="G46" i="2"/>
  <c r="I61" i="2"/>
  <c r="O9" i="2"/>
  <c r="P9" i="2"/>
  <c r="N10" i="2"/>
  <c r="Q10" i="2"/>
  <c r="FX55" i="1"/>
  <c r="FX53" i="1"/>
  <c r="K8" i="2"/>
  <c r="FV89" i="1"/>
  <c r="FV91" i="1" s="1"/>
  <c r="FW81" i="1"/>
  <c r="FW80" i="1"/>
  <c r="FW87" i="1"/>
  <c r="FW85" i="1"/>
  <c r="FW77" i="1"/>
  <c r="FW90" i="1" s="1"/>
  <c r="FW83" i="1"/>
  <c r="FW84" i="1"/>
  <c r="FW78" i="1"/>
  <c r="FW86" i="1"/>
  <c r="FW79" i="1"/>
  <c r="FW82" i="1"/>
  <c r="FW88" i="1"/>
  <c r="FI102" i="1"/>
  <c r="FI103" i="1"/>
  <c r="FI105" i="1" s="1"/>
  <c r="FJ100" i="1"/>
  <c r="BK71" i="1"/>
  <c r="BK73" i="1" s="1"/>
  <c r="BK110" i="1" s="1"/>
  <c r="BK112" i="1" s="1"/>
  <c r="BO61" i="1" l="1"/>
  <c r="BO62" i="1"/>
  <c r="FW89" i="1"/>
  <c r="FV92" i="1"/>
  <c r="FV94" i="1" s="1"/>
  <c r="FV95" i="1" s="1"/>
  <c r="FV96" i="1" s="1"/>
  <c r="P8" i="2"/>
  <c r="M8" i="2"/>
  <c r="O8" i="2"/>
  <c r="G8" i="2"/>
  <c r="F8" i="2"/>
  <c r="L8" i="2"/>
  <c r="I8" i="2"/>
  <c r="Q8" i="2"/>
  <c r="H8" i="2"/>
  <c r="J8" i="2"/>
  <c r="N8" i="2"/>
  <c r="FX3" i="1"/>
  <c r="FX93" i="1" s="1"/>
  <c r="FX2" i="1"/>
  <c r="Q9" i="2"/>
  <c r="I9" i="2"/>
  <c r="M9" i="2"/>
  <c r="K9" i="2"/>
  <c r="L9" i="2"/>
  <c r="G9" i="2"/>
  <c r="F9" i="2"/>
  <c r="J9" i="2"/>
  <c r="H9" i="2"/>
  <c r="N9" i="2"/>
  <c r="I10" i="2"/>
  <c r="F10" i="2"/>
  <c r="G10" i="2"/>
  <c r="M10" i="2"/>
  <c r="O10" i="2"/>
  <c r="K10" i="2"/>
  <c r="P10" i="2"/>
  <c r="L10" i="2"/>
  <c r="J10" i="2"/>
  <c r="H10" i="2"/>
  <c r="BK74" i="1"/>
  <c r="FJ103" i="1"/>
  <c r="FJ105" i="1" s="1"/>
  <c r="FJ102" i="1"/>
  <c r="FK100" i="1"/>
  <c r="FI104" i="1"/>
  <c r="FI109" i="1" s="1"/>
  <c r="FJ104" i="1" l="1"/>
  <c r="FJ109" i="1" s="1"/>
  <c r="FW91" i="1"/>
  <c r="FW92" i="1" s="1"/>
  <c r="FW94" i="1" s="1"/>
  <c r="FW95" i="1" s="1"/>
  <c r="FW96" i="1" s="1"/>
  <c r="BO63" i="1"/>
  <c r="E8" i="2"/>
  <c r="C8" i="2" s="1"/>
  <c r="BO65" i="1"/>
  <c r="BO66" i="1" s="1"/>
  <c r="FX82" i="1"/>
  <c r="FX85" i="1"/>
  <c r="FX88" i="1"/>
  <c r="FX77" i="1"/>
  <c r="FX90" i="1" s="1"/>
  <c r="FX84" i="1"/>
  <c r="FX83" i="1"/>
  <c r="FX87" i="1"/>
  <c r="FX78" i="1"/>
  <c r="FX81" i="1"/>
  <c r="FX86" i="1"/>
  <c r="FX80" i="1"/>
  <c r="FX79" i="1"/>
  <c r="E9" i="2"/>
  <c r="C9" i="2" s="1"/>
  <c r="H27" i="2"/>
  <c r="K27" i="2"/>
  <c r="Q27" i="2"/>
  <c r="G27" i="2"/>
  <c r="N27" i="2"/>
  <c r="O27" i="2"/>
  <c r="L27" i="2"/>
  <c r="P27" i="2"/>
  <c r="M27" i="2"/>
  <c r="J27" i="2"/>
  <c r="I27" i="2"/>
  <c r="E10" i="2"/>
  <c r="C10" i="2" s="1"/>
  <c r="BK75" i="1"/>
  <c r="BL70" i="1"/>
  <c r="FK103" i="1"/>
  <c r="FK105" i="1" s="1"/>
  <c r="FK102" i="1"/>
  <c r="FL100" i="1"/>
  <c r="FX89" i="1" l="1"/>
  <c r="FX91" i="1" s="1"/>
  <c r="BP62" i="1"/>
  <c r="BP61" i="1"/>
  <c r="BO108" i="1"/>
  <c r="BO72" i="1"/>
  <c r="J30" i="2"/>
  <c r="O30" i="2"/>
  <c r="L30" i="2"/>
  <c r="N26" i="2"/>
  <c r="N28" i="2" s="1"/>
  <c r="P26" i="2"/>
  <c r="P28" i="2" s="1"/>
  <c r="H26" i="2"/>
  <c r="H28" i="2" s="1"/>
  <c r="K26" i="2"/>
  <c r="K28" i="2" s="1"/>
  <c r="J26" i="2"/>
  <c r="J28" i="2" s="1"/>
  <c r="O26" i="2"/>
  <c r="O28" i="2" s="1"/>
  <c r="L26" i="2"/>
  <c r="L28" i="2" s="1"/>
  <c r="M26" i="2"/>
  <c r="M28" i="2" s="1"/>
  <c r="G26" i="2"/>
  <c r="G28" i="2" s="1"/>
  <c r="Q26" i="2"/>
  <c r="Q28" i="2" s="1"/>
  <c r="I26" i="2"/>
  <c r="I28" i="2" s="1"/>
  <c r="P30" i="2"/>
  <c r="Q30" i="2"/>
  <c r="FL103" i="1"/>
  <c r="FL105" i="1" s="1"/>
  <c r="FL102" i="1"/>
  <c r="FM100" i="1"/>
  <c r="FK104" i="1"/>
  <c r="FK109" i="1" s="1"/>
  <c r="BL71" i="1"/>
  <c r="BL73" i="1" s="1"/>
  <c r="BL110" i="1" s="1"/>
  <c r="BL112" i="1" s="1"/>
  <c r="BP63" i="1" l="1"/>
  <c r="G30" i="2"/>
  <c r="M30" i="2"/>
  <c r="K30" i="2"/>
  <c r="I30" i="2"/>
  <c r="N30" i="2"/>
  <c r="F30" i="2"/>
  <c r="H30" i="2"/>
  <c r="BP65" i="1"/>
  <c r="BP66" i="1"/>
  <c r="FX92" i="1"/>
  <c r="FX94" i="1" s="1"/>
  <c r="FX95" i="1" s="1"/>
  <c r="BL74" i="1"/>
  <c r="FM103" i="1"/>
  <c r="FM105" i="1" s="1"/>
  <c r="FM102" i="1"/>
  <c r="FN100" i="1"/>
  <c r="FL104" i="1"/>
  <c r="FL109" i="1" s="1"/>
  <c r="BQ62" i="1" l="1"/>
  <c r="BQ61" i="1"/>
  <c r="BP108" i="1"/>
  <c r="BP72" i="1"/>
  <c r="FN102" i="1"/>
  <c r="FN103" i="1"/>
  <c r="FN105" i="1" s="1"/>
  <c r="FO100" i="1"/>
  <c r="FM104" i="1"/>
  <c r="FM109" i="1" s="1"/>
  <c r="BL75" i="1"/>
  <c r="BM70" i="1"/>
  <c r="FX96" i="1"/>
  <c r="BQ63" i="1" l="1"/>
  <c r="BQ65" i="1" s="1"/>
  <c r="BM71" i="1"/>
  <c r="BM73" i="1" s="1"/>
  <c r="FO102" i="1"/>
  <c r="FO103" i="1"/>
  <c r="FO105" i="1" s="1"/>
  <c r="FP100" i="1"/>
  <c r="FN104" i="1"/>
  <c r="FN109" i="1" s="1"/>
  <c r="BQ66" i="1" l="1"/>
  <c r="BQ108" i="1"/>
  <c r="BQ72" i="1"/>
  <c r="BM110" i="1"/>
  <c r="BM112" i="1" s="1"/>
  <c r="BM74" i="1"/>
  <c r="FP103" i="1"/>
  <c r="FP102" i="1"/>
  <c r="FP105" i="1"/>
  <c r="FQ100" i="1"/>
  <c r="FO104" i="1"/>
  <c r="FO109" i="1" s="1"/>
  <c r="FP104" i="1" l="1"/>
  <c r="FP109" i="1" s="1"/>
  <c r="BR61" i="1"/>
  <c r="BR62" i="1"/>
  <c r="FQ103" i="1"/>
  <c r="FQ105" i="1" s="1"/>
  <c r="FQ102" i="1"/>
  <c r="FR100" i="1"/>
  <c r="BM75" i="1"/>
  <c r="BN70" i="1"/>
  <c r="FQ104" i="1" l="1"/>
  <c r="FQ109" i="1" s="1"/>
  <c r="BR63" i="1"/>
  <c r="BR65" i="1" s="1"/>
  <c r="BN71" i="1"/>
  <c r="BN73" i="1" s="1"/>
  <c r="BN110" i="1" s="1"/>
  <c r="BN112" i="1" s="1"/>
  <c r="FR103" i="1"/>
  <c r="FR105" i="1" s="1"/>
  <c r="FR102" i="1"/>
  <c r="FS100" i="1"/>
  <c r="BR66" i="1" l="1"/>
  <c r="BR108" i="1"/>
  <c r="BR72" i="1"/>
  <c r="FR104" i="1"/>
  <c r="FR109" i="1" s="1"/>
  <c r="BN74" i="1"/>
  <c r="FS103" i="1"/>
  <c r="FS105" i="1" s="1"/>
  <c r="FS102" i="1"/>
  <c r="FT100" i="1"/>
  <c r="BS62" i="1" l="1"/>
  <c r="BS61" i="1"/>
  <c r="FS104" i="1"/>
  <c r="FS109" i="1" s="1"/>
  <c r="FT103" i="1"/>
  <c r="FT105" i="1" s="1"/>
  <c r="FT102" i="1"/>
  <c r="FU100" i="1"/>
  <c r="BO70" i="1"/>
  <c r="BN75" i="1"/>
  <c r="BS63" i="1" l="1"/>
  <c r="BS65" i="1" s="1"/>
  <c r="BS66" i="1" s="1"/>
  <c r="BS108" i="1"/>
  <c r="BS72" i="1"/>
  <c r="FT104" i="1"/>
  <c r="FT109" i="1" s="1"/>
  <c r="BO71" i="1"/>
  <c r="BO73" i="1" s="1"/>
  <c r="BO110" i="1" s="1"/>
  <c r="BO112" i="1" s="1"/>
  <c r="FU103" i="1"/>
  <c r="FU105" i="1" s="1"/>
  <c r="FU102" i="1"/>
  <c r="FU104" i="1" s="1"/>
  <c r="FU109" i="1" s="1"/>
  <c r="FV100" i="1"/>
  <c r="BT62" i="1" l="1"/>
  <c r="BT61" i="1"/>
  <c r="BT63" i="1" s="1"/>
  <c r="BO74" i="1"/>
  <c r="FV102" i="1"/>
  <c r="FV103" i="1"/>
  <c r="FV105" i="1" s="1"/>
  <c r="FW100" i="1"/>
  <c r="BT65" i="1" l="1"/>
  <c r="BT66" i="1"/>
  <c r="FV104" i="1"/>
  <c r="FV109" i="1" s="1"/>
  <c r="FW102" i="1"/>
  <c r="FW103" i="1"/>
  <c r="FW105" i="1" s="1"/>
  <c r="FX100" i="1"/>
  <c r="BO75" i="1"/>
  <c r="BP70" i="1"/>
  <c r="BU62" i="1" l="1"/>
  <c r="BU61" i="1"/>
  <c r="BU63" i="1" s="1"/>
  <c r="BU65" i="1" s="1"/>
  <c r="BT72" i="1"/>
  <c r="BT108" i="1"/>
  <c r="FW104" i="1"/>
  <c r="FW109" i="1" s="1"/>
  <c r="FX103" i="1"/>
  <c r="FX102" i="1"/>
  <c r="BP71" i="1"/>
  <c r="BP73" i="1" s="1"/>
  <c r="BP110" i="1" s="1"/>
  <c r="BP112" i="1" s="1"/>
  <c r="BU66" i="1" l="1"/>
  <c r="BU108" i="1"/>
  <c r="BU72" i="1"/>
  <c r="BP74" i="1"/>
  <c r="BQ70" i="1" s="1"/>
  <c r="FX104" i="1"/>
  <c r="P48" i="2"/>
  <c r="L48" i="2"/>
  <c r="K48" i="2"/>
  <c r="G48" i="2"/>
  <c r="O48" i="2"/>
  <c r="J48" i="2"/>
  <c r="F48" i="2"/>
  <c r="N48" i="2"/>
  <c r="Q48" i="2"/>
  <c r="M48" i="2"/>
  <c r="H48" i="2"/>
  <c r="I48" i="2"/>
  <c r="M49" i="2"/>
  <c r="O49" i="2"/>
  <c r="N49" i="2"/>
  <c r="F49" i="2"/>
  <c r="H49" i="2"/>
  <c r="K49" i="2"/>
  <c r="G49" i="2"/>
  <c r="J49" i="2"/>
  <c r="Q49" i="2"/>
  <c r="P49" i="2"/>
  <c r="L49" i="2"/>
  <c r="I49" i="2"/>
  <c r="FX105" i="1"/>
  <c r="BP75" i="1" l="1"/>
  <c r="BV62" i="1"/>
  <c r="BV61" i="1"/>
  <c r="G50" i="2"/>
  <c r="N50" i="2"/>
  <c r="Q50" i="2"/>
  <c r="H50" i="2"/>
  <c r="I50" i="2"/>
  <c r="M50" i="2"/>
  <c r="K50" i="2"/>
  <c r="J50" i="2"/>
  <c r="P50" i="2"/>
  <c r="O50" i="2"/>
  <c r="F50" i="2"/>
  <c r="L50" i="2"/>
  <c r="FX109" i="1"/>
  <c r="BQ71" i="1"/>
  <c r="BV63" i="1" l="1"/>
  <c r="BV65" i="1"/>
  <c r="BV66" i="1" s="1"/>
  <c r="BQ73" i="1"/>
  <c r="BQ110" i="1" s="1"/>
  <c r="BQ112" i="1" s="1"/>
  <c r="BW62" i="1" l="1"/>
  <c r="BW61" i="1"/>
  <c r="BV108" i="1"/>
  <c r="BV72" i="1"/>
  <c r="BQ74" i="1"/>
  <c r="BW63" i="1" l="1"/>
  <c r="BW65" i="1" s="1"/>
  <c r="BQ75" i="1"/>
  <c r="BR70" i="1"/>
  <c r="BW66" i="1" l="1"/>
  <c r="BW72" i="1"/>
  <c r="BW108" i="1"/>
  <c r="BR71" i="1"/>
  <c r="BX62" i="1" l="1"/>
  <c r="BX61" i="1"/>
  <c r="BR73" i="1"/>
  <c r="BR110" i="1" s="1"/>
  <c r="BR112" i="1" s="1"/>
  <c r="BX63" i="1" l="1"/>
  <c r="BX65" i="1"/>
  <c r="BX66" i="1" s="1"/>
  <c r="BR74" i="1"/>
  <c r="BY62" i="1" l="1"/>
  <c r="BY61" i="1"/>
  <c r="BY63" i="1" s="1"/>
  <c r="BX108" i="1"/>
  <c r="BX72" i="1"/>
  <c r="BR75" i="1"/>
  <c r="BS70" i="1"/>
  <c r="BY65" i="1" l="1"/>
  <c r="BS71" i="1"/>
  <c r="BY72" i="1" l="1"/>
  <c r="BY108" i="1"/>
  <c r="BY66" i="1"/>
  <c r="BS73" i="1"/>
  <c r="BS110" i="1" s="1"/>
  <c r="BS112" i="1" s="1"/>
  <c r="BZ62" i="1" l="1"/>
  <c r="BZ61" i="1"/>
  <c r="BZ63" i="1" s="1"/>
  <c r="BS74" i="1"/>
  <c r="BZ65" i="1" l="1"/>
  <c r="BZ66" i="1"/>
  <c r="BS75" i="1"/>
  <c r="BT70" i="1"/>
  <c r="CA62" i="1" l="1"/>
  <c r="CA61" i="1"/>
  <c r="CA63" i="1" s="1"/>
  <c r="BZ72" i="1"/>
  <c r="BZ108" i="1"/>
  <c r="BT71" i="1"/>
  <c r="CA65" i="1" l="1"/>
  <c r="BT73" i="1"/>
  <c r="BT110" i="1" s="1"/>
  <c r="BT112" i="1" s="1"/>
  <c r="CA108" i="1" l="1"/>
  <c r="CA72" i="1"/>
  <c r="CA66" i="1"/>
  <c r="BT74" i="1"/>
  <c r="CB62" i="1" l="1"/>
  <c r="CB61" i="1"/>
  <c r="BT75" i="1"/>
  <c r="BU70" i="1"/>
  <c r="CB63" i="1" l="1"/>
  <c r="BU71" i="1"/>
  <c r="BU73" i="1" s="1"/>
  <c r="BU110" i="1" s="1"/>
  <c r="BU112" i="1" s="1"/>
  <c r="CB65" i="1" l="1"/>
  <c r="CB66" i="1"/>
  <c r="BU74" i="1"/>
  <c r="CC62" i="1" l="1"/>
  <c r="CC61" i="1"/>
  <c r="CB72" i="1"/>
  <c r="CB108" i="1"/>
  <c r="BU75" i="1"/>
  <c r="BV70" i="1"/>
  <c r="CC63" i="1" l="1"/>
  <c r="BV71" i="1"/>
  <c r="BV73" i="1" s="1"/>
  <c r="CC65" i="1" l="1"/>
  <c r="BV110" i="1"/>
  <c r="BV112" i="1" s="1"/>
  <c r="BV74" i="1"/>
  <c r="CC108" i="1" l="1"/>
  <c r="CC72" i="1"/>
  <c r="CC66" i="1"/>
  <c r="BV75" i="1"/>
  <c r="BW70" i="1"/>
  <c r="CD62" i="1" l="1"/>
  <c r="CD61" i="1"/>
  <c r="CD63" i="1" s="1"/>
  <c r="BW71" i="1"/>
  <c r="CD65" i="1" l="1"/>
  <c r="CD66" i="1" s="1"/>
  <c r="BW73" i="1"/>
  <c r="BW110" i="1" s="1"/>
  <c r="BW112" i="1" s="1"/>
  <c r="CE61" i="1" l="1"/>
  <c r="CE62" i="1"/>
  <c r="CD72" i="1"/>
  <c r="CD108" i="1"/>
  <c r="BW74" i="1"/>
  <c r="CE63" i="1" l="1"/>
  <c r="BW75" i="1"/>
  <c r="BX70" i="1"/>
  <c r="CE65" i="1" l="1"/>
  <c r="CE66" i="1"/>
  <c r="BX71" i="1"/>
  <c r="BX73" i="1" s="1"/>
  <c r="BX110" i="1" s="1"/>
  <c r="BX112" i="1" s="1"/>
  <c r="CF61" i="1" l="1"/>
  <c r="CF62" i="1"/>
  <c r="CE108" i="1"/>
  <c r="CE72" i="1"/>
  <c r="BX74" i="1"/>
  <c r="CF63" i="1" l="1"/>
  <c r="CF65" i="1" s="1"/>
  <c r="BX75" i="1"/>
  <c r="BY70" i="1"/>
  <c r="CF66" i="1" l="1"/>
  <c r="CF72" i="1"/>
  <c r="CF108" i="1"/>
  <c r="BY71" i="1"/>
  <c r="BY73" i="1" s="1"/>
  <c r="BY110" i="1" s="1"/>
  <c r="BY112" i="1" s="1"/>
  <c r="CG62" i="1" l="1"/>
  <c r="CG61" i="1"/>
  <c r="CG63" i="1" s="1"/>
  <c r="BY74" i="1"/>
  <c r="CG65" i="1" l="1"/>
  <c r="CG66" i="1" s="1"/>
  <c r="BY75" i="1"/>
  <c r="BZ70" i="1"/>
  <c r="CH62" i="1" l="1"/>
  <c r="CH61" i="1"/>
  <c r="CH63" i="1" s="1"/>
  <c r="CG108" i="1"/>
  <c r="CG72" i="1"/>
  <c r="BZ71" i="1"/>
  <c r="CH65" i="1" l="1"/>
  <c r="BZ73" i="1"/>
  <c r="BZ110" i="1" s="1"/>
  <c r="BZ112" i="1" s="1"/>
  <c r="CH108" i="1" l="1"/>
  <c r="CH72" i="1"/>
  <c r="CH66" i="1"/>
  <c r="BZ74" i="1"/>
  <c r="CI61" i="1" l="1"/>
  <c r="CI62" i="1"/>
  <c r="CA70" i="1"/>
  <c r="CA71" i="1" s="1"/>
  <c r="BZ75" i="1"/>
  <c r="CA73" i="1" l="1"/>
  <c r="CA110" i="1" s="1"/>
  <c r="CA112" i="1" s="1"/>
  <c r="CI63" i="1"/>
  <c r="CI65" i="1" s="1"/>
  <c r="CA74" i="1" l="1"/>
  <c r="CI66" i="1"/>
  <c r="CI108" i="1"/>
  <c r="CI72" i="1"/>
  <c r="CA75" i="1"/>
  <c r="CB70" i="1"/>
  <c r="CJ62" i="1" l="1"/>
  <c r="CJ61" i="1"/>
  <c r="CJ63" i="1" s="1"/>
  <c r="CB71" i="1"/>
  <c r="CB73" i="1" s="1"/>
  <c r="CB110" i="1" s="1"/>
  <c r="CB112" i="1" s="1"/>
  <c r="CJ65" i="1" l="1"/>
  <c r="CB74" i="1"/>
  <c r="CJ72" i="1" l="1"/>
  <c r="CJ108" i="1"/>
  <c r="CJ66" i="1"/>
  <c r="CC70" i="1"/>
  <c r="CB75" i="1"/>
  <c r="CK61" i="1" l="1"/>
  <c r="CK62" i="1"/>
  <c r="CC71" i="1"/>
  <c r="CC73" i="1" s="1"/>
  <c r="CC110" i="1" s="1"/>
  <c r="CC112" i="1" s="1"/>
  <c r="CK63" i="1" l="1"/>
  <c r="CC74" i="1"/>
  <c r="CD70" i="1" s="1"/>
  <c r="CK65" i="1" l="1"/>
  <c r="CK66" i="1"/>
  <c r="CC75" i="1"/>
  <c r="CD71" i="1"/>
  <c r="CD73" i="1" s="1"/>
  <c r="CD110" i="1" s="1"/>
  <c r="CD112" i="1" s="1"/>
  <c r="CL61" i="1" l="1"/>
  <c r="CL62" i="1"/>
  <c r="CK108" i="1"/>
  <c r="CK72" i="1"/>
  <c r="CD74" i="1"/>
  <c r="CL63" i="1" l="1"/>
  <c r="CL65" i="1" s="1"/>
  <c r="CL66" i="1" s="1"/>
  <c r="CE70" i="1"/>
  <c r="CD75" i="1"/>
  <c r="CM61" i="1" l="1"/>
  <c r="CM62" i="1"/>
  <c r="CL108" i="1"/>
  <c r="CL72" i="1"/>
  <c r="CE71" i="1"/>
  <c r="CE73" i="1" s="1"/>
  <c r="CE110" i="1" s="1"/>
  <c r="CE112" i="1" s="1"/>
  <c r="CM63" i="1" l="1"/>
  <c r="CE74" i="1"/>
  <c r="CM65" i="1" l="1"/>
  <c r="CM66" i="1" s="1"/>
  <c r="CE75" i="1"/>
  <c r="CF70" i="1"/>
  <c r="CN62" i="1" l="1"/>
  <c r="CN61" i="1"/>
  <c r="CN63" i="1" s="1"/>
  <c r="CM108" i="1"/>
  <c r="CM72" i="1"/>
  <c r="CF71" i="1"/>
  <c r="CF73" i="1" s="1"/>
  <c r="CF110" i="1" s="1"/>
  <c r="CF112" i="1" s="1"/>
  <c r="CN65" i="1" l="1"/>
  <c r="CN66" i="1"/>
  <c r="CF74" i="1"/>
  <c r="CO61" i="1" l="1"/>
  <c r="CO62" i="1"/>
  <c r="CN108" i="1"/>
  <c r="CN72" i="1"/>
  <c r="CF75" i="1"/>
  <c r="CG70" i="1"/>
  <c r="CO63" i="1" l="1"/>
  <c r="CO65" i="1" s="1"/>
  <c r="CG71" i="1"/>
  <c r="CG73" i="1" s="1"/>
  <c r="CG110" i="1" s="1"/>
  <c r="CG112" i="1" s="1"/>
  <c r="CO66" i="1" l="1"/>
  <c r="CO108" i="1"/>
  <c r="CO72" i="1"/>
  <c r="CG74" i="1"/>
  <c r="CP61" i="1" l="1"/>
  <c r="CP62" i="1"/>
  <c r="CG75" i="1"/>
  <c r="CH70" i="1"/>
  <c r="CP63" i="1" l="1"/>
  <c r="CP65" i="1" s="1"/>
  <c r="CP66" i="1"/>
  <c r="CP108" i="1"/>
  <c r="CP72" i="1"/>
  <c r="CH71" i="1"/>
  <c r="CH73" i="1" s="1"/>
  <c r="CQ62" i="1" l="1"/>
  <c r="CQ61" i="1"/>
  <c r="CQ63" i="1" s="1"/>
  <c r="CQ65" i="1" s="1"/>
  <c r="CH110" i="1"/>
  <c r="CH112" i="1" s="1"/>
  <c r="CH74" i="1"/>
  <c r="CQ66" i="1" l="1"/>
  <c r="CQ108" i="1"/>
  <c r="CQ72" i="1"/>
  <c r="CH75" i="1"/>
  <c r="CI70" i="1"/>
  <c r="CR62" i="1" l="1"/>
  <c r="CR61" i="1"/>
  <c r="CI71" i="1"/>
  <c r="CR63" i="1" l="1"/>
  <c r="CI73" i="1"/>
  <c r="CI110" i="1" s="1"/>
  <c r="CI112" i="1" s="1"/>
  <c r="CR65" i="1" l="1"/>
  <c r="CR66" i="1" s="1"/>
  <c r="CI74" i="1"/>
  <c r="CS62" i="1" l="1"/>
  <c r="CS61" i="1"/>
  <c r="CS63" i="1" s="1"/>
  <c r="CR72" i="1"/>
  <c r="CR108" i="1"/>
  <c r="CI75" i="1"/>
  <c r="CJ70" i="1"/>
  <c r="CS65" i="1" l="1"/>
  <c r="CS66" i="1" s="1"/>
  <c r="CJ71" i="1"/>
  <c r="CT62" i="1" l="1"/>
  <c r="CT61" i="1"/>
  <c r="CT63" i="1" s="1"/>
  <c r="CS108" i="1"/>
  <c r="CS72" i="1"/>
  <c r="CJ73" i="1"/>
  <c r="CJ110" i="1" s="1"/>
  <c r="CJ112" i="1" s="1"/>
  <c r="CT65" i="1" l="1"/>
  <c r="CT66" i="1" s="1"/>
  <c r="CJ74" i="1"/>
  <c r="CU62" i="1" l="1"/>
  <c r="CU61" i="1"/>
  <c r="CT72" i="1"/>
  <c r="CT108" i="1"/>
  <c r="CJ75" i="1"/>
  <c r="CK70" i="1"/>
  <c r="CU63" i="1" l="1"/>
  <c r="CK71" i="1"/>
  <c r="CK73" i="1" s="1"/>
  <c r="CK110" i="1" s="1"/>
  <c r="CK112" i="1" s="1"/>
  <c r="CU65" i="1" l="1"/>
  <c r="CU66" i="1" s="1"/>
  <c r="CK74" i="1"/>
  <c r="CV62" i="1" l="1"/>
  <c r="CV61" i="1"/>
  <c r="CV63" i="1" s="1"/>
  <c r="CU72" i="1"/>
  <c r="CU108" i="1"/>
  <c r="CK75" i="1"/>
  <c r="CL70" i="1"/>
  <c r="CV65" i="1" l="1"/>
  <c r="CV66" i="1"/>
  <c r="CL71" i="1"/>
  <c r="CL73" i="1" s="1"/>
  <c r="CL110" i="1" s="1"/>
  <c r="CL112" i="1" s="1"/>
  <c r="CV72" i="1" l="1"/>
  <c r="CV108" i="1"/>
  <c r="CW62" i="1"/>
  <c r="CW61" i="1"/>
  <c r="CL74" i="1"/>
  <c r="CW63" i="1" l="1"/>
  <c r="CW65" i="1"/>
  <c r="CW66" i="1"/>
  <c r="CL75" i="1"/>
  <c r="CM70" i="1"/>
  <c r="CM71" i="1" s="1"/>
  <c r="CM73" i="1" s="1"/>
  <c r="CM110" i="1" s="1"/>
  <c r="CM112" i="1" s="1"/>
  <c r="CX62" i="1" l="1"/>
  <c r="CX61" i="1"/>
  <c r="CX63" i="1" s="1"/>
  <c r="CX65" i="1" s="1"/>
  <c r="CW108" i="1"/>
  <c r="CW72" i="1"/>
  <c r="CM74" i="1"/>
  <c r="CM75" i="1" s="1"/>
  <c r="CN70" i="1" l="1"/>
  <c r="CN71" i="1" s="1"/>
  <c r="CN73" i="1" s="1"/>
  <c r="CN110" i="1" s="1"/>
  <c r="CN112" i="1" s="1"/>
  <c r="CX66" i="1"/>
  <c r="CX108" i="1"/>
  <c r="CX72" i="1"/>
  <c r="CY61" i="1" l="1"/>
  <c r="CY62" i="1"/>
  <c r="CN74" i="1"/>
  <c r="CY63" i="1" l="1"/>
  <c r="CY65" i="1" s="1"/>
  <c r="CN75" i="1"/>
  <c r="CO70" i="1"/>
  <c r="CY66" i="1" l="1"/>
  <c r="CY108" i="1"/>
  <c r="CY72" i="1"/>
  <c r="CO71" i="1"/>
  <c r="CZ62" i="1" l="1"/>
  <c r="CZ61" i="1"/>
  <c r="CO73" i="1"/>
  <c r="CO110" i="1" s="1"/>
  <c r="CO112" i="1" s="1"/>
  <c r="CZ63" i="1" l="1"/>
  <c r="CO74" i="1"/>
  <c r="CZ65" i="1" l="1"/>
  <c r="CZ66" i="1" s="1"/>
  <c r="CO75" i="1"/>
  <c r="CP70" i="1"/>
  <c r="DA61" i="1" l="1"/>
  <c r="DA62" i="1"/>
  <c r="CZ108" i="1"/>
  <c r="CZ72" i="1"/>
  <c r="CP71" i="1"/>
  <c r="CP73" i="1" s="1"/>
  <c r="CP110" i="1" s="1"/>
  <c r="CP112" i="1" s="1"/>
  <c r="DA63" i="1" l="1"/>
  <c r="CP74" i="1"/>
  <c r="DA65" i="1" l="1"/>
  <c r="DA66" i="1"/>
  <c r="CQ70" i="1"/>
  <c r="CP75" i="1"/>
  <c r="DB62" i="1" l="1"/>
  <c r="DB61" i="1"/>
  <c r="DA108" i="1"/>
  <c r="DA72" i="1"/>
  <c r="CQ71" i="1"/>
  <c r="DB63" i="1" l="1"/>
  <c r="CQ73" i="1"/>
  <c r="CQ110" i="1" s="1"/>
  <c r="CQ112" i="1" s="1"/>
  <c r="DB65" i="1" l="1"/>
  <c r="CQ74" i="1"/>
  <c r="DB108" i="1" l="1"/>
  <c r="DB72" i="1"/>
  <c r="DB66" i="1"/>
  <c r="CQ75" i="1"/>
  <c r="CR70" i="1"/>
  <c r="DC62" i="1" l="1"/>
  <c r="DC61" i="1"/>
  <c r="DC63" i="1" s="1"/>
  <c r="CR71" i="1"/>
  <c r="DC65" i="1" l="1"/>
  <c r="DC66" i="1" s="1"/>
  <c r="CR73" i="1"/>
  <c r="CR110" i="1" s="1"/>
  <c r="CR112" i="1" s="1"/>
  <c r="DD61" i="1" l="1"/>
  <c r="DD62" i="1"/>
  <c r="DC72" i="1"/>
  <c r="DC108" i="1"/>
  <c r="CR74" i="1"/>
  <c r="DD63" i="1" l="1"/>
  <c r="CR75" i="1"/>
  <c r="CS70" i="1"/>
  <c r="DD65" i="1" l="1"/>
  <c r="DD66" i="1"/>
  <c r="CS71" i="1"/>
  <c r="DE61" i="1" l="1"/>
  <c r="DE62" i="1"/>
  <c r="DD108" i="1"/>
  <c r="DD72" i="1"/>
  <c r="CS73" i="1"/>
  <c r="CS110" i="1" s="1"/>
  <c r="CS112" i="1" s="1"/>
  <c r="DE63" i="1" l="1"/>
  <c r="DE65" i="1" s="1"/>
  <c r="DE66" i="1" s="1"/>
  <c r="CS74" i="1"/>
  <c r="DF61" i="1" l="1"/>
  <c r="DF62" i="1"/>
  <c r="DE72" i="1"/>
  <c r="DE108" i="1"/>
  <c r="CS75" i="1"/>
  <c r="CT70" i="1"/>
  <c r="DF63" i="1" l="1"/>
  <c r="CT71" i="1"/>
  <c r="CT73" i="1" s="1"/>
  <c r="CT110" i="1" s="1"/>
  <c r="CT112" i="1" s="1"/>
  <c r="DF65" i="1" l="1"/>
  <c r="DF66" i="1"/>
  <c r="CT74" i="1"/>
  <c r="CT75" i="1" s="1"/>
  <c r="DG61" i="1" l="1"/>
  <c r="DG62" i="1"/>
  <c r="DF108" i="1"/>
  <c r="DF72" i="1"/>
  <c r="CU70" i="1"/>
  <c r="CU71" i="1" s="1"/>
  <c r="CU73" i="1" s="1"/>
  <c r="DG63" i="1" l="1"/>
  <c r="CU110" i="1"/>
  <c r="CU112" i="1" s="1"/>
  <c r="CU74" i="1"/>
  <c r="DG65" i="1" l="1"/>
  <c r="DG66" i="1" s="1"/>
  <c r="CU75" i="1"/>
  <c r="CV70" i="1"/>
  <c r="DH62" i="1" l="1"/>
  <c r="DH61" i="1"/>
  <c r="DH63" i="1" s="1"/>
  <c r="DG108" i="1"/>
  <c r="DG72" i="1"/>
  <c r="CV71" i="1"/>
  <c r="DH65" i="1" l="1"/>
  <c r="DH66" i="1"/>
  <c r="CV73" i="1"/>
  <c r="CV110" i="1" s="1"/>
  <c r="CV112" i="1" s="1"/>
  <c r="DI61" i="1" l="1"/>
  <c r="DI62" i="1"/>
  <c r="DH72" i="1"/>
  <c r="DH108" i="1"/>
  <c r="CV74" i="1"/>
  <c r="DI63" i="1" l="1"/>
  <c r="CV75" i="1"/>
  <c r="CW70" i="1"/>
  <c r="DI65" i="1" l="1"/>
  <c r="DI66" i="1"/>
  <c r="CW71" i="1"/>
  <c r="DJ61" i="1" l="1"/>
  <c r="DJ62" i="1"/>
  <c r="DI108" i="1"/>
  <c r="DI72" i="1"/>
  <c r="CW73" i="1"/>
  <c r="CW110" i="1" s="1"/>
  <c r="CW112" i="1" s="1"/>
  <c r="DJ63" i="1" l="1"/>
  <c r="CW74" i="1"/>
  <c r="DJ65" i="1" l="1"/>
  <c r="DJ66" i="1"/>
  <c r="CW75" i="1"/>
  <c r="CX70" i="1"/>
  <c r="DJ108" i="1" l="1"/>
  <c r="DJ72" i="1"/>
  <c r="DK62" i="1"/>
  <c r="DK61" i="1"/>
  <c r="CX71" i="1"/>
  <c r="DK63" i="1" l="1"/>
  <c r="CX73" i="1"/>
  <c r="CX110" i="1" s="1"/>
  <c r="CX112" i="1" s="1"/>
  <c r="DK65" i="1" l="1"/>
  <c r="DK66" i="1"/>
  <c r="CX74" i="1"/>
  <c r="DL62" i="1" l="1"/>
  <c r="DL61" i="1"/>
  <c r="DK108" i="1"/>
  <c r="DK72" i="1"/>
  <c r="CX75" i="1"/>
  <c r="CY70" i="1"/>
  <c r="DL63" i="1" l="1"/>
  <c r="DL65" i="1"/>
  <c r="DL66" i="1" s="1"/>
  <c r="CY71" i="1"/>
  <c r="DM62" i="1" l="1"/>
  <c r="DM61" i="1"/>
  <c r="DL108" i="1"/>
  <c r="DL72" i="1"/>
  <c r="CY73" i="1"/>
  <c r="CY110" i="1" s="1"/>
  <c r="CY112" i="1" s="1"/>
  <c r="DM63" i="1" l="1"/>
  <c r="CY74" i="1"/>
  <c r="DM65" i="1" l="1"/>
  <c r="DM66" i="1" s="1"/>
  <c r="CY75" i="1"/>
  <c r="CZ70" i="1"/>
  <c r="CZ71" i="1" s="1"/>
  <c r="CZ73" i="1" s="1"/>
  <c r="CZ110" i="1" s="1"/>
  <c r="CZ112" i="1" s="1"/>
  <c r="DN62" i="1" l="1"/>
  <c r="DN61" i="1"/>
  <c r="DN63" i="1" s="1"/>
  <c r="DM108" i="1"/>
  <c r="DM72" i="1"/>
  <c r="CZ74" i="1"/>
  <c r="CZ75" i="1" s="1"/>
  <c r="DA70" i="1" l="1"/>
  <c r="DA71" i="1" s="1"/>
  <c r="DN65" i="1"/>
  <c r="DN66" i="1" s="1"/>
  <c r="DO61" i="1" l="1"/>
  <c r="DO62" i="1"/>
  <c r="DN108" i="1"/>
  <c r="DN72" i="1"/>
  <c r="DA73" i="1"/>
  <c r="DA110" i="1" s="1"/>
  <c r="DO63" i="1" l="1"/>
  <c r="DA74" i="1"/>
  <c r="DO65" i="1" l="1"/>
  <c r="DB70" i="1"/>
  <c r="DA75" i="1"/>
  <c r="DO108" i="1" l="1"/>
  <c r="DO72" i="1"/>
  <c r="DO66" i="1"/>
  <c r="DB71" i="1"/>
  <c r="DB73" i="1" s="1"/>
  <c r="DB110" i="1" s="1"/>
  <c r="DP62" i="1" l="1"/>
  <c r="DP61" i="1"/>
  <c r="DP63" i="1" s="1"/>
  <c r="DB74" i="1"/>
  <c r="DP65" i="1" l="1"/>
  <c r="DP66" i="1" s="1"/>
  <c r="DC70" i="1"/>
  <c r="DB75" i="1"/>
  <c r="DQ62" i="1" l="1"/>
  <c r="DQ61" i="1"/>
  <c r="DP72" i="1"/>
  <c r="DP108" i="1"/>
  <c r="DC71" i="1"/>
  <c r="DC73" i="1" s="1"/>
  <c r="DC110" i="1" s="1"/>
  <c r="DQ63" i="1" l="1"/>
  <c r="DC74" i="1"/>
  <c r="DQ65" i="1" l="1"/>
  <c r="DQ66" i="1"/>
  <c r="DC75" i="1"/>
  <c r="DD70" i="1"/>
  <c r="DR62" i="1" l="1"/>
  <c r="DR61" i="1"/>
  <c r="DR63" i="1" s="1"/>
  <c r="DQ108" i="1"/>
  <c r="DQ72" i="1"/>
  <c r="DD71" i="1"/>
  <c r="DR65" i="1" l="1"/>
  <c r="DD73" i="1"/>
  <c r="DD110" i="1" s="1"/>
  <c r="DR72" i="1" l="1"/>
  <c r="DR108" i="1"/>
  <c r="DR66" i="1"/>
  <c r="DD74" i="1"/>
  <c r="DS62" i="1" l="1"/>
  <c r="DS61" i="1"/>
  <c r="DS63" i="1" s="1"/>
  <c r="DD75" i="1"/>
  <c r="DE70" i="1"/>
  <c r="DS65" i="1" l="1"/>
  <c r="DS66" i="1"/>
  <c r="DE71" i="1"/>
  <c r="DT61" i="1" l="1"/>
  <c r="DT62" i="1"/>
  <c r="DS108" i="1"/>
  <c r="DS72" i="1"/>
  <c r="DE73" i="1"/>
  <c r="DE110" i="1" s="1"/>
  <c r="DT63" i="1" l="1"/>
  <c r="DT65" i="1"/>
  <c r="DT66" i="1" s="1"/>
  <c r="DE74" i="1"/>
  <c r="DU62" i="1" l="1"/>
  <c r="DU61" i="1"/>
  <c r="DU63" i="1" s="1"/>
  <c r="DT72" i="1"/>
  <c r="DT108" i="1"/>
  <c r="DE75" i="1"/>
  <c r="DF70" i="1"/>
  <c r="DU65" i="1" l="1"/>
  <c r="DU66" i="1" s="1"/>
  <c r="DF71" i="1"/>
  <c r="DF73" i="1" s="1"/>
  <c r="DF110" i="1" s="1"/>
  <c r="DV62" i="1" l="1"/>
  <c r="DV61" i="1"/>
  <c r="DV63" i="1" s="1"/>
  <c r="DU108" i="1"/>
  <c r="DU72" i="1"/>
  <c r="DF74" i="1"/>
  <c r="DV65" i="1" l="1"/>
  <c r="DV66" i="1"/>
  <c r="DF75" i="1"/>
  <c r="DG70" i="1"/>
  <c r="DW62" i="1" l="1"/>
  <c r="DW61" i="1"/>
  <c r="DV108" i="1"/>
  <c r="DV72" i="1"/>
  <c r="DG71" i="1"/>
  <c r="DW63" i="1" l="1"/>
  <c r="DW65" i="1" s="1"/>
  <c r="DG73" i="1"/>
  <c r="DG110" i="1" s="1"/>
  <c r="DW108" i="1" l="1"/>
  <c r="DW72" i="1"/>
  <c r="DW66" i="1"/>
  <c r="DG74" i="1"/>
  <c r="DX61" i="1" l="1"/>
  <c r="DX62" i="1"/>
  <c r="DG75" i="1"/>
  <c r="DH70" i="1"/>
  <c r="DX63" i="1" l="1"/>
  <c r="DH71" i="1"/>
  <c r="DH73" i="1" s="1"/>
  <c r="DH110" i="1" s="1"/>
  <c r="DX65" i="1" l="1"/>
  <c r="DX66" i="1"/>
  <c r="DH74" i="1"/>
  <c r="DY61" i="1" l="1"/>
  <c r="DY62" i="1"/>
  <c r="DX108" i="1"/>
  <c r="DX72" i="1"/>
  <c r="DH75" i="1"/>
  <c r="DI70" i="1"/>
  <c r="DY63" i="1" l="1"/>
  <c r="DY65" i="1" s="1"/>
  <c r="DY108" i="1" s="1"/>
  <c r="DI71" i="1"/>
  <c r="DI73" i="1" s="1"/>
  <c r="DI110" i="1" s="1"/>
  <c r="DY66" i="1" l="1"/>
  <c r="DY72" i="1"/>
  <c r="DI74" i="1"/>
  <c r="DZ62" i="1"/>
  <c r="DZ61" i="1"/>
  <c r="DZ63" i="1" l="1"/>
  <c r="DI75" i="1"/>
  <c r="DJ70" i="1"/>
  <c r="DZ65" i="1"/>
  <c r="DJ71" i="1" l="1"/>
  <c r="DJ73" i="1" s="1"/>
  <c r="DJ110" i="1" s="1"/>
  <c r="DZ108" i="1"/>
  <c r="DZ72" i="1"/>
  <c r="DZ66" i="1"/>
  <c r="DJ74" i="1" l="1"/>
  <c r="EA61" i="1"/>
  <c r="EA62" i="1"/>
  <c r="DJ75" i="1" l="1"/>
  <c r="DK70" i="1"/>
  <c r="EA63" i="1"/>
  <c r="DK71" i="1" l="1"/>
  <c r="DK73" i="1" s="1"/>
  <c r="DK110" i="1" s="1"/>
  <c r="EA65" i="1"/>
  <c r="EA66" i="1" s="1"/>
  <c r="DK74" i="1" l="1"/>
  <c r="DK75" i="1" s="1"/>
  <c r="DL70" i="1"/>
  <c r="DL71" i="1" s="1"/>
  <c r="DL73" i="1" s="1"/>
  <c r="DL74" i="1" s="1"/>
  <c r="EB61" i="1"/>
  <c r="EB62" i="1"/>
  <c r="EA108" i="1"/>
  <c r="EA72" i="1"/>
  <c r="DL110" i="1" l="1"/>
  <c r="DL75" i="1"/>
  <c r="DM70" i="1"/>
  <c r="EB63" i="1"/>
  <c r="EB65" i="1" l="1"/>
  <c r="EB66" i="1" s="1"/>
  <c r="DM71" i="1"/>
  <c r="DM73" i="1" s="1"/>
  <c r="DM110" i="1" s="1"/>
  <c r="EC61" i="1" l="1"/>
  <c r="EC62" i="1"/>
  <c r="DM74" i="1"/>
  <c r="EB108" i="1"/>
  <c r="EB72" i="1"/>
  <c r="DM75" i="1" l="1"/>
  <c r="DN70" i="1"/>
  <c r="EC63" i="1"/>
  <c r="DN71" i="1" l="1"/>
  <c r="DN73" i="1" s="1"/>
  <c r="DN110" i="1" s="1"/>
  <c r="EC65" i="1"/>
  <c r="EC108" i="1" l="1"/>
  <c r="EC72" i="1"/>
  <c r="EC66" i="1"/>
  <c r="DN74" i="1"/>
  <c r="DN75" i="1" l="1"/>
  <c r="DO70" i="1"/>
  <c r="ED61" i="1"/>
  <c r="ED62" i="1"/>
  <c r="DO71" i="1" l="1"/>
  <c r="ED63" i="1"/>
  <c r="ED65" i="1" l="1"/>
  <c r="ED66" i="1" s="1"/>
  <c r="DO73" i="1"/>
  <c r="DO110" i="1" s="1"/>
  <c r="EE61" i="1" l="1"/>
  <c r="EE62" i="1"/>
  <c r="ED108" i="1"/>
  <c r="ED72" i="1"/>
  <c r="DO74" i="1"/>
  <c r="DP70" i="1" l="1"/>
  <c r="DO75" i="1"/>
  <c r="EE63" i="1"/>
  <c r="EE65" i="1" l="1"/>
  <c r="EE66" i="1"/>
  <c r="DP71" i="1"/>
  <c r="DP73" i="1" s="1"/>
  <c r="DP110" i="1" s="1"/>
  <c r="DP74" i="1" l="1"/>
  <c r="DQ70" i="1"/>
  <c r="DP75" i="1"/>
  <c r="EF61" i="1"/>
  <c r="EF62" i="1"/>
  <c r="EE108" i="1"/>
  <c r="EE72" i="1"/>
  <c r="EF63" i="1" l="1"/>
  <c r="DQ71" i="1"/>
  <c r="DQ73" i="1" l="1"/>
  <c r="DQ110" i="1" s="1"/>
  <c r="EF65" i="1"/>
  <c r="EF66" i="1" s="1"/>
  <c r="DQ74" i="1" l="1"/>
  <c r="EG62" i="1"/>
  <c r="EG61" i="1"/>
  <c r="EG63" i="1" s="1"/>
  <c r="EF108" i="1"/>
  <c r="EF72" i="1"/>
  <c r="DQ75" i="1" l="1"/>
  <c r="DR70" i="1"/>
  <c r="EG65" i="1"/>
  <c r="DR71" i="1" l="1"/>
  <c r="EG108" i="1"/>
  <c r="EG72" i="1"/>
  <c r="EG66" i="1"/>
  <c r="DR73" i="1" l="1"/>
  <c r="DR110" i="1" s="1"/>
  <c r="EH61" i="1"/>
  <c r="EH62" i="1"/>
  <c r="EH63" i="1" l="1"/>
  <c r="DR74" i="1"/>
  <c r="EH65" i="1"/>
  <c r="DS70" i="1" l="1"/>
  <c r="DR75" i="1"/>
  <c r="EH108" i="1"/>
  <c r="EH72" i="1"/>
  <c r="EH66" i="1"/>
  <c r="DS71" i="1" l="1"/>
  <c r="DS73" i="1" s="1"/>
  <c r="DS110" i="1" s="1"/>
  <c r="EI61" i="1"/>
  <c r="EI62" i="1"/>
  <c r="DS74" i="1" l="1"/>
  <c r="EI63" i="1"/>
  <c r="DS75" i="1" l="1"/>
  <c r="DT70" i="1"/>
  <c r="EI65" i="1"/>
  <c r="DT71" i="1" l="1"/>
  <c r="DT73" i="1" s="1"/>
  <c r="DT110" i="1" s="1"/>
  <c r="EI108" i="1"/>
  <c r="EI72" i="1"/>
  <c r="EI66" i="1"/>
  <c r="DT74" i="1" l="1"/>
  <c r="DT75" i="1"/>
  <c r="DU70" i="1"/>
  <c r="EJ61" i="1"/>
  <c r="EJ62" i="1"/>
  <c r="DU71" i="1" l="1"/>
  <c r="DU73" i="1" s="1"/>
  <c r="DU110" i="1" s="1"/>
  <c r="EJ63" i="1"/>
  <c r="DU74" i="1" l="1"/>
  <c r="DV70" i="1" s="1"/>
  <c r="DV71" i="1" s="1"/>
  <c r="DV73" i="1" s="1"/>
  <c r="DV110" i="1" s="1"/>
  <c r="EJ65" i="1"/>
  <c r="EJ66" i="1" s="1"/>
  <c r="DU75" i="1" l="1"/>
  <c r="DV74" i="1"/>
  <c r="DV75" i="1" s="1"/>
  <c r="EK62" i="1"/>
  <c r="EK61" i="1"/>
  <c r="EJ108" i="1"/>
  <c r="EJ72" i="1"/>
  <c r="DW70" i="1" l="1"/>
  <c r="DW71" i="1" s="1"/>
  <c r="EK63" i="1"/>
  <c r="EK65" i="1" s="1"/>
  <c r="EK108" i="1" l="1"/>
  <c r="EK72" i="1"/>
  <c r="EK66" i="1"/>
  <c r="DW73" i="1"/>
  <c r="DW110" i="1" s="1"/>
  <c r="EL61" i="1" l="1"/>
  <c r="EL62" i="1"/>
  <c r="DW74" i="1"/>
  <c r="DW75" i="1" l="1"/>
  <c r="DX70" i="1"/>
  <c r="EL63" i="1"/>
  <c r="DX71" i="1" l="1"/>
  <c r="EL65" i="1"/>
  <c r="EL66" i="1"/>
  <c r="E58" i="1" l="1"/>
  <c r="E59" i="1" s="1"/>
  <c r="F66" i="1" s="1"/>
  <c r="EM61" i="1"/>
  <c r="EM62" i="1"/>
  <c r="EL108" i="1"/>
  <c r="EL72" i="1"/>
  <c r="DX73" i="1"/>
  <c r="DX74" i="1" s="1"/>
  <c r="DX75" i="1" l="1"/>
  <c r="DY70" i="1"/>
  <c r="DX110" i="1"/>
  <c r="E65" i="1"/>
  <c r="F65" i="1" s="1"/>
  <c r="EM63" i="1"/>
  <c r="EM65" i="1" l="1"/>
  <c r="EM66" i="1"/>
  <c r="DY71" i="1"/>
  <c r="EN62" i="1" l="1"/>
  <c r="EN61" i="1"/>
  <c r="EN63" i="1" s="1"/>
  <c r="DY73" i="1"/>
  <c r="DY110" i="1" s="1"/>
  <c r="EM108" i="1"/>
  <c r="EM72" i="1"/>
  <c r="EN65" i="1" l="1"/>
  <c r="DY74" i="1"/>
  <c r="DY75" i="1" l="1"/>
  <c r="DZ70" i="1"/>
  <c r="EN108" i="1"/>
  <c r="EN72" i="1"/>
  <c r="EN66" i="1"/>
  <c r="DZ71" i="1" l="1"/>
  <c r="DZ73" i="1" s="1"/>
  <c r="DZ110" i="1" s="1"/>
  <c r="EO62" i="1"/>
  <c r="EO61" i="1"/>
  <c r="DZ74" i="1" l="1"/>
  <c r="EA70" i="1" s="1"/>
  <c r="DZ75" i="1"/>
  <c r="EO63" i="1"/>
  <c r="EO65" i="1" l="1"/>
  <c r="EA71" i="1"/>
  <c r="EA73" i="1" s="1"/>
  <c r="EA110" i="1" s="1"/>
  <c r="EA74" i="1" l="1"/>
  <c r="EO108" i="1"/>
  <c r="EO72" i="1"/>
  <c r="EO66" i="1"/>
  <c r="EP61" i="1" l="1"/>
  <c r="EP62" i="1"/>
  <c r="EA75" i="1"/>
  <c r="EB70" i="1"/>
  <c r="EB71" i="1" l="1"/>
  <c r="EB73" i="1" s="1"/>
  <c r="EB110" i="1" s="1"/>
  <c r="EP63" i="1"/>
  <c r="EP65" i="1" l="1"/>
  <c r="EP66" i="1" s="1"/>
  <c r="EB74" i="1"/>
  <c r="EB75" i="1" l="1"/>
  <c r="EC70" i="1"/>
  <c r="EQ62" i="1"/>
  <c r="EQ61" i="1"/>
  <c r="EP108" i="1"/>
  <c r="EP72" i="1"/>
  <c r="EQ63" i="1" l="1"/>
  <c r="EQ65" i="1" s="1"/>
  <c r="EC71" i="1"/>
  <c r="EC73" i="1" s="1"/>
  <c r="EC110" i="1" s="1"/>
  <c r="EQ66" i="1" l="1"/>
  <c r="EC74" i="1"/>
  <c r="ER62" i="1"/>
  <c r="ER61" i="1"/>
  <c r="EQ108" i="1"/>
  <c r="EQ72" i="1"/>
  <c r="ER63" i="1" l="1"/>
  <c r="ER65" i="1"/>
  <c r="ER66" i="1" s="1"/>
  <c r="EC75" i="1"/>
  <c r="ED70" i="1"/>
  <c r="ES62" i="1" l="1"/>
  <c r="ES61" i="1"/>
  <c r="ED71" i="1"/>
  <c r="ED73" i="1" s="1"/>
  <c r="ED110" i="1" s="1"/>
  <c r="ER108" i="1"/>
  <c r="ER72" i="1"/>
  <c r="ES63" i="1" l="1"/>
  <c r="ED74" i="1"/>
  <c r="ES65" i="1"/>
  <c r="ES66" i="1" s="1"/>
  <c r="ET61" i="1" l="1"/>
  <c r="ET62" i="1"/>
  <c r="ES108" i="1"/>
  <c r="ES72" i="1"/>
  <c r="ED75" i="1"/>
  <c r="EE70" i="1"/>
  <c r="EE71" i="1" l="1"/>
  <c r="ET63" i="1"/>
  <c r="ET65" i="1" l="1"/>
  <c r="ET66" i="1" s="1"/>
  <c r="EE73" i="1"/>
  <c r="EE110" i="1" s="1"/>
  <c r="EU61" i="1" l="1"/>
  <c r="EU62" i="1"/>
  <c r="ET108" i="1"/>
  <c r="ET72" i="1"/>
  <c r="EE74" i="1"/>
  <c r="EE75" i="1" l="1"/>
  <c r="EF70" i="1"/>
  <c r="EU63" i="1"/>
  <c r="EF71" i="1" l="1"/>
  <c r="EU65" i="1"/>
  <c r="EU66" i="1" s="1"/>
  <c r="EV61" i="1" l="1"/>
  <c r="EV62" i="1"/>
  <c r="EU108" i="1"/>
  <c r="EU72" i="1"/>
  <c r="EF73" i="1"/>
  <c r="EF110" i="1" s="1"/>
  <c r="EV63" i="1" l="1"/>
  <c r="EV65" i="1" s="1"/>
  <c r="EF74" i="1"/>
  <c r="EF75" i="1" l="1"/>
  <c r="EG70" i="1"/>
  <c r="EV108" i="1"/>
  <c r="EV72" i="1"/>
  <c r="EV66" i="1"/>
  <c r="EW62" i="1" l="1"/>
  <c r="EW61" i="1"/>
  <c r="EW63" i="1" s="1"/>
  <c r="EG71" i="1"/>
  <c r="EG73" i="1" s="1"/>
  <c r="EG110" i="1" s="1"/>
  <c r="EG74" i="1" l="1"/>
  <c r="EW65" i="1"/>
  <c r="EW108" i="1" l="1"/>
  <c r="EW72" i="1"/>
  <c r="EW66" i="1"/>
  <c r="EG75" i="1"/>
  <c r="EH70" i="1"/>
  <c r="EH71" i="1" l="1"/>
  <c r="EH73" i="1" s="1"/>
  <c r="EX62" i="1"/>
  <c r="EX61" i="1"/>
  <c r="EX63" i="1" l="1"/>
  <c r="EH110" i="1"/>
  <c r="EH74" i="1"/>
  <c r="EX65" i="1"/>
  <c r="EX108" i="1" l="1"/>
  <c r="EX72" i="1"/>
  <c r="EX66" i="1"/>
  <c r="EH75" i="1"/>
  <c r="EI70" i="1"/>
  <c r="EI71" i="1" l="1"/>
  <c r="EI73" i="1" s="1"/>
  <c r="EY62" i="1"/>
  <c r="EY61" i="1"/>
  <c r="EY63" i="1" l="1"/>
  <c r="EY65" i="1" s="1"/>
  <c r="EI110" i="1"/>
  <c r="EI74" i="1"/>
  <c r="EY66" i="1" l="1"/>
  <c r="EZ62" i="1"/>
  <c r="EZ61" i="1"/>
  <c r="EZ63" i="1" s="1"/>
  <c r="EY108" i="1"/>
  <c r="EY72" i="1"/>
  <c r="EI75" i="1"/>
  <c r="EJ70" i="1"/>
  <c r="EJ71" i="1" l="1"/>
  <c r="EJ73" i="1" s="1"/>
  <c r="EJ110" i="1" s="1"/>
  <c r="EZ65" i="1"/>
  <c r="EZ66" i="1" s="1"/>
  <c r="FA61" i="1" l="1"/>
  <c r="FA62" i="1"/>
  <c r="EZ108" i="1"/>
  <c r="EZ72" i="1"/>
  <c r="EJ74" i="1"/>
  <c r="EJ75" i="1" l="1"/>
  <c r="EK70" i="1"/>
  <c r="FA63" i="1"/>
  <c r="EK71" i="1" l="1"/>
  <c r="EK73" i="1" s="1"/>
  <c r="EK110" i="1" s="1"/>
  <c r="FA65" i="1"/>
  <c r="FA108" i="1" l="1"/>
  <c r="FA72" i="1"/>
  <c r="FA66" i="1"/>
  <c r="EK74" i="1"/>
  <c r="EK75" i="1" l="1"/>
  <c r="EL70" i="1"/>
  <c r="FB62" i="1"/>
  <c r="FB61" i="1"/>
  <c r="FB63" i="1" l="1"/>
  <c r="EL71" i="1"/>
  <c r="EL73" i="1" s="1"/>
  <c r="EL110" i="1" s="1"/>
  <c r="FB65" i="1"/>
  <c r="FB108" i="1" l="1"/>
  <c r="FB72" i="1"/>
  <c r="FB66" i="1"/>
  <c r="EL74" i="1"/>
  <c r="EL75" i="1" l="1"/>
  <c r="EM70" i="1"/>
  <c r="FC62" i="1"/>
  <c r="FC61" i="1"/>
  <c r="FC63" i="1" l="1"/>
  <c r="FC65" i="1"/>
  <c r="FC66" i="1"/>
  <c r="EM71" i="1"/>
  <c r="EM73" i="1" l="1"/>
  <c r="EM110" i="1" s="1"/>
  <c r="FD62" i="1"/>
  <c r="FD61" i="1"/>
  <c r="FC108" i="1"/>
  <c r="FC72" i="1"/>
  <c r="FD63" i="1" l="1"/>
  <c r="FD65" i="1"/>
  <c r="EM74" i="1"/>
  <c r="EM75" i="1" l="1"/>
  <c r="EN70" i="1"/>
  <c r="FD108" i="1"/>
  <c r="FD72" i="1"/>
  <c r="FD66" i="1"/>
  <c r="EN71" i="1" l="1"/>
  <c r="EN73" i="1" s="1"/>
  <c r="EN110" i="1" s="1"/>
  <c r="FE61" i="1"/>
  <c r="FE62" i="1"/>
  <c r="EN74" i="1" l="1"/>
  <c r="EO70" i="1" s="1"/>
  <c r="EN75" i="1"/>
  <c r="FE63" i="1"/>
  <c r="FE65" i="1" l="1"/>
  <c r="EO71" i="1"/>
  <c r="EO73" i="1" l="1"/>
  <c r="EO110" i="1" s="1"/>
  <c r="FE108" i="1"/>
  <c r="FE72" i="1"/>
  <c r="FE66" i="1"/>
  <c r="FF62" i="1" l="1"/>
  <c r="FF61" i="1"/>
  <c r="FF63" i="1" s="1"/>
  <c r="EO74" i="1"/>
  <c r="FF65" i="1" l="1"/>
  <c r="FF66" i="1" s="1"/>
  <c r="EP70" i="1"/>
  <c r="EO75" i="1"/>
  <c r="FG61" i="1" l="1"/>
  <c r="FG62" i="1"/>
  <c r="EP71" i="1"/>
  <c r="EP73" i="1" s="1"/>
  <c r="EP110" i="1" s="1"/>
  <c r="FF108" i="1"/>
  <c r="FF72" i="1"/>
  <c r="EP74" i="1" l="1"/>
  <c r="FG63" i="1"/>
  <c r="FG65" i="1" l="1"/>
  <c r="FG66" i="1" s="1"/>
  <c r="EQ70" i="1"/>
  <c r="EP75" i="1"/>
  <c r="FH61" i="1" l="1"/>
  <c r="FH62" i="1"/>
  <c r="EQ71" i="1"/>
  <c r="EQ73" i="1" s="1"/>
  <c r="EQ110" i="1" s="1"/>
  <c r="FG108" i="1"/>
  <c r="FG72" i="1"/>
  <c r="EQ74" i="1" l="1"/>
  <c r="FH63" i="1"/>
  <c r="FH65" i="1" l="1"/>
  <c r="FH66" i="1" s="1"/>
  <c r="EQ75" i="1"/>
  <c r="ER70" i="1"/>
  <c r="ER71" i="1" l="1"/>
  <c r="ER73" i="1" s="1"/>
  <c r="ER110" i="1" s="1"/>
  <c r="FI61" i="1"/>
  <c r="FI62" i="1"/>
  <c r="FH108" i="1"/>
  <c r="FH72" i="1"/>
  <c r="FI63" i="1" l="1"/>
  <c r="ER74" i="1"/>
  <c r="ER75" i="1" l="1"/>
  <c r="ES70" i="1"/>
  <c r="FI65" i="1"/>
  <c r="FI66" i="1" s="1"/>
  <c r="ES71" i="1" l="1"/>
  <c r="ES73" i="1" s="1"/>
  <c r="ES110" i="1" s="1"/>
  <c r="FJ62" i="1"/>
  <c r="FJ61" i="1"/>
  <c r="FI108" i="1"/>
  <c r="FI72" i="1"/>
  <c r="FJ63" i="1" l="1"/>
  <c r="FJ65" i="1"/>
  <c r="FJ66" i="1"/>
  <c r="ES74" i="1"/>
  <c r="FK61" i="1" l="1"/>
  <c r="FK62" i="1"/>
  <c r="ES75" i="1"/>
  <c r="ET70" i="1"/>
  <c r="FJ108" i="1"/>
  <c r="FJ72" i="1"/>
  <c r="ET71" i="1" l="1"/>
  <c r="ET73" i="1" s="1"/>
  <c r="FK63" i="1"/>
  <c r="ET110" i="1" l="1"/>
  <c r="ET74" i="1"/>
  <c r="FK65" i="1"/>
  <c r="FK66" i="1" s="1"/>
  <c r="ET75" i="1" l="1"/>
  <c r="EU70" i="1"/>
  <c r="FL62" i="1"/>
  <c r="FL61" i="1"/>
  <c r="FK108" i="1"/>
  <c r="FK72" i="1"/>
  <c r="FL63" i="1" l="1"/>
  <c r="EU71" i="1"/>
  <c r="FL65" i="1"/>
  <c r="FL66" i="1" s="1"/>
  <c r="FM62" i="1" l="1"/>
  <c r="FM61" i="1"/>
  <c r="FM63" i="1" s="1"/>
  <c r="FL108" i="1"/>
  <c r="FL72" i="1"/>
  <c r="EU73" i="1"/>
  <c r="EU110" i="1" s="1"/>
  <c r="FM65" i="1" l="1"/>
  <c r="EU74" i="1"/>
  <c r="EU75" i="1" l="1"/>
  <c r="EV70" i="1"/>
  <c r="FM108" i="1"/>
  <c r="FM72" i="1"/>
  <c r="FM66" i="1"/>
  <c r="FN62" i="1" l="1"/>
  <c r="FN61" i="1"/>
  <c r="FN63" i="1" s="1"/>
  <c r="EV71" i="1"/>
  <c r="FN65" i="1" l="1"/>
  <c r="FN66" i="1" s="1"/>
  <c r="EV73" i="1"/>
  <c r="EV110" i="1" s="1"/>
  <c r="FO62" i="1" l="1"/>
  <c r="FO61" i="1"/>
  <c r="FO63" i="1" s="1"/>
  <c r="FN108" i="1"/>
  <c r="FN72" i="1"/>
  <c r="EV74" i="1"/>
  <c r="FO65" i="1" l="1"/>
  <c r="FO66" i="1"/>
  <c r="EV75" i="1"/>
  <c r="EW70" i="1"/>
  <c r="FP62" i="1" l="1"/>
  <c r="FP61" i="1"/>
  <c r="FP63" i="1" s="1"/>
  <c r="EW71" i="1"/>
  <c r="FO108" i="1"/>
  <c r="FO72" i="1"/>
  <c r="FP65" i="1" l="1"/>
  <c r="FP66" i="1" s="1"/>
  <c r="EW73" i="1"/>
  <c r="EW110" i="1" s="1"/>
  <c r="FQ62" i="1" l="1"/>
  <c r="FQ61" i="1"/>
  <c r="FQ63" i="1" s="1"/>
  <c r="FP108" i="1"/>
  <c r="FP72" i="1"/>
  <c r="EW74" i="1"/>
  <c r="FQ65" i="1" l="1"/>
  <c r="FQ66" i="1" s="1"/>
  <c r="EW75" i="1"/>
  <c r="EX70" i="1"/>
  <c r="EX71" i="1" l="1"/>
  <c r="EX73" i="1" s="1"/>
  <c r="EX110" i="1" s="1"/>
  <c r="FR61" i="1"/>
  <c r="FR62" i="1"/>
  <c r="FQ108" i="1"/>
  <c r="FQ72" i="1"/>
  <c r="FR63" i="1" l="1"/>
  <c r="EX74" i="1"/>
  <c r="EX75" i="1" l="1"/>
  <c r="EY70" i="1"/>
  <c r="FR65" i="1"/>
  <c r="FR66" i="1" s="1"/>
  <c r="FS61" i="1" l="1"/>
  <c r="FS62" i="1"/>
  <c r="EY71" i="1"/>
  <c r="EY73" i="1" s="1"/>
  <c r="EY110" i="1" s="1"/>
  <c r="FR108" i="1"/>
  <c r="FR72" i="1"/>
  <c r="EY74" i="1" l="1"/>
  <c r="FS63" i="1"/>
  <c r="FS65" i="1" l="1"/>
  <c r="FS66" i="1" s="1"/>
  <c r="EY75" i="1"/>
  <c r="EZ70" i="1"/>
  <c r="EZ71" i="1" l="1"/>
  <c r="EZ73" i="1" s="1"/>
  <c r="EZ110" i="1" s="1"/>
  <c r="FT61" i="1"/>
  <c r="FT62" i="1"/>
  <c r="FS108" i="1"/>
  <c r="FS72" i="1"/>
  <c r="EZ74" i="1" l="1"/>
  <c r="FT63" i="1"/>
  <c r="FT65" i="1" l="1"/>
  <c r="EZ75" i="1"/>
  <c r="FA70" i="1"/>
  <c r="FA71" i="1" l="1"/>
  <c r="FA73" i="1" s="1"/>
  <c r="FA110" i="1" s="1"/>
  <c r="FT108" i="1"/>
  <c r="FT72" i="1"/>
  <c r="FT66" i="1"/>
  <c r="FA74" i="1" l="1"/>
  <c r="FU61" i="1"/>
  <c r="FU62" i="1"/>
  <c r="FU63" i="1" l="1"/>
  <c r="FA75" i="1"/>
  <c r="FB70" i="1"/>
  <c r="FB71" i="1" l="1"/>
  <c r="FU65" i="1"/>
  <c r="FU108" i="1" l="1"/>
  <c r="FU72" i="1"/>
  <c r="FU66" i="1"/>
  <c r="FB73" i="1"/>
  <c r="FB110" i="1" s="1"/>
  <c r="FV62" i="1" l="1"/>
  <c r="FV61" i="1"/>
  <c r="FB74" i="1"/>
  <c r="FV63" i="1" l="1"/>
  <c r="FV65" i="1"/>
  <c r="FB75" i="1"/>
  <c r="FC70" i="1"/>
  <c r="FC71" i="1" l="1"/>
  <c r="FC73" i="1"/>
  <c r="FC110" i="1" s="1"/>
  <c r="FV108" i="1"/>
  <c r="FV72" i="1"/>
  <c r="FV66" i="1"/>
  <c r="FC74" i="1" l="1"/>
  <c r="FD70" i="1" s="1"/>
  <c r="FW61" i="1"/>
  <c r="FW62" i="1"/>
  <c r="FC75" i="1" l="1"/>
  <c r="FW63" i="1"/>
  <c r="FW65" i="1" s="1"/>
  <c r="FW66" i="1" s="1"/>
  <c r="FD71" i="1"/>
  <c r="FD73" i="1" l="1"/>
  <c r="FD110" i="1" s="1"/>
  <c r="FX61" i="1"/>
  <c r="FX62" i="1"/>
  <c r="FW108" i="1"/>
  <c r="FW72" i="1"/>
  <c r="FD74" i="1" l="1"/>
  <c r="FX63" i="1"/>
  <c r="FE70" i="1" l="1"/>
  <c r="FD75" i="1"/>
  <c r="FX65" i="1"/>
  <c r="FX66" i="1" s="1"/>
  <c r="FE71" i="1" l="1"/>
  <c r="FE73" i="1" s="1"/>
  <c r="FE110" i="1" s="1"/>
  <c r="FX108" i="1"/>
  <c r="M18" i="2"/>
  <c r="J17" i="2"/>
  <c r="G18" i="2"/>
  <c r="I17" i="2"/>
  <c r="M17" i="2"/>
  <c r="I18" i="2"/>
  <c r="P17" i="2"/>
  <c r="O18" i="2"/>
  <c r="O17" i="2"/>
  <c r="H18" i="2"/>
  <c r="K17" i="2"/>
  <c r="N18" i="2"/>
  <c r="N17" i="2"/>
  <c r="G17" i="2"/>
  <c r="Q18" i="2"/>
  <c r="F18" i="2"/>
  <c r="J18" i="2"/>
  <c r="K18" i="2"/>
  <c r="P18" i="2"/>
  <c r="L17" i="2"/>
  <c r="L18" i="2"/>
  <c r="F17" i="2"/>
  <c r="H17" i="2"/>
  <c r="Q17" i="2"/>
  <c r="FX72" i="1"/>
  <c r="FE74" i="1" l="1"/>
  <c r="FF70" i="1"/>
  <c r="FE75" i="1"/>
  <c r="E18" i="2"/>
  <c r="C18" i="2" s="1"/>
  <c r="K55" i="2"/>
  <c r="J55" i="2"/>
  <c r="L55" i="2"/>
  <c r="N19" i="2"/>
  <c r="N40" i="2" s="1"/>
  <c r="L19" i="2"/>
  <c r="L40" i="2" s="1"/>
  <c r="F19" i="2"/>
  <c r="H19" i="2"/>
  <c r="H40" i="2" s="1"/>
  <c r="P19" i="2"/>
  <c r="P40" i="2" s="1"/>
  <c r="M19" i="2"/>
  <c r="M40" i="2" s="1"/>
  <c r="J19" i="2"/>
  <c r="J40" i="2" s="1"/>
  <c r="Q19" i="2"/>
  <c r="Q40" i="2" s="1"/>
  <c r="K19" i="2"/>
  <c r="K40" i="2" s="1"/>
  <c r="I19" i="2"/>
  <c r="I40" i="2" s="1"/>
  <c r="G19" i="2"/>
  <c r="G40" i="2" s="1"/>
  <c r="O19" i="2"/>
  <c r="O40" i="2" s="1"/>
  <c r="O55" i="2"/>
  <c r="Q55" i="2"/>
  <c r="H55" i="2"/>
  <c r="P55" i="2"/>
  <c r="I55" i="2"/>
  <c r="F55" i="2"/>
  <c r="E17" i="2"/>
  <c r="G55" i="2"/>
  <c r="N55" i="2"/>
  <c r="M55" i="2"/>
  <c r="FF71" i="1" l="1"/>
  <c r="FF73" i="1" s="1"/>
  <c r="FF110" i="1" s="1"/>
  <c r="F40" i="2"/>
  <c r="E19" i="2"/>
  <c r="C19" i="2" s="1"/>
  <c r="C17" i="2"/>
  <c r="FF74" i="1" l="1"/>
  <c r="FF75" i="1" l="1"/>
  <c r="FG70" i="1"/>
  <c r="FG71" i="1" l="1"/>
  <c r="FG73" i="1" s="1"/>
  <c r="FG110" i="1" s="1"/>
  <c r="FG74" i="1" l="1"/>
  <c r="FG75" i="1" l="1"/>
  <c r="FH70" i="1"/>
  <c r="FH71" i="1" l="1"/>
  <c r="FH73" i="1" s="1"/>
  <c r="FH110" i="1" s="1"/>
  <c r="FH74" i="1" l="1"/>
  <c r="FI70" i="1" s="1"/>
  <c r="FI71" i="1" s="1"/>
  <c r="FI73" i="1" s="1"/>
  <c r="FI110" i="1" s="1"/>
  <c r="FH75" i="1" l="1"/>
  <c r="FI74" i="1"/>
  <c r="FI75" i="1" s="1"/>
  <c r="FJ70" i="1" l="1"/>
  <c r="FJ71" i="1"/>
  <c r="FJ73" i="1" s="1"/>
  <c r="FJ110" i="1" s="1"/>
  <c r="FJ74" i="1" l="1"/>
  <c r="FJ75" i="1" l="1"/>
  <c r="FK70" i="1"/>
  <c r="FK71" i="1" l="1"/>
  <c r="FK73" i="1" l="1"/>
  <c r="FK110" i="1" s="1"/>
  <c r="FK74" i="1" l="1"/>
  <c r="FK75" i="1" l="1"/>
  <c r="FL70" i="1"/>
  <c r="FL71" i="1" l="1"/>
  <c r="FL73" i="1" s="1"/>
  <c r="FL110" i="1" s="1"/>
  <c r="FL74" i="1" l="1"/>
  <c r="FL75" i="1"/>
  <c r="FM70" i="1"/>
  <c r="FM71" i="1" l="1"/>
  <c r="FM73" i="1"/>
  <c r="FM110" i="1" s="1"/>
  <c r="FM74" i="1" l="1"/>
  <c r="FM75" i="1"/>
  <c r="FN70" i="1"/>
  <c r="FN71" i="1" l="1"/>
  <c r="FN73" i="1" l="1"/>
  <c r="FN110" i="1" s="1"/>
  <c r="FN74" i="1" l="1"/>
  <c r="FN75" i="1" l="1"/>
  <c r="FO70" i="1"/>
  <c r="FO71" i="1" l="1"/>
  <c r="FO73" i="1" s="1"/>
  <c r="FO110" i="1" l="1"/>
  <c r="FO74" i="1"/>
  <c r="FO75" i="1" l="1"/>
  <c r="FP70" i="1"/>
  <c r="FP71" i="1" l="1"/>
  <c r="FP73" i="1" s="1"/>
  <c r="FP110" i="1" l="1"/>
  <c r="FP74" i="1"/>
  <c r="FP75" i="1" l="1"/>
  <c r="FQ70" i="1"/>
  <c r="FQ71" i="1" l="1"/>
  <c r="FQ73" i="1" s="1"/>
  <c r="FQ110" i="1" s="1"/>
  <c r="FQ74" i="1" l="1"/>
  <c r="FQ75" i="1" l="1"/>
  <c r="FR70" i="1"/>
  <c r="FR71" i="1" l="1"/>
  <c r="FR73" i="1" s="1"/>
  <c r="FR110" i="1" l="1"/>
  <c r="FR74" i="1"/>
  <c r="FR75" i="1" l="1"/>
  <c r="FS70" i="1"/>
  <c r="FS71" i="1" l="1"/>
  <c r="FS73" i="1" l="1"/>
  <c r="FS110" i="1" s="1"/>
  <c r="FS74" i="1" l="1"/>
  <c r="FS75" i="1" l="1"/>
  <c r="FT70" i="1"/>
  <c r="FT71" i="1" l="1"/>
  <c r="FT73" i="1" l="1"/>
  <c r="FT110" i="1" s="1"/>
  <c r="FT74" i="1" l="1"/>
  <c r="FT75" i="1" l="1"/>
  <c r="FU70" i="1"/>
  <c r="FU71" i="1" l="1"/>
  <c r="FU73" i="1" s="1"/>
  <c r="FU110" i="1" l="1"/>
  <c r="FU74" i="1"/>
  <c r="FU75" i="1" l="1"/>
  <c r="FV70" i="1"/>
  <c r="FV71" i="1" l="1"/>
  <c r="FV73" i="1" s="1"/>
  <c r="FV110" i="1" s="1"/>
  <c r="FV74" i="1" l="1"/>
  <c r="FV75" i="1" l="1"/>
  <c r="FW70" i="1"/>
  <c r="FW71" i="1" l="1"/>
  <c r="FW73" i="1" s="1"/>
  <c r="FW110" i="1" s="1"/>
  <c r="FW74" i="1" l="1"/>
  <c r="FW75" i="1" l="1"/>
  <c r="FX70" i="1"/>
  <c r="FX71" i="1" l="1"/>
  <c r="Q20" i="2" l="1"/>
  <c r="N20" i="2"/>
  <c r="N11" i="2"/>
  <c r="N13" i="2" s="1"/>
  <c r="I11" i="2"/>
  <c r="I13" i="2" s="1"/>
  <c r="G20" i="2"/>
  <c r="K20" i="2"/>
  <c r="P20" i="2"/>
  <c r="H20" i="2"/>
  <c r="M20" i="2"/>
  <c r="P11" i="2"/>
  <c r="P13" i="2" s="1"/>
  <c r="M11" i="2"/>
  <c r="M13" i="2" s="1"/>
  <c r="J11" i="2"/>
  <c r="J13" i="2" s="1"/>
  <c r="L11" i="2"/>
  <c r="L13" i="2" s="1"/>
  <c r="J20" i="2"/>
  <c r="O20" i="2"/>
  <c r="K11" i="2"/>
  <c r="K13" i="2" s="1"/>
  <c r="I20" i="2"/>
  <c r="H11" i="2"/>
  <c r="H13" i="2" s="1"/>
  <c r="Q11" i="2"/>
  <c r="Q13" i="2" s="1"/>
  <c r="O11" i="2"/>
  <c r="O13" i="2" s="1"/>
  <c r="G11" i="2"/>
  <c r="G13" i="2" s="1"/>
  <c r="F20" i="2"/>
  <c r="L20" i="2"/>
  <c r="F11" i="2"/>
  <c r="FX73" i="1"/>
  <c r="FX110" i="1" s="1"/>
  <c r="P41" i="2" l="1"/>
  <c r="P22" i="2"/>
  <c r="J41" i="2"/>
  <c r="J22" i="2"/>
  <c r="K41" i="2"/>
  <c r="K22" i="2"/>
  <c r="O41" i="2"/>
  <c r="O22" i="2"/>
  <c r="G41" i="2"/>
  <c r="G22" i="2"/>
  <c r="L41" i="2"/>
  <c r="L22" i="2"/>
  <c r="E11" i="2"/>
  <c r="F13" i="2"/>
  <c r="E20" i="2"/>
  <c r="F41" i="2"/>
  <c r="F22" i="2"/>
  <c r="N41" i="2"/>
  <c r="N22" i="2"/>
  <c r="H41" i="2"/>
  <c r="H22" i="2"/>
  <c r="FX74" i="1"/>
  <c r="FX75" i="1" s="1"/>
  <c r="I41" i="2"/>
  <c r="I22" i="2"/>
  <c r="M41" i="2"/>
  <c r="M22" i="2"/>
  <c r="Q41" i="2"/>
  <c r="Q22" i="2"/>
  <c r="H44" i="2" l="1"/>
  <c r="N44" i="2"/>
  <c r="F42" i="2"/>
  <c r="F57" i="2" s="1"/>
  <c r="I44" i="2"/>
  <c r="P44" i="2"/>
  <c r="Q44" i="2"/>
  <c r="O44" i="2"/>
  <c r="M44" i="2"/>
  <c r="G44" i="2"/>
  <c r="L44" i="2"/>
  <c r="K44" i="2"/>
  <c r="F44" i="2"/>
  <c r="J44" i="2"/>
  <c r="C20" i="2"/>
  <c r="E22" i="2"/>
  <c r="C11" i="2"/>
  <c r="E13" i="2"/>
  <c r="F43" i="2" l="1"/>
  <c r="G39" i="2" s="1"/>
  <c r="C22" i="2"/>
  <c r="G42" i="2"/>
  <c r="G57" i="2" s="1"/>
  <c r="C13" i="2"/>
  <c r="G43" i="2" l="1"/>
  <c r="H39" i="2" s="1"/>
  <c r="D22" i="2"/>
  <c r="D13" i="2"/>
  <c r="D9" i="2"/>
  <c r="D10" i="2"/>
  <c r="D8" i="2"/>
  <c r="D18" i="2"/>
  <c r="D19" i="2"/>
  <c r="D17" i="2"/>
  <c r="D11" i="2"/>
  <c r="D20" i="2"/>
  <c r="H42" i="2" l="1"/>
  <c r="H57" i="2" s="1"/>
  <c r="H43" i="2" l="1"/>
  <c r="I39" i="2" s="1"/>
  <c r="I42" i="2" s="1"/>
  <c r="I57" i="2" s="1"/>
  <c r="I43" i="2" l="1"/>
  <c r="J39" i="2" s="1"/>
  <c r="J42" i="2" l="1"/>
  <c r="J57" i="2" s="1"/>
  <c r="J43" i="2" l="1"/>
  <c r="K39" i="2" s="1"/>
  <c r="K42" i="2"/>
  <c r="K57" i="2" s="1"/>
  <c r="K43" i="2" l="1"/>
  <c r="L39" i="2" s="1"/>
  <c r="L42" i="2"/>
  <c r="L57" i="2" s="1"/>
  <c r="L43" i="2" l="1"/>
  <c r="M39" i="2" s="1"/>
  <c r="M42" i="2"/>
  <c r="M57" i="2" s="1"/>
  <c r="M43" i="2" l="1"/>
  <c r="N39" i="2" s="1"/>
  <c r="N42" i="2" s="1"/>
  <c r="N57" i="2" s="1"/>
  <c r="N43" i="2" l="1"/>
  <c r="O39" i="2" s="1"/>
  <c r="O42" i="2" l="1"/>
  <c r="O57" i="2" s="1"/>
  <c r="O43" i="2" l="1"/>
  <c r="P39" i="2" s="1"/>
  <c r="P42" i="2" l="1"/>
  <c r="P57" i="2" s="1"/>
  <c r="P43" i="2" l="1"/>
  <c r="Q39" i="2" s="1"/>
  <c r="Q42" i="2" l="1"/>
  <c r="Q57" i="2" s="1"/>
  <c r="Q43" i="2" l="1"/>
  <c r="F31" i="2" l="1"/>
  <c r="M31" i="2" l="1"/>
  <c r="L31" i="2"/>
  <c r="K31" i="2"/>
  <c r="J31" i="2"/>
  <c r="Q31" i="2"/>
  <c r="I31" i="2"/>
  <c r="P31" i="2"/>
  <c r="H31" i="2"/>
  <c r="J92" i="1"/>
  <c r="O31" i="2"/>
  <c r="G31" i="2"/>
  <c r="N31" i="2"/>
  <c r="J32" i="2" l="1"/>
  <c r="J25" i="2" s="1"/>
  <c r="K32" i="2"/>
  <c r="K25" i="2" s="1"/>
  <c r="L32" i="2"/>
  <c r="L25" i="2" s="1"/>
  <c r="J94" i="1"/>
  <c r="J95" i="1" s="1"/>
  <c r="J96" i="1" s="1"/>
  <c r="J109" i="1" s="1"/>
  <c r="M32" i="2"/>
  <c r="M25" i="2" s="1"/>
  <c r="F32" i="2"/>
  <c r="F25" i="2" s="1"/>
  <c r="N32" i="2"/>
  <c r="N25" i="2" s="1"/>
  <c r="G32" i="2"/>
  <c r="G25" i="2" s="1"/>
  <c r="O32" i="2"/>
  <c r="O25" i="2" s="1"/>
  <c r="H32" i="2"/>
  <c r="H25" i="2" s="1"/>
  <c r="P32" i="2"/>
  <c r="P25" i="2" s="1"/>
  <c r="I32" i="2"/>
  <c r="I25" i="2" s="1"/>
  <c r="Q32" i="2"/>
  <c r="Q25" i="2" s="1"/>
  <c r="J34" i="2" l="1"/>
  <c r="K34" i="2"/>
  <c r="J112" i="1"/>
  <c r="L34" i="2"/>
  <c r="M34" i="2"/>
  <c r="F34" i="2"/>
  <c r="N34" i="2"/>
  <c r="G34" i="2"/>
  <c r="O34" i="2"/>
  <c r="H34" i="2"/>
  <c r="P34" i="2"/>
  <c r="I34" i="2"/>
  <c r="Q34" i="2"/>
  <c r="F33" i="2"/>
  <c r="N33" i="2"/>
  <c r="G33" i="2"/>
  <c r="O33" i="2"/>
  <c r="H33" i="2"/>
  <c r="P33" i="2"/>
  <c r="I33" i="2"/>
  <c r="Q33" i="2"/>
  <c r="J33" i="2"/>
  <c r="K33" i="2"/>
  <c r="L33" i="2"/>
  <c r="M33" i="2"/>
  <c r="G35" i="2" l="1"/>
  <c r="G51" i="2"/>
  <c r="G56" i="2"/>
  <c r="G36" i="2"/>
  <c r="G52" i="2"/>
  <c r="N35" i="2"/>
  <c r="N51" i="2"/>
  <c r="N56" i="2"/>
  <c r="N36" i="2"/>
  <c r="N52" i="2"/>
  <c r="F35" i="2"/>
  <c r="F51" i="2"/>
  <c r="F56" i="2"/>
  <c r="F36" i="2"/>
  <c r="F52" i="2"/>
  <c r="Q35" i="2"/>
  <c r="Q51" i="2"/>
  <c r="Q56" i="2"/>
  <c r="Q36" i="2"/>
  <c r="Q52" i="2"/>
  <c r="M36" i="2"/>
  <c r="M52" i="2"/>
  <c r="M35" i="2"/>
  <c r="M51" i="2"/>
  <c r="M56" i="2"/>
  <c r="I35" i="2"/>
  <c r="I51" i="2"/>
  <c r="I56" i="2"/>
  <c r="I36" i="2"/>
  <c r="I52" i="2"/>
  <c r="L36" i="2"/>
  <c r="L52" i="2"/>
  <c r="L35" i="2"/>
  <c r="L51" i="2"/>
  <c r="L56" i="2"/>
  <c r="P35" i="2"/>
  <c r="P51" i="2"/>
  <c r="P56" i="2"/>
  <c r="P36" i="2"/>
  <c r="P52" i="2"/>
  <c r="J63" i="2"/>
  <c r="H115" i="1"/>
  <c r="H114" i="1"/>
  <c r="K63" i="2"/>
  <c r="H116" i="1"/>
  <c r="L63" i="2"/>
  <c r="M63" i="2"/>
  <c r="F63" i="2"/>
  <c r="N63" i="2"/>
  <c r="G63" i="2"/>
  <c r="O63" i="2"/>
  <c r="H63" i="2"/>
  <c r="P63" i="2"/>
  <c r="I63" i="2"/>
  <c r="Q63" i="2"/>
  <c r="H35" i="2"/>
  <c r="H51" i="2"/>
  <c r="H56" i="2"/>
  <c r="H36" i="2"/>
  <c r="H52" i="2"/>
  <c r="K36" i="2"/>
  <c r="K52" i="2"/>
  <c r="K35" i="2"/>
  <c r="K51" i="2"/>
  <c r="K56" i="2"/>
  <c r="O35" i="2"/>
  <c r="O51" i="2"/>
  <c r="O56" i="2"/>
  <c r="O36" i="2"/>
  <c r="O52" i="2"/>
  <c r="J36" i="2"/>
  <c r="J52" i="2"/>
  <c r="J35" i="2"/>
  <c r="J51" i="2"/>
  <c r="J56" i="2"/>
  <c r="H117" i="1" l="1"/>
  <c r="I64" i="2"/>
  <c r="Q64" i="2"/>
  <c r="P64" i="2"/>
  <c r="H64" i="2"/>
  <c r="O64" i="2"/>
  <c r="N64" i="2"/>
  <c r="F64" i="2"/>
  <c r="F65" i="2"/>
  <c r="M64" i="2"/>
  <c r="L64" i="2"/>
  <c r="K64" i="2"/>
  <c r="J65" i="2"/>
  <c r="G64" i="2"/>
  <c r="K65" i="2"/>
  <c r="L65" i="2"/>
  <c r="N65" i="2"/>
  <c r="G65" i="2"/>
  <c r="P65" i="2"/>
  <c r="Q65" i="2"/>
  <c r="M65" i="2"/>
  <c r="O65" i="2"/>
  <c r="H65" i="2"/>
  <c r="I65" i="2"/>
  <c r="J64" i="2"/>
</calcChain>
</file>

<file path=xl/sharedStrings.xml><?xml version="1.0" encoding="utf-8"?>
<sst xmlns="http://schemas.openxmlformats.org/spreadsheetml/2006/main" count="199" uniqueCount="165">
  <si>
    <t>Commencement</t>
  </si>
  <si>
    <t>Rental Rate Inflation Factor</t>
  </si>
  <si>
    <t>Exit Year</t>
  </si>
  <si>
    <t>OpEx Inflation Factor</t>
  </si>
  <si>
    <t>Exit Month</t>
  </si>
  <si>
    <t>Inflation After Year</t>
  </si>
  <si>
    <t>Exit Cap</t>
  </si>
  <si>
    <t>Sales Costs</t>
  </si>
  <si>
    <t>Building</t>
  </si>
  <si>
    <t>Total Costs</t>
  </si>
  <si>
    <t>Commence</t>
  </si>
  <si>
    <t>Duration</t>
  </si>
  <si>
    <t>Complete</t>
  </si>
  <si>
    <t>Totals</t>
  </si>
  <si>
    <t xml:space="preserve">Hard Costs </t>
  </si>
  <si>
    <t>Soft Costs</t>
  </si>
  <si>
    <t>Construction Period Interest</t>
  </si>
  <si>
    <t>Total Projedct Costs</t>
  </si>
  <si>
    <t>Equity Required</t>
  </si>
  <si>
    <t>Developer Equity</t>
  </si>
  <si>
    <t>RDA Equity</t>
  </si>
  <si>
    <t>Total Equity</t>
  </si>
  <si>
    <t>Implied Loan Amount</t>
  </si>
  <si>
    <t>Implied Equity</t>
  </si>
  <si>
    <t>Construction Loan Ledger</t>
  </si>
  <si>
    <t>Construction Loan Interest</t>
  </si>
  <si>
    <t>Beginnning Balance</t>
  </si>
  <si>
    <t>Interest Accrued</t>
  </si>
  <si>
    <t>New Draws</t>
  </si>
  <si>
    <t>Long Term Loan Payout</t>
  </si>
  <si>
    <t>Net Outstanding Balance</t>
  </si>
  <si>
    <t>Guarantee Fee</t>
  </si>
  <si>
    <t>Square Footage</t>
  </si>
  <si>
    <t>Market Rate</t>
  </si>
  <si>
    <t>CAMS</t>
  </si>
  <si>
    <t>Income Generation</t>
  </si>
  <si>
    <t>Recovery Loss</t>
  </si>
  <si>
    <t xml:space="preserve">Delivery </t>
  </si>
  <si>
    <t>Months to Stabilize</t>
  </si>
  <si>
    <t xml:space="preserve">Totals </t>
  </si>
  <si>
    <t>Vacancy Calc</t>
  </si>
  <si>
    <t>Vacancy Factor</t>
  </si>
  <si>
    <t>Effective Gross Income</t>
  </si>
  <si>
    <t>Cams</t>
  </si>
  <si>
    <t>Occupied SF</t>
  </si>
  <si>
    <t>Operating Expenses</t>
  </si>
  <si>
    <t>Net Operating Income</t>
  </si>
  <si>
    <t>Long Term Loan</t>
  </si>
  <si>
    <t>Assumed Cap Rate</t>
  </si>
  <si>
    <t>LTV</t>
  </si>
  <si>
    <t>Period</t>
  </si>
  <si>
    <t>Refinance Date</t>
  </si>
  <si>
    <t>Original Loan</t>
  </si>
  <si>
    <t>Amortization</t>
  </si>
  <si>
    <t>Interest Payment</t>
  </si>
  <si>
    <t>Interest Rate</t>
  </si>
  <si>
    <t>Principal Payment</t>
  </si>
  <si>
    <t>Debt Constant</t>
  </si>
  <si>
    <t xml:space="preserve">Total Payment </t>
  </si>
  <si>
    <t>Unpaid Principal Balance</t>
  </si>
  <si>
    <t>Net to Equity</t>
  </si>
  <si>
    <t>Invested Equity</t>
  </si>
  <si>
    <t>Cash Flow After Debt Service</t>
  </si>
  <si>
    <t>Refinance Proceeds</t>
  </si>
  <si>
    <t>Net Sales Proceeds</t>
  </si>
  <si>
    <t>Net to all Equity</t>
  </si>
  <si>
    <t>Internal Rate of Return</t>
  </si>
  <si>
    <t>Net Equity Invested</t>
  </si>
  <si>
    <t>Total Profits</t>
  </si>
  <si>
    <t>MOIC</t>
  </si>
  <si>
    <t>COLMENA GROUP DEVELOPMENT MODEL</t>
  </si>
  <si>
    <t>Leaseable Area</t>
  </si>
  <si>
    <t>Construction Costs</t>
  </si>
  <si>
    <t>$ PSF</t>
  </si>
  <si>
    <t>% of Total</t>
  </si>
  <si>
    <t>Land Costs</t>
  </si>
  <si>
    <t>Hard Costs</t>
  </si>
  <si>
    <t>Construction Interest</t>
  </si>
  <si>
    <t>Sources of Funding</t>
  </si>
  <si>
    <t>Construction Loan Principal</t>
  </si>
  <si>
    <t>Income Analysis</t>
  </si>
  <si>
    <t>Assumptions</t>
  </si>
  <si>
    <t xml:space="preserve">Economic Occupancy </t>
  </si>
  <si>
    <t xml:space="preserve">Stabilization </t>
  </si>
  <si>
    <t>Lease Rate PSF</t>
  </si>
  <si>
    <t>Annual Growth Rate</t>
  </si>
  <si>
    <t>CAM Estimates PSF</t>
  </si>
  <si>
    <t>NNN Rent</t>
  </si>
  <si>
    <t>Potential Gross Income</t>
  </si>
  <si>
    <t>Vacancy</t>
  </si>
  <si>
    <t>Stabilized Vacancy</t>
  </si>
  <si>
    <t>CAM Expenses</t>
  </si>
  <si>
    <t>Annualized Return on Cost</t>
  </si>
  <si>
    <t>Fair Market Value</t>
  </si>
  <si>
    <t>Value Cap Rate</t>
  </si>
  <si>
    <t xml:space="preserve">Construction Loan Schedule </t>
  </si>
  <si>
    <t>Beginning Total Balance</t>
  </si>
  <si>
    <t>End</t>
  </si>
  <si>
    <t xml:space="preserve">Const. </t>
  </si>
  <si>
    <t>Construction Loan Payoff</t>
  </si>
  <si>
    <t>Ending Total Balance</t>
  </si>
  <si>
    <t>Loan to Cost Ratios</t>
  </si>
  <si>
    <t>Cap</t>
  </si>
  <si>
    <t>Permanent Loan Takeout</t>
  </si>
  <si>
    <t>Terms</t>
  </si>
  <si>
    <t>Interest Expense</t>
  </si>
  <si>
    <t>Principal Payments</t>
  </si>
  <si>
    <t>Total Debt Service</t>
  </si>
  <si>
    <t>DSCR</t>
  </si>
  <si>
    <t>Net to Invested Equity</t>
  </si>
  <si>
    <t>Sales Price</t>
  </si>
  <si>
    <t>Cap Rate</t>
  </si>
  <si>
    <t>Loan Payoff UPB</t>
  </si>
  <si>
    <t>Net Sales Proceeds to Equity</t>
  </si>
  <si>
    <t xml:space="preserve">Equity Returns </t>
  </si>
  <si>
    <t>Annualized Return on Equity</t>
  </si>
  <si>
    <t>Cumulative Return on Equity</t>
  </si>
  <si>
    <t>OFFICE TOWER</t>
  </si>
  <si>
    <t>RDA</t>
  </si>
  <si>
    <t>Land price</t>
  </si>
  <si>
    <t xml:space="preserve">Sitework + Landscape </t>
  </si>
  <si>
    <t>Floor 1</t>
  </si>
  <si>
    <t>Floor 2</t>
  </si>
  <si>
    <t>Floor 3</t>
  </si>
  <si>
    <t>Floor 4</t>
  </si>
  <si>
    <t>Floor 5</t>
  </si>
  <si>
    <t>Floor 6</t>
  </si>
  <si>
    <t>Floor 7</t>
  </si>
  <si>
    <t>Floor 8</t>
  </si>
  <si>
    <t>Floor 9</t>
  </si>
  <si>
    <t>Floor 10</t>
  </si>
  <si>
    <t>Floor 11</t>
  </si>
  <si>
    <t>Floor 12</t>
  </si>
  <si>
    <t>Parking structure (under building)</t>
  </si>
  <si>
    <t>Parking structure (standard)</t>
  </si>
  <si>
    <t>Parking skin</t>
  </si>
  <si>
    <t>Less Parking by City</t>
  </si>
  <si>
    <t>Contigency</t>
  </si>
  <si>
    <t xml:space="preserve">Core Architect + LEED + Structural </t>
  </si>
  <si>
    <t>Parking structure MEP design</t>
  </si>
  <si>
    <t>Core and shell mechanical</t>
  </si>
  <si>
    <t>Core and shell electrical</t>
  </si>
  <si>
    <t>Civil</t>
  </si>
  <si>
    <t>Environmental Inspector</t>
  </si>
  <si>
    <t>Insurance</t>
  </si>
  <si>
    <t>3rd party inspections (soil, steel, fireproofing etc)</t>
  </si>
  <si>
    <t>Traffic study</t>
  </si>
  <si>
    <t>Landscape Architect</t>
  </si>
  <si>
    <t xml:space="preserve">Impact Fee </t>
  </si>
  <si>
    <t xml:space="preserve">Building Permit Fees </t>
  </si>
  <si>
    <t>Project Management</t>
  </si>
  <si>
    <t>Overhead</t>
  </si>
  <si>
    <t>Geotechnical</t>
  </si>
  <si>
    <t xml:space="preserve">Legal </t>
  </si>
  <si>
    <t xml:space="preserve">Title </t>
  </si>
  <si>
    <t>Moving allowance</t>
  </si>
  <si>
    <t>Termination fee</t>
  </si>
  <si>
    <t>Fit plan allowance</t>
  </si>
  <si>
    <t xml:space="preserve">Broker Fees </t>
  </si>
  <si>
    <t xml:space="preserve">Interest - Land </t>
  </si>
  <si>
    <t>Interest- Free rent</t>
  </si>
  <si>
    <t xml:space="preserve">Bank Fees </t>
  </si>
  <si>
    <t>Impact Fee Credits</t>
  </si>
  <si>
    <t xml:space="preserve">Vacancy </t>
  </si>
  <si>
    <t xml:space="preserve">IRR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</si>
</sst>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_);_(* \(#,##0.0\);_(* &quot;-&quot;??_);_(@_)"/>
    <numFmt numFmtId="167" formatCode="#,##0_);\(#,##0\);\-_)"/>
    <numFmt numFmtId="168" formatCode="0.0"/>
  </numFmts>
  <fonts count="22" x14ac:knownFonts="1">
    <font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u val="singleAccounting"/>
      <sz val="11"/>
      <name val="Arial Narrow"/>
      <family val="2"/>
    </font>
    <font>
      <u val="singleAccounting"/>
      <sz val="11"/>
      <color rgb="FF0000FF"/>
      <name val="Arial Narrow"/>
      <family val="2"/>
    </font>
    <font>
      <u/>
      <sz val="11"/>
      <name val="Arial Narrow"/>
      <family val="2"/>
    </font>
    <font>
      <u val="singleAccounting"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indexed="9"/>
      <name val="Arial Narrow"/>
      <family val="2"/>
    </font>
    <font>
      <b/>
      <sz val="14"/>
      <name val="Arial Narrow"/>
      <family val="2"/>
    </font>
    <font>
      <i/>
      <sz val="14"/>
      <color rgb="FFFFFF00"/>
      <name val="Arial Narrow"/>
      <family val="2"/>
    </font>
    <font>
      <b/>
      <i/>
      <sz val="16"/>
      <name val="Arial Narrow"/>
      <family val="2"/>
    </font>
    <font>
      <b/>
      <i/>
      <sz val="16"/>
      <color indexed="9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u val="singleAccounting"/>
      <sz val="11"/>
      <color theme="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 applyAlignment="1">
      <alignment horizontal="right"/>
    </xf>
    <xf numFmtId="14" fontId="3" fillId="0" borderId="0" xfId="0" applyNumberFormat="1" applyFont="1"/>
    <xf numFmtId="0" fontId="2" fillId="0" borderId="0" xfId="0" applyFont="1"/>
    <xf numFmtId="10" fontId="3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 indent="1"/>
    </xf>
    <xf numFmtId="37" fontId="2" fillId="0" borderId="0" xfId="0" applyNumberFormat="1" applyFont="1" applyAlignment="1">
      <alignment horizontal="left" indent="1"/>
    </xf>
    <xf numFmtId="165" fontId="2" fillId="0" borderId="0" xfId="0" applyNumberFormat="1" applyFont="1"/>
    <xf numFmtId="165" fontId="4" fillId="0" borderId="0" xfId="0" applyNumberFormat="1" applyFont="1"/>
    <xf numFmtId="165" fontId="3" fillId="0" borderId="0" xfId="0" applyNumberFormat="1" applyFont="1"/>
    <xf numFmtId="10" fontId="2" fillId="0" borderId="0" xfId="3" applyNumberFormat="1" applyFont="1"/>
    <xf numFmtId="165" fontId="5" fillId="0" borderId="0" xfId="0" applyNumberFormat="1" applyFont="1"/>
    <xf numFmtId="10" fontId="6" fillId="0" borderId="0" xfId="3" applyNumberFormat="1" applyFont="1"/>
    <xf numFmtId="165" fontId="7" fillId="0" borderId="0" xfId="0" applyNumberFormat="1" applyFont="1"/>
    <xf numFmtId="165" fontId="8" fillId="0" borderId="0" xfId="1" applyNumberFormat="1" applyFont="1"/>
    <xf numFmtId="0" fontId="6" fillId="0" borderId="0" xfId="0" applyFont="1" applyAlignment="1">
      <alignment horizontal="left" indent="1"/>
    </xf>
    <xf numFmtId="165" fontId="7" fillId="0" borderId="0" xfId="1" applyNumberFormat="1" applyFont="1"/>
    <xf numFmtId="10" fontId="3" fillId="0" borderId="0" xfId="3" applyNumberFormat="1" applyFont="1"/>
    <xf numFmtId="0" fontId="2" fillId="0" borderId="0" xfId="0" applyFont="1" applyAlignment="1">
      <alignment horizontal="left"/>
    </xf>
    <xf numFmtId="44" fontId="2" fillId="0" borderId="0" xfId="2" applyFont="1"/>
    <xf numFmtId="37" fontId="2" fillId="0" borderId="0" xfId="0" applyNumberFormat="1" applyFont="1"/>
    <xf numFmtId="8" fontId="2" fillId="0" borderId="0" xfId="0" applyNumberFormat="1" applyFont="1"/>
    <xf numFmtId="9" fontId="2" fillId="0" borderId="0" xfId="0" applyNumberFormat="1" applyFont="1"/>
    <xf numFmtId="165" fontId="2" fillId="0" borderId="0" xfId="1" applyNumberFormat="1" applyFont="1" applyFill="1" applyBorder="1"/>
    <xf numFmtId="165" fontId="2" fillId="0" borderId="0" xfId="1" applyNumberFormat="1" applyFont="1" applyBorder="1"/>
    <xf numFmtId="43" fontId="2" fillId="0" borderId="0" xfId="0" applyNumberFormat="1" applyFont="1"/>
    <xf numFmtId="0" fontId="9" fillId="2" borderId="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right"/>
    </xf>
    <xf numFmtId="10" fontId="12" fillId="2" borderId="2" xfId="0" applyNumberFormat="1" applyFont="1" applyFill="1" applyBorder="1" applyAlignment="1">
      <alignment horizontal="right"/>
    </xf>
    <xf numFmtId="43" fontId="12" fillId="2" borderId="2" xfId="1" applyFont="1" applyFill="1" applyBorder="1" applyAlignment="1">
      <alignment horizontal="right"/>
    </xf>
    <xf numFmtId="10" fontId="12" fillId="2" borderId="2" xfId="3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4" fillId="2" borderId="5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right"/>
    </xf>
    <xf numFmtId="43" fontId="12" fillId="2" borderId="5" xfId="1" applyFont="1" applyFill="1" applyBorder="1" applyAlignment="1">
      <alignment horizontal="center"/>
    </xf>
    <xf numFmtId="43" fontId="12" fillId="2" borderId="5" xfId="1" applyFont="1" applyFill="1" applyBorder="1" applyAlignment="1">
      <alignment horizontal="right"/>
    </xf>
    <xf numFmtId="10" fontId="12" fillId="2" borderId="5" xfId="3" applyNumberFormat="1" applyFont="1" applyFill="1" applyBorder="1" applyAlignment="1">
      <alignment horizontal="right"/>
    </xf>
    <xf numFmtId="10" fontId="12" fillId="2" borderId="6" xfId="0" applyNumberFormat="1" applyFont="1" applyFill="1" applyBorder="1" applyAlignment="1">
      <alignment horizontal="right"/>
    </xf>
    <xf numFmtId="0" fontId="11" fillId="2" borderId="6" xfId="0" applyFont="1" applyFill="1" applyBorder="1" applyAlignment="1">
      <alignment horizontal="right"/>
    </xf>
    <xf numFmtId="0" fontId="15" fillId="0" borderId="7" xfId="0" applyFont="1" applyBorder="1"/>
    <xf numFmtId="37" fontId="16" fillId="0" borderId="0" xfId="0" applyNumberFormat="1" applyFont="1"/>
    <xf numFmtId="0" fontId="15" fillId="0" borderId="0" xfId="0" applyFont="1"/>
    <xf numFmtId="0" fontId="15" fillId="0" borderId="8" xfId="0" applyFont="1" applyBorder="1"/>
    <xf numFmtId="0" fontId="16" fillId="2" borderId="9" xfId="0" applyFont="1" applyFill="1" applyBorder="1"/>
    <xf numFmtId="0" fontId="16" fillId="2" borderId="9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5" fillId="0" borderId="12" xfId="0" applyFont="1" applyBorder="1"/>
    <xf numFmtId="0" fontId="15" fillId="0" borderId="13" xfId="0" applyFont="1" applyBorder="1"/>
    <xf numFmtId="0" fontId="15" fillId="0" borderId="14" xfId="0" applyFont="1" applyBorder="1"/>
    <xf numFmtId="0" fontId="16" fillId="0" borderId="0" xfId="0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5" fillId="0" borderId="7" xfId="0" applyFont="1" applyBorder="1" applyAlignment="1">
      <alignment horizontal="right"/>
    </xf>
    <xf numFmtId="166" fontId="15" fillId="0" borderId="7" xfId="1" applyNumberFormat="1" applyFont="1" applyBorder="1"/>
    <xf numFmtId="10" fontId="15" fillId="0" borderId="0" xfId="3" applyNumberFormat="1" applyFont="1" applyBorder="1"/>
    <xf numFmtId="167" fontId="15" fillId="0" borderId="8" xfId="0" applyNumberFormat="1" applyFont="1" applyBorder="1"/>
    <xf numFmtId="167" fontId="17" fillId="0" borderId="0" xfId="0" applyNumberFormat="1" applyFont="1" applyAlignment="1">
      <alignment horizontal="right"/>
    </xf>
    <xf numFmtId="167" fontId="17" fillId="0" borderId="8" xfId="0" applyNumberFormat="1" applyFont="1" applyBorder="1" applyAlignment="1">
      <alignment horizontal="right"/>
    </xf>
    <xf numFmtId="0" fontId="18" fillId="0" borderId="0" xfId="0" applyFont="1"/>
    <xf numFmtId="0" fontId="16" fillId="0" borderId="4" xfId="0" applyFont="1" applyBorder="1" applyAlignment="1">
      <alignment horizontal="right"/>
    </xf>
    <xf numFmtId="166" fontId="16" fillId="0" borderId="4" xfId="1" applyNumberFormat="1" applyFont="1" applyBorder="1"/>
    <xf numFmtId="10" fontId="16" fillId="0" borderId="5" xfId="3" applyNumberFormat="1" applyFont="1" applyBorder="1"/>
    <xf numFmtId="167" fontId="16" fillId="0" borderId="6" xfId="0" applyNumberFormat="1" applyFont="1" applyBorder="1"/>
    <xf numFmtId="167" fontId="16" fillId="0" borderId="5" xfId="0" applyNumberFormat="1" applyFont="1" applyBorder="1"/>
    <xf numFmtId="167" fontId="16" fillId="0" borderId="8" xfId="0" applyNumberFormat="1" applyFont="1" applyBorder="1"/>
    <xf numFmtId="0" fontId="15" fillId="0" borderId="10" xfId="0" applyFont="1" applyBorder="1"/>
    <xf numFmtId="0" fontId="16" fillId="2" borderId="6" xfId="0" applyFont="1" applyFill="1" applyBorder="1" applyAlignment="1">
      <alignment horizontal="center"/>
    </xf>
    <xf numFmtId="168" fontId="15" fillId="0" borderId="7" xfId="0" applyNumberFormat="1" applyFont="1" applyBorder="1"/>
    <xf numFmtId="0" fontId="15" fillId="0" borderId="12" xfId="0" applyFont="1" applyBorder="1" applyAlignment="1">
      <alignment horizontal="left"/>
    </xf>
    <xf numFmtId="14" fontId="15" fillId="0" borderId="13" xfId="0" applyNumberFormat="1" applyFont="1" applyBorder="1"/>
    <xf numFmtId="14" fontId="15" fillId="0" borderId="14" xfId="0" applyNumberFormat="1" applyFont="1" applyBorder="1"/>
    <xf numFmtId="10" fontId="15" fillId="0" borderId="12" xfId="3" applyNumberFormat="1" applyFont="1" applyBorder="1"/>
    <xf numFmtId="10" fontId="15" fillId="0" borderId="13" xfId="3" applyNumberFormat="1" applyFont="1" applyBorder="1"/>
    <xf numFmtId="10" fontId="15" fillId="0" borderId="14" xfId="3" applyNumberFormat="1" applyFont="1" applyBorder="1"/>
    <xf numFmtId="0" fontId="15" fillId="0" borderId="7" xfId="0" applyFont="1" applyBorder="1" applyAlignment="1">
      <alignment horizontal="left" indent="1"/>
    </xf>
    <xf numFmtId="10" fontId="15" fillId="0" borderId="8" xfId="0" applyNumberFormat="1" applyFont="1" applyBorder="1"/>
    <xf numFmtId="43" fontId="17" fillId="0" borderId="7" xfId="1" applyFont="1" applyBorder="1" applyAlignment="1">
      <alignment horizontal="right"/>
    </xf>
    <xf numFmtId="43" fontId="17" fillId="0" borderId="0" xfId="1" applyFont="1" applyBorder="1" applyAlignment="1">
      <alignment horizontal="right"/>
    </xf>
    <xf numFmtId="43" fontId="17" fillId="0" borderId="8" xfId="1" applyFont="1" applyBorder="1" applyAlignment="1">
      <alignment horizontal="right"/>
    </xf>
    <xf numFmtId="43" fontId="19" fillId="0" borderId="7" xfId="1" applyFont="1" applyBorder="1" applyAlignment="1">
      <alignment horizontal="right"/>
    </xf>
    <xf numFmtId="43" fontId="19" fillId="0" borderId="0" xfId="1" applyFont="1" applyBorder="1" applyAlignment="1">
      <alignment horizontal="right"/>
    </xf>
    <xf numFmtId="43" fontId="19" fillId="0" borderId="8" xfId="1" applyFont="1" applyBorder="1" applyAlignment="1">
      <alignment horizontal="right"/>
    </xf>
    <xf numFmtId="167" fontId="17" fillId="0" borderId="7" xfId="0" applyNumberFormat="1" applyFont="1" applyBorder="1" applyAlignment="1">
      <alignment horizontal="right"/>
    </xf>
    <xf numFmtId="0" fontId="15" fillId="0" borderId="12" xfId="0" applyFont="1" applyBorder="1" applyAlignment="1">
      <alignment horizontal="right"/>
    </xf>
    <xf numFmtId="167" fontId="17" fillId="0" borderId="12" xfId="0" applyNumberFormat="1" applyFont="1" applyBorder="1" applyAlignment="1">
      <alignment horizontal="right"/>
    </xf>
    <xf numFmtId="167" fontId="17" fillId="0" borderId="13" xfId="0" applyNumberFormat="1" applyFont="1" applyBorder="1" applyAlignment="1">
      <alignment horizontal="right"/>
    </xf>
    <xf numFmtId="167" fontId="17" fillId="0" borderId="14" xfId="0" applyNumberFormat="1" applyFont="1" applyBorder="1" applyAlignment="1">
      <alignment horizontal="right"/>
    </xf>
    <xf numFmtId="43" fontId="0" fillId="0" borderId="0" xfId="0" applyNumberFormat="1"/>
    <xf numFmtId="10" fontId="15" fillId="0" borderId="7" xfId="3" applyNumberFormat="1" applyFont="1" applyBorder="1"/>
    <xf numFmtId="10" fontId="15" fillId="0" borderId="8" xfId="3" applyNumberFormat="1" applyFont="1" applyBorder="1"/>
    <xf numFmtId="0" fontId="15" fillId="0" borderId="4" xfId="0" applyFont="1" applyBorder="1" applyAlignment="1">
      <alignment horizontal="right"/>
    </xf>
    <xf numFmtId="0" fontId="15" fillId="0" borderId="4" xfId="0" applyFont="1" applyBorder="1" applyAlignment="1">
      <alignment horizontal="left" indent="1"/>
    </xf>
    <xf numFmtId="0" fontId="15" fillId="0" borderId="5" xfId="0" applyFont="1" applyBorder="1"/>
    <xf numFmtId="10" fontId="15" fillId="0" borderId="6" xfId="0" applyNumberFormat="1" applyFont="1" applyBorder="1"/>
    <xf numFmtId="165" fontId="15" fillId="0" borderId="4" xfId="1" applyNumberFormat="1" applyFont="1" applyBorder="1"/>
    <xf numFmtId="165" fontId="15" fillId="0" borderId="5" xfId="1" applyNumberFormat="1" applyFont="1" applyBorder="1"/>
    <xf numFmtId="165" fontId="15" fillId="0" borderId="6" xfId="1" applyNumberFormat="1" applyFont="1" applyBorder="1"/>
    <xf numFmtId="0" fontId="15" fillId="0" borderId="0" xfId="0" applyFont="1" applyAlignment="1">
      <alignment horizontal="right"/>
    </xf>
    <xf numFmtId="165" fontId="15" fillId="0" borderId="0" xfId="1" applyNumberFormat="1" applyFont="1" applyBorder="1"/>
    <xf numFmtId="165" fontId="15" fillId="0" borderId="10" xfId="1" applyNumberFormat="1" applyFont="1" applyBorder="1"/>
    <xf numFmtId="0" fontId="16" fillId="2" borderId="9" xfId="0" applyFont="1" applyFill="1" applyBorder="1" applyAlignment="1">
      <alignment horizontal="left"/>
    </xf>
    <xf numFmtId="0" fontId="15" fillId="0" borderId="14" xfId="0" applyFont="1" applyBorder="1" applyAlignment="1">
      <alignment horizontal="center"/>
    </xf>
    <xf numFmtId="14" fontId="15" fillId="0" borderId="0" xfId="0" applyNumberFormat="1" applyFont="1"/>
    <xf numFmtId="14" fontId="15" fillId="0" borderId="8" xfId="0" applyNumberFormat="1" applyFont="1" applyBorder="1"/>
    <xf numFmtId="0" fontId="15" fillId="0" borderId="4" xfId="0" applyFont="1" applyBorder="1"/>
    <xf numFmtId="0" fontId="15" fillId="0" borderId="6" xfId="0" applyFont="1" applyBorder="1"/>
    <xf numFmtId="167" fontId="17" fillId="0" borderId="5" xfId="0" applyNumberFormat="1" applyFont="1" applyBorder="1" applyAlignment="1">
      <alignment horizontal="right"/>
    </xf>
    <xf numFmtId="167" fontId="17" fillId="0" borderId="6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10" fontId="17" fillId="0" borderId="0" xfId="3" applyNumberFormat="1" applyFont="1" applyBorder="1" applyAlignment="1">
      <alignment horizontal="right"/>
    </xf>
    <xf numFmtId="10" fontId="17" fillId="0" borderId="8" xfId="3" applyNumberFormat="1" applyFont="1" applyBorder="1" applyAlignment="1">
      <alignment horizontal="right"/>
    </xf>
    <xf numFmtId="0" fontId="15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0" borderId="7" xfId="0" applyFont="1" applyBorder="1" applyAlignment="1">
      <alignment horizontal="left"/>
    </xf>
    <xf numFmtId="10" fontId="15" fillId="0" borderId="0" xfId="0" applyNumberFormat="1" applyFont="1"/>
    <xf numFmtId="2" fontId="15" fillId="0" borderId="5" xfId="0" applyNumberFormat="1" applyFont="1" applyBorder="1"/>
    <xf numFmtId="2" fontId="15" fillId="0" borderId="8" xfId="0" applyNumberFormat="1" applyFont="1" applyBorder="1"/>
    <xf numFmtId="2" fontId="15" fillId="0" borderId="6" xfId="0" applyNumberFormat="1" applyFont="1" applyBorder="1"/>
    <xf numFmtId="167" fontId="15" fillId="0" borderId="12" xfId="0" applyNumberFormat="1" applyFont="1" applyBorder="1"/>
    <xf numFmtId="167" fontId="15" fillId="0" borderId="13" xfId="0" applyNumberFormat="1" applyFont="1" applyBorder="1"/>
    <xf numFmtId="167" fontId="15" fillId="0" borderId="14" xfId="0" applyNumberFormat="1" applyFont="1" applyBorder="1"/>
    <xf numFmtId="167" fontId="15" fillId="0" borderId="7" xfId="0" applyNumberFormat="1" applyFont="1" applyBorder="1"/>
    <xf numFmtId="167" fontId="15" fillId="0" borderId="0" xfId="0" applyNumberFormat="1" applyFont="1"/>
    <xf numFmtId="0" fontId="0" fillId="0" borderId="7" xfId="0" applyBorder="1" applyAlignment="1">
      <alignment horizontal="left" indent="1"/>
    </xf>
    <xf numFmtId="10" fontId="0" fillId="0" borderId="8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7" fontId="17" fillId="0" borderId="4" xfId="0" applyNumberFormat="1" applyFont="1" applyBorder="1" applyAlignment="1">
      <alignment horizontal="right"/>
    </xf>
    <xf numFmtId="0" fontId="20" fillId="0" borderId="7" xfId="0" applyFont="1" applyBorder="1" applyAlignment="1">
      <alignment horizontal="right"/>
    </xf>
    <xf numFmtId="0" fontId="21" fillId="0" borderId="7" xfId="0" applyFont="1" applyBorder="1"/>
    <xf numFmtId="0" fontId="21" fillId="0" borderId="0" xfId="0" applyFont="1"/>
    <xf numFmtId="0" fontId="21" fillId="0" borderId="8" xfId="0" applyFont="1" applyBorder="1"/>
    <xf numFmtId="10" fontId="20" fillId="0" borderId="0" xfId="3" applyNumberFormat="1" applyFont="1" applyBorder="1"/>
    <xf numFmtId="10" fontId="20" fillId="0" borderId="8" xfId="3" applyNumberFormat="1" applyFont="1" applyBorder="1"/>
    <xf numFmtId="0" fontId="20" fillId="0" borderId="4" xfId="0" applyFont="1" applyBorder="1" applyAlignment="1">
      <alignment horizontal="right"/>
    </xf>
    <xf numFmtId="0" fontId="21" fillId="0" borderId="4" xfId="0" applyFont="1" applyBorder="1"/>
    <xf numFmtId="0" fontId="21" fillId="0" borderId="5" xfId="0" applyFont="1" applyBorder="1"/>
    <xf numFmtId="0" fontId="21" fillId="0" borderId="6" xfId="0" applyFont="1" applyBorder="1"/>
    <xf numFmtId="10" fontId="20" fillId="0" borderId="5" xfId="3" applyNumberFormat="1" applyFont="1" applyBorder="1"/>
    <xf numFmtId="10" fontId="20" fillId="0" borderId="6" xfId="3" applyNumberFormat="1" applyFont="1" applyBorder="1"/>
    <xf numFmtId="10" fontId="15" fillId="0" borderId="5" xfId="3" applyNumberFormat="1" applyFont="1" applyBorder="1"/>
    <xf numFmtId="10" fontId="15" fillId="0" borderId="6" xfId="3" applyNumberFormat="1" applyFont="1" applyBorder="1"/>
    <xf numFmtId="167" fontId="0" fillId="0" borderId="0" xfId="0" applyNumberFormat="1"/>
    <xf numFmtId="165" fontId="3" fillId="0" borderId="0" xfId="1" applyNumberFormat="1" applyFont="1"/>
    <xf numFmtId="10" fontId="17" fillId="0" borderId="8" xfId="0" applyNumberFormat="1" applyFont="1" applyBorder="1"/>
    <xf numFmtId="165" fontId="0" fillId="0" borderId="0" xfId="1" applyNumberFormat="1" applyFont="1"/>
    <xf numFmtId="0" fontId="16" fillId="2" borderId="9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ncebullen/Desktop/Models%20Templates/Sandy%20Tower%20Whole%20Model%20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R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C3F0-8C7D-BA4C-9BDD-DE3F66D75D32}">
  <dimension ref="A2:FX117"/>
  <sheetViews>
    <sheetView tabSelected="1" topLeftCell="W67" zoomScale="70" zoomScaleNormal="70" workbookViewId="0">
      <selection activeCell="AK76" sqref="AK76"/>
    </sheetView>
  </sheetViews>
  <sheetFormatPr defaultColWidth="11.42578125" defaultRowHeight="16.5" x14ac:dyDescent="0.3"/>
  <cols>
    <col min="1" max="3" width="10.85546875" style="3"/>
    <col min="4" max="4" width="35.7109375" style="3" customWidth="1"/>
    <col min="5" max="5" width="19" style="3" bestFit="1" customWidth="1"/>
    <col min="6" max="6" width="14" style="3" bestFit="1" customWidth="1"/>
    <col min="7" max="7" width="14.7109375" style="3" customWidth="1"/>
    <col min="8" max="8" width="18.140625" style="3" bestFit="1" customWidth="1"/>
    <col min="9" max="9" width="13.85546875" style="3" bestFit="1" customWidth="1"/>
    <col min="10" max="10" width="13.140625" style="3" bestFit="1" customWidth="1"/>
    <col min="11" max="12" width="13" style="3" bestFit="1" customWidth="1"/>
    <col min="13" max="14" width="12.42578125" style="3" bestFit="1" customWidth="1"/>
    <col min="15" max="25" width="13.85546875" style="3" bestFit="1" customWidth="1"/>
    <col min="26" max="26" width="12.85546875" style="3" bestFit="1" customWidth="1"/>
    <col min="27" max="28" width="13.140625" style="3" bestFit="1" customWidth="1"/>
    <col min="29" max="34" width="13.85546875" style="3" bestFit="1" customWidth="1"/>
    <col min="35" max="35" width="13.140625" style="3" bestFit="1" customWidth="1"/>
    <col min="36" max="39" width="13.85546875" style="3" bestFit="1" customWidth="1"/>
    <col min="40" max="40" width="14.42578125" style="3" bestFit="1" customWidth="1"/>
    <col min="41" max="41" width="13.140625" style="3" bestFit="1" customWidth="1"/>
    <col min="42" max="43" width="13.85546875" style="3" bestFit="1" customWidth="1"/>
    <col min="44" max="44" width="13.140625" style="3" bestFit="1" customWidth="1"/>
    <col min="45" max="46" width="13.85546875" style="3" bestFit="1" customWidth="1"/>
    <col min="47" max="47" width="13.140625" style="3" bestFit="1" customWidth="1"/>
    <col min="48" max="48" width="13.85546875" style="3" bestFit="1" customWidth="1"/>
    <col min="49" max="50" width="13.140625" style="3" bestFit="1" customWidth="1"/>
    <col min="51" max="52" width="13.85546875" style="3" bestFit="1" customWidth="1"/>
    <col min="53" max="53" width="13.140625" style="3" bestFit="1" customWidth="1"/>
    <col min="54" max="54" width="13.85546875" style="3" bestFit="1" customWidth="1"/>
    <col min="55" max="55" width="13.140625" style="3" bestFit="1" customWidth="1"/>
    <col min="56" max="57" width="13.85546875" style="3" bestFit="1" customWidth="1"/>
    <col min="58" max="58" width="13.140625" style="3" bestFit="1" customWidth="1"/>
    <col min="59" max="59" width="13.85546875" style="3" bestFit="1" customWidth="1"/>
    <col min="60" max="60" width="13.140625" style="3" bestFit="1" customWidth="1"/>
    <col min="61" max="62" width="13.85546875" style="3" bestFit="1" customWidth="1"/>
    <col min="63" max="69" width="13.140625" style="3" bestFit="1" customWidth="1"/>
    <col min="70" max="70" width="13.85546875" style="3" bestFit="1" customWidth="1"/>
    <col min="71" max="71" width="13.140625" style="3" bestFit="1" customWidth="1"/>
    <col min="72" max="72" width="13.85546875" style="3" bestFit="1" customWidth="1"/>
    <col min="73" max="73" width="13.140625" style="3" bestFit="1" customWidth="1"/>
    <col min="74" max="74" width="13.85546875" style="3" bestFit="1" customWidth="1"/>
    <col min="75" max="75" width="13.140625" style="3" bestFit="1" customWidth="1"/>
    <col min="76" max="76" width="13.85546875" style="3" bestFit="1" customWidth="1"/>
    <col min="77" max="81" width="13.140625" style="3" bestFit="1" customWidth="1"/>
    <col min="82" max="89" width="13.85546875" style="3" bestFit="1" customWidth="1"/>
    <col min="90" max="90" width="13.140625" style="3" bestFit="1" customWidth="1"/>
    <col min="91" max="93" width="13.85546875" style="3" bestFit="1" customWidth="1"/>
    <col min="94" max="101" width="13.140625" style="3" bestFit="1" customWidth="1"/>
    <col min="102" max="103" width="13.85546875" style="3" bestFit="1" customWidth="1"/>
    <col min="104" max="104" width="14.42578125" style="3" bestFit="1" customWidth="1"/>
    <col min="105" max="105" width="13.85546875" style="3" bestFit="1" customWidth="1"/>
    <col min="106" max="106" width="13.140625" style="3" bestFit="1" customWidth="1"/>
    <col min="107" max="108" width="13.85546875" style="3" bestFit="1" customWidth="1"/>
    <col min="109" max="109" width="13.140625" style="3" bestFit="1" customWidth="1"/>
    <col min="110" max="112" width="13.85546875" style="3" bestFit="1" customWidth="1"/>
    <col min="113" max="113" width="13.140625" style="3" bestFit="1" customWidth="1"/>
    <col min="114" max="115" width="13.85546875" style="3" bestFit="1" customWidth="1"/>
    <col min="116" max="121" width="13.140625" style="3" bestFit="1" customWidth="1"/>
    <col min="122" max="124" width="13.85546875" style="3" bestFit="1" customWidth="1"/>
    <col min="125" max="125" width="13.140625" style="3" bestFit="1" customWidth="1"/>
    <col min="126" max="127" width="13.85546875" style="3" bestFit="1" customWidth="1"/>
    <col min="128" max="129" width="13.140625" style="3" bestFit="1" customWidth="1"/>
    <col min="130" max="130" width="13.85546875" style="3" bestFit="1" customWidth="1"/>
    <col min="131" max="131" width="13.140625" style="3" bestFit="1" customWidth="1"/>
    <col min="132" max="132" width="13.85546875" style="3" bestFit="1" customWidth="1"/>
    <col min="133" max="134" width="13.140625" style="3" bestFit="1" customWidth="1"/>
    <col min="135" max="135" width="13.85546875" style="3" bestFit="1" customWidth="1"/>
    <col min="136" max="139" width="13.140625" style="3" bestFit="1" customWidth="1"/>
    <col min="140" max="141" width="13.85546875" style="3" bestFit="1" customWidth="1"/>
    <col min="142" max="142" width="13.140625" style="3" bestFit="1" customWidth="1"/>
    <col min="143" max="143" width="13.85546875" style="3" bestFit="1" customWidth="1"/>
    <col min="144" max="144" width="13.140625" style="3" bestFit="1" customWidth="1"/>
    <col min="145" max="146" width="13.85546875" style="3" bestFit="1" customWidth="1"/>
    <col min="147" max="148" width="13.140625" style="3" bestFit="1" customWidth="1"/>
    <col min="149" max="152" width="13.85546875" style="3" bestFit="1" customWidth="1"/>
    <col min="153" max="164" width="13.140625" style="3" bestFit="1" customWidth="1"/>
    <col min="165" max="168" width="13.85546875" style="3" bestFit="1" customWidth="1"/>
    <col min="169" max="169" width="13.140625" style="3" bestFit="1" customWidth="1"/>
    <col min="170" max="170" width="13.85546875" style="3" bestFit="1" customWidth="1"/>
    <col min="171" max="172" width="13.140625" style="3" bestFit="1" customWidth="1"/>
    <col min="173" max="173" width="13.85546875" style="3" bestFit="1" customWidth="1"/>
    <col min="174" max="174" width="13.140625" style="3" bestFit="1" customWidth="1"/>
    <col min="175" max="176" width="13.85546875" style="3" bestFit="1" customWidth="1"/>
    <col min="177" max="180" width="13.140625" style="3" bestFit="1" customWidth="1"/>
    <col min="181" max="259" width="10.85546875" style="3"/>
    <col min="260" max="260" width="35.7109375" style="3" customWidth="1"/>
    <col min="261" max="261" width="19" style="3" bestFit="1" customWidth="1"/>
    <col min="262" max="262" width="14" style="3" bestFit="1" customWidth="1"/>
    <col min="263" max="263" width="14.7109375" style="3" customWidth="1"/>
    <col min="264" max="264" width="18.140625" style="3" bestFit="1" customWidth="1"/>
    <col min="265" max="265" width="12.28515625" style="3" bestFit="1" customWidth="1"/>
    <col min="266" max="266" width="11.140625" style="3" bestFit="1" customWidth="1"/>
    <col min="267" max="268" width="11" style="3" bestFit="1" customWidth="1"/>
    <col min="269" max="272" width="11.42578125" style="3" bestFit="1" customWidth="1"/>
    <col min="273" max="359" width="10.85546875" style="3"/>
    <col min="360" max="360" width="12.85546875" style="3" bestFit="1" customWidth="1"/>
    <col min="361" max="515" width="10.85546875" style="3"/>
    <col min="516" max="516" width="35.7109375" style="3" customWidth="1"/>
    <col min="517" max="517" width="19" style="3" bestFit="1" customWidth="1"/>
    <col min="518" max="518" width="14" style="3" bestFit="1" customWidth="1"/>
    <col min="519" max="519" width="14.7109375" style="3" customWidth="1"/>
    <col min="520" max="520" width="18.140625" style="3" bestFit="1" customWidth="1"/>
    <col min="521" max="521" width="12.28515625" style="3" bestFit="1" customWidth="1"/>
    <col min="522" max="522" width="11.140625" style="3" bestFit="1" customWidth="1"/>
    <col min="523" max="524" width="11" style="3" bestFit="1" customWidth="1"/>
    <col min="525" max="528" width="11.42578125" style="3" bestFit="1" customWidth="1"/>
    <col min="529" max="615" width="10.85546875" style="3"/>
    <col min="616" max="616" width="12.85546875" style="3" bestFit="1" customWidth="1"/>
    <col min="617" max="771" width="10.85546875" style="3"/>
    <col min="772" max="772" width="35.7109375" style="3" customWidth="1"/>
    <col min="773" max="773" width="19" style="3" bestFit="1" customWidth="1"/>
    <col min="774" max="774" width="14" style="3" bestFit="1" customWidth="1"/>
    <col min="775" max="775" width="14.7109375" style="3" customWidth="1"/>
    <col min="776" max="776" width="18.140625" style="3" bestFit="1" customWidth="1"/>
    <col min="777" max="777" width="12.28515625" style="3" bestFit="1" customWidth="1"/>
    <col min="778" max="778" width="11.140625" style="3" bestFit="1" customWidth="1"/>
    <col min="779" max="780" width="11" style="3" bestFit="1" customWidth="1"/>
    <col min="781" max="784" width="11.42578125" style="3" bestFit="1" customWidth="1"/>
    <col min="785" max="871" width="10.85546875" style="3"/>
    <col min="872" max="872" width="12.85546875" style="3" bestFit="1" customWidth="1"/>
    <col min="873" max="1027" width="10.85546875" style="3"/>
    <col min="1028" max="1028" width="35.7109375" style="3" customWidth="1"/>
    <col min="1029" max="1029" width="19" style="3" bestFit="1" customWidth="1"/>
    <col min="1030" max="1030" width="14" style="3" bestFit="1" customWidth="1"/>
    <col min="1031" max="1031" width="14.7109375" style="3" customWidth="1"/>
    <col min="1032" max="1032" width="18.140625" style="3" bestFit="1" customWidth="1"/>
    <col min="1033" max="1033" width="12.28515625" style="3" bestFit="1" customWidth="1"/>
    <col min="1034" max="1034" width="11.140625" style="3" bestFit="1" customWidth="1"/>
    <col min="1035" max="1036" width="11" style="3" bestFit="1" customWidth="1"/>
    <col min="1037" max="1040" width="11.42578125" style="3" bestFit="1" customWidth="1"/>
    <col min="1041" max="1127" width="10.85546875" style="3"/>
    <col min="1128" max="1128" width="12.85546875" style="3" bestFit="1" customWidth="1"/>
    <col min="1129" max="1283" width="10.85546875" style="3"/>
    <col min="1284" max="1284" width="35.7109375" style="3" customWidth="1"/>
    <col min="1285" max="1285" width="19" style="3" bestFit="1" customWidth="1"/>
    <col min="1286" max="1286" width="14" style="3" bestFit="1" customWidth="1"/>
    <col min="1287" max="1287" width="14.7109375" style="3" customWidth="1"/>
    <col min="1288" max="1288" width="18.140625" style="3" bestFit="1" customWidth="1"/>
    <col min="1289" max="1289" width="12.28515625" style="3" bestFit="1" customWidth="1"/>
    <col min="1290" max="1290" width="11.140625" style="3" bestFit="1" customWidth="1"/>
    <col min="1291" max="1292" width="11" style="3" bestFit="1" customWidth="1"/>
    <col min="1293" max="1296" width="11.42578125" style="3" bestFit="1" customWidth="1"/>
    <col min="1297" max="1383" width="10.85546875" style="3"/>
    <col min="1384" max="1384" width="12.85546875" style="3" bestFit="1" customWidth="1"/>
    <col min="1385" max="1539" width="10.85546875" style="3"/>
    <col min="1540" max="1540" width="35.7109375" style="3" customWidth="1"/>
    <col min="1541" max="1541" width="19" style="3" bestFit="1" customWidth="1"/>
    <col min="1542" max="1542" width="14" style="3" bestFit="1" customWidth="1"/>
    <col min="1543" max="1543" width="14.7109375" style="3" customWidth="1"/>
    <col min="1544" max="1544" width="18.140625" style="3" bestFit="1" customWidth="1"/>
    <col min="1545" max="1545" width="12.28515625" style="3" bestFit="1" customWidth="1"/>
    <col min="1546" max="1546" width="11.140625" style="3" bestFit="1" customWidth="1"/>
    <col min="1547" max="1548" width="11" style="3" bestFit="1" customWidth="1"/>
    <col min="1549" max="1552" width="11.42578125" style="3" bestFit="1" customWidth="1"/>
    <col min="1553" max="1639" width="10.85546875" style="3"/>
    <col min="1640" max="1640" width="12.85546875" style="3" bestFit="1" customWidth="1"/>
    <col min="1641" max="1795" width="10.85546875" style="3"/>
    <col min="1796" max="1796" width="35.7109375" style="3" customWidth="1"/>
    <col min="1797" max="1797" width="19" style="3" bestFit="1" customWidth="1"/>
    <col min="1798" max="1798" width="14" style="3" bestFit="1" customWidth="1"/>
    <col min="1799" max="1799" width="14.7109375" style="3" customWidth="1"/>
    <col min="1800" max="1800" width="18.140625" style="3" bestFit="1" customWidth="1"/>
    <col min="1801" max="1801" width="12.28515625" style="3" bestFit="1" customWidth="1"/>
    <col min="1802" max="1802" width="11.140625" style="3" bestFit="1" customWidth="1"/>
    <col min="1803" max="1804" width="11" style="3" bestFit="1" customWidth="1"/>
    <col min="1805" max="1808" width="11.42578125" style="3" bestFit="1" customWidth="1"/>
    <col min="1809" max="1895" width="10.85546875" style="3"/>
    <col min="1896" max="1896" width="12.85546875" style="3" bestFit="1" customWidth="1"/>
    <col min="1897" max="2051" width="10.85546875" style="3"/>
    <col min="2052" max="2052" width="35.7109375" style="3" customWidth="1"/>
    <col min="2053" max="2053" width="19" style="3" bestFit="1" customWidth="1"/>
    <col min="2054" max="2054" width="14" style="3" bestFit="1" customWidth="1"/>
    <col min="2055" max="2055" width="14.7109375" style="3" customWidth="1"/>
    <col min="2056" max="2056" width="18.140625" style="3" bestFit="1" customWidth="1"/>
    <col min="2057" max="2057" width="12.28515625" style="3" bestFit="1" customWidth="1"/>
    <col min="2058" max="2058" width="11.140625" style="3" bestFit="1" customWidth="1"/>
    <col min="2059" max="2060" width="11" style="3" bestFit="1" customWidth="1"/>
    <col min="2061" max="2064" width="11.42578125" style="3" bestFit="1" customWidth="1"/>
    <col min="2065" max="2151" width="10.85546875" style="3"/>
    <col min="2152" max="2152" width="12.85546875" style="3" bestFit="1" customWidth="1"/>
    <col min="2153" max="2307" width="10.85546875" style="3"/>
    <col min="2308" max="2308" width="35.7109375" style="3" customWidth="1"/>
    <col min="2309" max="2309" width="19" style="3" bestFit="1" customWidth="1"/>
    <col min="2310" max="2310" width="14" style="3" bestFit="1" customWidth="1"/>
    <col min="2311" max="2311" width="14.7109375" style="3" customWidth="1"/>
    <col min="2312" max="2312" width="18.140625" style="3" bestFit="1" customWidth="1"/>
    <col min="2313" max="2313" width="12.28515625" style="3" bestFit="1" customWidth="1"/>
    <col min="2314" max="2314" width="11.140625" style="3" bestFit="1" customWidth="1"/>
    <col min="2315" max="2316" width="11" style="3" bestFit="1" customWidth="1"/>
    <col min="2317" max="2320" width="11.42578125" style="3" bestFit="1" customWidth="1"/>
    <col min="2321" max="2407" width="10.85546875" style="3"/>
    <col min="2408" max="2408" width="12.85546875" style="3" bestFit="1" customWidth="1"/>
    <col min="2409" max="2563" width="10.85546875" style="3"/>
    <col min="2564" max="2564" width="35.7109375" style="3" customWidth="1"/>
    <col min="2565" max="2565" width="19" style="3" bestFit="1" customWidth="1"/>
    <col min="2566" max="2566" width="14" style="3" bestFit="1" customWidth="1"/>
    <col min="2567" max="2567" width="14.7109375" style="3" customWidth="1"/>
    <col min="2568" max="2568" width="18.140625" style="3" bestFit="1" customWidth="1"/>
    <col min="2569" max="2569" width="12.28515625" style="3" bestFit="1" customWidth="1"/>
    <col min="2570" max="2570" width="11.140625" style="3" bestFit="1" customWidth="1"/>
    <col min="2571" max="2572" width="11" style="3" bestFit="1" customWidth="1"/>
    <col min="2573" max="2576" width="11.42578125" style="3" bestFit="1" customWidth="1"/>
    <col min="2577" max="2663" width="10.85546875" style="3"/>
    <col min="2664" max="2664" width="12.85546875" style="3" bestFit="1" customWidth="1"/>
    <col min="2665" max="2819" width="10.85546875" style="3"/>
    <col min="2820" max="2820" width="35.7109375" style="3" customWidth="1"/>
    <col min="2821" max="2821" width="19" style="3" bestFit="1" customWidth="1"/>
    <col min="2822" max="2822" width="14" style="3" bestFit="1" customWidth="1"/>
    <col min="2823" max="2823" width="14.7109375" style="3" customWidth="1"/>
    <col min="2824" max="2824" width="18.140625" style="3" bestFit="1" customWidth="1"/>
    <col min="2825" max="2825" width="12.28515625" style="3" bestFit="1" customWidth="1"/>
    <col min="2826" max="2826" width="11.140625" style="3" bestFit="1" customWidth="1"/>
    <col min="2827" max="2828" width="11" style="3" bestFit="1" customWidth="1"/>
    <col min="2829" max="2832" width="11.42578125" style="3" bestFit="1" customWidth="1"/>
    <col min="2833" max="2919" width="10.85546875" style="3"/>
    <col min="2920" max="2920" width="12.85546875" style="3" bestFit="1" customWidth="1"/>
    <col min="2921" max="3075" width="10.85546875" style="3"/>
    <col min="3076" max="3076" width="35.7109375" style="3" customWidth="1"/>
    <col min="3077" max="3077" width="19" style="3" bestFit="1" customWidth="1"/>
    <col min="3078" max="3078" width="14" style="3" bestFit="1" customWidth="1"/>
    <col min="3079" max="3079" width="14.7109375" style="3" customWidth="1"/>
    <col min="3080" max="3080" width="18.140625" style="3" bestFit="1" customWidth="1"/>
    <col min="3081" max="3081" width="12.28515625" style="3" bestFit="1" customWidth="1"/>
    <col min="3082" max="3082" width="11.140625" style="3" bestFit="1" customWidth="1"/>
    <col min="3083" max="3084" width="11" style="3" bestFit="1" customWidth="1"/>
    <col min="3085" max="3088" width="11.42578125" style="3" bestFit="1" customWidth="1"/>
    <col min="3089" max="3175" width="10.85546875" style="3"/>
    <col min="3176" max="3176" width="12.85546875" style="3" bestFit="1" customWidth="1"/>
    <col min="3177" max="3331" width="10.85546875" style="3"/>
    <col min="3332" max="3332" width="35.7109375" style="3" customWidth="1"/>
    <col min="3333" max="3333" width="19" style="3" bestFit="1" customWidth="1"/>
    <col min="3334" max="3334" width="14" style="3" bestFit="1" customWidth="1"/>
    <col min="3335" max="3335" width="14.7109375" style="3" customWidth="1"/>
    <col min="3336" max="3336" width="18.140625" style="3" bestFit="1" customWidth="1"/>
    <col min="3337" max="3337" width="12.28515625" style="3" bestFit="1" customWidth="1"/>
    <col min="3338" max="3338" width="11.140625" style="3" bestFit="1" customWidth="1"/>
    <col min="3339" max="3340" width="11" style="3" bestFit="1" customWidth="1"/>
    <col min="3341" max="3344" width="11.42578125" style="3" bestFit="1" customWidth="1"/>
    <col min="3345" max="3431" width="10.85546875" style="3"/>
    <col min="3432" max="3432" width="12.85546875" style="3" bestFit="1" customWidth="1"/>
    <col min="3433" max="3587" width="10.85546875" style="3"/>
    <col min="3588" max="3588" width="35.7109375" style="3" customWidth="1"/>
    <col min="3589" max="3589" width="19" style="3" bestFit="1" customWidth="1"/>
    <col min="3590" max="3590" width="14" style="3" bestFit="1" customWidth="1"/>
    <col min="3591" max="3591" width="14.7109375" style="3" customWidth="1"/>
    <col min="3592" max="3592" width="18.140625" style="3" bestFit="1" customWidth="1"/>
    <col min="3593" max="3593" width="12.28515625" style="3" bestFit="1" customWidth="1"/>
    <col min="3594" max="3594" width="11.140625" style="3" bestFit="1" customWidth="1"/>
    <col min="3595" max="3596" width="11" style="3" bestFit="1" customWidth="1"/>
    <col min="3597" max="3600" width="11.42578125" style="3" bestFit="1" customWidth="1"/>
    <col min="3601" max="3687" width="10.85546875" style="3"/>
    <col min="3688" max="3688" width="12.85546875" style="3" bestFit="1" customWidth="1"/>
    <col min="3689" max="3843" width="10.85546875" style="3"/>
    <col min="3844" max="3844" width="35.7109375" style="3" customWidth="1"/>
    <col min="3845" max="3845" width="19" style="3" bestFit="1" customWidth="1"/>
    <col min="3846" max="3846" width="14" style="3" bestFit="1" customWidth="1"/>
    <col min="3847" max="3847" width="14.7109375" style="3" customWidth="1"/>
    <col min="3848" max="3848" width="18.140625" style="3" bestFit="1" customWidth="1"/>
    <col min="3849" max="3849" width="12.28515625" style="3" bestFit="1" customWidth="1"/>
    <col min="3850" max="3850" width="11.140625" style="3" bestFit="1" customWidth="1"/>
    <col min="3851" max="3852" width="11" style="3" bestFit="1" customWidth="1"/>
    <col min="3853" max="3856" width="11.42578125" style="3" bestFit="1" customWidth="1"/>
    <col min="3857" max="3943" width="10.85546875" style="3"/>
    <col min="3944" max="3944" width="12.85546875" style="3" bestFit="1" customWidth="1"/>
    <col min="3945" max="4099" width="10.85546875" style="3"/>
    <col min="4100" max="4100" width="35.7109375" style="3" customWidth="1"/>
    <col min="4101" max="4101" width="19" style="3" bestFit="1" customWidth="1"/>
    <col min="4102" max="4102" width="14" style="3" bestFit="1" customWidth="1"/>
    <col min="4103" max="4103" width="14.7109375" style="3" customWidth="1"/>
    <col min="4104" max="4104" width="18.140625" style="3" bestFit="1" customWidth="1"/>
    <col min="4105" max="4105" width="12.28515625" style="3" bestFit="1" customWidth="1"/>
    <col min="4106" max="4106" width="11.140625" style="3" bestFit="1" customWidth="1"/>
    <col min="4107" max="4108" width="11" style="3" bestFit="1" customWidth="1"/>
    <col min="4109" max="4112" width="11.42578125" style="3" bestFit="1" customWidth="1"/>
    <col min="4113" max="4199" width="10.85546875" style="3"/>
    <col min="4200" max="4200" width="12.85546875" style="3" bestFit="1" customWidth="1"/>
    <col min="4201" max="4355" width="10.85546875" style="3"/>
    <col min="4356" max="4356" width="35.7109375" style="3" customWidth="1"/>
    <col min="4357" max="4357" width="19" style="3" bestFit="1" customWidth="1"/>
    <col min="4358" max="4358" width="14" style="3" bestFit="1" customWidth="1"/>
    <col min="4359" max="4359" width="14.7109375" style="3" customWidth="1"/>
    <col min="4360" max="4360" width="18.140625" style="3" bestFit="1" customWidth="1"/>
    <col min="4361" max="4361" width="12.28515625" style="3" bestFit="1" customWidth="1"/>
    <col min="4362" max="4362" width="11.140625" style="3" bestFit="1" customWidth="1"/>
    <col min="4363" max="4364" width="11" style="3" bestFit="1" customWidth="1"/>
    <col min="4365" max="4368" width="11.42578125" style="3" bestFit="1" customWidth="1"/>
    <col min="4369" max="4455" width="10.85546875" style="3"/>
    <col min="4456" max="4456" width="12.85546875" style="3" bestFit="1" customWidth="1"/>
    <col min="4457" max="4611" width="10.85546875" style="3"/>
    <col min="4612" max="4612" width="35.7109375" style="3" customWidth="1"/>
    <col min="4613" max="4613" width="19" style="3" bestFit="1" customWidth="1"/>
    <col min="4614" max="4614" width="14" style="3" bestFit="1" customWidth="1"/>
    <col min="4615" max="4615" width="14.7109375" style="3" customWidth="1"/>
    <col min="4616" max="4616" width="18.140625" style="3" bestFit="1" customWidth="1"/>
    <col min="4617" max="4617" width="12.28515625" style="3" bestFit="1" customWidth="1"/>
    <col min="4618" max="4618" width="11.140625" style="3" bestFit="1" customWidth="1"/>
    <col min="4619" max="4620" width="11" style="3" bestFit="1" customWidth="1"/>
    <col min="4621" max="4624" width="11.42578125" style="3" bestFit="1" customWidth="1"/>
    <col min="4625" max="4711" width="10.85546875" style="3"/>
    <col min="4712" max="4712" width="12.85546875" style="3" bestFit="1" customWidth="1"/>
    <col min="4713" max="4867" width="10.85546875" style="3"/>
    <col min="4868" max="4868" width="35.7109375" style="3" customWidth="1"/>
    <col min="4869" max="4869" width="19" style="3" bestFit="1" customWidth="1"/>
    <col min="4870" max="4870" width="14" style="3" bestFit="1" customWidth="1"/>
    <col min="4871" max="4871" width="14.7109375" style="3" customWidth="1"/>
    <col min="4872" max="4872" width="18.140625" style="3" bestFit="1" customWidth="1"/>
    <col min="4873" max="4873" width="12.28515625" style="3" bestFit="1" customWidth="1"/>
    <col min="4874" max="4874" width="11.140625" style="3" bestFit="1" customWidth="1"/>
    <col min="4875" max="4876" width="11" style="3" bestFit="1" customWidth="1"/>
    <col min="4877" max="4880" width="11.42578125" style="3" bestFit="1" customWidth="1"/>
    <col min="4881" max="4967" width="10.85546875" style="3"/>
    <col min="4968" max="4968" width="12.85546875" style="3" bestFit="1" customWidth="1"/>
    <col min="4969" max="5123" width="10.85546875" style="3"/>
    <col min="5124" max="5124" width="35.7109375" style="3" customWidth="1"/>
    <col min="5125" max="5125" width="19" style="3" bestFit="1" customWidth="1"/>
    <col min="5126" max="5126" width="14" style="3" bestFit="1" customWidth="1"/>
    <col min="5127" max="5127" width="14.7109375" style="3" customWidth="1"/>
    <col min="5128" max="5128" width="18.140625" style="3" bestFit="1" customWidth="1"/>
    <col min="5129" max="5129" width="12.28515625" style="3" bestFit="1" customWidth="1"/>
    <col min="5130" max="5130" width="11.140625" style="3" bestFit="1" customWidth="1"/>
    <col min="5131" max="5132" width="11" style="3" bestFit="1" customWidth="1"/>
    <col min="5133" max="5136" width="11.42578125" style="3" bestFit="1" customWidth="1"/>
    <col min="5137" max="5223" width="10.85546875" style="3"/>
    <col min="5224" max="5224" width="12.85546875" style="3" bestFit="1" customWidth="1"/>
    <col min="5225" max="5379" width="10.85546875" style="3"/>
    <col min="5380" max="5380" width="35.7109375" style="3" customWidth="1"/>
    <col min="5381" max="5381" width="19" style="3" bestFit="1" customWidth="1"/>
    <col min="5382" max="5382" width="14" style="3" bestFit="1" customWidth="1"/>
    <col min="5383" max="5383" width="14.7109375" style="3" customWidth="1"/>
    <col min="5384" max="5384" width="18.140625" style="3" bestFit="1" customWidth="1"/>
    <col min="5385" max="5385" width="12.28515625" style="3" bestFit="1" customWidth="1"/>
    <col min="5386" max="5386" width="11.140625" style="3" bestFit="1" customWidth="1"/>
    <col min="5387" max="5388" width="11" style="3" bestFit="1" customWidth="1"/>
    <col min="5389" max="5392" width="11.42578125" style="3" bestFit="1" customWidth="1"/>
    <col min="5393" max="5479" width="10.85546875" style="3"/>
    <col min="5480" max="5480" width="12.85546875" style="3" bestFit="1" customWidth="1"/>
    <col min="5481" max="5635" width="10.85546875" style="3"/>
    <col min="5636" max="5636" width="35.7109375" style="3" customWidth="1"/>
    <col min="5637" max="5637" width="19" style="3" bestFit="1" customWidth="1"/>
    <col min="5638" max="5638" width="14" style="3" bestFit="1" customWidth="1"/>
    <col min="5639" max="5639" width="14.7109375" style="3" customWidth="1"/>
    <col min="5640" max="5640" width="18.140625" style="3" bestFit="1" customWidth="1"/>
    <col min="5641" max="5641" width="12.28515625" style="3" bestFit="1" customWidth="1"/>
    <col min="5642" max="5642" width="11.140625" style="3" bestFit="1" customWidth="1"/>
    <col min="5643" max="5644" width="11" style="3" bestFit="1" customWidth="1"/>
    <col min="5645" max="5648" width="11.42578125" style="3" bestFit="1" customWidth="1"/>
    <col min="5649" max="5735" width="10.85546875" style="3"/>
    <col min="5736" max="5736" width="12.85546875" style="3" bestFit="1" customWidth="1"/>
    <col min="5737" max="5891" width="10.85546875" style="3"/>
    <col min="5892" max="5892" width="35.7109375" style="3" customWidth="1"/>
    <col min="5893" max="5893" width="19" style="3" bestFit="1" customWidth="1"/>
    <col min="5894" max="5894" width="14" style="3" bestFit="1" customWidth="1"/>
    <col min="5895" max="5895" width="14.7109375" style="3" customWidth="1"/>
    <col min="5896" max="5896" width="18.140625" style="3" bestFit="1" customWidth="1"/>
    <col min="5897" max="5897" width="12.28515625" style="3" bestFit="1" customWidth="1"/>
    <col min="5898" max="5898" width="11.140625" style="3" bestFit="1" customWidth="1"/>
    <col min="5899" max="5900" width="11" style="3" bestFit="1" customWidth="1"/>
    <col min="5901" max="5904" width="11.42578125" style="3" bestFit="1" customWidth="1"/>
    <col min="5905" max="5991" width="10.85546875" style="3"/>
    <col min="5992" max="5992" width="12.85546875" style="3" bestFit="1" customWidth="1"/>
    <col min="5993" max="6147" width="10.85546875" style="3"/>
    <col min="6148" max="6148" width="35.7109375" style="3" customWidth="1"/>
    <col min="6149" max="6149" width="19" style="3" bestFit="1" customWidth="1"/>
    <col min="6150" max="6150" width="14" style="3" bestFit="1" customWidth="1"/>
    <col min="6151" max="6151" width="14.7109375" style="3" customWidth="1"/>
    <col min="6152" max="6152" width="18.140625" style="3" bestFit="1" customWidth="1"/>
    <col min="6153" max="6153" width="12.28515625" style="3" bestFit="1" customWidth="1"/>
    <col min="6154" max="6154" width="11.140625" style="3" bestFit="1" customWidth="1"/>
    <col min="6155" max="6156" width="11" style="3" bestFit="1" customWidth="1"/>
    <col min="6157" max="6160" width="11.42578125" style="3" bestFit="1" customWidth="1"/>
    <col min="6161" max="6247" width="10.85546875" style="3"/>
    <col min="6248" max="6248" width="12.85546875" style="3" bestFit="1" customWidth="1"/>
    <col min="6249" max="6403" width="10.85546875" style="3"/>
    <col min="6404" max="6404" width="35.7109375" style="3" customWidth="1"/>
    <col min="6405" max="6405" width="19" style="3" bestFit="1" customWidth="1"/>
    <col min="6406" max="6406" width="14" style="3" bestFit="1" customWidth="1"/>
    <col min="6407" max="6407" width="14.7109375" style="3" customWidth="1"/>
    <col min="6408" max="6408" width="18.140625" style="3" bestFit="1" customWidth="1"/>
    <col min="6409" max="6409" width="12.28515625" style="3" bestFit="1" customWidth="1"/>
    <col min="6410" max="6410" width="11.140625" style="3" bestFit="1" customWidth="1"/>
    <col min="6411" max="6412" width="11" style="3" bestFit="1" customWidth="1"/>
    <col min="6413" max="6416" width="11.42578125" style="3" bestFit="1" customWidth="1"/>
    <col min="6417" max="6503" width="10.85546875" style="3"/>
    <col min="6504" max="6504" width="12.85546875" style="3" bestFit="1" customWidth="1"/>
    <col min="6505" max="6659" width="10.85546875" style="3"/>
    <col min="6660" max="6660" width="35.7109375" style="3" customWidth="1"/>
    <col min="6661" max="6661" width="19" style="3" bestFit="1" customWidth="1"/>
    <col min="6662" max="6662" width="14" style="3" bestFit="1" customWidth="1"/>
    <col min="6663" max="6663" width="14.7109375" style="3" customWidth="1"/>
    <col min="6664" max="6664" width="18.140625" style="3" bestFit="1" customWidth="1"/>
    <col min="6665" max="6665" width="12.28515625" style="3" bestFit="1" customWidth="1"/>
    <col min="6666" max="6666" width="11.140625" style="3" bestFit="1" customWidth="1"/>
    <col min="6667" max="6668" width="11" style="3" bestFit="1" customWidth="1"/>
    <col min="6669" max="6672" width="11.42578125" style="3" bestFit="1" customWidth="1"/>
    <col min="6673" max="6759" width="10.85546875" style="3"/>
    <col min="6760" max="6760" width="12.85546875" style="3" bestFit="1" customWidth="1"/>
    <col min="6761" max="6915" width="10.85546875" style="3"/>
    <col min="6916" max="6916" width="35.7109375" style="3" customWidth="1"/>
    <col min="6917" max="6917" width="19" style="3" bestFit="1" customWidth="1"/>
    <col min="6918" max="6918" width="14" style="3" bestFit="1" customWidth="1"/>
    <col min="6919" max="6919" width="14.7109375" style="3" customWidth="1"/>
    <col min="6920" max="6920" width="18.140625" style="3" bestFit="1" customWidth="1"/>
    <col min="6921" max="6921" width="12.28515625" style="3" bestFit="1" customWidth="1"/>
    <col min="6922" max="6922" width="11.140625" style="3" bestFit="1" customWidth="1"/>
    <col min="6923" max="6924" width="11" style="3" bestFit="1" customWidth="1"/>
    <col min="6925" max="6928" width="11.42578125" style="3" bestFit="1" customWidth="1"/>
    <col min="6929" max="7015" width="10.85546875" style="3"/>
    <col min="7016" max="7016" width="12.85546875" style="3" bestFit="1" customWidth="1"/>
    <col min="7017" max="7171" width="10.85546875" style="3"/>
    <col min="7172" max="7172" width="35.7109375" style="3" customWidth="1"/>
    <col min="7173" max="7173" width="19" style="3" bestFit="1" customWidth="1"/>
    <col min="7174" max="7174" width="14" style="3" bestFit="1" customWidth="1"/>
    <col min="7175" max="7175" width="14.7109375" style="3" customWidth="1"/>
    <col min="7176" max="7176" width="18.140625" style="3" bestFit="1" customWidth="1"/>
    <col min="7177" max="7177" width="12.28515625" style="3" bestFit="1" customWidth="1"/>
    <col min="7178" max="7178" width="11.140625" style="3" bestFit="1" customWidth="1"/>
    <col min="7179" max="7180" width="11" style="3" bestFit="1" customWidth="1"/>
    <col min="7181" max="7184" width="11.42578125" style="3" bestFit="1" customWidth="1"/>
    <col min="7185" max="7271" width="10.85546875" style="3"/>
    <col min="7272" max="7272" width="12.85546875" style="3" bestFit="1" customWidth="1"/>
    <col min="7273" max="7427" width="10.85546875" style="3"/>
    <col min="7428" max="7428" width="35.7109375" style="3" customWidth="1"/>
    <col min="7429" max="7429" width="19" style="3" bestFit="1" customWidth="1"/>
    <col min="7430" max="7430" width="14" style="3" bestFit="1" customWidth="1"/>
    <col min="7431" max="7431" width="14.7109375" style="3" customWidth="1"/>
    <col min="7432" max="7432" width="18.140625" style="3" bestFit="1" customWidth="1"/>
    <col min="7433" max="7433" width="12.28515625" style="3" bestFit="1" customWidth="1"/>
    <col min="7434" max="7434" width="11.140625" style="3" bestFit="1" customWidth="1"/>
    <col min="7435" max="7436" width="11" style="3" bestFit="1" customWidth="1"/>
    <col min="7437" max="7440" width="11.42578125" style="3" bestFit="1" customWidth="1"/>
    <col min="7441" max="7527" width="10.85546875" style="3"/>
    <col min="7528" max="7528" width="12.85546875" style="3" bestFit="1" customWidth="1"/>
    <col min="7529" max="7683" width="10.85546875" style="3"/>
    <col min="7684" max="7684" width="35.7109375" style="3" customWidth="1"/>
    <col min="7685" max="7685" width="19" style="3" bestFit="1" customWidth="1"/>
    <col min="7686" max="7686" width="14" style="3" bestFit="1" customWidth="1"/>
    <col min="7687" max="7687" width="14.7109375" style="3" customWidth="1"/>
    <col min="7688" max="7688" width="18.140625" style="3" bestFit="1" customWidth="1"/>
    <col min="7689" max="7689" width="12.28515625" style="3" bestFit="1" customWidth="1"/>
    <col min="7690" max="7690" width="11.140625" style="3" bestFit="1" customWidth="1"/>
    <col min="7691" max="7692" width="11" style="3" bestFit="1" customWidth="1"/>
    <col min="7693" max="7696" width="11.42578125" style="3" bestFit="1" customWidth="1"/>
    <col min="7697" max="7783" width="10.85546875" style="3"/>
    <col min="7784" max="7784" width="12.85546875" style="3" bestFit="1" customWidth="1"/>
    <col min="7785" max="7939" width="10.85546875" style="3"/>
    <col min="7940" max="7940" width="35.7109375" style="3" customWidth="1"/>
    <col min="7941" max="7941" width="19" style="3" bestFit="1" customWidth="1"/>
    <col min="7942" max="7942" width="14" style="3" bestFit="1" customWidth="1"/>
    <col min="7943" max="7943" width="14.7109375" style="3" customWidth="1"/>
    <col min="7944" max="7944" width="18.140625" style="3" bestFit="1" customWidth="1"/>
    <col min="7945" max="7945" width="12.28515625" style="3" bestFit="1" customWidth="1"/>
    <col min="7946" max="7946" width="11.140625" style="3" bestFit="1" customWidth="1"/>
    <col min="7947" max="7948" width="11" style="3" bestFit="1" customWidth="1"/>
    <col min="7949" max="7952" width="11.42578125" style="3" bestFit="1" customWidth="1"/>
    <col min="7953" max="8039" width="10.85546875" style="3"/>
    <col min="8040" max="8040" width="12.85546875" style="3" bestFit="1" customWidth="1"/>
    <col min="8041" max="8195" width="10.85546875" style="3"/>
    <col min="8196" max="8196" width="35.7109375" style="3" customWidth="1"/>
    <col min="8197" max="8197" width="19" style="3" bestFit="1" customWidth="1"/>
    <col min="8198" max="8198" width="14" style="3" bestFit="1" customWidth="1"/>
    <col min="8199" max="8199" width="14.7109375" style="3" customWidth="1"/>
    <col min="8200" max="8200" width="18.140625" style="3" bestFit="1" customWidth="1"/>
    <col min="8201" max="8201" width="12.28515625" style="3" bestFit="1" customWidth="1"/>
    <col min="8202" max="8202" width="11.140625" style="3" bestFit="1" customWidth="1"/>
    <col min="8203" max="8204" width="11" style="3" bestFit="1" customWidth="1"/>
    <col min="8205" max="8208" width="11.42578125" style="3" bestFit="1" customWidth="1"/>
    <col min="8209" max="8295" width="10.85546875" style="3"/>
    <col min="8296" max="8296" width="12.85546875" style="3" bestFit="1" customWidth="1"/>
    <col min="8297" max="8451" width="10.85546875" style="3"/>
    <col min="8452" max="8452" width="35.7109375" style="3" customWidth="1"/>
    <col min="8453" max="8453" width="19" style="3" bestFit="1" customWidth="1"/>
    <col min="8454" max="8454" width="14" style="3" bestFit="1" customWidth="1"/>
    <col min="8455" max="8455" width="14.7109375" style="3" customWidth="1"/>
    <col min="8456" max="8456" width="18.140625" style="3" bestFit="1" customWidth="1"/>
    <col min="8457" max="8457" width="12.28515625" style="3" bestFit="1" customWidth="1"/>
    <col min="8458" max="8458" width="11.140625" style="3" bestFit="1" customWidth="1"/>
    <col min="8459" max="8460" width="11" style="3" bestFit="1" customWidth="1"/>
    <col min="8461" max="8464" width="11.42578125" style="3" bestFit="1" customWidth="1"/>
    <col min="8465" max="8551" width="10.85546875" style="3"/>
    <col min="8552" max="8552" width="12.85546875" style="3" bestFit="1" customWidth="1"/>
    <col min="8553" max="8707" width="10.85546875" style="3"/>
    <col min="8708" max="8708" width="35.7109375" style="3" customWidth="1"/>
    <col min="8709" max="8709" width="19" style="3" bestFit="1" customWidth="1"/>
    <col min="8710" max="8710" width="14" style="3" bestFit="1" customWidth="1"/>
    <col min="8711" max="8711" width="14.7109375" style="3" customWidth="1"/>
    <col min="8712" max="8712" width="18.140625" style="3" bestFit="1" customWidth="1"/>
    <col min="8713" max="8713" width="12.28515625" style="3" bestFit="1" customWidth="1"/>
    <col min="8714" max="8714" width="11.140625" style="3" bestFit="1" customWidth="1"/>
    <col min="8715" max="8716" width="11" style="3" bestFit="1" customWidth="1"/>
    <col min="8717" max="8720" width="11.42578125" style="3" bestFit="1" customWidth="1"/>
    <col min="8721" max="8807" width="10.85546875" style="3"/>
    <col min="8808" max="8808" width="12.85546875" style="3" bestFit="1" customWidth="1"/>
    <col min="8809" max="8963" width="10.85546875" style="3"/>
    <col min="8964" max="8964" width="35.7109375" style="3" customWidth="1"/>
    <col min="8965" max="8965" width="19" style="3" bestFit="1" customWidth="1"/>
    <col min="8966" max="8966" width="14" style="3" bestFit="1" customWidth="1"/>
    <col min="8967" max="8967" width="14.7109375" style="3" customWidth="1"/>
    <col min="8968" max="8968" width="18.140625" style="3" bestFit="1" customWidth="1"/>
    <col min="8969" max="8969" width="12.28515625" style="3" bestFit="1" customWidth="1"/>
    <col min="8970" max="8970" width="11.140625" style="3" bestFit="1" customWidth="1"/>
    <col min="8971" max="8972" width="11" style="3" bestFit="1" customWidth="1"/>
    <col min="8973" max="8976" width="11.42578125" style="3" bestFit="1" customWidth="1"/>
    <col min="8977" max="9063" width="10.85546875" style="3"/>
    <col min="9064" max="9064" width="12.85546875" style="3" bestFit="1" customWidth="1"/>
    <col min="9065" max="9219" width="10.85546875" style="3"/>
    <col min="9220" max="9220" width="35.7109375" style="3" customWidth="1"/>
    <col min="9221" max="9221" width="19" style="3" bestFit="1" customWidth="1"/>
    <col min="9222" max="9222" width="14" style="3" bestFit="1" customWidth="1"/>
    <col min="9223" max="9223" width="14.7109375" style="3" customWidth="1"/>
    <col min="9224" max="9224" width="18.140625" style="3" bestFit="1" customWidth="1"/>
    <col min="9225" max="9225" width="12.28515625" style="3" bestFit="1" customWidth="1"/>
    <col min="9226" max="9226" width="11.140625" style="3" bestFit="1" customWidth="1"/>
    <col min="9227" max="9228" width="11" style="3" bestFit="1" customWidth="1"/>
    <col min="9229" max="9232" width="11.42578125" style="3" bestFit="1" customWidth="1"/>
    <col min="9233" max="9319" width="10.85546875" style="3"/>
    <col min="9320" max="9320" width="12.85546875" style="3" bestFit="1" customWidth="1"/>
    <col min="9321" max="9475" width="10.85546875" style="3"/>
    <col min="9476" max="9476" width="35.7109375" style="3" customWidth="1"/>
    <col min="9477" max="9477" width="19" style="3" bestFit="1" customWidth="1"/>
    <col min="9478" max="9478" width="14" style="3" bestFit="1" customWidth="1"/>
    <col min="9479" max="9479" width="14.7109375" style="3" customWidth="1"/>
    <col min="9480" max="9480" width="18.140625" style="3" bestFit="1" customWidth="1"/>
    <col min="9481" max="9481" width="12.28515625" style="3" bestFit="1" customWidth="1"/>
    <col min="9482" max="9482" width="11.140625" style="3" bestFit="1" customWidth="1"/>
    <col min="9483" max="9484" width="11" style="3" bestFit="1" customWidth="1"/>
    <col min="9485" max="9488" width="11.42578125" style="3" bestFit="1" customWidth="1"/>
    <col min="9489" max="9575" width="10.85546875" style="3"/>
    <col min="9576" max="9576" width="12.85546875" style="3" bestFit="1" customWidth="1"/>
    <col min="9577" max="9731" width="10.85546875" style="3"/>
    <col min="9732" max="9732" width="35.7109375" style="3" customWidth="1"/>
    <col min="9733" max="9733" width="19" style="3" bestFit="1" customWidth="1"/>
    <col min="9734" max="9734" width="14" style="3" bestFit="1" customWidth="1"/>
    <col min="9735" max="9735" width="14.7109375" style="3" customWidth="1"/>
    <col min="9736" max="9736" width="18.140625" style="3" bestFit="1" customWidth="1"/>
    <col min="9737" max="9737" width="12.28515625" style="3" bestFit="1" customWidth="1"/>
    <col min="9738" max="9738" width="11.140625" style="3" bestFit="1" customWidth="1"/>
    <col min="9739" max="9740" width="11" style="3" bestFit="1" customWidth="1"/>
    <col min="9741" max="9744" width="11.42578125" style="3" bestFit="1" customWidth="1"/>
    <col min="9745" max="9831" width="10.85546875" style="3"/>
    <col min="9832" max="9832" width="12.85546875" style="3" bestFit="1" customWidth="1"/>
    <col min="9833" max="9987" width="10.85546875" style="3"/>
    <col min="9988" max="9988" width="35.7109375" style="3" customWidth="1"/>
    <col min="9989" max="9989" width="19" style="3" bestFit="1" customWidth="1"/>
    <col min="9990" max="9990" width="14" style="3" bestFit="1" customWidth="1"/>
    <col min="9991" max="9991" width="14.7109375" style="3" customWidth="1"/>
    <col min="9992" max="9992" width="18.140625" style="3" bestFit="1" customWidth="1"/>
    <col min="9993" max="9993" width="12.28515625" style="3" bestFit="1" customWidth="1"/>
    <col min="9994" max="9994" width="11.140625" style="3" bestFit="1" customWidth="1"/>
    <col min="9995" max="9996" width="11" style="3" bestFit="1" customWidth="1"/>
    <col min="9997" max="10000" width="11.42578125" style="3" bestFit="1" customWidth="1"/>
    <col min="10001" max="10087" width="10.85546875" style="3"/>
    <col min="10088" max="10088" width="12.85546875" style="3" bestFit="1" customWidth="1"/>
    <col min="10089" max="10243" width="10.85546875" style="3"/>
    <col min="10244" max="10244" width="35.7109375" style="3" customWidth="1"/>
    <col min="10245" max="10245" width="19" style="3" bestFit="1" customWidth="1"/>
    <col min="10246" max="10246" width="14" style="3" bestFit="1" customWidth="1"/>
    <col min="10247" max="10247" width="14.7109375" style="3" customWidth="1"/>
    <col min="10248" max="10248" width="18.140625" style="3" bestFit="1" customWidth="1"/>
    <col min="10249" max="10249" width="12.28515625" style="3" bestFit="1" customWidth="1"/>
    <col min="10250" max="10250" width="11.140625" style="3" bestFit="1" customWidth="1"/>
    <col min="10251" max="10252" width="11" style="3" bestFit="1" customWidth="1"/>
    <col min="10253" max="10256" width="11.42578125" style="3" bestFit="1" customWidth="1"/>
    <col min="10257" max="10343" width="10.85546875" style="3"/>
    <col min="10344" max="10344" width="12.85546875" style="3" bestFit="1" customWidth="1"/>
    <col min="10345" max="10499" width="10.85546875" style="3"/>
    <col min="10500" max="10500" width="35.7109375" style="3" customWidth="1"/>
    <col min="10501" max="10501" width="19" style="3" bestFit="1" customWidth="1"/>
    <col min="10502" max="10502" width="14" style="3" bestFit="1" customWidth="1"/>
    <col min="10503" max="10503" width="14.7109375" style="3" customWidth="1"/>
    <col min="10504" max="10504" width="18.140625" style="3" bestFit="1" customWidth="1"/>
    <col min="10505" max="10505" width="12.28515625" style="3" bestFit="1" customWidth="1"/>
    <col min="10506" max="10506" width="11.140625" style="3" bestFit="1" customWidth="1"/>
    <col min="10507" max="10508" width="11" style="3" bestFit="1" customWidth="1"/>
    <col min="10509" max="10512" width="11.42578125" style="3" bestFit="1" customWidth="1"/>
    <col min="10513" max="10599" width="10.85546875" style="3"/>
    <col min="10600" max="10600" width="12.85546875" style="3" bestFit="1" customWidth="1"/>
    <col min="10601" max="10755" width="10.85546875" style="3"/>
    <col min="10756" max="10756" width="35.7109375" style="3" customWidth="1"/>
    <col min="10757" max="10757" width="19" style="3" bestFit="1" customWidth="1"/>
    <col min="10758" max="10758" width="14" style="3" bestFit="1" customWidth="1"/>
    <col min="10759" max="10759" width="14.7109375" style="3" customWidth="1"/>
    <col min="10760" max="10760" width="18.140625" style="3" bestFit="1" customWidth="1"/>
    <col min="10761" max="10761" width="12.28515625" style="3" bestFit="1" customWidth="1"/>
    <col min="10762" max="10762" width="11.140625" style="3" bestFit="1" customWidth="1"/>
    <col min="10763" max="10764" width="11" style="3" bestFit="1" customWidth="1"/>
    <col min="10765" max="10768" width="11.42578125" style="3" bestFit="1" customWidth="1"/>
    <col min="10769" max="10855" width="10.85546875" style="3"/>
    <col min="10856" max="10856" width="12.85546875" style="3" bestFit="1" customWidth="1"/>
    <col min="10857" max="11011" width="10.85546875" style="3"/>
    <col min="11012" max="11012" width="35.7109375" style="3" customWidth="1"/>
    <col min="11013" max="11013" width="19" style="3" bestFit="1" customWidth="1"/>
    <col min="11014" max="11014" width="14" style="3" bestFit="1" customWidth="1"/>
    <col min="11015" max="11015" width="14.7109375" style="3" customWidth="1"/>
    <col min="11016" max="11016" width="18.140625" style="3" bestFit="1" customWidth="1"/>
    <col min="11017" max="11017" width="12.28515625" style="3" bestFit="1" customWidth="1"/>
    <col min="11018" max="11018" width="11.140625" style="3" bestFit="1" customWidth="1"/>
    <col min="11019" max="11020" width="11" style="3" bestFit="1" customWidth="1"/>
    <col min="11021" max="11024" width="11.42578125" style="3" bestFit="1" customWidth="1"/>
    <col min="11025" max="11111" width="10.85546875" style="3"/>
    <col min="11112" max="11112" width="12.85546875" style="3" bestFit="1" customWidth="1"/>
    <col min="11113" max="11267" width="10.85546875" style="3"/>
    <col min="11268" max="11268" width="35.7109375" style="3" customWidth="1"/>
    <col min="11269" max="11269" width="19" style="3" bestFit="1" customWidth="1"/>
    <col min="11270" max="11270" width="14" style="3" bestFit="1" customWidth="1"/>
    <col min="11271" max="11271" width="14.7109375" style="3" customWidth="1"/>
    <col min="11272" max="11272" width="18.140625" style="3" bestFit="1" customWidth="1"/>
    <col min="11273" max="11273" width="12.28515625" style="3" bestFit="1" customWidth="1"/>
    <col min="11274" max="11274" width="11.140625" style="3" bestFit="1" customWidth="1"/>
    <col min="11275" max="11276" width="11" style="3" bestFit="1" customWidth="1"/>
    <col min="11277" max="11280" width="11.42578125" style="3" bestFit="1" customWidth="1"/>
    <col min="11281" max="11367" width="10.85546875" style="3"/>
    <col min="11368" max="11368" width="12.85546875" style="3" bestFit="1" customWidth="1"/>
    <col min="11369" max="11523" width="10.85546875" style="3"/>
    <col min="11524" max="11524" width="35.7109375" style="3" customWidth="1"/>
    <col min="11525" max="11525" width="19" style="3" bestFit="1" customWidth="1"/>
    <col min="11526" max="11526" width="14" style="3" bestFit="1" customWidth="1"/>
    <col min="11527" max="11527" width="14.7109375" style="3" customWidth="1"/>
    <col min="11528" max="11528" width="18.140625" style="3" bestFit="1" customWidth="1"/>
    <col min="11529" max="11529" width="12.28515625" style="3" bestFit="1" customWidth="1"/>
    <col min="11530" max="11530" width="11.140625" style="3" bestFit="1" customWidth="1"/>
    <col min="11531" max="11532" width="11" style="3" bestFit="1" customWidth="1"/>
    <col min="11533" max="11536" width="11.42578125" style="3" bestFit="1" customWidth="1"/>
    <col min="11537" max="11623" width="10.85546875" style="3"/>
    <col min="11624" max="11624" width="12.85546875" style="3" bestFit="1" customWidth="1"/>
    <col min="11625" max="11779" width="10.85546875" style="3"/>
    <col min="11780" max="11780" width="35.7109375" style="3" customWidth="1"/>
    <col min="11781" max="11781" width="19" style="3" bestFit="1" customWidth="1"/>
    <col min="11782" max="11782" width="14" style="3" bestFit="1" customWidth="1"/>
    <col min="11783" max="11783" width="14.7109375" style="3" customWidth="1"/>
    <col min="11784" max="11784" width="18.140625" style="3" bestFit="1" customWidth="1"/>
    <col min="11785" max="11785" width="12.28515625" style="3" bestFit="1" customWidth="1"/>
    <col min="11786" max="11786" width="11.140625" style="3" bestFit="1" customWidth="1"/>
    <col min="11787" max="11788" width="11" style="3" bestFit="1" customWidth="1"/>
    <col min="11789" max="11792" width="11.42578125" style="3" bestFit="1" customWidth="1"/>
    <col min="11793" max="11879" width="10.85546875" style="3"/>
    <col min="11880" max="11880" width="12.85546875" style="3" bestFit="1" customWidth="1"/>
    <col min="11881" max="12035" width="10.85546875" style="3"/>
    <col min="12036" max="12036" width="35.7109375" style="3" customWidth="1"/>
    <col min="12037" max="12037" width="19" style="3" bestFit="1" customWidth="1"/>
    <col min="12038" max="12038" width="14" style="3" bestFit="1" customWidth="1"/>
    <col min="12039" max="12039" width="14.7109375" style="3" customWidth="1"/>
    <col min="12040" max="12040" width="18.140625" style="3" bestFit="1" customWidth="1"/>
    <col min="12041" max="12041" width="12.28515625" style="3" bestFit="1" customWidth="1"/>
    <col min="12042" max="12042" width="11.140625" style="3" bestFit="1" customWidth="1"/>
    <col min="12043" max="12044" width="11" style="3" bestFit="1" customWidth="1"/>
    <col min="12045" max="12048" width="11.42578125" style="3" bestFit="1" customWidth="1"/>
    <col min="12049" max="12135" width="10.85546875" style="3"/>
    <col min="12136" max="12136" width="12.85546875" style="3" bestFit="1" customWidth="1"/>
    <col min="12137" max="12291" width="10.85546875" style="3"/>
    <col min="12292" max="12292" width="35.7109375" style="3" customWidth="1"/>
    <col min="12293" max="12293" width="19" style="3" bestFit="1" customWidth="1"/>
    <col min="12294" max="12294" width="14" style="3" bestFit="1" customWidth="1"/>
    <col min="12295" max="12295" width="14.7109375" style="3" customWidth="1"/>
    <col min="12296" max="12296" width="18.140625" style="3" bestFit="1" customWidth="1"/>
    <col min="12297" max="12297" width="12.28515625" style="3" bestFit="1" customWidth="1"/>
    <col min="12298" max="12298" width="11.140625" style="3" bestFit="1" customWidth="1"/>
    <col min="12299" max="12300" width="11" style="3" bestFit="1" customWidth="1"/>
    <col min="12301" max="12304" width="11.42578125" style="3" bestFit="1" customWidth="1"/>
    <col min="12305" max="12391" width="10.85546875" style="3"/>
    <col min="12392" max="12392" width="12.85546875" style="3" bestFit="1" customWidth="1"/>
    <col min="12393" max="12547" width="10.85546875" style="3"/>
    <col min="12548" max="12548" width="35.7109375" style="3" customWidth="1"/>
    <col min="12549" max="12549" width="19" style="3" bestFit="1" customWidth="1"/>
    <col min="12550" max="12550" width="14" style="3" bestFit="1" customWidth="1"/>
    <col min="12551" max="12551" width="14.7109375" style="3" customWidth="1"/>
    <col min="12552" max="12552" width="18.140625" style="3" bestFit="1" customWidth="1"/>
    <col min="12553" max="12553" width="12.28515625" style="3" bestFit="1" customWidth="1"/>
    <col min="12554" max="12554" width="11.140625" style="3" bestFit="1" customWidth="1"/>
    <col min="12555" max="12556" width="11" style="3" bestFit="1" customWidth="1"/>
    <col min="12557" max="12560" width="11.42578125" style="3" bestFit="1" customWidth="1"/>
    <col min="12561" max="12647" width="10.85546875" style="3"/>
    <col min="12648" max="12648" width="12.85546875" style="3" bestFit="1" customWidth="1"/>
    <col min="12649" max="12803" width="10.85546875" style="3"/>
    <col min="12804" max="12804" width="35.7109375" style="3" customWidth="1"/>
    <col min="12805" max="12805" width="19" style="3" bestFit="1" customWidth="1"/>
    <col min="12806" max="12806" width="14" style="3" bestFit="1" customWidth="1"/>
    <col min="12807" max="12807" width="14.7109375" style="3" customWidth="1"/>
    <col min="12808" max="12808" width="18.140625" style="3" bestFit="1" customWidth="1"/>
    <col min="12809" max="12809" width="12.28515625" style="3" bestFit="1" customWidth="1"/>
    <col min="12810" max="12810" width="11.140625" style="3" bestFit="1" customWidth="1"/>
    <col min="12811" max="12812" width="11" style="3" bestFit="1" customWidth="1"/>
    <col min="12813" max="12816" width="11.42578125" style="3" bestFit="1" customWidth="1"/>
    <col min="12817" max="12903" width="10.85546875" style="3"/>
    <col min="12904" max="12904" width="12.85546875" style="3" bestFit="1" customWidth="1"/>
    <col min="12905" max="13059" width="10.85546875" style="3"/>
    <col min="13060" max="13060" width="35.7109375" style="3" customWidth="1"/>
    <col min="13061" max="13061" width="19" style="3" bestFit="1" customWidth="1"/>
    <col min="13062" max="13062" width="14" style="3" bestFit="1" customWidth="1"/>
    <col min="13063" max="13063" width="14.7109375" style="3" customWidth="1"/>
    <col min="13064" max="13064" width="18.140625" style="3" bestFit="1" customWidth="1"/>
    <col min="13065" max="13065" width="12.28515625" style="3" bestFit="1" customWidth="1"/>
    <col min="13066" max="13066" width="11.140625" style="3" bestFit="1" customWidth="1"/>
    <col min="13067" max="13068" width="11" style="3" bestFit="1" customWidth="1"/>
    <col min="13069" max="13072" width="11.42578125" style="3" bestFit="1" customWidth="1"/>
    <col min="13073" max="13159" width="10.85546875" style="3"/>
    <col min="13160" max="13160" width="12.85546875" style="3" bestFit="1" customWidth="1"/>
    <col min="13161" max="13315" width="10.85546875" style="3"/>
    <col min="13316" max="13316" width="35.7109375" style="3" customWidth="1"/>
    <col min="13317" max="13317" width="19" style="3" bestFit="1" customWidth="1"/>
    <col min="13318" max="13318" width="14" style="3" bestFit="1" customWidth="1"/>
    <col min="13319" max="13319" width="14.7109375" style="3" customWidth="1"/>
    <col min="13320" max="13320" width="18.140625" style="3" bestFit="1" customWidth="1"/>
    <col min="13321" max="13321" width="12.28515625" style="3" bestFit="1" customWidth="1"/>
    <col min="13322" max="13322" width="11.140625" style="3" bestFit="1" customWidth="1"/>
    <col min="13323" max="13324" width="11" style="3" bestFit="1" customWidth="1"/>
    <col min="13325" max="13328" width="11.42578125" style="3" bestFit="1" customWidth="1"/>
    <col min="13329" max="13415" width="10.85546875" style="3"/>
    <col min="13416" max="13416" width="12.85546875" style="3" bestFit="1" customWidth="1"/>
    <col min="13417" max="13571" width="10.85546875" style="3"/>
    <col min="13572" max="13572" width="35.7109375" style="3" customWidth="1"/>
    <col min="13573" max="13573" width="19" style="3" bestFit="1" customWidth="1"/>
    <col min="13574" max="13574" width="14" style="3" bestFit="1" customWidth="1"/>
    <col min="13575" max="13575" width="14.7109375" style="3" customWidth="1"/>
    <col min="13576" max="13576" width="18.140625" style="3" bestFit="1" customWidth="1"/>
    <col min="13577" max="13577" width="12.28515625" style="3" bestFit="1" customWidth="1"/>
    <col min="13578" max="13578" width="11.140625" style="3" bestFit="1" customWidth="1"/>
    <col min="13579" max="13580" width="11" style="3" bestFit="1" customWidth="1"/>
    <col min="13581" max="13584" width="11.42578125" style="3" bestFit="1" customWidth="1"/>
    <col min="13585" max="13671" width="10.85546875" style="3"/>
    <col min="13672" max="13672" width="12.85546875" style="3" bestFit="1" customWidth="1"/>
    <col min="13673" max="13827" width="10.85546875" style="3"/>
    <col min="13828" max="13828" width="35.7109375" style="3" customWidth="1"/>
    <col min="13829" max="13829" width="19" style="3" bestFit="1" customWidth="1"/>
    <col min="13830" max="13830" width="14" style="3" bestFit="1" customWidth="1"/>
    <col min="13831" max="13831" width="14.7109375" style="3" customWidth="1"/>
    <col min="13832" max="13832" width="18.140625" style="3" bestFit="1" customWidth="1"/>
    <col min="13833" max="13833" width="12.28515625" style="3" bestFit="1" customWidth="1"/>
    <col min="13834" max="13834" width="11.140625" style="3" bestFit="1" customWidth="1"/>
    <col min="13835" max="13836" width="11" style="3" bestFit="1" customWidth="1"/>
    <col min="13837" max="13840" width="11.42578125" style="3" bestFit="1" customWidth="1"/>
    <col min="13841" max="13927" width="10.85546875" style="3"/>
    <col min="13928" max="13928" width="12.85546875" style="3" bestFit="1" customWidth="1"/>
    <col min="13929" max="14083" width="10.85546875" style="3"/>
    <col min="14084" max="14084" width="35.7109375" style="3" customWidth="1"/>
    <col min="14085" max="14085" width="19" style="3" bestFit="1" customWidth="1"/>
    <col min="14086" max="14086" width="14" style="3" bestFit="1" customWidth="1"/>
    <col min="14087" max="14087" width="14.7109375" style="3" customWidth="1"/>
    <col min="14088" max="14088" width="18.140625" style="3" bestFit="1" customWidth="1"/>
    <col min="14089" max="14089" width="12.28515625" style="3" bestFit="1" customWidth="1"/>
    <col min="14090" max="14090" width="11.140625" style="3" bestFit="1" customWidth="1"/>
    <col min="14091" max="14092" width="11" style="3" bestFit="1" customWidth="1"/>
    <col min="14093" max="14096" width="11.42578125" style="3" bestFit="1" customWidth="1"/>
    <col min="14097" max="14183" width="10.85546875" style="3"/>
    <col min="14184" max="14184" width="12.85546875" style="3" bestFit="1" customWidth="1"/>
    <col min="14185" max="14339" width="10.85546875" style="3"/>
    <col min="14340" max="14340" width="35.7109375" style="3" customWidth="1"/>
    <col min="14341" max="14341" width="19" style="3" bestFit="1" customWidth="1"/>
    <col min="14342" max="14342" width="14" style="3" bestFit="1" customWidth="1"/>
    <col min="14343" max="14343" width="14.7109375" style="3" customWidth="1"/>
    <col min="14344" max="14344" width="18.140625" style="3" bestFit="1" customWidth="1"/>
    <col min="14345" max="14345" width="12.28515625" style="3" bestFit="1" customWidth="1"/>
    <col min="14346" max="14346" width="11.140625" style="3" bestFit="1" customWidth="1"/>
    <col min="14347" max="14348" width="11" style="3" bestFit="1" customWidth="1"/>
    <col min="14349" max="14352" width="11.42578125" style="3" bestFit="1" customWidth="1"/>
    <col min="14353" max="14439" width="10.85546875" style="3"/>
    <col min="14440" max="14440" width="12.85546875" style="3" bestFit="1" customWidth="1"/>
    <col min="14441" max="14595" width="10.85546875" style="3"/>
    <col min="14596" max="14596" width="35.7109375" style="3" customWidth="1"/>
    <col min="14597" max="14597" width="19" style="3" bestFit="1" customWidth="1"/>
    <col min="14598" max="14598" width="14" style="3" bestFit="1" customWidth="1"/>
    <col min="14599" max="14599" width="14.7109375" style="3" customWidth="1"/>
    <col min="14600" max="14600" width="18.140625" style="3" bestFit="1" customWidth="1"/>
    <col min="14601" max="14601" width="12.28515625" style="3" bestFit="1" customWidth="1"/>
    <col min="14602" max="14602" width="11.140625" style="3" bestFit="1" customWidth="1"/>
    <col min="14603" max="14604" width="11" style="3" bestFit="1" customWidth="1"/>
    <col min="14605" max="14608" width="11.42578125" style="3" bestFit="1" customWidth="1"/>
    <col min="14609" max="14695" width="10.85546875" style="3"/>
    <col min="14696" max="14696" width="12.85546875" style="3" bestFit="1" customWidth="1"/>
    <col min="14697" max="14851" width="10.85546875" style="3"/>
    <col min="14852" max="14852" width="35.7109375" style="3" customWidth="1"/>
    <col min="14853" max="14853" width="19" style="3" bestFit="1" customWidth="1"/>
    <col min="14854" max="14854" width="14" style="3" bestFit="1" customWidth="1"/>
    <col min="14855" max="14855" width="14.7109375" style="3" customWidth="1"/>
    <col min="14856" max="14856" width="18.140625" style="3" bestFit="1" customWidth="1"/>
    <col min="14857" max="14857" width="12.28515625" style="3" bestFit="1" customWidth="1"/>
    <col min="14858" max="14858" width="11.140625" style="3" bestFit="1" customWidth="1"/>
    <col min="14859" max="14860" width="11" style="3" bestFit="1" customWidth="1"/>
    <col min="14861" max="14864" width="11.42578125" style="3" bestFit="1" customWidth="1"/>
    <col min="14865" max="14951" width="10.85546875" style="3"/>
    <col min="14952" max="14952" width="12.85546875" style="3" bestFit="1" customWidth="1"/>
    <col min="14953" max="15107" width="10.85546875" style="3"/>
    <col min="15108" max="15108" width="35.7109375" style="3" customWidth="1"/>
    <col min="15109" max="15109" width="19" style="3" bestFit="1" customWidth="1"/>
    <col min="15110" max="15110" width="14" style="3" bestFit="1" customWidth="1"/>
    <col min="15111" max="15111" width="14.7109375" style="3" customWidth="1"/>
    <col min="15112" max="15112" width="18.140625" style="3" bestFit="1" customWidth="1"/>
    <col min="15113" max="15113" width="12.28515625" style="3" bestFit="1" customWidth="1"/>
    <col min="15114" max="15114" width="11.140625" style="3" bestFit="1" customWidth="1"/>
    <col min="15115" max="15116" width="11" style="3" bestFit="1" customWidth="1"/>
    <col min="15117" max="15120" width="11.42578125" style="3" bestFit="1" customWidth="1"/>
    <col min="15121" max="15207" width="10.85546875" style="3"/>
    <col min="15208" max="15208" width="12.85546875" style="3" bestFit="1" customWidth="1"/>
    <col min="15209" max="15363" width="10.85546875" style="3"/>
    <col min="15364" max="15364" width="35.7109375" style="3" customWidth="1"/>
    <col min="15365" max="15365" width="19" style="3" bestFit="1" customWidth="1"/>
    <col min="15366" max="15366" width="14" style="3" bestFit="1" customWidth="1"/>
    <col min="15367" max="15367" width="14.7109375" style="3" customWidth="1"/>
    <col min="15368" max="15368" width="18.140625" style="3" bestFit="1" customWidth="1"/>
    <col min="15369" max="15369" width="12.28515625" style="3" bestFit="1" customWidth="1"/>
    <col min="15370" max="15370" width="11.140625" style="3" bestFit="1" customWidth="1"/>
    <col min="15371" max="15372" width="11" style="3" bestFit="1" customWidth="1"/>
    <col min="15373" max="15376" width="11.42578125" style="3" bestFit="1" customWidth="1"/>
    <col min="15377" max="15463" width="10.85546875" style="3"/>
    <col min="15464" max="15464" width="12.85546875" style="3" bestFit="1" customWidth="1"/>
    <col min="15465" max="15619" width="10.85546875" style="3"/>
    <col min="15620" max="15620" width="35.7109375" style="3" customWidth="1"/>
    <col min="15621" max="15621" width="19" style="3" bestFit="1" customWidth="1"/>
    <col min="15622" max="15622" width="14" style="3" bestFit="1" customWidth="1"/>
    <col min="15623" max="15623" width="14.7109375" style="3" customWidth="1"/>
    <col min="15624" max="15624" width="18.140625" style="3" bestFit="1" customWidth="1"/>
    <col min="15625" max="15625" width="12.28515625" style="3" bestFit="1" customWidth="1"/>
    <col min="15626" max="15626" width="11.140625" style="3" bestFit="1" customWidth="1"/>
    <col min="15627" max="15628" width="11" style="3" bestFit="1" customWidth="1"/>
    <col min="15629" max="15632" width="11.42578125" style="3" bestFit="1" customWidth="1"/>
    <col min="15633" max="15719" width="10.85546875" style="3"/>
    <col min="15720" max="15720" width="12.85546875" style="3" bestFit="1" customWidth="1"/>
    <col min="15721" max="15875" width="10.85546875" style="3"/>
    <col min="15876" max="15876" width="35.7109375" style="3" customWidth="1"/>
    <col min="15877" max="15877" width="19" style="3" bestFit="1" customWidth="1"/>
    <col min="15878" max="15878" width="14" style="3" bestFit="1" customWidth="1"/>
    <col min="15879" max="15879" width="14.7109375" style="3" customWidth="1"/>
    <col min="15880" max="15880" width="18.140625" style="3" bestFit="1" customWidth="1"/>
    <col min="15881" max="15881" width="12.28515625" style="3" bestFit="1" customWidth="1"/>
    <col min="15882" max="15882" width="11.140625" style="3" bestFit="1" customWidth="1"/>
    <col min="15883" max="15884" width="11" style="3" bestFit="1" customWidth="1"/>
    <col min="15885" max="15888" width="11.42578125" style="3" bestFit="1" customWidth="1"/>
    <col min="15889" max="15975" width="10.85546875" style="3"/>
    <col min="15976" max="15976" width="12.85546875" style="3" bestFit="1" customWidth="1"/>
    <col min="15977" max="16131" width="10.85546875" style="3"/>
    <col min="16132" max="16132" width="35.7109375" style="3" customWidth="1"/>
    <col min="16133" max="16133" width="19" style="3" bestFit="1" customWidth="1"/>
    <col min="16134" max="16134" width="14" style="3" bestFit="1" customWidth="1"/>
    <col min="16135" max="16135" width="14.7109375" style="3" customWidth="1"/>
    <col min="16136" max="16136" width="18.140625" style="3" bestFit="1" customWidth="1"/>
    <col min="16137" max="16137" width="12.28515625" style="3" bestFit="1" customWidth="1"/>
    <col min="16138" max="16138" width="11.140625" style="3" bestFit="1" customWidth="1"/>
    <col min="16139" max="16140" width="11" style="3" bestFit="1" customWidth="1"/>
    <col min="16141" max="16144" width="11.42578125" style="3" bestFit="1" customWidth="1"/>
    <col min="16145" max="16231" width="10.85546875" style="3"/>
    <col min="16232" max="16232" width="12.85546875" style="3" bestFit="1" customWidth="1"/>
    <col min="16233" max="16384" width="10.85546875" style="3"/>
  </cols>
  <sheetData>
    <row r="2" spans="4:180" x14ac:dyDescent="0.3">
      <c r="D2" s="1" t="s">
        <v>0</v>
      </c>
      <c r="E2" s="2">
        <v>42461</v>
      </c>
      <c r="G2" s="1" t="s">
        <v>1</v>
      </c>
      <c r="H2" s="4">
        <v>2.5000000000000001E-2</v>
      </c>
      <c r="I2" s="5">
        <f>(1+$H$2)^I$5</f>
        <v>1</v>
      </c>
      <c r="J2" s="5">
        <f t="shared" ref="J2:BU2" si="0">(1+$H$2)^J$5</f>
        <v>1</v>
      </c>
      <c r="K2" s="5">
        <f t="shared" si="0"/>
        <v>1</v>
      </c>
      <c r="L2" s="5">
        <f t="shared" si="0"/>
        <v>1</v>
      </c>
      <c r="M2" s="5">
        <f t="shared" si="0"/>
        <v>1</v>
      </c>
      <c r="N2" s="5">
        <f t="shared" si="0"/>
        <v>1</v>
      </c>
      <c r="O2" s="5">
        <f t="shared" si="0"/>
        <v>1</v>
      </c>
      <c r="P2" s="5">
        <f t="shared" si="0"/>
        <v>1</v>
      </c>
      <c r="Q2" s="5">
        <f t="shared" si="0"/>
        <v>1</v>
      </c>
      <c r="R2" s="5">
        <f>(1+$H$2)^R$5</f>
        <v>1</v>
      </c>
      <c r="S2" s="5">
        <f t="shared" si="0"/>
        <v>1</v>
      </c>
      <c r="T2" s="5">
        <f t="shared" si="0"/>
        <v>1</v>
      </c>
      <c r="U2" s="5">
        <f t="shared" si="0"/>
        <v>1</v>
      </c>
      <c r="V2" s="5">
        <f t="shared" si="0"/>
        <v>1</v>
      </c>
      <c r="W2" s="5">
        <f t="shared" si="0"/>
        <v>1</v>
      </c>
      <c r="X2" s="5">
        <f t="shared" si="0"/>
        <v>1</v>
      </c>
      <c r="Y2" s="5">
        <f t="shared" si="0"/>
        <v>1</v>
      </c>
      <c r="Z2" s="5">
        <f t="shared" si="0"/>
        <v>1</v>
      </c>
      <c r="AA2" s="5">
        <f t="shared" si="0"/>
        <v>1</v>
      </c>
      <c r="AB2" s="5">
        <f t="shared" si="0"/>
        <v>1</v>
      </c>
      <c r="AC2" s="5">
        <f t="shared" si="0"/>
        <v>1</v>
      </c>
      <c r="AD2" s="5">
        <f t="shared" si="0"/>
        <v>1</v>
      </c>
      <c r="AE2" s="5">
        <f t="shared" si="0"/>
        <v>1</v>
      </c>
      <c r="AF2" s="5">
        <f t="shared" si="0"/>
        <v>1</v>
      </c>
      <c r="AG2" s="5">
        <f t="shared" si="0"/>
        <v>1</v>
      </c>
      <c r="AH2" s="5">
        <f t="shared" si="0"/>
        <v>1</v>
      </c>
      <c r="AI2" s="5">
        <f t="shared" si="0"/>
        <v>1</v>
      </c>
      <c r="AJ2" s="5">
        <f t="shared" si="0"/>
        <v>1</v>
      </c>
      <c r="AK2" s="5">
        <f t="shared" si="0"/>
        <v>1</v>
      </c>
      <c r="AL2" s="5">
        <f t="shared" si="0"/>
        <v>1</v>
      </c>
      <c r="AM2" s="5">
        <f t="shared" si="0"/>
        <v>1</v>
      </c>
      <c r="AN2" s="5">
        <f t="shared" si="0"/>
        <v>1</v>
      </c>
      <c r="AO2" s="5">
        <f t="shared" si="0"/>
        <v>1</v>
      </c>
      <c r="AP2" s="5">
        <f t="shared" si="0"/>
        <v>1.0249999999999999</v>
      </c>
      <c r="AQ2" s="5">
        <f t="shared" si="0"/>
        <v>1.0249999999999999</v>
      </c>
      <c r="AR2" s="5">
        <f t="shared" si="0"/>
        <v>1.0249999999999999</v>
      </c>
      <c r="AS2" s="5">
        <f t="shared" si="0"/>
        <v>1.0249999999999999</v>
      </c>
      <c r="AT2" s="5">
        <f t="shared" si="0"/>
        <v>1.0249999999999999</v>
      </c>
      <c r="AU2" s="5">
        <f t="shared" si="0"/>
        <v>1.0249999999999999</v>
      </c>
      <c r="AV2" s="5">
        <f t="shared" si="0"/>
        <v>1.0249999999999999</v>
      </c>
      <c r="AW2" s="5">
        <f t="shared" si="0"/>
        <v>1.0249999999999999</v>
      </c>
      <c r="AX2" s="5">
        <f t="shared" si="0"/>
        <v>1.0249999999999999</v>
      </c>
      <c r="AY2" s="5">
        <f t="shared" si="0"/>
        <v>1.0249999999999999</v>
      </c>
      <c r="AZ2" s="5">
        <f t="shared" si="0"/>
        <v>1.0249999999999999</v>
      </c>
      <c r="BA2" s="5">
        <f t="shared" si="0"/>
        <v>1.0249999999999999</v>
      </c>
      <c r="BB2" s="5">
        <f t="shared" si="0"/>
        <v>1.0506249999999999</v>
      </c>
      <c r="BC2" s="5">
        <f t="shared" si="0"/>
        <v>1.0506249999999999</v>
      </c>
      <c r="BD2" s="5">
        <f t="shared" si="0"/>
        <v>1.0506249999999999</v>
      </c>
      <c r="BE2" s="5">
        <f t="shared" si="0"/>
        <v>1.0506249999999999</v>
      </c>
      <c r="BF2" s="5">
        <f t="shared" si="0"/>
        <v>1.0506249999999999</v>
      </c>
      <c r="BG2" s="5">
        <f t="shared" si="0"/>
        <v>1.0506249999999999</v>
      </c>
      <c r="BH2" s="5">
        <f t="shared" si="0"/>
        <v>1.0506249999999999</v>
      </c>
      <c r="BI2" s="5">
        <f t="shared" si="0"/>
        <v>1.0506249999999999</v>
      </c>
      <c r="BJ2" s="5">
        <f t="shared" si="0"/>
        <v>1.0506249999999999</v>
      </c>
      <c r="BK2" s="5">
        <f t="shared" si="0"/>
        <v>1.0506249999999999</v>
      </c>
      <c r="BL2" s="5">
        <f t="shared" si="0"/>
        <v>1.0506249999999999</v>
      </c>
      <c r="BM2" s="5">
        <f t="shared" si="0"/>
        <v>1.0506249999999999</v>
      </c>
      <c r="BN2" s="5">
        <f t="shared" si="0"/>
        <v>1.0768906249999999</v>
      </c>
      <c r="BO2" s="5">
        <f t="shared" si="0"/>
        <v>1.0768906249999999</v>
      </c>
      <c r="BP2" s="5">
        <f t="shared" si="0"/>
        <v>1.0768906249999999</v>
      </c>
      <c r="BQ2" s="5">
        <f t="shared" si="0"/>
        <v>1.0768906249999999</v>
      </c>
      <c r="BR2" s="5">
        <f t="shared" si="0"/>
        <v>1.0768906249999999</v>
      </c>
      <c r="BS2" s="5">
        <f t="shared" si="0"/>
        <v>1.0768906249999999</v>
      </c>
      <c r="BT2" s="5">
        <f t="shared" si="0"/>
        <v>1.0768906249999999</v>
      </c>
      <c r="BU2" s="5">
        <f t="shared" si="0"/>
        <v>1.0768906249999999</v>
      </c>
      <c r="BV2" s="5">
        <f t="shared" ref="BV2:EG2" si="1">(1+$H$2)^BV$5</f>
        <v>1.0768906249999999</v>
      </c>
      <c r="BW2" s="5">
        <f t="shared" si="1"/>
        <v>1.0768906249999999</v>
      </c>
      <c r="BX2" s="5">
        <f t="shared" si="1"/>
        <v>1.0768906249999999</v>
      </c>
      <c r="BY2" s="5">
        <f t="shared" si="1"/>
        <v>1.0768906249999999</v>
      </c>
      <c r="BZ2" s="5">
        <f t="shared" si="1"/>
        <v>1.1038128906249998</v>
      </c>
      <c r="CA2" s="5">
        <f t="shared" si="1"/>
        <v>1.1038128906249998</v>
      </c>
      <c r="CB2" s="5">
        <f t="shared" si="1"/>
        <v>1.1038128906249998</v>
      </c>
      <c r="CC2" s="5">
        <f t="shared" si="1"/>
        <v>1.1038128906249998</v>
      </c>
      <c r="CD2" s="5">
        <f t="shared" si="1"/>
        <v>1.1038128906249998</v>
      </c>
      <c r="CE2" s="5">
        <f t="shared" si="1"/>
        <v>1.1038128906249998</v>
      </c>
      <c r="CF2" s="5">
        <f t="shared" si="1"/>
        <v>1.1038128906249998</v>
      </c>
      <c r="CG2" s="5">
        <f t="shared" si="1"/>
        <v>1.1038128906249998</v>
      </c>
      <c r="CH2" s="5">
        <f t="shared" si="1"/>
        <v>1.1038128906249998</v>
      </c>
      <c r="CI2" s="5">
        <f t="shared" si="1"/>
        <v>1.1038128906249998</v>
      </c>
      <c r="CJ2" s="5">
        <f t="shared" si="1"/>
        <v>1.1038128906249998</v>
      </c>
      <c r="CK2" s="5">
        <f t="shared" si="1"/>
        <v>1.1038128906249998</v>
      </c>
      <c r="CL2" s="5">
        <f t="shared" si="1"/>
        <v>1.1314082128906247</v>
      </c>
      <c r="CM2" s="5">
        <f t="shared" si="1"/>
        <v>1.1314082128906247</v>
      </c>
      <c r="CN2" s="5">
        <f t="shared" si="1"/>
        <v>1.1314082128906247</v>
      </c>
      <c r="CO2" s="5">
        <f t="shared" si="1"/>
        <v>1.1314082128906247</v>
      </c>
      <c r="CP2" s="5">
        <f t="shared" si="1"/>
        <v>1.1314082128906247</v>
      </c>
      <c r="CQ2" s="5">
        <f t="shared" si="1"/>
        <v>1.1314082128906247</v>
      </c>
      <c r="CR2" s="5">
        <f t="shared" si="1"/>
        <v>1.1314082128906247</v>
      </c>
      <c r="CS2" s="5">
        <f t="shared" si="1"/>
        <v>1.1314082128906247</v>
      </c>
      <c r="CT2" s="5">
        <f t="shared" si="1"/>
        <v>1.1314082128906247</v>
      </c>
      <c r="CU2" s="5">
        <f t="shared" si="1"/>
        <v>1.1314082128906247</v>
      </c>
      <c r="CV2" s="5">
        <f t="shared" si="1"/>
        <v>1.1314082128906247</v>
      </c>
      <c r="CW2" s="5">
        <f t="shared" si="1"/>
        <v>1.1314082128906247</v>
      </c>
      <c r="CX2" s="5">
        <f t="shared" si="1"/>
        <v>1.1596934182128902</v>
      </c>
      <c r="CY2" s="5">
        <f t="shared" si="1"/>
        <v>1.1596934182128902</v>
      </c>
      <c r="CZ2" s="5">
        <f t="shared" si="1"/>
        <v>1.1596934182128902</v>
      </c>
      <c r="DA2" s="5">
        <f t="shared" si="1"/>
        <v>1.1596934182128902</v>
      </c>
      <c r="DB2" s="5">
        <f t="shared" si="1"/>
        <v>1.1596934182128902</v>
      </c>
      <c r="DC2" s="5">
        <f t="shared" si="1"/>
        <v>1.1596934182128902</v>
      </c>
      <c r="DD2" s="5">
        <f t="shared" si="1"/>
        <v>1.1596934182128902</v>
      </c>
      <c r="DE2" s="5">
        <f t="shared" si="1"/>
        <v>1.1596934182128902</v>
      </c>
      <c r="DF2" s="5">
        <f t="shared" si="1"/>
        <v>1.1596934182128902</v>
      </c>
      <c r="DG2" s="5">
        <f t="shared" si="1"/>
        <v>1.1596934182128902</v>
      </c>
      <c r="DH2" s="5">
        <f t="shared" si="1"/>
        <v>1.1596934182128902</v>
      </c>
      <c r="DI2" s="5">
        <f t="shared" si="1"/>
        <v>1.1596934182128902</v>
      </c>
      <c r="DJ2" s="5">
        <f t="shared" si="1"/>
        <v>1.1886857536682125</v>
      </c>
      <c r="DK2" s="5">
        <f t="shared" si="1"/>
        <v>1.1886857536682125</v>
      </c>
      <c r="DL2" s="5">
        <f t="shared" si="1"/>
        <v>1.1886857536682125</v>
      </c>
      <c r="DM2" s="5">
        <f t="shared" si="1"/>
        <v>1.1886857536682125</v>
      </c>
      <c r="DN2" s="5">
        <f t="shared" si="1"/>
        <v>1.1886857536682125</v>
      </c>
      <c r="DO2" s="5">
        <f t="shared" si="1"/>
        <v>1.1886857536682125</v>
      </c>
      <c r="DP2" s="5">
        <f t="shared" si="1"/>
        <v>1.1886857536682125</v>
      </c>
      <c r="DQ2" s="5">
        <f t="shared" si="1"/>
        <v>1.1886857536682125</v>
      </c>
      <c r="DR2" s="5">
        <f t="shared" si="1"/>
        <v>1.1886857536682125</v>
      </c>
      <c r="DS2" s="5">
        <f t="shared" si="1"/>
        <v>1.1886857536682125</v>
      </c>
      <c r="DT2" s="5">
        <f t="shared" si="1"/>
        <v>1.1886857536682125</v>
      </c>
      <c r="DU2" s="5">
        <f t="shared" si="1"/>
        <v>1.1886857536682125</v>
      </c>
      <c r="DV2" s="5">
        <f t="shared" si="1"/>
        <v>1.2184028975099177</v>
      </c>
      <c r="DW2" s="5">
        <f t="shared" si="1"/>
        <v>1.2184028975099177</v>
      </c>
      <c r="DX2" s="5">
        <f t="shared" si="1"/>
        <v>1.2184028975099177</v>
      </c>
      <c r="DY2" s="5">
        <f t="shared" si="1"/>
        <v>1.2184028975099177</v>
      </c>
      <c r="DZ2" s="5">
        <f t="shared" si="1"/>
        <v>1.2184028975099177</v>
      </c>
      <c r="EA2" s="5">
        <f t="shared" si="1"/>
        <v>1.2184028975099177</v>
      </c>
      <c r="EB2" s="5">
        <f t="shared" si="1"/>
        <v>1.2184028975099177</v>
      </c>
      <c r="EC2" s="5">
        <f t="shared" si="1"/>
        <v>1.2184028975099177</v>
      </c>
      <c r="ED2" s="5">
        <f t="shared" si="1"/>
        <v>1.2184028975099177</v>
      </c>
      <c r="EE2" s="5">
        <f t="shared" si="1"/>
        <v>1.2184028975099177</v>
      </c>
      <c r="EF2" s="5">
        <f t="shared" si="1"/>
        <v>1.2184028975099177</v>
      </c>
      <c r="EG2" s="5">
        <f t="shared" si="1"/>
        <v>1.2184028975099177</v>
      </c>
      <c r="EH2" s="5">
        <f t="shared" ref="EH2:FX2" si="2">(1+$H$2)^EH$5</f>
        <v>1.2488629699476654</v>
      </c>
      <c r="EI2" s="5">
        <f t="shared" si="2"/>
        <v>1.2488629699476654</v>
      </c>
      <c r="EJ2" s="5">
        <f t="shared" si="2"/>
        <v>1.2488629699476654</v>
      </c>
      <c r="EK2" s="5">
        <f t="shared" si="2"/>
        <v>1.2488629699476654</v>
      </c>
      <c r="EL2" s="5">
        <f t="shared" si="2"/>
        <v>1.2488629699476654</v>
      </c>
      <c r="EM2" s="5">
        <f t="shared" si="2"/>
        <v>1.2488629699476654</v>
      </c>
      <c r="EN2" s="5">
        <f t="shared" si="2"/>
        <v>1.2488629699476654</v>
      </c>
      <c r="EO2" s="5">
        <f t="shared" si="2"/>
        <v>1.2488629699476654</v>
      </c>
      <c r="EP2" s="5">
        <f t="shared" si="2"/>
        <v>1.2488629699476654</v>
      </c>
      <c r="EQ2" s="5">
        <f t="shared" si="2"/>
        <v>1.2488629699476654</v>
      </c>
      <c r="ER2" s="5">
        <f t="shared" si="2"/>
        <v>1.2488629699476654</v>
      </c>
      <c r="ES2" s="5">
        <f t="shared" si="2"/>
        <v>1.2488629699476654</v>
      </c>
      <c r="ET2" s="5">
        <f t="shared" si="2"/>
        <v>1.2800845441963571</v>
      </c>
      <c r="EU2" s="5">
        <f t="shared" si="2"/>
        <v>1.2800845441963571</v>
      </c>
      <c r="EV2" s="5">
        <f t="shared" si="2"/>
        <v>1.2800845441963571</v>
      </c>
      <c r="EW2" s="5">
        <f t="shared" si="2"/>
        <v>1.2800845441963571</v>
      </c>
      <c r="EX2" s="5">
        <f t="shared" si="2"/>
        <v>1.2800845441963571</v>
      </c>
      <c r="EY2" s="5">
        <f t="shared" si="2"/>
        <v>1.2800845441963571</v>
      </c>
      <c r="EZ2" s="5">
        <f t="shared" si="2"/>
        <v>1.2800845441963571</v>
      </c>
      <c r="FA2" s="5">
        <f t="shared" si="2"/>
        <v>1.2800845441963571</v>
      </c>
      <c r="FB2" s="5">
        <f t="shared" si="2"/>
        <v>1.2800845441963571</v>
      </c>
      <c r="FC2" s="5">
        <f t="shared" si="2"/>
        <v>1.2800845441963571</v>
      </c>
      <c r="FD2" s="5">
        <f t="shared" si="2"/>
        <v>1.2800845441963571</v>
      </c>
      <c r="FE2" s="5">
        <f t="shared" si="2"/>
        <v>1.2800845441963571</v>
      </c>
      <c r="FF2" s="5">
        <f t="shared" si="2"/>
        <v>1.312086657801266</v>
      </c>
      <c r="FG2" s="5">
        <f t="shared" si="2"/>
        <v>1.312086657801266</v>
      </c>
      <c r="FH2" s="5">
        <f t="shared" si="2"/>
        <v>1.312086657801266</v>
      </c>
      <c r="FI2" s="5">
        <f t="shared" si="2"/>
        <v>1.312086657801266</v>
      </c>
      <c r="FJ2" s="5">
        <f t="shared" si="2"/>
        <v>1.312086657801266</v>
      </c>
      <c r="FK2" s="5">
        <f t="shared" si="2"/>
        <v>1.312086657801266</v>
      </c>
      <c r="FL2" s="5">
        <f t="shared" si="2"/>
        <v>1.312086657801266</v>
      </c>
      <c r="FM2" s="5">
        <f t="shared" si="2"/>
        <v>1.312086657801266</v>
      </c>
      <c r="FN2" s="5">
        <f t="shared" si="2"/>
        <v>1.312086657801266</v>
      </c>
      <c r="FO2" s="5">
        <f t="shared" si="2"/>
        <v>1.312086657801266</v>
      </c>
      <c r="FP2" s="5">
        <f t="shared" si="2"/>
        <v>1.312086657801266</v>
      </c>
      <c r="FQ2" s="5">
        <f t="shared" si="2"/>
        <v>1.312086657801266</v>
      </c>
      <c r="FR2" s="5">
        <f t="shared" si="2"/>
        <v>1.3448888242462975</v>
      </c>
      <c r="FS2" s="5">
        <f t="shared" si="2"/>
        <v>1.3448888242462975</v>
      </c>
      <c r="FT2" s="5">
        <f t="shared" si="2"/>
        <v>1.3448888242462975</v>
      </c>
      <c r="FU2" s="5">
        <f t="shared" si="2"/>
        <v>1.3448888242462975</v>
      </c>
      <c r="FV2" s="5">
        <f t="shared" si="2"/>
        <v>1.3448888242462975</v>
      </c>
      <c r="FW2" s="5">
        <f t="shared" si="2"/>
        <v>1.3448888242462975</v>
      </c>
      <c r="FX2" s="5">
        <f t="shared" si="2"/>
        <v>1.3448888242462975</v>
      </c>
    </row>
    <row r="3" spans="4:180" x14ac:dyDescent="0.3">
      <c r="D3" s="1" t="s">
        <v>2</v>
      </c>
      <c r="E3" s="6">
        <v>8</v>
      </c>
      <c r="G3" s="1" t="s">
        <v>3</v>
      </c>
      <c r="H3" s="4">
        <v>2.5000000000000001E-2</v>
      </c>
      <c r="I3" s="5">
        <f>(1+$H$3)^I$5</f>
        <v>1</v>
      </c>
      <c r="J3" s="5">
        <f t="shared" ref="J3:BU3" si="3">(1+$H$3)^J$5</f>
        <v>1</v>
      </c>
      <c r="K3" s="5">
        <f t="shared" si="3"/>
        <v>1</v>
      </c>
      <c r="L3" s="5">
        <f t="shared" si="3"/>
        <v>1</v>
      </c>
      <c r="M3" s="5">
        <f t="shared" si="3"/>
        <v>1</v>
      </c>
      <c r="N3" s="5">
        <f t="shared" si="3"/>
        <v>1</v>
      </c>
      <c r="O3" s="5">
        <f t="shared" si="3"/>
        <v>1</v>
      </c>
      <c r="P3" s="5">
        <f t="shared" si="3"/>
        <v>1</v>
      </c>
      <c r="Q3" s="5">
        <f t="shared" si="3"/>
        <v>1</v>
      </c>
      <c r="R3" s="5">
        <f>(1+$H$3)^R$5</f>
        <v>1</v>
      </c>
      <c r="S3" s="5">
        <f t="shared" si="3"/>
        <v>1</v>
      </c>
      <c r="T3" s="5">
        <f t="shared" si="3"/>
        <v>1</v>
      </c>
      <c r="U3" s="5">
        <f t="shared" si="3"/>
        <v>1</v>
      </c>
      <c r="V3" s="5">
        <f t="shared" si="3"/>
        <v>1</v>
      </c>
      <c r="W3" s="5">
        <f t="shared" si="3"/>
        <v>1</v>
      </c>
      <c r="X3" s="5">
        <f t="shared" si="3"/>
        <v>1</v>
      </c>
      <c r="Y3" s="5">
        <f t="shared" si="3"/>
        <v>1</v>
      </c>
      <c r="Z3" s="5">
        <f t="shared" si="3"/>
        <v>1</v>
      </c>
      <c r="AA3" s="5">
        <f t="shared" si="3"/>
        <v>1</v>
      </c>
      <c r="AB3" s="5">
        <f t="shared" si="3"/>
        <v>1</v>
      </c>
      <c r="AC3" s="5">
        <f t="shared" si="3"/>
        <v>1</v>
      </c>
      <c r="AD3" s="5">
        <f t="shared" si="3"/>
        <v>1</v>
      </c>
      <c r="AE3" s="5">
        <f t="shared" si="3"/>
        <v>1</v>
      </c>
      <c r="AF3" s="5">
        <f t="shared" si="3"/>
        <v>1</v>
      </c>
      <c r="AG3" s="5">
        <f t="shared" si="3"/>
        <v>1</v>
      </c>
      <c r="AH3" s="5">
        <f t="shared" si="3"/>
        <v>1</v>
      </c>
      <c r="AI3" s="5">
        <f t="shared" si="3"/>
        <v>1</v>
      </c>
      <c r="AJ3" s="5">
        <f t="shared" si="3"/>
        <v>1</v>
      </c>
      <c r="AK3" s="5">
        <f t="shared" si="3"/>
        <v>1</v>
      </c>
      <c r="AL3" s="5">
        <f t="shared" si="3"/>
        <v>1</v>
      </c>
      <c r="AM3" s="5">
        <f t="shared" si="3"/>
        <v>1</v>
      </c>
      <c r="AN3" s="5">
        <f t="shared" si="3"/>
        <v>1</v>
      </c>
      <c r="AO3" s="5">
        <f t="shared" si="3"/>
        <v>1</v>
      </c>
      <c r="AP3" s="5">
        <f t="shared" si="3"/>
        <v>1.0249999999999999</v>
      </c>
      <c r="AQ3" s="5">
        <f t="shared" si="3"/>
        <v>1.0249999999999999</v>
      </c>
      <c r="AR3" s="5">
        <f t="shared" si="3"/>
        <v>1.0249999999999999</v>
      </c>
      <c r="AS3" s="5">
        <f t="shared" si="3"/>
        <v>1.0249999999999999</v>
      </c>
      <c r="AT3" s="5">
        <f t="shared" si="3"/>
        <v>1.0249999999999999</v>
      </c>
      <c r="AU3" s="5">
        <f t="shared" si="3"/>
        <v>1.0249999999999999</v>
      </c>
      <c r="AV3" s="5">
        <f t="shared" si="3"/>
        <v>1.0249999999999999</v>
      </c>
      <c r="AW3" s="5">
        <f t="shared" si="3"/>
        <v>1.0249999999999999</v>
      </c>
      <c r="AX3" s="5">
        <f t="shared" si="3"/>
        <v>1.0249999999999999</v>
      </c>
      <c r="AY3" s="5">
        <f t="shared" si="3"/>
        <v>1.0249999999999999</v>
      </c>
      <c r="AZ3" s="5">
        <f t="shared" si="3"/>
        <v>1.0249999999999999</v>
      </c>
      <c r="BA3" s="5">
        <f t="shared" si="3"/>
        <v>1.0249999999999999</v>
      </c>
      <c r="BB3" s="5">
        <f t="shared" si="3"/>
        <v>1.0506249999999999</v>
      </c>
      <c r="BC3" s="5">
        <f t="shared" si="3"/>
        <v>1.0506249999999999</v>
      </c>
      <c r="BD3" s="5">
        <f t="shared" si="3"/>
        <v>1.0506249999999999</v>
      </c>
      <c r="BE3" s="5">
        <f t="shared" si="3"/>
        <v>1.0506249999999999</v>
      </c>
      <c r="BF3" s="5">
        <f t="shared" si="3"/>
        <v>1.0506249999999999</v>
      </c>
      <c r="BG3" s="5">
        <f t="shared" si="3"/>
        <v>1.0506249999999999</v>
      </c>
      <c r="BH3" s="5">
        <f t="shared" si="3"/>
        <v>1.0506249999999999</v>
      </c>
      <c r="BI3" s="5">
        <f t="shared" si="3"/>
        <v>1.0506249999999999</v>
      </c>
      <c r="BJ3" s="5">
        <f t="shared" si="3"/>
        <v>1.0506249999999999</v>
      </c>
      <c r="BK3" s="5">
        <f t="shared" si="3"/>
        <v>1.0506249999999999</v>
      </c>
      <c r="BL3" s="5">
        <f t="shared" si="3"/>
        <v>1.0506249999999999</v>
      </c>
      <c r="BM3" s="5">
        <f t="shared" si="3"/>
        <v>1.0506249999999999</v>
      </c>
      <c r="BN3" s="5">
        <f t="shared" si="3"/>
        <v>1.0768906249999999</v>
      </c>
      <c r="BO3" s="5">
        <f t="shared" si="3"/>
        <v>1.0768906249999999</v>
      </c>
      <c r="BP3" s="5">
        <f t="shared" si="3"/>
        <v>1.0768906249999999</v>
      </c>
      <c r="BQ3" s="5">
        <f t="shared" si="3"/>
        <v>1.0768906249999999</v>
      </c>
      <c r="BR3" s="5">
        <f t="shared" si="3"/>
        <v>1.0768906249999999</v>
      </c>
      <c r="BS3" s="5">
        <f t="shared" si="3"/>
        <v>1.0768906249999999</v>
      </c>
      <c r="BT3" s="5">
        <f t="shared" si="3"/>
        <v>1.0768906249999999</v>
      </c>
      <c r="BU3" s="5">
        <f t="shared" si="3"/>
        <v>1.0768906249999999</v>
      </c>
      <c r="BV3" s="5">
        <f t="shared" ref="BV3:EG3" si="4">(1+$H$3)^BV$5</f>
        <v>1.0768906249999999</v>
      </c>
      <c r="BW3" s="5">
        <f t="shared" si="4"/>
        <v>1.0768906249999999</v>
      </c>
      <c r="BX3" s="5">
        <f t="shared" si="4"/>
        <v>1.0768906249999999</v>
      </c>
      <c r="BY3" s="5">
        <f t="shared" si="4"/>
        <v>1.0768906249999999</v>
      </c>
      <c r="BZ3" s="5">
        <f t="shared" si="4"/>
        <v>1.1038128906249998</v>
      </c>
      <c r="CA3" s="5">
        <f t="shared" si="4"/>
        <v>1.1038128906249998</v>
      </c>
      <c r="CB3" s="5">
        <f t="shared" si="4"/>
        <v>1.1038128906249998</v>
      </c>
      <c r="CC3" s="5">
        <f t="shared" si="4"/>
        <v>1.1038128906249998</v>
      </c>
      <c r="CD3" s="5">
        <f t="shared" si="4"/>
        <v>1.1038128906249998</v>
      </c>
      <c r="CE3" s="5">
        <f t="shared" si="4"/>
        <v>1.1038128906249998</v>
      </c>
      <c r="CF3" s="5">
        <f t="shared" si="4"/>
        <v>1.1038128906249998</v>
      </c>
      <c r="CG3" s="5">
        <f t="shared" si="4"/>
        <v>1.1038128906249998</v>
      </c>
      <c r="CH3" s="5">
        <f t="shared" si="4"/>
        <v>1.1038128906249998</v>
      </c>
      <c r="CI3" s="5">
        <f t="shared" si="4"/>
        <v>1.1038128906249998</v>
      </c>
      <c r="CJ3" s="5">
        <f t="shared" si="4"/>
        <v>1.1038128906249998</v>
      </c>
      <c r="CK3" s="5">
        <f t="shared" si="4"/>
        <v>1.1038128906249998</v>
      </c>
      <c r="CL3" s="5">
        <f t="shared" si="4"/>
        <v>1.1314082128906247</v>
      </c>
      <c r="CM3" s="5">
        <f t="shared" si="4"/>
        <v>1.1314082128906247</v>
      </c>
      <c r="CN3" s="5">
        <f t="shared" si="4"/>
        <v>1.1314082128906247</v>
      </c>
      <c r="CO3" s="5">
        <f t="shared" si="4"/>
        <v>1.1314082128906247</v>
      </c>
      <c r="CP3" s="5">
        <f t="shared" si="4"/>
        <v>1.1314082128906247</v>
      </c>
      <c r="CQ3" s="5">
        <f t="shared" si="4"/>
        <v>1.1314082128906247</v>
      </c>
      <c r="CR3" s="5">
        <f t="shared" si="4"/>
        <v>1.1314082128906247</v>
      </c>
      <c r="CS3" s="5">
        <f t="shared" si="4"/>
        <v>1.1314082128906247</v>
      </c>
      <c r="CT3" s="5">
        <f t="shared" si="4"/>
        <v>1.1314082128906247</v>
      </c>
      <c r="CU3" s="5">
        <f t="shared" si="4"/>
        <v>1.1314082128906247</v>
      </c>
      <c r="CV3" s="5">
        <f t="shared" si="4"/>
        <v>1.1314082128906247</v>
      </c>
      <c r="CW3" s="5">
        <f t="shared" si="4"/>
        <v>1.1314082128906247</v>
      </c>
      <c r="CX3" s="5">
        <f t="shared" si="4"/>
        <v>1.1596934182128902</v>
      </c>
      <c r="CY3" s="5">
        <f t="shared" si="4"/>
        <v>1.1596934182128902</v>
      </c>
      <c r="CZ3" s="5">
        <f t="shared" si="4"/>
        <v>1.1596934182128902</v>
      </c>
      <c r="DA3" s="5">
        <f t="shared" si="4"/>
        <v>1.1596934182128902</v>
      </c>
      <c r="DB3" s="5">
        <f t="shared" si="4"/>
        <v>1.1596934182128902</v>
      </c>
      <c r="DC3" s="5">
        <f t="shared" si="4"/>
        <v>1.1596934182128902</v>
      </c>
      <c r="DD3" s="5">
        <f t="shared" si="4"/>
        <v>1.1596934182128902</v>
      </c>
      <c r="DE3" s="5">
        <f t="shared" si="4"/>
        <v>1.1596934182128902</v>
      </c>
      <c r="DF3" s="5">
        <f t="shared" si="4"/>
        <v>1.1596934182128902</v>
      </c>
      <c r="DG3" s="5">
        <f t="shared" si="4"/>
        <v>1.1596934182128902</v>
      </c>
      <c r="DH3" s="5">
        <f t="shared" si="4"/>
        <v>1.1596934182128902</v>
      </c>
      <c r="DI3" s="5">
        <f t="shared" si="4"/>
        <v>1.1596934182128902</v>
      </c>
      <c r="DJ3" s="5">
        <f t="shared" si="4"/>
        <v>1.1886857536682125</v>
      </c>
      <c r="DK3" s="5">
        <f t="shared" si="4"/>
        <v>1.1886857536682125</v>
      </c>
      <c r="DL3" s="5">
        <f t="shared" si="4"/>
        <v>1.1886857536682125</v>
      </c>
      <c r="DM3" s="5">
        <f t="shared" si="4"/>
        <v>1.1886857536682125</v>
      </c>
      <c r="DN3" s="5">
        <f t="shared" si="4"/>
        <v>1.1886857536682125</v>
      </c>
      <c r="DO3" s="5">
        <f t="shared" si="4"/>
        <v>1.1886857536682125</v>
      </c>
      <c r="DP3" s="5">
        <f t="shared" si="4"/>
        <v>1.1886857536682125</v>
      </c>
      <c r="DQ3" s="5">
        <f t="shared" si="4"/>
        <v>1.1886857536682125</v>
      </c>
      <c r="DR3" s="5">
        <f t="shared" si="4"/>
        <v>1.1886857536682125</v>
      </c>
      <c r="DS3" s="5">
        <f t="shared" si="4"/>
        <v>1.1886857536682125</v>
      </c>
      <c r="DT3" s="5">
        <f t="shared" si="4"/>
        <v>1.1886857536682125</v>
      </c>
      <c r="DU3" s="5">
        <f t="shared" si="4"/>
        <v>1.1886857536682125</v>
      </c>
      <c r="DV3" s="5">
        <f t="shared" si="4"/>
        <v>1.2184028975099177</v>
      </c>
      <c r="DW3" s="5">
        <f t="shared" si="4"/>
        <v>1.2184028975099177</v>
      </c>
      <c r="DX3" s="5">
        <f t="shared" si="4"/>
        <v>1.2184028975099177</v>
      </c>
      <c r="DY3" s="5">
        <f t="shared" si="4"/>
        <v>1.2184028975099177</v>
      </c>
      <c r="DZ3" s="5">
        <f t="shared" si="4"/>
        <v>1.2184028975099177</v>
      </c>
      <c r="EA3" s="5">
        <f t="shared" si="4"/>
        <v>1.2184028975099177</v>
      </c>
      <c r="EB3" s="5">
        <f t="shared" si="4"/>
        <v>1.2184028975099177</v>
      </c>
      <c r="EC3" s="5">
        <f t="shared" si="4"/>
        <v>1.2184028975099177</v>
      </c>
      <c r="ED3" s="5">
        <f t="shared" si="4"/>
        <v>1.2184028975099177</v>
      </c>
      <c r="EE3" s="5">
        <f t="shared" si="4"/>
        <v>1.2184028975099177</v>
      </c>
      <c r="EF3" s="5">
        <f t="shared" si="4"/>
        <v>1.2184028975099177</v>
      </c>
      <c r="EG3" s="5">
        <f t="shared" si="4"/>
        <v>1.2184028975099177</v>
      </c>
      <c r="EH3" s="5">
        <f t="shared" ref="EH3:FX3" si="5">(1+$H$3)^EH$5</f>
        <v>1.2488629699476654</v>
      </c>
      <c r="EI3" s="5">
        <f t="shared" si="5"/>
        <v>1.2488629699476654</v>
      </c>
      <c r="EJ3" s="5">
        <f t="shared" si="5"/>
        <v>1.2488629699476654</v>
      </c>
      <c r="EK3" s="5">
        <f t="shared" si="5"/>
        <v>1.2488629699476654</v>
      </c>
      <c r="EL3" s="5">
        <f t="shared" si="5"/>
        <v>1.2488629699476654</v>
      </c>
      <c r="EM3" s="5">
        <f t="shared" si="5"/>
        <v>1.2488629699476654</v>
      </c>
      <c r="EN3" s="5">
        <f t="shared" si="5"/>
        <v>1.2488629699476654</v>
      </c>
      <c r="EO3" s="5">
        <f t="shared" si="5"/>
        <v>1.2488629699476654</v>
      </c>
      <c r="EP3" s="5">
        <f t="shared" si="5"/>
        <v>1.2488629699476654</v>
      </c>
      <c r="EQ3" s="5">
        <f t="shared" si="5"/>
        <v>1.2488629699476654</v>
      </c>
      <c r="ER3" s="5">
        <f t="shared" si="5"/>
        <v>1.2488629699476654</v>
      </c>
      <c r="ES3" s="5">
        <f t="shared" si="5"/>
        <v>1.2488629699476654</v>
      </c>
      <c r="ET3" s="5">
        <f t="shared" si="5"/>
        <v>1.2800845441963571</v>
      </c>
      <c r="EU3" s="5">
        <f t="shared" si="5"/>
        <v>1.2800845441963571</v>
      </c>
      <c r="EV3" s="5">
        <f t="shared" si="5"/>
        <v>1.2800845441963571</v>
      </c>
      <c r="EW3" s="5">
        <f t="shared" si="5"/>
        <v>1.2800845441963571</v>
      </c>
      <c r="EX3" s="5">
        <f t="shared" si="5"/>
        <v>1.2800845441963571</v>
      </c>
      <c r="EY3" s="5">
        <f t="shared" si="5"/>
        <v>1.2800845441963571</v>
      </c>
      <c r="EZ3" s="5">
        <f t="shared" si="5"/>
        <v>1.2800845441963571</v>
      </c>
      <c r="FA3" s="5">
        <f t="shared" si="5"/>
        <v>1.2800845441963571</v>
      </c>
      <c r="FB3" s="5">
        <f t="shared" si="5"/>
        <v>1.2800845441963571</v>
      </c>
      <c r="FC3" s="5">
        <f t="shared" si="5"/>
        <v>1.2800845441963571</v>
      </c>
      <c r="FD3" s="5">
        <f t="shared" si="5"/>
        <v>1.2800845441963571</v>
      </c>
      <c r="FE3" s="5">
        <f t="shared" si="5"/>
        <v>1.2800845441963571</v>
      </c>
      <c r="FF3" s="5">
        <f t="shared" si="5"/>
        <v>1.312086657801266</v>
      </c>
      <c r="FG3" s="5">
        <f t="shared" si="5"/>
        <v>1.312086657801266</v>
      </c>
      <c r="FH3" s="5">
        <f t="shared" si="5"/>
        <v>1.312086657801266</v>
      </c>
      <c r="FI3" s="5">
        <f t="shared" si="5"/>
        <v>1.312086657801266</v>
      </c>
      <c r="FJ3" s="5">
        <f t="shared" si="5"/>
        <v>1.312086657801266</v>
      </c>
      <c r="FK3" s="5">
        <f t="shared" si="5"/>
        <v>1.312086657801266</v>
      </c>
      <c r="FL3" s="5">
        <f t="shared" si="5"/>
        <v>1.312086657801266</v>
      </c>
      <c r="FM3" s="5">
        <f t="shared" si="5"/>
        <v>1.312086657801266</v>
      </c>
      <c r="FN3" s="5">
        <f t="shared" si="5"/>
        <v>1.312086657801266</v>
      </c>
      <c r="FO3" s="5">
        <f t="shared" si="5"/>
        <v>1.312086657801266</v>
      </c>
      <c r="FP3" s="5">
        <f t="shared" si="5"/>
        <v>1.312086657801266</v>
      </c>
      <c r="FQ3" s="5">
        <f t="shared" si="5"/>
        <v>1.312086657801266</v>
      </c>
      <c r="FR3" s="5">
        <f t="shared" si="5"/>
        <v>1.3448888242462975</v>
      </c>
      <c r="FS3" s="5">
        <f t="shared" si="5"/>
        <v>1.3448888242462975</v>
      </c>
      <c r="FT3" s="5">
        <f t="shared" si="5"/>
        <v>1.3448888242462975</v>
      </c>
      <c r="FU3" s="5">
        <f t="shared" si="5"/>
        <v>1.3448888242462975</v>
      </c>
      <c r="FV3" s="5">
        <f t="shared" si="5"/>
        <v>1.3448888242462975</v>
      </c>
      <c r="FW3" s="5">
        <f t="shared" si="5"/>
        <v>1.3448888242462975</v>
      </c>
      <c r="FX3" s="5">
        <f t="shared" si="5"/>
        <v>1.3448888242462975</v>
      </c>
    </row>
    <row r="4" spans="4:180" x14ac:dyDescent="0.3">
      <c r="D4" s="1" t="s">
        <v>4</v>
      </c>
      <c r="E4" s="3">
        <f>E3*12</f>
        <v>96</v>
      </c>
      <c r="G4" s="1" t="s">
        <v>5</v>
      </c>
      <c r="H4" s="3">
        <v>2018</v>
      </c>
    </row>
    <row r="5" spans="4:180" x14ac:dyDescent="0.3">
      <c r="D5" s="1" t="s">
        <v>6</v>
      </c>
      <c r="E5" s="4">
        <v>7.0000000000000007E-2</v>
      </c>
      <c r="I5" s="7">
        <f>IF((I7-$H$4)&gt;0,I7-$H$4,0)</f>
        <v>0</v>
      </c>
      <c r="J5" s="7">
        <f t="shared" ref="J5:BU5" si="6">IF((J7-$H$4)&gt;0,J7-$H$4,0)</f>
        <v>0</v>
      </c>
      <c r="K5" s="7">
        <f t="shared" si="6"/>
        <v>0</v>
      </c>
      <c r="L5" s="7">
        <f t="shared" si="6"/>
        <v>0</v>
      </c>
      <c r="M5" s="7">
        <f t="shared" si="6"/>
        <v>0</v>
      </c>
      <c r="N5" s="7">
        <f t="shared" si="6"/>
        <v>0</v>
      </c>
      <c r="O5" s="7">
        <f t="shared" si="6"/>
        <v>0</v>
      </c>
      <c r="P5" s="7">
        <f t="shared" si="6"/>
        <v>0</v>
      </c>
      <c r="Q5" s="7">
        <f t="shared" si="6"/>
        <v>0</v>
      </c>
      <c r="R5" s="7">
        <f t="shared" si="6"/>
        <v>0</v>
      </c>
      <c r="S5" s="7">
        <f t="shared" si="6"/>
        <v>0</v>
      </c>
      <c r="T5" s="7">
        <f t="shared" si="6"/>
        <v>0</v>
      </c>
      <c r="U5" s="7">
        <f t="shared" si="6"/>
        <v>0</v>
      </c>
      <c r="V5" s="7">
        <f t="shared" si="6"/>
        <v>0</v>
      </c>
      <c r="W5" s="7">
        <f t="shared" si="6"/>
        <v>0</v>
      </c>
      <c r="X5" s="7">
        <f t="shared" si="6"/>
        <v>0</v>
      </c>
      <c r="Y5" s="7">
        <f t="shared" si="6"/>
        <v>0</v>
      </c>
      <c r="Z5" s="7">
        <f t="shared" si="6"/>
        <v>0</v>
      </c>
      <c r="AA5" s="7">
        <f t="shared" si="6"/>
        <v>0</v>
      </c>
      <c r="AB5" s="7">
        <f t="shared" si="6"/>
        <v>0</v>
      </c>
      <c r="AC5" s="7">
        <f t="shared" si="6"/>
        <v>0</v>
      </c>
      <c r="AD5" s="7">
        <f t="shared" si="6"/>
        <v>0</v>
      </c>
      <c r="AE5" s="7">
        <f t="shared" si="6"/>
        <v>0</v>
      </c>
      <c r="AF5" s="7">
        <f t="shared" si="6"/>
        <v>0</v>
      </c>
      <c r="AG5" s="7">
        <f t="shared" si="6"/>
        <v>0</v>
      </c>
      <c r="AH5" s="7">
        <f t="shared" si="6"/>
        <v>0</v>
      </c>
      <c r="AI5" s="7">
        <f t="shared" si="6"/>
        <v>0</v>
      </c>
      <c r="AJ5" s="7">
        <f t="shared" si="6"/>
        <v>0</v>
      </c>
      <c r="AK5" s="7">
        <f t="shared" si="6"/>
        <v>0</v>
      </c>
      <c r="AL5" s="7">
        <f t="shared" si="6"/>
        <v>0</v>
      </c>
      <c r="AM5" s="7">
        <f t="shared" si="6"/>
        <v>0</v>
      </c>
      <c r="AN5" s="7">
        <f t="shared" si="6"/>
        <v>0</v>
      </c>
      <c r="AO5" s="7">
        <f t="shared" si="6"/>
        <v>0</v>
      </c>
      <c r="AP5" s="7">
        <f t="shared" si="6"/>
        <v>1</v>
      </c>
      <c r="AQ5" s="7">
        <f t="shared" si="6"/>
        <v>1</v>
      </c>
      <c r="AR5" s="7">
        <f t="shared" si="6"/>
        <v>1</v>
      </c>
      <c r="AS5" s="7">
        <f t="shared" si="6"/>
        <v>1</v>
      </c>
      <c r="AT5" s="7">
        <f t="shared" si="6"/>
        <v>1</v>
      </c>
      <c r="AU5" s="7">
        <f t="shared" si="6"/>
        <v>1</v>
      </c>
      <c r="AV5" s="7">
        <f t="shared" si="6"/>
        <v>1</v>
      </c>
      <c r="AW5" s="7">
        <f t="shared" si="6"/>
        <v>1</v>
      </c>
      <c r="AX5" s="7">
        <f t="shared" si="6"/>
        <v>1</v>
      </c>
      <c r="AY5" s="7">
        <f t="shared" si="6"/>
        <v>1</v>
      </c>
      <c r="AZ5" s="7">
        <f t="shared" si="6"/>
        <v>1</v>
      </c>
      <c r="BA5" s="7">
        <f t="shared" si="6"/>
        <v>1</v>
      </c>
      <c r="BB5" s="7">
        <f t="shared" si="6"/>
        <v>2</v>
      </c>
      <c r="BC5" s="7">
        <f t="shared" si="6"/>
        <v>2</v>
      </c>
      <c r="BD5" s="7">
        <f t="shared" si="6"/>
        <v>2</v>
      </c>
      <c r="BE5" s="7">
        <f t="shared" si="6"/>
        <v>2</v>
      </c>
      <c r="BF5" s="7">
        <f t="shared" si="6"/>
        <v>2</v>
      </c>
      <c r="BG5" s="7">
        <f t="shared" si="6"/>
        <v>2</v>
      </c>
      <c r="BH5" s="7">
        <f t="shared" si="6"/>
        <v>2</v>
      </c>
      <c r="BI5" s="7">
        <f t="shared" si="6"/>
        <v>2</v>
      </c>
      <c r="BJ5" s="7">
        <f t="shared" si="6"/>
        <v>2</v>
      </c>
      <c r="BK5" s="7">
        <f t="shared" si="6"/>
        <v>2</v>
      </c>
      <c r="BL5" s="7">
        <f t="shared" si="6"/>
        <v>2</v>
      </c>
      <c r="BM5" s="7">
        <f t="shared" si="6"/>
        <v>2</v>
      </c>
      <c r="BN5" s="7">
        <f t="shared" si="6"/>
        <v>3</v>
      </c>
      <c r="BO5" s="7">
        <f t="shared" si="6"/>
        <v>3</v>
      </c>
      <c r="BP5" s="7">
        <f t="shared" si="6"/>
        <v>3</v>
      </c>
      <c r="BQ5" s="7">
        <f t="shared" si="6"/>
        <v>3</v>
      </c>
      <c r="BR5" s="7">
        <f t="shared" si="6"/>
        <v>3</v>
      </c>
      <c r="BS5" s="7">
        <f t="shared" si="6"/>
        <v>3</v>
      </c>
      <c r="BT5" s="7">
        <f t="shared" si="6"/>
        <v>3</v>
      </c>
      <c r="BU5" s="7">
        <f t="shared" si="6"/>
        <v>3</v>
      </c>
      <c r="BV5" s="7">
        <f t="shared" ref="BV5:DX5" si="7">IF((BV7-$H$4)&gt;0,BV7-$H$4,0)</f>
        <v>3</v>
      </c>
      <c r="BW5" s="7">
        <f t="shared" si="7"/>
        <v>3</v>
      </c>
      <c r="BX5" s="7">
        <f t="shared" si="7"/>
        <v>3</v>
      </c>
      <c r="BY5" s="7">
        <f t="shared" si="7"/>
        <v>3</v>
      </c>
      <c r="BZ5" s="7">
        <f t="shared" si="7"/>
        <v>4</v>
      </c>
      <c r="CA5" s="7">
        <f t="shared" si="7"/>
        <v>4</v>
      </c>
      <c r="CB5" s="7">
        <f t="shared" si="7"/>
        <v>4</v>
      </c>
      <c r="CC5" s="7">
        <f t="shared" si="7"/>
        <v>4</v>
      </c>
      <c r="CD5" s="7">
        <f t="shared" si="7"/>
        <v>4</v>
      </c>
      <c r="CE5" s="7">
        <f t="shared" si="7"/>
        <v>4</v>
      </c>
      <c r="CF5" s="7">
        <f t="shared" si="7"/>
        <v>4</v>
      </c>
      <c r="CG5" s="7">
        <f t="shared" si="7"/>
        <v>4</v>
      </c>
      <c r="CH5" s="7">
        <f t="shared" si="7"/>
        <v>4</v>
      </c>
      <c r="CI5" s="7">
        <f t="shared" si="7"/>
        <v>4</v>
      </c>
      <c r="CJ5" s="7">
        <f t="shared" si="7"/>
        <v>4</v>
      </c>
      <c r="CK5" s="7">
        <f t="shared" si="7"/>
        <v>4</v>
      </c>
      <c r="CL5" s="7">
        <f t="shared" si="7"/>
        <v>5</v>
      </c>
      <c r="CM5" s="7">
        <f t="shared" si="7"/>
        <v>5</v>
      </c>
      <c r="CN5" s="7">
        <f t="shared" si="7"/>
        <v>5</v>
      </c>
      <c r="CO5" s="7">
        <f t="shared" si="7"/>
        <v>5</v>
      </c>
      <c r="CP5" s="7">
        <f t="shared" si="7"/>
        <v>5</v>
      </c>
      <c r="CQ5" s="7">
        <f t="shared" si="7"/>
        <v>5</v>
      </c>
      <c r="CR5" s="7">
        <f t="shared" si="7"/>
        <v>5</v>
      </c>
      <c r="CS5" s="7">
        <f t="shared" si="7"/>
        <v>5</v>
      </c>
      <c r="CT5" s="7">
        <f t="shared" si="7"/>
        <v>5</v>
      </c>
      <c r="CU5" s="7">
        <f t="shared" si="7"/>
        <v>5</v>
      </c>
      <c r="CV5" s="7">
        <f t="shared" si="7"/>
        <v>5</v>
      </c>
      <c r="CW5" s="7">
        <f t="shared" si="7"/>
        <v>5</v>
      </c>
      <c r="CX5" s="7">
        <f t="shared" si="7"/>
        <v>6</v>
      </c>
      <c r="CY5" s="7">
        <f t="shared" si="7"/>
        <v>6</v>
      </c>
      <c r="CZ5" s="7">
        <f t="shared" si="7"/>
        <v>6</v>
      </c>
      <c r="DA5" s="7">
        <f t="shared" si="7"/>
        <v>6</v>
      </c>
      <c r="DB5" s="7">
        <f t="shared" si="7"/>
        <v>6</v>
      </c>
      <c r="DC5" s="7">
        <f t="shared" si="7"/>
        <v>6</v>
      </c>
      <c r="DD5" s="7">
        <f t="shared" si="7"/>
        <v>6</v>
      </c>
      <c r="DE5" s="7">
        <f t="shared" si="7"/>
        <v>6</v>
      </c>
      <c r="DF5" s="7">
        <f t="shared" si="7"/>
        <v>6</v>
      </c>
      <c r="DG5" s="7">
        <f t="shared" si="7"/>
        <v>6</v>
      </c>
      <c r="DH5" s="7">
        <f t="shared" si="7"/>
        <v>6</v>
      </c>
      <c r="DI5" s="7">
        <f t="shared" si="7"/>
        <v>6</v>
      </c>
      <c r="DJ5" s="7">
        <f t="shared" si="7"/>
        <v>7</v>
      </c>
      <c r="DK5" s="7">
        <f t="shared" si="7"/>
        <v>7</v>
      </c>
      <c r="DL5" s="7">
        <f t="shared" si="7"/>
        <v>7</v>
      </c>
      <c r="DM5" s="7">
        <f t="shared" si="7"/>
        <v>7</v>
      </c>
      <c r="DN5" s="7">
        <f t="shared" si="7"/>
        <v>7</v>
      </c>
      <c r="DO5" s="7">
        <f t="shared" si="7"/>
        <v>7</v>
      </c>
      <c r="DP5" s="7">
        <f t="shared" si="7"/>
        <v>7</v>
      </c>
      <c r="DQ5" s="7">
        <f t="shared" si="7"/>
        <v>7</v>
      </c>
      <c r="DR5" s="7">
        <f t="shared" si="7"/>
        <v>7</v>
      </c>
      <c r="DS5" s="7">
        <f t="shared" si="7"/>
        <v>7</v>
      </c>
      <c r="DT5" s="7">
        <f t="shared" si="7"/>
        <v>7</v>
      </c>
      <c r="DU5" s="7">
        <f t="shared" si="7"/>
        <v>7</v>
      </c>
      <c r="DV5" s="7">
        <f t="shared" si="7"/>
        <v>8</v>
      </c>
      <c r="DW5" s="7">
        <f t="shared" si="7"/>
        <v>8</v>
      </c>
      <c r="DX5" s="7">
        <f t="shared" si="7"/>
        <v>8</v>
      </c>
      <c r="DY5" s="7">
        <f>IF((DY7-$H$4)&gt;0,DY7-$H$4,0)</f>
        <v>8</v>
      </c>
      <c r="DZ5" s="7">
        <f>IF((DZ7-$H$4)&gt;0,DZ7-$H$4,0)</f>
        <v>8</v>
      </c>
      <c r="EA5" s="7">
        <f>IF((EA7-$H$4)&gt;0,EA7-$H$4,0)</f>
        <v>8</v>
      </c>
      <c r="EB5" s="7">
        <f>IF((EB7-$H$4)&gt;0,EB7-$H$4,0)</f>
        <v>8</v>
      </c>
      <c r="EC5" s="7">
        <f t="shared" ref="EC5:FX5" si="8">IF((EC7-$H$4)&gt;0,EC7-$H$4,0)</f>
        <v>8</v>
      </c>
      <c r="ED5" s="7">
        <f t="shared" si="8"/>
        <v>8</v>
      </c>
      <c r="EE5" s="7">
        <f t="shared" si="8"/>
        <v>8</v>
      </c>
      <c r="EF5" s="7">
        <f t="shared" si="8"/>
        <v>8</v>
      </c>
      <c r="EG5" s="7">
        <f t="shared" si="8"/>
        <v>8</v>
      </c>
      <c r="EH5" s="7">
        <f t="shared" si="8"/>
        <v>9</v>
      </c>
      <c r="EI5" s="7">
        <f t="shared" si="8"/>
        <v>9</v>
      </c>
      <c r="EJ5" s="7">
        <f t="shared" si="8"/>
        <v>9</v>
      </c>
      <c r="EK5" s="7">
        <f t="shared" si="8"/>
        <v>9</v>
      </c>
      <c r="EL5" s="7">
        <f t="shared" si="8"/>
        <v>9</v>
      </c>
      <c r="EM5" s="7">
        <f t="shared" si="8"/>
        <v>9</v>
      </c>
      <c r="EN5" s="7">
        <f t="shared" si="8"/>
        <v>9</v>
      </c>
      <c r="EO5" s="7">
        <f t="shared" si="8"/>
        <v>9</v>
      </c>
      <c r="EP5" s="7">
        <f t="shared" si="8"/>
        <v>9</v>
      </c>
      <c r="EQ5" s="7">
        <f t="shared" si="8"/>
        <v>9</v>
      </c>
      <c r="ER5" s="7">
        <f t="shared" si="8"/>
        <v>9</v>
      </c>
      <c r="ES5" s="7">
        <f t="shared" si="8"/>
        <v>9</v>
      </c>
      <c r="ET5" s="7">
        <f t="shared" si="8"/>
        <v>10</v>
      </c>
      <c r="EU5" s="7">
        <f t="shared" si="8"/>
        <v>10</v>
      </c>
      <c r="EV5" s="7">
        <f t="shared" si="8"/>
        <v>10</v>
      </c>
      <c r="EW5" s="7">
        <f t="shared" si="8"/>
        <v>10</v>
      </c>
      <c r="EX5" s="7">
        <f t="shared" si="8"/>
        <v>10</v>
      </c>
      <c r="EY5" s="7">
        <f t="shared" si="8"/>
        <v>10</v>
      </c>
      <c r="EZ5" s="7">
        <f t="shared" si="8"/>
        <v>10</v>
      </c>
      <c r="FA5" s="7">
        <f t="shared" si="8"/>
        <v>10</v>
      </c>
      <c r="FB5" s="7">
        <f t="shared" si="8"/>
        <v>10</v>
      </c>
      <c r="FC5" s="7">
        <f t="shared" si="8"/>
        <v>10</v>
      </c>
      <c r="FD5" s="7">
        <f t="shared" si="8"/>
        <v>10</v>
      </c>
      <c r="FE5" s="7">
        <f t="shared" si="8"/>
        <v>10</v>
      </c>
      <c r="FF5" s="7">
        <f t="shared" si="8"/>
        <v>11</v>
      </c>
      <c r="FG5" s="7">
        <f t="shared" si="8"/>
        <v>11</v>
      </c>
      <c r="FH5" s="7">
        <f t="shared" si="8"/>
        <v>11</v>
      </c>
      <c r="FI5" s="7">
        <f t="shared" si="8"/>
        <v>11</v>
      </c>
      <c r="FJ5" s="7">
        <f t="shared" si="8"/>
        <v>11</v>
      </c>
      <c r="FK5" s="7">
        <f t="shared" si="8"/>
        <v>11</v>
      </c>
      <c r="FL5" s="7">
        <f t="shared" si="8"/>
        <v>11</v>
      </c>
      <c r="FM5" s="7">
        <f t="shared" si="8"/>
        <v>11</v>
      </c>
      <c r="FN5" s="7">
        <f t="shared" si="8"/>
        <v>11</v>
      </c>
      <c r="FO5" s="7">
        <f t="shared" si="8"/>
        <v>11</v>
      </c>
      <c r="FP5" s="7">
        <f t="shared" si="8"/>
        <v>11</v>
      </c>
      <c r="FQ5" s="7">
        <f t="shared" si="8"/>
        <v>11</v>
      </c>
      <c r="FR5" s="7">
        <f t="shared" si="8"/>
        <v>12</v>
      </c>
      <c r="FS5" s="7">
        <f t="shared" si="8"/>
        <v>12</v>
      </c>
      <c r="FT5" s="7">
        <f t="shared" si="8"/>
        <v>12</v>
      </c>
      <c r="FU5" s="7">
        <f t="shared" si="8"/>
        <v>12</v>
      </c>
      <c r="FV5" s="7">
        <f t="shared" si="8"/>
        <v>12</v>
      </c>
      <c r="FW5" s="7">
        <f t="shared" si="8"/>
        <v>12</v>
      </c>
      <c r="FX5" s="7">
        <f t="shared" si="8"/>
        <v>12</v>
      </c>
    </row>
    <row r="6" spans="4:180" x14ac:dyDescent="0.3">
      <c r="D6" s="1" t="s">
        <v>7</v>
      </c>
      <c r="E6" s="4">
        <v>0.04</v>
      </c>
      <c r="I6" s="3">
        <v>1</v>
      </c>
      <c r="J6" s="3">
        <v>2</v>
      </c>
      <c r="K6" s="3">
        <v>3</v>
      </c>
      <c r="L6" s="3">
        <v>4</v>
      </c>
      <c r="M6" s="3">
        <v>5</v>
      </c>
      <c r="N6" s="3">
        <v>6</v>
      </c>
      <c r="O6" s="3">
        <v>7</v>
      </c>
      <c r="P6" s="3">
        <v>8</v>
      </c>
      <c r="Q6" s="3">
        <v>9</v>
      </c>
      <c r="R6" s="3">
        <v>10</v>
      </c>
      <c r="S6" s="3">
        <v>11</v>
      </c>
      <c r="T6" s="3">
        <v>12</v>
      </c>
      <c r="U6" s="3">
        <v>13</v>
      </c>
      <c r="V6" s="3">
        <v>14</v>
      </c>
      <c r="W6" s="3">
        <v>15</v>
      </c>
      <c r="X6" s="3">
        <v>16</v>
      </c>
      <c r="Y6" s="3">
        <v>17</v>
      </c>
      <c r="Z6" s="3">
        <v>18</v>
      </c>
      <c r="AA6" s="3">
        <v>19</v>
      </c>
      <c r="AB6" s="3">
        <v>20</v>
      </c>
      <c r="AC6" s="3">
        <v>21</v>
      </c>
      <c r="AD6" s="3">
        <v>22</v>
      </c>
      <c r="AE6" s="3">
        <v>23</v>
      </c>
      <c r="AF6" s="3">
        <v>24</v>
      </c>
      <c r="AG6" s="3">
        <v>25</v>
      </c>
      <c r="AH6" s="3">
        <v>26</v>
      </c>
      <c r="AI6" s="3">
        <v>27</v>
      </c>
      <c r="AJ6" s="3">
        <v>28</v>
      </c>
      <c r="AK6" s="3">
        <v>29</v>
      </c>
      <c r="AL6" s="3">
        <v>30</v>
      </c>
      <c r="AM6" s="3">
        <v>31</v>
      </c>
      <c r="AN6" s="3">
        <v>32</v>
      </c>
      <c r="AO6" s="3">
        <v>33</v>
      </c>
      <c r="AP6" s="3">
        <v>34</v>
      </c>
      <c r="AQ6" s="3">
        <v>35</v>
      </c>
      <c r="AR6" s="3">
        <v>36</v>
      </c>
      <c r="AS6" s="3">
        <v>37</v>
      </c>
      <c r="AT6" s="3">
        <v>38</v>
      </c>
      <c r="AU6" s="3">
        <v>39</v>
      </c>
      <c r="AV6" s="3">
        <v>40</v>
      </c>
      <c r="AW6" s="3">
        <v>41</v>
      </c>
      <c r="AX6" s="3">
        <v>42</v>
      </c>
      <c r="AY6" s="3">
        <v>43</v>
      </c>
      <c r="AZ6" s="3">
        <v>44</v>
      </c>
      <c r="BA6" s="3">
        <v>45</v>
      </c>
      <c r="BB6" s="3">
        <v>46</v>
      </c>
      <c r="BC6" s="3">
        <v>47</v>
      </c>
      <c r="BD6" s="3">
        <v>48</v>
      </c>
      <c r="BE6" s="3">
        <v>49</v>
      </c>
      <c r="BF6" s="3">
        <v>50</v>
      </c>
      <c r="BG6" s="3">
        <v>51</v>
      </c>
      <c r="BH6" s="3">
        <v>52</v>
      </c>
      <c r="BI6" s="3">
        <v>53</v>
      </c>
      <c r="BJ6" s="3">
        <v>54</v>
      </c>
      <c r="BK6" s="3">
        <v>55</v>
      </c>
      <c r="BL6" s="3">
        <v>56</v>
      </c>
      <c r="BM6" s="3">
        <v>57</v>
      </c>
      <c r="BN6" s="3">
        <v>58</v>
      </c>
      <c r="BO6" s="3">
        <v>59</v>
      </c>
      <c r="BP6" s="3">
        <v>60</v>
      </c>
      <c r="BQ6" s="3">
        <v>61</v>
      </c>
      <c r="BR6" s="3">
        <v>62</v>
      </c>
      <c r="BS6" s="3">
        <v>63</v>
      </c>
      <c r="BT6" s="3">
        <v>64</v>
      </c>
      <c r="BU6" s="3">
        <v>65</v>
      </c>
      <c r="BV6" s="3">
        <v>66</v>
      </c>
      <c r="BW6" s="3">
        <v>67</v>
      </c>
      <c r="BX6" s="3">
        <v>68</v>
      </c>
      <c r="BY6" s="3">
        <v>69</v>
      </c>
      <c r="BZ6" s="3">
        <v>70</v>
      </c>
      <c r="CA6" s="3">
        <v>71</v>
      </c>
      <c r="CB6" s="3">
        <v>72</v>
      </c>
      <c r="CC6" s="3">
        <v>73</v>
      </c>
      <c r="CD6" s="3">
        <v>74</v>
      </c>
      <c r="CE6" s="3">
        <v>75</v>
      </c>
      <c r="CF6" s="3">
        <v>76</v>
      </c>
      <c r="CG6" s="3">
        <v>77</v>
      </c>
      <c r="CH6" s="3">
        <v>78</v>
      </c>
      <c r="CI6" s="3">
        <v>79</v>
      </c>
      <c r="CJ6" s="3">
        <v>80</v>
      </c>
      <c r="CK6" s="3">
        <v>81</v>
      </c>
      <c r="CL6" s="3">
        <v>82</v>
      </c>
      <c r="CM6" s="3">
        <v>83</v>
      </c>
      <c r="CN6" s="3">
        <v>84</v>
      </c>
      <c r="CO6" s="3">
        <v>85</v>
      </c>
      <c r="CP6" s="3">
        <v>86</v>
      </c>
      <c r="CQ6" s="3">
        <v>87</v>
      </c>
      <c r="CR6" s="3">
        <v>88</v>
      </c>
      <c r="CS6" s="3">
        <v>89</v>
      </c>
      <c r="CT6" s="3">
        <v>90</v>
      </c>
      <c r="CU6" s="3">
        <v>91</v>
      </c>
      <c r="CV6" s="3">
        <v>92</v>
      </c>
      <c r="CW6" s="3">
        <v>93</v>
      </c>
      <c r="CX6" s="3">
        <v>94</v>
      </c>
      <c r="CY6" s="3">
        <v>95</v>
      </c>
      <c r="CZ6" s="3">
        <v>96</v>
      </c>
      <c r="DA6" s="3">
        <v>97</v>
      </c>
      <c r="DB6" s="3">
        <v>98</v>
      </c>
      <c r="DC6" s="3">
        <v>99</v>
      </c>
      <c r="DD6" s="3">
        <v>100</v>
      </c>
      <c r="DE6" s="3">
        <v>101</v>
      </c>
      <c r="DF6" s="3">
        <v>102</v>
      </c>
      <c r="DG6" s="3">
        <v>103</v>
      </c>
      <c r="DH6" s="3">
        <v>104</v>
      </c>
      <c r="DI6" s="3">
        <v>105</v>
      </c>
      <c r="DJ6" s="3">
        <v>106</v>
      </c>
      <c r="DK6" s="3">
        <v>107</v>
      </c>
      <c r="DL6" s="3">
        <v>108</v>
      </c>
      <c r="DM6" s="3">
        <v>109</v>
      </c>
      <c r="DN6" s="3">
        <v>110</v>
      </c>
      <c r="DO6" s="3">
        <v>111</v>
      </c>
      <c r="DP6" s="3">
        <v>112</v>
      </c>
      <c r="DQ6" s="3">
        <v>113</v>
      </c>
      <c r="DR6" s="3">
        <v>114</v>
      </c>
      <c r="DS6" s="3">
        <v>115</v>
      </c>
      <c r="DT6" s="3">
        <v>116</v>
      </c>
      <c r="DU6" s="3">
        <v>117</v>
      </c>
      <c r="DV6" s="3">
        <v>118</v>
      </c>
      <c r="DW6" s="3">
        <v>119</v>
      </c>
      <c r="DX6" s="3">
        <v>120</v>
      </c>
      <c r="DY6" s="3">
        <v>121</v>
      </c>
      <c r="DZ6" s="3">
        <v>122</v>
      </c>
      <c r="EA6" s="3">
        <v>123</v>
      </c>
      <c r="EB6" s="3">
        <v>124</v>
      </c>
      <c r="EC6" s="3">
        <v>125</v>
      </c>
      <c r="ED6" s="3">
        <v>126</v>
      </c>
      <c r="EE6" s="3">
        <v>127</v>
      </c>
      <c r="EF6" s="3">
        <v>128</v>
      </c>
      <c r="EG6" s="3">
        <v>129</v>
      </c>
      <c r="EH6" s="3">
        <v>130</v>
      </c>
      <c r="EI6" s="3">
        <v>131</v>
      </c>
      <c r="EJ6" s="3">
        <v>132</v>
      </c>
      <c r="EK6" s="3">
        <v>133</v>
      </c>
      <c r="EL6" s="3">
        <v>134</v>
      </c>
      <c r="EM6" s="3">
        <v>135</v>
      </c>
      <c r="EN6" s="3">
        <v>136</v>
      </c>
      <c r="EO6" s="3">
        <v>137</v>
      </c>
      <c r="EP6" s="3">
        <v>138</v>
      </c>
      <c r="EQ6" s="3">
        <v>139</v>
      </c>
      <c r="ER6" s="3">
        <v>140</v>
      </c>
      <c r="ES6" s="3">
        <v>141</v>
      </c>
      <c r="ET6" s="3">
        <v>142</v>
      </c>
      <c r="EU6" s="3">
        <v>143</v>
      </c>
      <c r="EV6" s="3">
        <v>144</v>
      </c>
      <c r="EW6" s="3">
        <v>145</v>
      </c>
      <c r="EX6" s="3">
        <v>146</v>
      </c>
      <c r="EY6" s="3">
        <v>147</v>
      </c>
      <c r="EZ6" s="3">
        <v>148</v>
      </c>
      <c r="FA6" s="3">
        <v>149</v>
      </c>
      <c r="FB6" s="3">
        <v>150</v>
      </c>
      <c r="FC6" s="3">
        <v>151</v>
      </c>
      <c r="FD6" s="3">
        <v>152</v>
      </c>
      <c r="FE6" s="3">
        <v>153</v>
      </c>
      <c r="FF6" s="3">
        <v>154</v>
      </c>
      <c r="FG6" s="3">
        <v>155</v>
      </c>
      <c r="FH6" s="3">
        <v>156</v>
      </c>
      <c r="FI6" s="3">
        <v>157</v>
      </c>
      <c r="FJ6" s="3">
        <v>158</v>
      </c>
      <c r="FK6" s="3">
        <v>159</v>
      </c>
      <c r="FL6" s="3">
        <v>160</v>
      </c>
      <c r="FM6" s="3">
        <v>161</v>
      </c>
      <c r="FN6" s="3">
        <v>162</v>
      </c>
      <c r="FO6" s="3">
        <v>163</v>
      </c>
      <c r="FP6" s="3">
        <v>164</v>
      </c>
      <c r="FQ6" s="3">
        <v>165</v>
      </c>
      <c r="FR6" s="3">
        <v>166</v>
      </c>
      <c r="FS6" s="3">
        <v>167</v>
      </c>
      <c r="FT6" s="3">
        <v>168</v>
      </c>
      <c r="FU6" s="3">
        <v>169</v>
      </c>
      <c r="FV6" s="3">
        <v>170</v>
      </c>
      <c r="FW6" s="3">
        <v>171</v>
      </c>
      <c r="FX6" s="3">
        <v>172</v>
      </c>
    </row>
    <row r="7" spans="4:180" x14ac:dyDescent="0.3">
      <c r="I7" s="3">
        <f>YEAR(I8)</f>
        <v>2016</v>
      </c>
      <c r="J7" s="3">
        <f t="shared" ref="J7:BU7" si="9">YEAR(J8)</f>
        <v>2016</v>
      </c>
      <c r="K7" s="3">
        <f t="shared" si="9"/>
        <v>2016</v>
      </c>
      <c r="L7" s="3">
        <f t="shared" si="9"/>
        <v>2016</v>
      </c>
      <c r="M7" s="3">
        <f t="shared" si="9"/>
        <v>2016</v>
      </c>
      <c r="N7" s="3">
        <f t="shared" si="9"/>
        <v>2016</v>
      </c>
      <c r="O7" s="3">
        <f t="shared" si="9"/>
        <v>2016</v>
      </c>
      <c r="P7" s="3">
        <f t="shared" si="9"/>
        <v>2016</v>
      </c>
      <c r="Q7" s="3">
        <f t="shared" si="9"/>
        <v>2016</v>
      </c>
      <c r="R7" s="3">
        <f t="shared" si="9"/>
        <v>2017</v>
      </c>
      <c r="S7" s="3">
        <f t="shared" si="9"/>
        <v>2017</v>
      </c>
      <c r="T7" s="3">
        <f t="shared" si="9"/>
        <v>2017</v>
      </c>
      <c r="U7" s="3">
        <f t="shared" si="9"/>
        <v>2017</v>
      </c>
      <c r="V7" s="3">
        <f t="shared" si="9"/>
        <v>2017</v>
      </c>
      <c r="W7" s="3">
        <f t="shared" si="9"/>
        <v>2017</v>
      </c>
      <c r="X7" s="3">
        <f t="shared" si="9"/>
        <v>2017</v>
      </c>
      <c r="Y7" s="3">
        <f t="shared" si="9"/>
        <v>2017</v>
      </c>
      <c r="Z7" s="3">
        <f t="shared" si="9"/>
        <v>2017</v>
      </c>
      <c r="AA7" s="3">
        <f t="shared" si="9"/>
        <v>2017</v>
      </c>
      <c r="AB7" s="3">
        <f t="shared" si="9"/>
        <v>2017</v>
      </c>
      <c r="AC7" s="3">
        <f t="shared" si="9"/>
        <v>2017</v>
      </c>
      <c r="AD7" s="3">
        <f t="shared" si="9"/>
        <v>2018</v>
      </c>
      <c r="AE7" s="3">
        <f t="shared" si="9"/>
        <v>2018</v>
      </c>
      <c r="AF7" s="3">
        <f t="shared" si="9"/>
        <v>2018</v>
      </c>
      <c r="AG7" s="3">
        <f t="shared" si="9"/>
        <v>2018</v>
      </c>
      <c r="AH7" s="3">
        <f t="shared" si="9"/>
        <v>2018</v>
      </c>
      <c r="AI7" s="3">
        <f t="shared" si="9"/>
        <v>2018</v>
      </c>
      <c r="AJ7" s="3">
        <f t="shared" si="9"/>
        <v>2018</v>
      </c>
      <c r="AK7" s="3">
        <f t="shared" si="9"/>
        <v>2018</v>
      </c>
      <c r="AL7" s="3">
        <f t="shared" si="9"/>
        <v>2018</v>
      </c>
      <c r="AM7" s="3">
        <f t="shared" si="9"/>
        <v>2018</v>
      </c>
      <c r="AN7" s="3">
        <f t="shared" si="9"/>
        <v>2018</v>
      </c>
      <c r="AO7" s="3">
        <f t="shared" si="9"/>
        <v>2018</v>
      </c>
      <c r="AP7" s="3">
        <f t="shared" si="9"/>
        <v>2019</v>
      </c>
      <c r="AQ7" s="3">
        <f t="shared" si="9"/>
        <v>2019</v>
      </c>
      <c r="AR7" s="3">
        <f t="shared" si="9"/>
        <v>2019</v>
      </c>
      <c r="AS7" s="3">
        <f t="shared" si="9"/>
        <v>2019</v>
      </c>
      <c r="AT7" s="3">
        <f t="shared" si="9"/>
        <v>2019</v>
      </c>
      <c r="AU7" s="3">
        <f t="shared" si="9"/>
        <v>2019</v>
      </c>
      <c r="AV7" s="3">
        <f t="shared" si="9"/>
        <v>2019</v>
      </c>
      <c r="AW7" s="3">
        <f t="shared" si="9"/>
        <v>2019</v>
      </c>
      <c r="AX7" s="3">
        <f t="shared" si="9"/>
        <v>2019</v>
      </c>
      <c r="AY7" s="3">
        <f t="shared" si="9"/>
        <v>2019</v>
      </c>
      <c r="AZ7" s="3">
        <f t="shared" si="9"/>
        <v>2019</v>
      </c>
      <c r="BA7" s="3">
        <f t="shared" si="9"/>
        <v>2019</v>
      </c>
      <c r="BB7" s="3">
        <f t="shared" si="9"/>
        <v>2020</v>
      </c>
      <c r="BC7" s="3">
        <f t="shared" si="9"/>
        <v>2020</v>
      </c>
      <c r="BD7" s="3">
        <f t="shared" si="9"/>
        <v>2020</v>
      </c>
      <c r="BE7" s="3">
        <f t="shared" si="9"/>
        <v>2020</v>
      </c>
      <c r="BF7" s="3">
        <f t="shared" si="9"/>
        <v>2020</v>
      </c>
      <c r="BG7" s="3">
        <f t="shared" si="9"/>
        <v>2020</v>
      </c>
      <c r="BH7" s="3">
        <f t="shared" si="9"/>
        <v>2020</v>
      </c>
      <c r="BI7" s="3">
        <f t="shared" si="9"/>
        <v>2020</v>
      </c>
      <c r="BJ7" s="3">
        <f t="shared" si="9"/>
        <v>2020</v>
      </c>
      <c r="BK7" s="3">
        <f t="shared" si="9"/>
        <v>2020</v>
      </c>
      <c r="BL7" s="3">
        <f t="shared" si="9"/>
        <v>2020</v>
      </c>
      <c r="BM7" s="3">
        <f t="shared" si="9"/>
        <v>2020</v>
      </c>
      <c r="BN7" s="3">
        <f t="shared" si="9"/>
        <v>2021</v>
      </c>
      <c r="BO7" s="3">
        <f t="shared" si="9"/>
        <v>2021</v>
      </c>
      <c r="BP7" s="3">
        <f t="shared" si="9"/>
        <v>2021</v>
      </c>
      <c r="BQ7" s="3">
        <f t="shared" si="9"/>
        <v>2021</v>
      </c>
      <c r="BR7" s="3">
        <f t="shared" si="9"/>
        <v>2021</v>
      </c>
      <c r="BS7" s="3">
        <f t="shared" si="9"/>
        <v>2021</v>
      </c>
      <c r="BT7" s="3">
        <f t="shared" si="9"/>
        <v>2021</v>
      </c>
      <c r="BU7" s="3">
        <f t="shared" si="9"/>
        <v>2021</v>
      </c>
      <c r="BV7" s="3">
        <f t="shared" ref="BV7:EG7" si="10">YEAR(BV8)</f>
        <v>2021</v>
      </c>
      <c r="BW7" s="3">
        <f t="shared" si="10"/>
        <v>2021</v>
      </c>
      <c r="BX7" s="3">
        <f t="shared" si="10"/>
        <v>2021</v>
      </c>
      <c r="BY7" s="3">
        <f t="shared" si="10"/>
        <v>2021</v>
      </c>
      <c r="BZ7" s="3">
        <f t="shared" si="10"/>
        <v>2022</v>
      </c>
      <c r="CA7" s="3">
        <f t="shared" si="10"/>
        <v>2022</v>
      </c>
      <c r="CB7" s="3">
        <f t="shared" si="10"/>
        <v>2022</v>
      </c>
      <c r="CC7" s="3">
        <f t="shared" si="10"/>
        <v>2022</v>
      </c>
      <c r="CD7" s="3">
        <f t="shared" si="10"/>
        <v>2022</v>
      </c>
      <c r="CE7" s="3">
        <f t="shared" si="10"/>
        <v>2022</v>
      </c>
      <c r="CF7" s="3">
        <f t="shared" si="10"/>
        <v>2022</v>
      </c>
      <c r="CG7" s="3">
        <f t="shared" si="10"/>
        <v>2022</v>
      </c>
      <c r="CH7" s="3">
        <f t="shared" si="10"/>
        <v>2022</v>
      </c>
      <c r="CI7" s="3">
        <f t="shared" si="10"/>
        <v>2022</v>
      </c>
      <c r="CJ7" s="3">
        <f t="shared" si="10"/>
        <v>2022</v>
      </c>
      <c r="CK7" s="3">
        <f t="shared" si="10"/>
        <v>2022</v>
      </c>
      <c r="CL7" s="3">
        <f t="shared" si="10"/>
        <v>2023</v>
      </c>
      <c r="CM7" s="3">
        <f t="shared" si="10"/>
        <v>2023</v>
      </c>
      <c r="CN7" s="3">
        <f t="shared" si="10"/>
        <v>2023</v>
      </c>
      <c r="CO7" s="3">
        <f t="shared" si="10"/>
        <v>2023</v>
      </c>
      <c r="CP7" s="3">
        <f t="shared" si="10"/>
        <v>2023</v>
      </c>
      <c r="CQ7" s="3">
        <f t="shared" si="10"/>
        <v>2023</v>
      </c>
      <c r="CR7" s="3">
        <f t="shared" si="10"/>
        <v>2023</v>
      </c>
      <c r="CS7" s="3">
        <f t="shared" si="10"/>
        <v>2023</v>
      </c>
      <c r="CT7" s="3">
        <f t="shared" si="10"/>
        <v>2023</v>
      </c>
      <c r="CU7" s="3">
        <f t="shared" si="10"/>
        <v>2023</v>
      </c>
      <c r="CV7" s="3">
        <f t="shared" si="10"/>
        <v>2023</v>
      </c>
      <c r="CW7" s="3">
        <f t="shared" si="10"/>
        <v>2023</v>
      </c>
      <c r="CX7" s="3">
        <f t="shared" si="10"/>
        <v>2024</v>
      </c>
      <c r="CY7" s="3">
        <f t="shared" si="10"/>
        <v>2024</v>
      </c>
      <c r="CZ7" s="3">
        <f t="shared" si="10"/>
        <v>2024</v>
      </c>
      <c r="DA7" s="3">
        <f t="shared" si="10"/>
        <v>2024</v>
      </c>
      <c r="DB7" s="3">
        <f t="shared" si="10"/>
        <v>2024</v>
      </c>
      <c r="DC7" s="3">
        <f t="shared" si="10"/>
        <v>2024</v>
      </c>
      <c r="DD7" s="3">
        <f t="shared" si="10"/>
        <v>2024</v>
      </c>
      <c r="DE7" s="3">
        <f t="shared" si="10"/>
        <v>2024</v>
      </c>
      <c r="DF7" s="3">
        <f t="shared" si="10"/>
        <v>2024</v>
      </c>
      <c r="DG7" s="3">
        <f t="shared" si="10"/>
        <v>2024</v>
      </c>
      <c r="DH7" s="3">
        <f t="shared" si="10"/>
        <v>2024</v>
      </c>
      <c r="DI7" s="3">
        <f t="shared" si="10"/>
        <v>2024</v>
      </c>
      <c r="DJ7" s="3">
        <f t="shared" si="10"/>
        <v>2025</v>
      </c>
      <c r="DK7" s="3">
        <f t="shared" si="10"/>
        <v>2025</v>
      </c>
      <c r="DL7" s="3">
        <f t="shared" si="10"/>
        <v>2025</v>
      </c>
      <c r="DM7" s="3">
        <f t="shared" si="10"/>
        <v>2025</v>
      </c>
      <c r="DN7" s="3">
        <f t="shared" si="10"/>
        <v>2025</v>
      </c>
      <c r="DO7" s="3">
        <f t="shared" si="10"/>
        <v>2025</v>
      </c>
      <c r="DP7" s="3">
        <f t="shared" si="10"/>
        <v>2025</v>
      </c>
      <c r="DQ7" s="3">
        <f t="shared" si="10"/>
        <v>2025</v>
      </c>
      <c r="DR7" s="3">
        <f t="shared" si="10"/>
        <v>2025</v>
      </c>
      <c r="DS7" s="3">
        <f t="shared" si="10"/>
        <v>2025</v>
      </c>
      <c r="DT7" s="3">
        <f t="shared" si="10"/>
        <v>2025</v>
      </c>
      <c r="DU7" s="3">
        <f t="shared" si="10"/>
        <v>2025</v>
      </c>
      <c r="DV7" s="3">
        <f t="shared" si="10"/>
        <v>2026</v>
      </c>
      <c r="DW7" s="3">
        <f t="shared" si="10"/>
        <v>2026</v>
      </c>
      <c r="DX7" s="3">
        <f t="shared" si="10"/>
        <v>2026</v>
      </c>
      <c r="DY7" s="3">
        <f t="shared" si="10"/>
        <v>2026</v>
      </c>
      <c r="DZ7" s="3">
        <f t="shared" si="10"/>
        <v>2026</v>
      </c>
      <c r="EA7" s="3">
        <f t="shared" si="10"/>
        <v>2026</v>
      </c>
      <c r="EB7" s="3">
        <f t="shared" si="10"/>
        <v>2026</v>
      </c>
      <c r="EC7" s="3">
        <f t="shared" si="10"/>
        <v>2026</v>
      </c>
      <c r="ED7" s="3">
        <f t="shared" si="10"/>
        <v>2026</v>
      </c>
      <c r="EE7" s="3">
        <f t="shared" si="10"/>
        <v>2026</v>
      </c>
      <c r="EF7" s="3">
        <f t="shared" si="10"/>
        <v>2026</v>
      </c>
      <c r="EG7" s="3">
        <f t="shared" si="10"/>
        <v>2026</v>
      </c>
      <c r="EH7" s="3">
        <f t="shared" ref="EH7:FX7" si="11">YEAR(EH8)</f>
        <v>2027</v>
      </c>
      <c r="EI7" s="3">
        <f t="shared" si="11"/>
        <v>2027</v>
      </c>
      <c r="EJ7" s="3">
        <f t="shared" si="11"/>
        <v>2027</v>
      </c>
      <c r="EK7" s="3">
        <f t="shared" si="11"/>
        <v>2027</v>
      </c>
      <c r="EL7" s="3">
        <f t="shared" si="11"/>
        <v>2027</v>
      </c>
      <c r="EM7" s="3">
        <f t="shared" si="11"/>
        <v>2027</v>
      </c>
      <c r="EN7" s="3">
        <f t="shared" si="11"/>
        <v>2027</v>
      </c>
      <c r="EO7" s="3">
        <f t="shared" si="11"/>
        <v>2027</v>
      </c>
      <c r="EP7" s="3">
        <f t="shared" si="11"/>
        <v>2027</v>
      </c>
      <c r="EQ7" s="3">
        <f t="shared" si="11"/>
        <v>2027</v>
      </c>
      <c r="ER7" s="3">
        <f t="shared" si="11"/>
        <v>2027</v>
      </c>
      <c r="ES7" s="3">
        <f t="shared" si="11"/>
        <v>2027</v>
      </c>
      <c r="ET7" s="3">
        <f t="shared" si="11"/>
        <v>2028</v>
      </c>
      <c r="EU7" s="3">
        <f t="shared" si="11"/>
        <v>2028</v>
      </c>
      <c r="EV7" s="3">
        <f t="shared" si="11"/>
        <v>2028</v>
      </c>
      <c r="EW7" s="3">
        <f t="shared" si="11"/>
        <v>2028</v>
      </c>
      <c r="EX7" s="3">
        <f t="shared" si="11"/>
        <v>2028</v>
      </c>
      <c r="EY7" s="3">
        <f t="shared" si="11"/>
        <v>2028</v>
      </c>
      <c r="EZ7" s="3">
        <f t="shared" si="11"/>
        <v>2028</v>
      </c>
      <c r="FA7" s="3">
        <f t="shared" si="11"/>
        <v>2028</v>
      </c>
      <c r="FB7" s="3">
        <f t="shared" si="11"/>
        <v>2028</v>
      </c>
      <c r="FC7" s="3">
        <f t="shared" si="11"/>
        <v>2028</v>
      </c>
      <c r="FD7" s="3">
        <f t="shared" si="11"/>
        <v>2028</v>
      </c>
      <c r="FE7" s="3">
        <f t="shared" si="11"/>
        <v>2028</v>
      </c>
      <c r="FF7" s="3">
        <f t="shared" si="11"/>
        <v>2029</v>
      </c>
      <c r="FG7" s="3">
        <f t="shared" si="11"/>
        <v>2029</v>
      </c>
      <c r="FH7" s="3">
        <f t="shared" si="11"/>
        <v>2029</v>
      </c>
      <c r="FI7" s="3">
        <f t="shared" si="11"/>
        <v>2029</v>
      </c>
      <c r="FJ7" s="3">
        <f t="shared" si="11"/>
        <v>2029</v>
      </c>
      <c r="FK7" s="3">
        <f t="shared" si="11"/>
        <v>2029</v>
      </c>
      <c r="FL7" s="3">
        <f t="shared" si="11"/>
        <v>2029</v>
      </c>
      <c r="FM7" s="3">
        <f t="shared" si="11"/>
        <v>2029</v>
      </c>
      <c r="FN7" s="3">
        <f t="shared" si="11"/>
        <v>2029</v>
      </c>
      <c r="FO7" s="3">
        <f t="shared" si="11"/>
        <v>2029</v>
      </c>
      <c r="FP7" s="3">
        <f t="shared" si="11"/>
        <v>2029</v>
      </c>
      <c r="FQ7" s="3">
        <f t="shared" si="11"/>
        <v>2029</v>
      </c>
      <c r="FR7" s="3">
        <f t="shared" si="11"/>
        <v>2030</v>
      </c>
      <c r="FS7" s="3">
        <f t="shared" si="11"/>
        <v>2030</v>
      </c>
      <c r="FT7" s="3">
        <f t="shared" si="11"/>
        <v>2030</v>
      </c>
      <c r="FU7" s="3">
        <f t="shared" si="11"/>
        <v>2030</v>
      </c>
      <c r="FV7" s="3">
        <f t="shared" si="11"/>
        <v>2030</v>
      </c>
      <c r="FW7" s="3">
        <f t="shared" si="11"/>
        <v>2030</v>
      </c>
      <c r="FX7" s="3">
        <f t="shared" si="11"/>
        <v>2030</v>
      </c>
    </row>
    <row r="8" spans="4:180" x14ac:dyDescent="0.3">
      <c r="D8" s="3" t="s">
        <v>8</v>
      </c>
      <c r="E8" s="8" t="s">
        <v>9</v>
      </c>
      <c r="F8" s="3" t="s">
        <v>10</v>
      </c>
      <c r="G8" s="3" t="s">
        <v>11</v>
      </c>
      <c r="H8" s="3" t="s">
        <v>12</v>
      </c>
      <c r="I8" s="9">
        <f>E2</f>
        <v>42461</v>
      </c>
      <c r="J8" s="9">
        <f>EDATE(I8,1)</f>
        <v>42491</v>
      </c>
      <c r="K8" s="9">
        <f t="shared" ref="K8:BV8" si="12">EDATE(J8,1)</f>
        <v>42522</v>
      </c>
      <c r="L8" s="9">
        <f t="shared" si="12"/>
        <v>42552</v>
      </c>
      <c r="M8" s="9">
        <f t="shared" si="12"/>
        <v>42583</v>
      </c>
      <c r="N8" s="9">
        <f t="shared" si="12"/>
        <v>42614</v>
      </c>
      <c r="O8" s="9">
        <f t="shared" si="12"/>
        <v>42644</v>
      </c>
      <c r="P8" s="9">
        <f t="shared" si="12"/>
        <v>42675</v>
      </c>
      <c r="Q8" s="9">
        <f t="shared" si="12"/>
        <v>42705</v>
      </c>
      <c r="R8" s="9">
        <f t="shared" si="12"/>
        <v>42736</v>
      </c>
      <c r="S8" s="9">
        <f t="shared" si="12"/>
        <v>42767</v>
      </c>
      <c r="T8" s="9">
        <f t="shared" si="12"/>
        <v>42795</v>
      </c>
      <c r="U8" s="9">
        <f t="shared" si="12"/>
        <v>42826</v>
      </c>
      <c r="V8" s="9">
        <f t="shared" si="12"/>
        <v>42856</v>
      </c>
      <c r="W8" s="9">
        <f t="shared" si="12"/>
        <v>42887</v>
      </c>
      <c r="X8" s="9">
        <f t="shared" si="12"/>
        <v>42917</v>
      </c>
      <c r="Y8" s="9">
        <f t="shared" si="12"/>
        <v>42948</v>
      </c>
      <c r="Z8" s="9">
        <f t="shared" si="12"/>
        <v>42979</v>
      </c>
      <c r="AA8" s="9">
        <f t="shared" si="12"/>
        <v>43009</v>
      </c>
      <c r="AB8" s="9">
        <f t="shared" si="12"/>
        <v>43040</v>
      </c>
      <c r="AC8" s="9">
        <f t="shared" si="12"/>
        <v>43070</v>
      </c>
      <c r="AD8" s="9">
        <f t="shared" si="12"/>
        <v>43101</v>
      </c>
      <c r="AE8" s="9">
        <f t="shared" si="12"/>
        <v>43132</v>
      </c>
      <c r="AF8" s="9">
        <f t="shared" si="12"/>
        <v>43160</v>
      </c>
      <c r="AG8" s="9">
        <f t="shared" si="12"/>
        <v>43191</v>
      </c>
      <c r="AH8" s="9">
        <f t="shared" si="12"/>
        <v>43221</v>
      </c>
      <c r="AI8" s="9">
        <f t="shared" si="12"/>
        <v>43252</v>
      </c>
      <c r="AJ8" s="9">
        <f t="shared" si="12"/>
        <v>43282</v>
      </c>
      <c r="AK8" s="9">
        <f t="shared" si="12"/>
        <v>43313</v>
      </c>
      <c r="AL8" s="9">
        <f t="shared" si="12"/>
        <v>43344</v>
      </c>
      <c r="AM8" s="9">
        <f t="shared" si="12"/>
        <v>43374</v>
      </c>
      <c r="AN8" s="9">
        <f t="shared" si="12"/>
        <v>43405</v>
      </c>
      <c r="AO8" s="9">
        <f t="shared" si="12"/>
        <v>43435</v>
      </c>
      <c r="AP8" s="9">
        <f t="shared" si="12"/>
        <v>43466</v>
      </c>
      <c r="AQ8" s="9">
        <f t="shared" si="12"/>
        <v>43497</v>
      </c>
      <c r="AR8" s="9">
        <f t="shared" si="12"/>
        <v>43525</v>
      </c>
      <c r="AS8" s="9">
        <f t="shared" si="12"/>
        <v>43556</v>
      </c>
      <c r="AT8" s="9">
        <f t="shared" si="12"/>
        <v>43586</v>
      </c>
      <c r="AU8" s="9">
        <f t="shared" si="12"/>
        <v>43617</v>
      </c>
      <c r="AV8" s="9">
        <f t="shared" si="12"/>
        <v>43647</v>
      </c>
      <c r="AW8" s="9">
        <f t="shared" si="12"/>
        <v>43678</v>
      </c>
      <c r="AX8" s="9">
        <f t="shared" si="12"/>
        <v>43709</v>
      </c>
      <c r="AY8" s="9">
        <f t="shared" si="12"/>
        <v>43739</v>
      </c>
      <c r="AZ8" s="9">
        <f t="shared" si="12"/>
        <v>43770</v>
      </c>
      <c r="BA8" s="9">
        <f t="shared" si="12"/>
        <v>43800</v>
      </c>
      <c r="BB8" s="9">
        <f t="shared" si="12"/>
        <v>43831</v>
      </c>
      <c r="BC8" s="9">
        <f t="shared" si="12"/>
        <v>43862</v>
      </c>
      <c r="BD8" s="9">
        <f t="shared" si="12"/>
        <v>43891</v>
      </c>
      <c r="BE8" s="9">
        <f t="shared" si="12"/>
        <v>43922</v>
      </c>
      <c r="BF8" s="9">
        <f t="shared" si="12"/>
        <v>43952</v>
      </c>
      <c r="BG8" s="9">
        <f t="shared" si="12"/>
        <v>43983</v>
      </c>
      <c r="BH8" s="9">
        <f t="shared" si="12"/>
        <v>44013</v>
      </c>
      <c r="BI8" s="9">
        <f t="shared" si="12"/>
        <v>44044</v>
      </c>
      <c r="BJ8" s="9">
        <f t="shared" si="12"/>
        <v>44075</v>
      </c>
      <c r="BK8" s="9">
        <f t="shared" si="12"/>
        <v>44105</v>
      </c>
      <c r="BL8" s="9">
        <f t="shared" si="12"/>
        <v>44136</v>
      </c>
      <c r="BM8" s="9">
        <f t="shared" si="12"/>
        <v>44166</v>
      </c>
      <c r="BN8" s="9">
        <f t="shared" si="12"/>
        <v>44197</v>
      </c>
      <c r="BO8" s="9">
        <f t="shared" si="12"/>
        <v>44228</v>
      </c>
      <c r="BP8" s="9">
        <f t="shared" si="12"/>
        <v>44256</v>
      </c>
      <c r="BQ8" s="9">
        <f t="shared" si="12"/>
        <v>44287</v>
      </c>
      <c r="BR8" s="9">
        <f t="shared" si="12"/>
        <v>44317</v>
      </c>
      <c r="BS8" s="9">
        <f t="shared" si="12"/>
        <v>44348</v>
      </c>
      <c r="BT8" s="9">
        <f t="shared" si="12"/>
        <v>44378</v>
      </c>
      <c r="BU8" s="9">
        <f t="shared" si="12"/>
        <v>44409</v>
      </c>
      <c r="BV8" s="9">
        <f t="shared" si="12"/>
        <v>44440</v>
      </c>
      <c r="BW8" s="9">
        <f t="shared" ref="BW8:EH8" si="13">EDATE(BV8,1)</f>
        <v>44470</v>
      </c>
      <c r="BX8" s="9">
        <f t="shared" si="13"/>
        <v>44501</v>
      </c>
      <c r="BY8" s="9">
        <f t="shared" si="13"/>
        <v>44531</v>
      </c>
      <c r="BZ8" s="9">
        <f t="shared" si="13"/>
        <v>44562</v>
      </c>
      <c r="CA8" s="9">
        <f t="shared" si="13"/>
        <v>44593</v>
      </c>
      <c r="CB8" s="9">
        <f t="shared" si="13"/>
        <v>44621</v>
      </c>
      <c r="CC8" s="9">
        <f t="shared" si="13"/>
        <v>44652</v>
      </c>
      <c r="CD8" s="9">
        <f t="shared" si="13"/>
        <v>44682</v>
      </c>
      <c r="CE8" s="9">
        <f t="shared" si="13"/>
        <v>44713</v>
      </c>
      <c r="CF8" s="9">
        <f t="shared" si="13"/>
        <v>44743</v>
      </c>
      <c r="CG8" s="9">
        <f t="shared" si="13"/>
        <v>44774</v>
      </c>
      <c r="CH8" s="9">
        <f t="shared" si="13"/>
        <v>44805</v>
      </c>
      <c r="CI8" s="9">
        <f t="shared" si="13"/>
        <v>44835</v>
      </c>
      <c r="CJ8" s="9">
        <f t="shared" si="13"/>
        <v>44866</v>
      </c>
      <c r="CK8" s="9">
        <f t="shared" si="13"/>
        <v>44896</v>
      </c>
      <c r="CL8" s="9">
        <f t="shared" si="13"/>
        <v>44927</v>
      </c>
      <c r="CM8" s="9">
        <f t="shared" si="13"/>
        <v>44958</v>
      </c>
      <c r="CN8" s="9">
        <f t="shared" si="13"/>
        <v>44986</v>
      </c>
      <c r="CO8" s="9">
        <f t="shared" si="13"/>
        <v>45017</v>
      </c>
      <c r="CP8" s="9">
        <f t="shared" si="13"/>
        <v>45047</v>
      </c>
      <c r="CQ8" s="9">
        <f t="shared" si="13"/>
        <v>45078</v>
      </c>
      <c r="CR8" s="9">
        <f t="shared" si="13"/>
        <v>45108</v>
      </c>
      <c r="CS8" s="9">
        <f t="shared" si="13"/>
        <v>45139</v>
      </c>
      <c r="CT8" s="9">
        <f t="shared" si="13"/>
        <v>45170</v>
      </c>
      <c r="CU8" s="9">
        <f t="shared" si="13"/>
        <v>45200</v>
      </c>
      <c r="CV8" s="9">
        <f t="shared" si="13"/>
        <v>45231</v>
      </c>
      <c r="CW8" s="9">
        <f t="shared" si="13"/>
        <v>45261</v>
      </c>
      <c r="CX8" s="9">
        <f t="shared" si="13"/>
        <v>45292</v>
      </c>
      <c r="CY8" s="9">
        <f t="shared" si="13"/>
        <v>45323</v>
      </c>
      <c r="CZ8" s="9">
        <f t="shared" si="13"/>
        <v>45352</v>
      </c>
      <c r="DA8" s="9">
        <f t="shared" si="13"/>
        <v>45383</v>
      </c>
      <c r="DB8" s="9">
        <f t="shared" si="13"/>
        <v>45413</v>
      </c>
      <c r="DC8" s="9">
        <f t="shared" si="13"/>
        <v>45444</v>
      </c>
      <c r="DD8" s="9">
        <f t="shared" si="13"/>
        <v>45474</v>
      </c>
      <c r="DE8" s="9">
        <f t="shared" si="13"/>
        <v>45505</v>
      </c>
      <c r="DF8" s="9">
        <f t="shared" si="13"/>
        <v>45536</v>
      </c>
      <c r="DG8" s="9">
        <f t="shared" si="13"/>
        <v>45566</v>
      </c>
      <c r="DH8" s="9">
        <f t="shared" si="13"/>
        <v>45597</v>
      </c>
      <c r="DI8" s="9">
        <f t="shared" si="13"/>
        <v>45627</v>
      </c>
      <c r="DJ8" s="9">
        <f t="shared" si="13"/>
        <v>45658</v>
      </c>
      <c r="DK8" s="9">
        <f t="shared" si="13"/>
        <v>45689</v>
      </c>
      <c r="DL8" s="9">
        <f t="shared" si="13"/>
        <v>45717</v>
      </c>
      <c r="DM8" s="9">
        <f t="shared" si="13"/>
        <v>45748</v>
      </c>
      <c r="DN8" s="9">
        <f t="shared" si="13"/>
        <v>45778</v>
      </c>
      <c r="DO8" s="9">
        <f t="shared" si="13"/>
        <v>45809</v>
      </c>
      <c r="DP8" s="9">
        <f t="shared" si="13"/>
        <v>45839</v>
      </c>
      <c r="DQ8" s="9">
        <f t="shared" si="13"/>
        <v>45870</v>
      </c>
      <c r="DR8" s="9">
        <f t="shared" si="13"/>
        <v>45901</v>
      </c>
      <c r="DS8" s="9">
        <f t="shared" si="13"/>
        <v>45931</v>
      </c>
      <c r="DT8" s="9">
        <f t="shared" si="13"/>
        <v>45962</v>
      </c>
      <c r="DU8" s="9">
        <f t="shared" si="13"/>
        <v>45992</v>
      </c>
      <c r="DV8" s="9">
        <f t="shared" si="13"/>
        <v>46023</v>
      </c>
      <c r="DW8" s="9">
        <f t="shared" si="13"/>
        <v>46054</v>
      </c>
      <c r="DX8" s="9">
        <f t="shared" si="13"/>
        <v>46082</v>
      </c>
      <c r="DY8" s="9">
        <f t="shared" si="13"/>
        <v>46113</v>
      </c>
      <c r="DZ8" s="9">
        <f t="shared" si="13"/>
        <v>46143</v>
      </c>
      <c r="EA8" s="9">
        <f t="shared" si="13"/>
        <v>46174</v>
      </c>
      <c r="EB8" s="9">
        <f t="shared" si="13"/>
        <v>46204</v>
      </c>
      <c r="EC8" s="9">
        <f t="shared" si="13"/>
        <v>46235</v>
      </c>
      <c r="ED8" s="9">
        <f t="shared" si="13"/>
        <v>46266</v>
      </c>
      <c r="EE8" s="9">
        <f t="shared" si="13"/>
        <v>46296</v>
      </c>
      <c r="EF8" s="9">
        <f t="shared" si="13"/>
        <v>46327</v>
      </c>
      <c r="EG8" s="9">
        <f t="shared" si="13"/>
        <v>46357</v>
      </c>
      <c r="EH8" s="9">
        <f t="shared" si="13"/>
        <v>46388</v>
      </c>
      <c r="EI8" s="9">
        <f t="shared" ref="EI8:FX8" si="14">EDATE(EH8,1)</f>
        <v>46419</v>
      </c>
      <c r="EJ8" s="9">
        <f t="shared" si="14"/>
        <v>46447</v>
      </c>
      <c r="EK8" s="9">
        <f t="shared" si="14"/>
        <v>46478</v>
      </c>
      <c r="EL8" s="9">
        <f t="shared" si="14"/>
        <v>46508</v>
      </c>
      <c r="EM8" s="9">
        <f t="shared" si="14"/>
        <v>46539</v>
      </c>
      <c r="EN8" s="9">
        <f t="shared" si="14"/>
        <v>46569</v>
      </c>
      <c r="EO8" s="9">
        <f t="shared" si="14"/>
        <v>46600</v>
      </c>
      <c r="EP8" s="9">
        <f t="shared" si="14"/>
        <v>46631</v>
      </c>
      <c r="EQ8" s="9">
        <f t="shared" si="14"/>
        <v>46661</v>
      </c>
      <c r="ER8" s="9">
        <f t="shared" si="14"/>
        <v>46692</v>
      </c>
      <c r="ES8" s="9">
        <f t="shared" si="14"/>
        <v>46722</v>
      </c>
      <c r="ET8" s="9">
        <f t="shared" si="14"/>
        <v>46753</v>
      </c>
      <c r="EU8" s="9">
        <f t="shared" si="14"/>
        <v>46784</v>
      </c>
      <c r="EV8" s="9">
        <f t="shared" si="14"/>
        <v>46813</v>
      </c>
      <c r="EW8" s="9">
        <f t="shared" si="14"/>
        <v>46844</v>
      </c>
      <c r="EX8" s="9">
        <f t="shared" si="14"/>
        <v>46874</v>
      </c>
      <c r="EY8" s="9">
        <f t="shared" si="14"/>
        <v>46905</v>
      </c>
      <c r="EZ8" s="9">
        <f t="shared" si="14"/>
        <v>46935</v>
      </c>
      <c r="FA8" s="9">
        <f t="shared" si="14"/>
        <v>46966</v>
      </c>
      <c r="FB8" s="9">
        <f t="shared" si="14"/>
        <v>46997</v>
      </c>
      <c r="FC8" s="9">
        <f t="shared" si="14"/>
        <v>47027</v>
      </c>
      <c r="FD8" s="9">
        <f t="shared" si="14"/>
        <v>47058</v>
      </c>
      <c r="FE8" s="9">
        <f t="shared" si="14"/>
        <v>47088</v>
      </c>
      <c r="FF8" s="9">
        <f t="shared" si="14"/>
        <v>47119</v>
      </c>
      <c r="FG8" s="9">
        <f t="shared" si="14"/>
        <v>47150</v>
      </c>
      <c r="FH8" s="9">
        <f t="shared" si="14"/>
        <v>47178</v>
      </c>
      <c r="FI8" s="9">
        <f t="shared" si="14"/>
        <v>47209</v>
      </c>
      <c r="FJ8" s="9">
        <f t="shared" si="14"/>
        <v>47239</v>
      </c>
      <c r="FK8" s="9">
        <f t="shared" si="14"/>
        <v>47270</v>
      </c>
      <c r="FL8" s="9">
        <f t="shared" si="14"/>
        <v>47300</v>
      </c>
      <c r="FM8" s="9">
        <f t="shared" si="14"/>
        <v>47331</v>
      </c>
      <c r="FN8" s="9">
        <f t="shared" si="14"/>
        <v>47362</v>
      </c>
      <c r="FO8" s="9">
        <f t="shared" si="14"/>
        <v>47392</v>
      </c>
      <c r="FP8" s="9">
        <f t="shared" si="14"/>
        <v>47423</v>
      </c>
      <c r="FQ8" s="9">
        <f t="shared" si="14"/>
        <v>47453</v>
      </c>
      <c r="FR8" s="9">
        <f t="shared" si="14"/>
        <v>47484</v>
      </c>
      <c r="FS8" s="9">
        <f t="shared" si="14"/>
        <v>47515</v>
      </c>
      <c r="FT8" s="9">
        <f t="shared" si="14"/>
        <v>47543</v>
      </c>
      <c r="FU8" s="9">
        <f t="shared" si="14"/>
        <v>47574</v>
      </c>
      <c r="FV8" s="9">
        <f t="shared" si="14"/>
        <v>47604</v>
      </c>
      <c r="FW8" s="9">
        <f t="shared" si="14"/>
        <v>47635</v>
      </c>
      <c r="FX8" s="9">
        <f t="shared" si="14"/>
        <v>47665</v>
      </c>
    </row>
    <row r="9" spans="4:180" x14ac:dyDescent="0.3">
      <c r="D9" s="10" t="s">
        <v>119</v>
      </c>
      <c r="E9" s="155">
        <v>4181760</v>
      </c>
      <c r="F9" s="9">
        <f>E2</f>
        <v>42461</v>
      </c>
      <c r="G9" s="6">
        <v>1</v>
      </c>
      <c r="H9" s="9">
        <f>EDATE(F9,G9)</f>
        <v>42491</v>
      </c>
      <c r="I9" s="7">
        <f t="shared" ref="I9:X24" si="15">IF(AND(I$8&gt;=$F9,$H9&gt;I$8),$E9/$G9,0)</f>
        <v>4181760</v>
      </c>
      <c r="J9" s="7">
        <f t="shared" si="15"/>
        <v>0</v>
      </c>
      <c r="K9" s="7">
        <f t="shared" si="15"/>
        <v>0</v>
      </c>
      <c r="L9" s="7">
        <f t="shared" si="15"/>
        <v>0</v>
      </c>
      <c r="M9" s="7">
        <f t="shared" si="15"/>
        <v>0</v>
      </c>
      <c r="N9" s="7">
        <f t="shared" si="15"/>
        <v>0</v>
      </c>
      <c r="O9" s="7">
        <f t="shared" si="15"/>
        <v>0</v>
      </c>
      <c r="P9" s="7">
        <f t="shared" si="15"/>
        <v>0</v>
      </c>
      <c r="Q9" s="7">
        <f t="shared" si="15"/>
        <v>0</v>
      </c>
      <c r="R9" s="7">
        <f t="shared" si="15"/>
        <v>0</v>
      </c>
      <c r="S9" s="7">
        <f t="shared" si="15"/>
        <v>0</v>
      </c>
      <c r="T9" s="7">
        <f t="shared" si="15"/>
        <v>0</v>
      </c>
      <c r="U9" s="7">
        <f t="shared" si="15"/>
        <v>0</v>
      </c>
      <c r="V9" s="7">
        <f t="shared" si="15"/>
        <v>0</v>
      </c>
      <c r="W9" s="7">
        <f t="shared" si="15"/>
        <v>0</v>
      </c>
      <c r="X9" s="7">
        <f t="shared" si="15"/>
        <v>0</v>
      </c>
      <c r="Y9" s="7">
        <f t="shared" ref="Y9:CJ12" si="16">IF(AND(Y$8&gt;=$F9,$H9&gt;Y$8),$E9/$G9,0)</f>
        <v>0</v>
      </c>
      <c r="Z9" s="7">
        <f t="shared" si="16"/>
        <v>0</v>
      </c>
      <c r="AA9" s="7">
        <f t="shared" si="16"/>
        <v>0</v>
      </c>
      <c r="AB9" s="7">
        <f t="shared" si="16"/>
        <v>0</v>
      </c>
      <c r="AC9" s="7">
        <f t="shared" si="16"/>
        <v>0</v>
      </c>
      <c r="AD9" s="7">
        <f t="shared" si="16"/>
        <v>0</v>
      </c>
      <c r="AE9" s="7">
        <f t="shared" si="16"/>
        <v>0</v>
      </c>
      <c r="AF9" s="7">
        <f t="shared" si="16"/>
        <v>0</v>
      </c>
      <c r="AG9" s="7">
        <f t="shared" si="16"/>
        <v>0</v>
      </c>
      <c r="AH9" s="7">
        <f t="shared" si="16"/>
        <v>0</v>
      </c>
      <c r="AI9" s="7">
        <f t="shared" si="16"/>
        <v>0</v>
      </c>
      <c r="AJ9" s="7">
        <f t="shared" si="16"/>
        <v>0</v>
      </c>
      <c r="AK9" s="7">
        <f t="shared" si="16"/>
        <v>0</v>
      </c>
      <c r="AL9" s="7">
        <f t="shared" si="16"/>
        <v>0</v>
      </c>
      <c r="AM9" s="7">
        <f t="shared" si="16"/>
        <v>0</v>
      </c>
      <c r="AN9" s="7">
        <f t="shared" si="16"/>
        <v>0</v>
      </c>
      <c r="AO9" s="7">
        <f t="shared" si="16"/>
        <v>0</v>
      </c>
      <c r="AP9" s="7">
        <f t="shared" si="16"/>
        <v>0</v>
      </c>
      <c r="AQ9" s="7">
        <f t="shared" si="16"/>
        <v>0</v>
      </c>
      <c r="AR9" s="7">
        <f t="shared" si="16"/>
        <v>0</v>
      </c>
      <c r="AS9" s="7">
        <f t="shared" si="16"/>
        <v>0</v>
      </c>
      <c r="AT9" s="7">
        <f t="shared" si="16"/>
        <v>0</v>
      </c>
      <c r="AU9" s="7">
        <f t="shared" si="16"/>
        <v>0</v>
      </c>
      <c r="AV9" s="7">
        <f t="shared" si="16"/>
        <v>0</v>
      </c>
      <c r="AW9" s="7">
        <f t="shared" si="16"/>
        <v>0</v>
      </c>
      <c r="AX9" s="7">
        <f t="shared" si="16"/>
        <v>0</v>
      </c>
      <c r="AY9" s="7">
        <f t="shared" si="16"/>
        <v>0</v>
      </c>
      <c r="AZ9" s="7">
        <f t="shared" si="16"/>
        <v>0</v>
      </c>
      <c r="BA9" s="7">
        <f t="shared" si="16"/>
        <v>0</v>
      </c>
      <c r="BB9" s="7">
        <f t="shared" si="16"/>
        <v>0</v>
      </c>
      <c r="BC9" s="7">
        <f t="shared" si="16"/>
        <v>0</v>
      </c>
      <c r="BD9" s="7">
        <f t="shared" si="16"/>
        <v>0</v>
      </c>
      <c r="BE9" s="7">
        <f t="shared" si="16"/>
        <v>0</v>
      </c>
      <c r="BF9" s="7">
        <f t="shared" si="16"/>
        <v>0</v>
      </c>
      <c r="BG9" s="7">
        <f t="shared" si="16"/>
        <v>0</v>
      </c>
      <c r="BH9" s="7">
        <f t="shared" si="16"/>
        <v>0</v>
      </c>
      <c r="BI9" s="7">
        <f t="shared" si="16"/>
        <v>0</v>
      </c>
      <c r="BJ9" s="7">
        <f t="shared" si="16"/>
        <v>0</v>
      </c>
      <c r="BK9" s="7">
        <f t="shared" si="16"/>
        <v>0</v>
      </c>
      <c r="BL9" s="7">
        <f t="shared" si="16"/>
        <v>0</v>
      </c>
      <c r="BM9" s="7">
        <f t="shared" si="16"/>
        <v>0</v>
      </c>
      <c r="BN9" s="7">
        <f t="shared" si="16"/>
        <v>0</v>
      </c>
      <c r="BO9" s="7">
        <f t="shared" si="16"/>
        <v>0</v>
      </c>
      <c r="BP9" s="7">
        <f t="shared" si="16"/>
        <v>0</v>
      </c>
      <c r="BQ9" s="7">
        <f t="shared" si="16"/>
        <v>0</v>
      </c>
      <c r="BR9" s="7">
        <f t="shared" si="16"/>
        <v>0</v>
      </c>
      <c r="BS9" s="7">
        <f t="shared" si="16"/>
        <v>0</v>
      </c>
      <c r="BT9" s="7">
        <f t="shared" si="16"/>
        <v>0</v>
      </c>
      <c r="BU9" s="7">
        <f t="shared" si="16"/>
        <v>0</v>
      </c>
      <c r="BV9" s="7">
        <f t="shared" si="16"/>
        <v>0</v>
      </c>
      <c r="BW9" s="7">
        <f t="shared" si="16"/>
        <v>0</v>
      </c>
      <c r="BX9" s="7">
        <f t="shared" si="16"/>
        <v>0</v>
      </c>
      <c r="BY9" s="7">
        <f t="shared" si="16"/>
        <v>0</v>
      </c>
      <c r="BZ9" s="7">
        <f t="shared" si="16"/>
        <v>0</v>
      </c>
      <c r="CA9" s="7">
        <f t="shared" si="16"/>
        <v>0</v>
      </c>
      <c r="CB9" s="7">
        <f t="shared" si="16"/>
        <v>0</v>
      </c>
      <c r="CC9" s="7">
        <f t="shared" si="16"/>
        <v>0</v>
      </c>
      <c r="CD9" s="7">
        <f t="shared" si="16"/>
        <v>0</v>
      </c>
      <c r="CE9" s="7">
        <f t="shared" si="16"/>
        <v>0</v>
      </c>
      <c r="CF9" s="7">
        <f t="shared" si="16"/>
        <v>0</v>
      </c>
      <c r="CG9" s="7">
        <f t="shared" si="16"/>
        <v>0</v>
      </c>
      <c r="CH9" s="7">
        <f t="shared" si="16"/>
        <v>0</v>
      </c>
      <c r="CI9" s="7">
        <f t="shared" si="16"/>
        <v>0</v>
      </c>
      <c r="CJ9" s="7">
        <f t="shared" si="16"/>
        <v>0</v>
      </c>
      <c r="CK9" s="7">
        <f t="shared" ref="CK9:DG24" si="17">IF(AND(CK$8&gt;=$F9,$H9&gt;CK$8),$E9/$G9,0)</f>
        <v>0</v>
      </c>
      <c r="CL9" s="7">
        <f t="shared" si="17"/>
        <v>0</v>
      </c>
      <c r="CM9" s="7">
        <f t="shared" si="17"/>
        <v>0</v>
      </c>
      <c r="CN9" s="7">
        <f t="shared" si="17"/>
        <v>0</v>
      </c>
      <c r="CO9" s="7">
        <f t="shared" si="17"/>
        <v>0</v>
      </c>
      <c r="CP9" s="7">
        <f t="shared" si="17"/>
        <v>0</v>
      </c>
      <c r="CQ9" s="7">
        <f t="shared" si="17"/>
        <v>0</v>
      </c>
      <c r="CR9" s="7">
        <f t="shared" si="17"/>
        <v>0</v>
      </c>
      <c r="CS9" s="7">
        <f>IF(AND(CS$8&gt;=$F9,$H9&gt;CS$8),$E9/$G9,0)</f>
        <v>0</v>
      </c>
      <c r="CT9" s="7">
        <f t="shared" ref="CT9:DQ20" si="18">IF(AND(CT$8&gt;=$F9,$H9&gt;CT$8),$E9/$G9,0)</f>
        <v>0</v>
      </c>
      <c r="CU9" s="7">
        <f t="shared" si="18"/>
        <v>0</v>
      </c>
      <c r="CV9" s="7">
        <f t="shared" si="18"/>
        <v>0</v>
      </c>
      <c r="CW9" s="7">
        <f t="shared" si="18"/>
        <v>0</v>
      </c>
      <c r="CX9" s="7">
        <f t="shared" si="18"/>
        <v>0</v>
      </c>
      <c r="CY9" s="7">
        <f t="shared" si="18"/>
        <v>0</v>
      </c>
      <c r="CZ9" s="7">
        <f t="shared" si="18"/>
        <v>0</v>
      </c>
      <c r="DA9" s="7">
        <f t="shared" si="18"/>
        <v>0</v>
      </c>
      <c r="DB9" s="7">
        <f t="shared" si="18"/>
        <v>0</v>
      </c>
      <c r="DC9" s="7">
        <f t="shared" si="18"/>
        <v>0</v>
      </c>
      <c r="DD9" s="7">
        <f t="shared" si="18"/>
        <v>0</v>
      </c>
      <c r="DE9" s="7">
        <f t="shared" si="18"/>
        <v>0</v>
      </c>
      <c r="DF9" s="7">
        <f t="shared" si="18"/>
        <v>0</v>
      </c>
      <c r="DG9" s="7">
        <f t="shared" si="18"/>
        <v>0</v>
      </c>
      <c r="DH9" s="7">
        <f t="shared" si="18"/>
        <v>0</v>
      </c>
      <c r="DI9" s="7">
        <f t="shared" si="18"/>
        <v>0</v>
      </c>
      <c r="DJ9" s="7">
        <f t="shared" si="18"/>
        <v>0</v>
      </c>
      <c r="DK9" s="7">
        <f t="shared" si="18"/>
        <v>0</v>
      </c>
      <c r="DL9" s="7">
        <f t="shared" si="18"/>
        <v>0</v>
      </c>
      <c r="DM9" s="7">
        <f t="shared" si="18"/>
        <v>0</v>
      </c>
      <c r="DN9" s="7">
        <f t="shared" si="18"/>
        <v>0</v>
      </c>
      <c r="DO9" s="7">
        <f t="shared" si="18"/>
        <v>0</v>
      </c>
      <c r="DP9" s="7">
        <f t="shared" si="18"/>
        <v>0</v>
      </c>
      <c r="DQ9" s="7">
        <f t="shared" si="18"/>
        <v>0</v>
      </c>
      <c r="DR9" s="7">
        <f t="shared" ref="DR9:EG24" si="19">IF(AND(DR$8&gt;=$F9,$H9&gt;DR$8),$E9/$G9,0)</f>
        <v>0</v>
      </c>
      <c r="DS9" s="7">
        <f t="shared" si="19"/>
        <v>0</v>
      </c>
      <c r="DT9" s="7">
        <f t="shared" si="19"/>
        <v>0</v>
      </c>
      <c r="DU9" s="7">
        <f t="shared" si="19"/>
        <v>0</v>
      </c>
      <c r="DV9" s="7">
        <f t="shared" si="19"/>
        <v>0</v>
      </c>
      <c r="DW9" s="7">
        <f t="shared" si="19"/>
        <v>0</v>
      </c>
      <c r="DX9" s="7">
        <f t="shared" si="19"/>
        <v>0</v>
      </c>
      <c r="DY9" s="7">
        <f t="shared" si="19"/>
        <v>0</v>
      </c>
      <c r="DZ9" s="7">
        <f t="shared" si="19"/>
        <v>0</v>
      </c>
      <c r="EA9" s="7">
        <f t="shared" si="19"/>
        <v>0</v>
      </c>
      <c r="EB9" s="7">
        <f t="shared" si="19"/>
        <v>0</v>
      </c>
      <c r="EC9" s="7">
        <f t="shared" si="19"/>
        <v>0</v>
      </c>
      <c r="ED9" s="7">
        <f t="shared" si="19"/>
        <v>0</v>
      </c>
      <c r="EE9" s="7">
        <f t="shared" si="19"/>
        <v>0</v>
      </c>
      <c r="EF9" s="7">
        <f t="shared" si="19"/>
        <v>0</v>
      </c>
      <c r="EG9" s="7">
        <f t="shared" si="19"/>
        <v>0</v>
      </c>
      <c r="EH9" s="7">
        <f t="shared" ref="EH9:EW23" si="20">IF(AND(EH$8&gt;=$F9,$H9&gt;EH$8),$E9/$G9,0)</f>
        <v>0</v>
      </c>
      <c r="EI9" s="7">
        <f t="shared" si="20"/>
        <v>0</v>
      </c>
      <c r="EJ9" s="7">
        <f t="shared" si="20"/>
        <v>0</v>
      </c>
      <c r="EK9" s="7">
        <f t="shared" si="20"/>
        <v>0</v>
      </c>
      <c r="EL9" s="7">
        <f t="shared" si="20"/>
        <v>0</v>
      </c>
      <c r="EM9" s="7">
        <f t="shared" si="20"/>
        <v>0</v>
      </c>
      <c r="EN9" s="7">
        <f t="shared" si="20"/>
        <v>0</v>
      </c>
      <c r="EO9" s="7">
        <f t="shared" si="20"/>
        <v>0</v>
      </c>
      <c r="EP9" s="7">
        <f t="shared" si="20"/>
        <v>0</v>
      </c>
      <c r="EQ9" s="7">
        <f t="shared" si="20"/>
        <v>0</v>
      </c>
      <c r="ER9" s="7">
        <f t="shared" si="20"/>
        <v>0</v>
      </c>
      <c r="ES9" s="7">
        <f t="shared" si="20"/>
        <v>0</v>
      </c>
      <c r="ET9" s="7">
        <f t="shared" si="20"/>
        <v>0</v>
      </c>
      <c r="EU9" s="7">
        <f t="shared" si="20"/>
        <v>0</v>
      </c>
      <c r="EV9" s="7">
        <f t="shared" si="20"/>
        <v>0</v>
      </c>
      <c r="EW9" s="7">
        <f t="shared" si="20"/>
        <v>0</v>
      </c>
      <c r="EX9" s="7">
        <f t="shared" ref="EX9:FX18" si="21">IF(AND(EX$8&gt;=$F9,$H9&gt;EX$8),$E9/$G9,0)</f>
        <v>0</v>
      </c>
      <c r="EY9" s="7">
        <f t="shared" si="21"/>
        <v>0</v>
      </c>
      <c r="EZ9" s="7">
        <f t="shared" si="21"/>
        <v>0</v>
      </c>
      <c r="FA9" s="7">
        <f t="shared" si="21"/>
        <v>0</v>
      </c>
      <c r="FB9" s="7">
        <f t="shared" si="21"/>
        <v>0</v>
      </c>
      <c r="FC9" s="7">
        <f t="shared" si="21"/>
        <v>0</v>
      </c>
      <c r="FD9" s="7">
        <f t="shared" si="21"/>
        <v>0</v>
      </c>
      <c r="FE9" s="7">
        <f t="shared" si="21"/>
        <v>0</v>
      </c>
      <c r="FF9" s="7">
        <f t="shared" si="21"/>
        <v>0</v>
      </c>
      <c r="FG9" s="7">
        <f t="shared" si="21"/>
        <v>0</v>
      </c>
      <c r="FH9" s="7">
        <f t="shared" si="21"/>
        <v>0</v>
      </c>
      <c r="FI9" s="7">
        <f t="shared" si="21"/>
        <v>0</v>
      </c>
      <c r="FJ9" s="7">
        <f t="shared" si="21"/>
        <v>0</v>
      </c>
      <c r="FK9" s="7">
        <f t="shared" si="21"/>
        <v>0</v>
      </c>
      <c r="FL9" s="7">
        <f t="shared" si="21"/>
        <v>0</v>
      </c>
      <c r="FM9" s="7">
        <f t="shared" si="21"/>
        <v>0</v>
      </c>
      <c r="FN9" s="7">
        <f t="shared" si="21"/>
        <v>0</v>
      </c>
      <c r="FO9" s="7">
        <f t="shared" si="21"/>
        <v>0</v>
      </c>
      <c r="FP9" s="7">
        <f t="shared" si="21"/>
        <v>0</v>
      </c>
      <c r="FQ9" s="7">
        <f t="shared" si="21"/>
        <v>0</v>
      </c>
      <c r="FR9" s="7">
        <f t="shared" si="21"/>
        <v>0</v>
      </c>
      <c r="FS9" s="7">
        <f t="shared" si="21"/>
        <v>0</v>
      </c>
      <c r="FT9" s="7">
        <f t="shared" si="21"/>
        <v>0</v>
      </c>
      <c r="FU9" s="7">
        <f t="shared" si="21"/>
        <v>0</v>
      </c>
      <c r="FV9" s="7">
        <f t="shared" si="21"/>
        <v>0</v>
      </c>
      <c r="FW9" s="7">
        <f t="shared" si="21"/>
        <v>0</v>
      </c>
      <c r="FX9" s="7">
        <f t="shared" si="21"/>
        <v>0</v>
      </c>
    </row>
    <row r="10" spans="4:180" x14ac:dyDescent="0.3">
      <c r="D10" s="11" t="s">
        <v>120</v>
      </c>
      <c r="E10" s="155">
        <v>2439360</v>
      </c>
      <c r="F10" s="2">
        <v>42491</v>
      </c>
      <c r="G10" s="6">
        <v>8</v>
      </c>
      <c r="H10" s="9">
        <f>EDATE(F10,G10)</f>
        <v>42736</v>
      </c>
      <c r="I10" s="7">
        <f t="shared" si="15"/>
        <v>0</v>
      </c>
      <c r="J10" s="7">
        <f t="shared" si="15"/>
        <v>304920</v>
      </c>
      <c r="K10" s="7">
        <f t="shared" si="15"/>
        <v>304920</v>
      </c>
      <c r="L10" s="7">
        <f t="shared" si="15"/>
        <v>304920</v>
      </c>
      <c r="M10" s="7">
        <f t="shared" si="15"/>
        <v>304920</v>
      </c>
      <c r="N10" s="7">
        <f t="shared" si="15"/>
        <v>304920</v>
      </c>
      <c r="O10" s="7">
        <f t="shared" si="15"/>
        <v>304920</v>
      </c>
      <c r="P10" s="7">
        <f t="shared" si="15"/>
        <v>304920</v>
      </c>
      <c r="Q10" s="7">
        <f t="shared" si="15"/>
        <v>304920</v>
      </c>
      <c r="R10" s="7">
        <f t="shared" si="15"/>
        <v>0</v>
      </c>
      <c r="S10" s="7">
        <f t="shared" si="15"/>
        <v>0</v>
      </c>
      <c r="T10" s="7">
        <f t="shared" si="15"/>
        <v>0</v>
      </c>
      <c r="U10" s="7">
        <f t="shared" si="15"/>
        <v>0</v>
      </c>
      <c r="V10" s="7">
        <f t="shared" si="15"/>
        <v>0</v>
      </c>
      <c r="W10" s="7">
        <f t="shared" si="15"/>
        <v>0</v>
      </c>
      <c r="X10" s="7">
        <f t="shared" si="15"/>
        <v>0</v>
      </c>
      <c r="Y10" s="7">
        <f t="shared" si="16"/>
        <v>0</v>
      </c>
      <c r="Z10" s="7">
        <f t="shared" si="16"/>
        <v>0</v>
      </c>
      <c r="AA10" s="7">
        <f t="shared" si="16"/>
        <v>0</v>
      </c>
      <c r="AB10" s="7">
        <f t="shared" si="16"/>
        <v>0</v>
      </c>
      <c r="AC10" s="7">
        <f t="shared" si="16"/>
        <v>0</v>
      </c>
      <c r="AD10" s="7">
        <f t="shared" si="16"/>
        <v>0</v>
      </c>
      <c r="AE10" s="7">
        <f t="shared" si="16"/>
        <v>0</v>
      </c>
      <c r="AF10" s="7">
        <f t="shared" si="16"/>
        <v>0</v>
      </c>
      <c r="AG10" s="7">
        <f t="shared" si="16"/>
        <v>0</v>
      </c>
      <c r="AH10" s="7">
        <f t="shared" si="16"/>
        <v>0</v>
      </c>
      <c r="AI10" s="7">
        <f t="shared" si="16"/>
        <v>0</v>
      </c>
      <c r="AJ10" s="7">
        <f t="shared" si="16"/>
        <v>0</v>
      </c>
      <c r="AK10" s="7">
        <f t="shared" si="16"/>
        <v>0</v>
      </c>
      <c r="AL10" s="7">
        <f t="shared" si="16"/>
        <v>0</v>
      </c>
      <c r="AM10" s="7">
        <f t="shared" si="16"/>
        <v>0</v>
      </c>
      <c r="AN10" s="7">
        <f t="shared" si="16"/>
        <v>0</v>
      </c>
      <c r="AO10" s="7">
        <f t="shared" si="16"/>
        <v>0</v>
      </c>
      <c r="AP10" s="7">
        <f t="shared" si="16"/>
        <v>0</v>
      </c>
      <c r="AQ10" s="7">
        <f t="shared" si="16"/>
        <v>0</v>
      </c>
      <c r="AR10" s="7">
        <f t="shared" si="16"/>
        <v>0</v>
      </c>
      <c r="AS10" s="7">
        <f t="shared" si="16"/>
        <v>0</v>
      </c>
      <c r="AT10" s="7">
        <f t="shared" si="16"/>
        <v>0</v>
      </c>
      <c r="AU10" s="7">
        <f t="shared" si="16"/>
        <v>0</v>
      </c>
      <c r="AV10" s="7">
        <f t="shared" si="16"/>
        <v>0</v>
      </c>
      <c r="AW10" s="7">
        <f t="shared" si="16"/>
        <v>0</v>
      </c>
      <c r="AX10" s="7">
        <f t="shared" si="16"/>
        <v>0</v>
      </c>
      <c r="AY10" s="7">
        <f t="shared" si="16"/>
        <v>0</v>
      </c>
      <c r="AZ10" s="7">
        <f t="shared" si="16"/>
        <v>0</v>
      </c>
      <c r="BA10" s="7">
        <f t="shared" si="16"/>
        <v>0</v>
      </c>
      <c r="BB10" s="7">
        <f t="shared" si="16"/>
        <v>0</v>
      </c>
      <c r="BC10" s="7">
        <f t="shared" si="16"/>
        <v>0</v>
      </c>
      <c r="BD10" s="7">
        <f t="shared" si="16"/>
        <v>0</v>
      </c>
      <c r="BE10" s="7">
        <f t="shared" si="16"/>
        <v>0</v>
      </c>
      <c r="BF10" s="7">
        <f t="shared" si="16"/>
        <v>0</v>
      </c>
      <c r="BG10" s="7">
        <f t="shared" si="16"/>
        <v>0</v>
      </c>
      <c r="BH10" s="7">
        <f t="shared" si="16"/>
        <v>0</v>
      </c>
      <c r="BI10" s="7">
        <f t="shared" si="16"/>
        <v>0</v>
      </c>
      <c r="BJ10" s="7">
        <f t="shared" si="16"/>
        <v>0</v>
      </c>
      <c r="BK10" s="7">
        <f t="shared" si="16"/>
        <v>0</v>
      </c>
      <c r="BL10" s="7">
        <f t="shared" si="16"/>
        <v>0</v>
      </c>
      <c r="BM10" s="7">
        <f t="shared" si="16"/>
        <v>0</v>
      </c>
      <c r="BN10" s="7">
        <f t="shared" si="16"/>
        <v>0</v>
      </c>
      <c r="BO10" s="7">
        <f t="shared" si="16"/>
        <v>0</v>
      </c>
      <c r="BP10" s="7">
        <f t="shared" si="16"/>
        <v>0</v>
      </c>
      <c r="BQ10" s="7">
        <f t="shared" si="16"/>
        <v>0</v>
      </c>
      <c r="BR10" s="7">
        <f t="shared" si="16"/>
        <v>0</v>
      </c>
      <c r="BS10" s="7">
        <f t="shared" si="16"/>
        <v>0</v>
      </c>
      <c r="BT10" s="7">
        <f t="shared" si="16"/>
        <v>0</v>
      </c>
      <c r="BU10" s="7">
        <f t="shared" si="16"/>
        <v>0</v>
      </c>
      <c r="BV10" s="7">
        <f t="shared" si="16"/>
        <v>0</v>
      </c>
      <c r="BW10" s="7">
        <f t="shared" si="16"/>
        <v>0</v>
      </c>
      <c r="BX10" s="7">
        <f t="shared" si="16"/>
        <v>0</v>
      </c>
      <c r="BY10" s="7">
        <f t="shared" si="16"/>
        <v>0</v>
      </c>
      <c r="BZ10" s="7">
        <f t="shared" si="16"/>
        <v>0</v>
      </c>
      <c r="CA10" s="7">
        <f t="shared" si="16"/>
        <v>0</v>
      </c>
      <c r="CB10" s="7">
        <f t="shared" si="16"/>
        <v>0</v>
      </c>
      <c r="CC10" s="7">
        <f t="shared" si="16"/>
        <v>0</v>
      </c>
      <c r="CD10" s="7">
        <f t="shared" si="16"/>
        <v>0</v>
      </c>
      <c r="CE10" s="7">
        <f t="shared" si="16"/>
        <v>0</v>
      </c>
      <c r="CF10" s="7">
        <f t="shared" si="16"/>
        <v>0</v>
      </c>
      <c r="CG10" s="7">
        <f t="shared" si="16"/>
        <v>0</v>
      </c>
      <c r="CH10" s="7">
        <f t="shared" si="16"/>
        <v>0</v>
      </c>
      <c r="CI10" s="7">
        <f t="shared" si="16"/>
        <v>0</v>
      </c>
      <c r="CJ10" s="7">
        <f t="shared" si="16"/>
        <v>0</v>
      </c>
      <c r="CK10" s="7">
        <f t="shared" si="17"/>
        <v>0</v>
      </c>
      <c r="CL10" s="7">
        <f t="shared" si="17"/>
        <v>0</v>
      </c>
      <c r="CM10" s="7">
        <f t="shared" si="17"/>
        <v>0</v>
      </c>
      <c r="CN10" s="7">
        <f t="shared" si="17"/>
        <v>0</v>
      </c>
      <c r="CO10" s="7">
        <f t="shared" si="17"/>
        <v>0</v>
      </c>
      <c r="CP10" s="7">
        <f t="shared" si="17"/>
        <v>0</v>
      </c>
      <c r="CQ10" s="7">
        <f t="shared" si="17"/>
        <v>0</v>
      </c>
      <c r="CR10" s="7">
        <f t="shared" si="17"/>
        <v>0</v>
      </c>
      <c r="CS10" s="7">
        <f>IF(AND(CS$8&gt;=$F10,$H10&gt;CS$8),$E10/$G10,0)</f>
        <v>0</v>
      </c>
      <c r="CT10" s="7">
        <f t="shared" si="18"/>
        <v>0</v>
      </c>
      <c r="CU10" s="7">
        <f t="shared" si="18"/>
        <v>0</v>
      </c>
      <c r="CV10" s="7">
        <f t="shared" si="18"/>
        <v>0</v>
      </c>
      <c r="CW10" s="7">
        <f t="shared" si="18"/>
        <v>0</v>
      </c>
      <c r="CX10" s="7">
        <f t="shared" si="18"/>
        <v>0</v>
      </c>
      <c r="CY10" s="7">
        <f t="shared" si="18"/>
        <v>0</v>
      </c>
      <c r="CZ10" s="7">
        <f t="shared" si="18"/>
        <v>0</v>
      </c>
      <c r="DA10" s="7">
        <f t="shared" si="18"/>
        <v>0</v>
      </c>
      <c r="DB10" s="7">
        <f t="shared" si="18"/>
        <v>0</v>
      </c>
      <c r="DC10" s="7">
        <f t="shared" si="18"/>
        <v>0</v>
      </c>
      <c r="DD10" s="7">
        <f t="shared" si="18"/>
        <v>0</v>
      </c>
      <c r="DE10" s="7">
        <f t="shared" si="18"/>
        <v>0</v>
      </c>
      <c r="DF10" s="7">
        <f t="shared" si="18"/>
        <v>0</v>
      </c>
      <c r="DG10" s="7">
        <f t="shared" si="18"/>
        <v>0</v>
      </c>
      <c r="DH10" s="7">
        <f t="shared" si="18"/>
        <v>0</v>
      </c>
      <c r="DI10" s="7">
        <f t="shared" si="18"/>
        <v>0</v>
      </c>
      <c r="DJ10" s="7">
        <f t="shared" si="18"/>
        <v>0</v>
      </c>
      <c r="DK10" s="7">
        <f t="shared" si="18"/>
        <v>0</v>
      </c>
      <c r="DL10" s="7">
        <f t="shared" si="18"/>
        <v>0</v>
      </c>
      <c r="DM10" s="7">
        <f t="shared" si="18"/>
        <v>0</v>
      </c>
      <c r="DN10" s="7">
        <f t="shared" si="18"/>
        <v>0</v>
      </c>
      <c r="DO10" s="7">
        <f t="shared" si="18"/>
        <v>0</v>
      </c>
      <c r="DP10" s="7">
        <f t="shared" si="18"/>
        <v>0</v>
      </c>
      <c r="DQ10" s="7">
        <f t="shared" si="18"/>
        <v>0</v>
      </c>
      <c r="DR10" s="7">
        <f t="shared" si="19"/>
        <v>0</v>
      </c>
      <c r="DS10" s="7">
        <f t="shared" si="19"/>
        <v>0</v>
      </c>
      <c r="DT10" s="7">
        <f t="shared" si="19"/>
        <v>0</v>
      </c>
      <c r="DU10" s="7">
        <f t="shared" si="19"/>
        <v>0</v>
      </c>
      <c r="DV10" s="7">
        <f t="shared" si="19"/>
        <v>0</v>
      </c>
      <c r="DW10" s="7">
        <f t="shared" si="19"/>
        <v>0</v>
      </c>
      <c r="DX10" s="7">
        <f t="shared" si="19"/>
        <v>0</v>
      </c>
      <c r="DY10" s="7">
        <f t="shared" si="19"/>
        <v>0</v>
      </c>
      <c r="DZ10" s="7">
        <f t="shared" si="19"/>
        <v>0</v>
      </c>
      <c r="EA10" s="7">
        <f t="shared" si="19"/>
        <v>0</v>
      </c>
      <c r="EB10" s="7">
        <f t="shared" si="19"/>
        <v>0</v>
      </c>
      <c r="EC10" s="7">
        <f t="shared" si="19"/>
        <v>0</v>
      </c>
      <c r="ED10" s="7">
        <f t="shared" si="19"/>
        <v>0</v>
      </c>
      <c r="EE10" s="7">
        <f t="shared" si="19"/>
        <v>0</v>
      </c>
      <c r="EF10" s="7">
        <f t="shared" si="19"/>
        <v>0</v>
      </c>
      <c r="EG10" s="7">
        <f t="shared" si="19"/>
        <v>0</v>
      </c>
      <c r="EH10" s="7">
        <f t="shared" si="20"/>
        <v>0</v>
      </c>
      <c r="EI10" s="7">
        <f t="shared" si="20"/>
        <v>0</v>
      </c>
      <c r="EJ10" s="7">
        <f t="shared" si="20"/>
        <v>0</v>
      </c>
      <c r="EK10" s="7">
        <f t="shared" si="20"/>
        <v>0</v>
      </c>
      <c r="EL10" s="7">
        <f t="shared" si="20"/>
        <v>0</v>
      </c>
      <c r="EM10" s="7">
        <f t="shared" si="20"/>
        <v>0</v>
      </c>
      <c r="EN10" s="7">
        <f t="shared" si="20"/>
        <v>0</v>
      </c>
      <c r="EO10" s="7">
        <f t="shared" si="20"/>
        <v>0</v>
      </c>
      <c r="EP10" s="7">
        <f t="shared" si="20"/>
        <v>0</v>
      </c>
      <c r="EQ10" s="7">
        <f t="shared" si="20"/>
        <v>0</v>
      </c>
      <c r="ER10" s="7">
        <f t="shared" si="20"/>
        <v>0</v>
      </c>
      <c r="ES10" s="7">
        <f t="shared" si="20"/>
        <v>0</v>
      </c>
      <c r="ET10" s="7">
        <f t="shared" si="20"/>
        <v>0</v>
      </c>
      <c r="EU10" s="7">
        <f t="shared" si="20"/>
        <v>0</v>
      </c>
      <c r="EV10" s="7">
        <f t="shared" si="20"/>
        <v>0</v>
      </c>
      <c r="EW10" s="7">
        <f t="shared" si="20"/>
        <v>0</v>
      </c>
      <c r="EX10" s="7">
        <f t="shared" si="21"/>
        <v>0</v>
      </c>
      <c r="EY10" s="7">
        <f t="shared" si="21"/>
        <v>0</v>
      </c>
      <c r="EZ10" s="7">
        <f t="shared" si="21"/>
        <v>0</v>
      </c>
      <c r="FA10" s="7">
        <f t="shared" si="21"/>
        <v>0</v>
      </c>
      <c r="FB10" s="7">
        <f t="shared" si="21"/>
        <v>0</v>
      </c>
      <c r="FC10" s="7">
        <f t="shared" si="21"/>
        <v>0</v>
      </c>
      <c r="FD10" s="7">
        <f t="shared" si="21"/>
        <v>0</v>
      </c>
      <c r="FE10" s="7">
        <f t="shared" si="21"/>
        <v>0</v>
      </c>
      <c r="FF10" s="7">
        <f t="shared" si="21"/>
        <v>0</v>
      </c>
      <c r="FG10" s="7">
        <f t="shared" si="21"/>
        <v>0</v>
      </c>
      <c r="FH10" s="7">
        <f t="shared" si="21"/>
        <v>0</v>
      </c>
      <c r="FI10" s="7">
        <f t="shared" si="21"/>
        <v>0</v>
      </c>
      <c r="FJ10" s="7">
        <f t="shared" si="21"/>
        <v>0</v>
      </c>
      <c r="FK10" s="7">
        <f t="shared" si="21"/>
        <v>0</v>
      </c>
      <c r="FL10" s="7">
        <f t="shared" si="21"/>
        <v>0</v>
      </c>
      <c r="FM10" s="7">
        <f t="shared" si="21"/>
        <v>0</v>
      </c>
      <c r="FN10" s="7">
        <f t="shared" si="21"/>
        <v>0</v>
      </c>
      <c r="FO10" s="7">
        <f t="shared" si="21"/>
        <v>0</v>
      </c>
      <c r="FP10" s="7">
        <f t="shared" si="21"/>
        <v>0</v>
      </c>
      <c r="FQ10" s="7">
        <f t="shared" si="21"/>
        <v>0</v>
      </c>
      <c r="FR10" s="7">
        <f t="shared" si="21"/>
        <v>0</v>
      </c>
      <c r="FS10" s="7">
        <f t="shared" si="21"/>
        <v>0</v>
      </c>
      <c r="FT10" s="7">
        <f t="shared" si="21"/>
        <v>0</v>
      </c>
      <c r="FU10" s="7">
        <f t="shared" si="21"/>
        <v>0</v>
      </c>
      <c r="FV10" s="7">
        <f t="shared" si="21"/>
        <v>0</v>
      </c>
      <c r="FW10" s="7">
        <f t="shared" si="21"/>
        <v>0</v>
      </c>
      <c r="FX10" s="7">
        <f t="shared" si="21"/>
        <v>0</v>
      </c>
    </row>
    <row r="11" spans="4:180" x14ac:dyDescent="0.3">
      <c r="D11" s="11" t="s">
        <v>121</v>
      </c>
      <c r="E11" s="155">
        <v>5371830</v>
      </c>
      <c r="F11" s="2">
        <v>42522</v>
      </c>
      <c r="G11" s="6">
        <v>16</v>
      </c>
      <c r="H11" s="9">
        <f>EDATE(F11,G11)</f>
        <v>43009</v>
      </c>
      <c r="I11" s="7">
        <f t="shared" si="15"/>
        <v>0</v>
      </c>
      <c r="J11" s="7">
        <f t="shared" si="15"/>
        <v>0</v>
      </c>
      <c r="K11" s="7">
        <f t="shared" si="15"/>
        <v>335739.375</v>
      </c>
      <c r="L11" s="7">
        <f t="shared" si="15"/>
        <v>335739.375</v>
      </c>
      <c r="M11" s="7">
        <f t="shared" si="15"/>
        <v>335739.375</v>
      </c>
      <c r="N11" s="7">
        <f t="shared" si="15"/>
        <v>335739.375</v>
      </c>
      <c r="O11" s="7">
        <f t="shared" si="15"/>
        <v>335739.375</v>
      </c>
      <c r="P11" s="7">
        <f t="shared" si="15"/>
        <v>335739.375</v>
      </c>
      <c r="Q11" s="7">
        <f t="shared" si="15"/>
        <v>335739.375</v>
      </c>
      <c r="R11" s="7">
        <f t="shared" si="15"/>
        <v>335739.375</v>
      </c>
      <c r="S11" s="7">
        <f t="shared" si="15"/>
        <v>335739.375</v>
      </c>
      <c r="T11" s="7">
        <f t="shared" si="15"/>
        <v>335739.375</v>
      </c>
      <c r="U11" s="7">
        <f t="shared" si="15"/>
        <v>335739.375</v>
      </c>
      <c r="V11" s="7">
        <f t="shared" si="15"/>
        <v>335739.375</v>
      </c>
      <c r="W11" s="7">
        <f t="shared" si="15"/>
        <v>335739.375</v>
      </c>
      <c r="X11" s="7">
        <f t="shared" si="15"/>
        <v>335739.375</v>
      </c>
      <c r="Y11" s="7">
        <f t="shared" si="16"/>
        <v>335739.375</v>
      </c>
      <c r="Z11" s="7">
        <f t="shared" si="16"/>
        <v>335739.375</v>
      </c>
      <c r="AA11" s="7">
        <f t="shared" si="16"/>
        <v>0</v>
      </c>
      <c r="AB11" s="7">
        <f t="shared" si="16"/>
        <v>0</v>
      </c>
      <c r="AC11" s="7">
        <f t="shared" si="16"/>
        <v>0</v>
      </c>
      <c r="AD11" s="7">
        <f t="shared" si="16"/>
        <v>0</v>
      </c>
      <c r="AE11" s="7">
        <f t="shared" si="16"/>
        <v>0</v>
      </c>
      <c r="AF11" s="7">
        <f t="shared" si="16"/>
        <v>0</v>
      </c>
      <c r="AG11" s="7">
        <f t="shared" si="16"/>
        <v>0</v>
      </c>
      <c r="AH11" s="7">
        <f t="shared" si="16"/>
        <v>0</v>
      </c>
      <c r="AI11" s="7">
        <f t="shared" si="16"/>
        <v>0</v>
      </c>
      <c r="AJ11" s="7">
        <f t="shared" si="16"/>
        <v>0</v>
      </c>
      <c r="AK11" s="7">
        <f t="shared" si="16"/>
        <v>0</v>
      </c>
      <c r="AL11" s="7">
        <f t="shared" si="16"/>
        <v>0</v>
      </c>
      <c r="AM11" s="7">
        <f t="shared" si="16"/>
        <v>0</v>
      </c>
      <c r="AN11" s="7">
        <f t="shared" si="16"/>
        <v>0</v>
      </c>
      <c r="AO11" s="7">
        <f t="shared" si="16"/>
        <v>0</v>
      </c>
      <c r="AP11" s="7">
        <f t="shared" si="16"/>
        <v>0</v>
      </c>
      <c r="AQ11" s="7">
        <f t="shared" si="16"/>
        <v>0</v>
      </c>
      <c r="AR11" s="7">
        <f t="shared" si="16"/>
        <v>0</v>
      </c>
      <c r="AS11" s="7">
        <f t="shared" si="16"/>
        <v>0</v>
      </c>
      <c r="AT11" s="7">
        <f t="shared" si="16"/>
        <v>0</v>
      </c>
      <c r="AU11" s="7">
        <f t="shared" si="16"/>
        <v>0</v>
      </c>
      <c r="AV11" s="7">
        <f t="shared" si="16"/>
        <v>0</v>
      </c>
      <c r="AW11" s="7">
        <f t="shared" si="16"/>
        <v>0</v>
      </c>
      <c r="AX11" s="7">
        <f t="shared" si="16"/>
        <v>0</v>
      </c>
      <c r="AY11" s="7">
        <f t="shared" si="16"/>
        <v>0</v>
      </c>
      <c r="AZ11" s="7">
        <f t="shared" si="16"/>
        <v>0</v>
      </c>
      <c r="BA11" s="7">
        <f t="shared" si="16"/>
        <v>0</v>
      </c>
      <c r="BB11" s="7">
        <f t="shared" si="16"/>
        <v>0</v>
      </c>
      <c r="BC11" s="7">
        <f t="shared" si="16"/>
        <v>0</v>
      </c>
      <c r="BD11" s="7">
        <f t="shared" si="16"/>
        <v>0</v>
      </c>
      <c r="BE11" s="7">
        <f t="shared" si="16"/>
        <v>0</v>
      </c>
      <c r="BF11" s="7">
        <f t="shared" si="16"/>
        <v>0</v>
      </c>
      <c r="BG11" s="7">
        <f t="shared" si="16"/>
        <v>0</v>
      </c>
      <c r="BH11" s="7">
        <f t="shared" si="16"/>
        <v>0</v>
      </c>
      <c r="BI11" s="7">
        <f t="shared" si="16"/>
        <v>0</v>
      </c>
      <c r="BJ11" s="7">
        <f t="shared" si="16"/>
        <v>0</v>
      </c>
      <c r="BK11" s="7">
        <f t="shared" si="16"/>
        <v>0</v>
      </c>
      <c r="BL11" s="7">
        <f t="shared" si="16"/>
        <v>0</v>
      </c>
      <c r="BM11" s="7">
        <f t="shared" si="16"/>
        <v>0</v>
      </c>
      <c r="BN11" s="7">
        <f t="shared" si="16"/>
        <v>0</v>
      </c>
      <c r="BO11" s="7">
        <f t="shared" si="16"/>
        <v>0</v>
      </c>
      <c r="BP11" s="7">
        <f t="shared" si="16"/>
        <v>0</v>
      </c>
      <c r="BQ11" s="7">
        <f t="shared" si="16"/>
        <v>0</v>
      </c>
      <c r="BR11" s="7">
        <f t="shared" si="16"/>
        <v>0</v>
      </c>
      <c r="BS11" s="7">
        <f t="shared" si="16"/>
        <v>0</v>
      </c>
      <c r="BT11" s="7">
        <f t="shared" si="16"/>
        <v>0</v>
      </c>
      <c r="BU11" s="7">
        <f t="shared" si="16"/>
        <v>0</v>
      </c>
      <c r="BV11" s="7">
        <f t="shared" si="16"/>
        <v>0</v>
      </c>
      <c r="BW11" s="7">
        <f t="shared" si="16"/>
        <v>0</v>
      </c>
      <c r="BX11" s="7">
        <f t="shared" si="16"/>
        <v>0</v>
      </c>
      <c r="BY11" s="7">
        <f t="shared" si="16"/>
        <v>0</v>
      </c>
      <c r="BZ11" s="7">
        <f t="shared" si="16"/>
        <v>0</v>
      </c>
      <c r="CA11" s="7">
        <f t="shared" si="16"/>
        <v>0</v>
      </c>
      <c r="CB11" s="7">
        <f t="shared" si="16"/>
        <v>0</v>
      </c>
      <c r="CC11" s="7">
        <f t="shared" si="16"/>
        <v>0</v>
      </c>
      <c r="CD11" s="7">
        <f t="shared" si="16"/>
        <v>0</v>
      </c>
      <c r="CE11" s="7">
        <f t="shared" si="16"/>
        <v>0</v>
      </c>
      <c r="CF11" s="7">
        <f t="shared" si="16"/>
        <v>0</v>
      </c>
      <c r="CG11" s="7">
        <f t="shared" si="16"/>
        <v>0</v>
      </c>
      <c r="CH11" s="7">
        <f t="shared" si="16"/>
        <v>0</v>
      </c>
      <c r="CI11" s="7">
        <f t="shared" si="16"/>
        <v>0</v>
      </c>
      <c r="CJ11" s="7">
        <f t="shared" si="16"/>
        <v>0</v>
      </c>
      <c r="CK11" s="7">
        <f t="shared" si="17"/>
        <v>0</v>
      </c>
      <c r="CL11" s="7">
        <f t="shared" si="17"/>
        <v>0</v>
      </c>
      <c r="CM11" s="7">
        <f t="shared" si="17"/>
        <v>0</v>
      </c>
      <c r="CN11" s="7">
        <f t="shared" si="17"/>
        <v>0</v>
      </c>
      <c r="CO11" s="7">
        <f t="shared" si="17"/>
        <v>0</v>
      </c>
      <c r="CP11" s="7">
        <f t="shared" si="17"/>
        <v>0</v>
      </c>
      <c r="CQ11" s="7">
        <f t="shared" si="17"/>
        <v>0</v>
      </c>
      <c r="CR11" s="7">
        <f t="shared" si="17"/>
        <v>0</v>
      </c>
      <c r="CS11" s="7">
        <f t="shared" si="17"/>
        <v>0</v>
      </c>
      <c r="CT11" s="7">
        <f t="shared" si="17"/>
        <v>0</v>
      </c>
      <c r="CU11" s="7">
        <f t="shared" si="17"/>
        <v>0</v>
      </c>
      <c r="CV11" s="7">
        <f t="shared" si="17"/>
        <v>0</v>
      </c>
      <c r="CW11" s="7">
        <f t="shared" si="17"/>
        <v>0</v>
      </c>
      <c r="CX11" s="7">
        <f t="shared" si="17"/>
        <v>0</v>
      </c>
      <c r="CY11" s="7">
        <f t="shared" si="17"/>
        <v>0</v>
      </c>
      <c r="CZ11" s="7">
        <f t="shared" si="17"/>
        <v>0</v>
      </c>
      <c r="DA11" s="7">
        <f t="shared" si="17"/>
        <v>0</v>
      </c>
      <c r="DB11" s="7">
        <f t="shared" si="17"/>
        <v>0</v>
      </c>
      <c r="DC11" s="7">
        <f t="shared" si="17"/>
        <v>0</v>
      </c>
      <c r="DD11" s="7">
        <f t="shared" si="17"/>
        <v>0</v>
      </c>
      <c r="DE11" s="7">
        <f t="shared" si="17"/>
        <v>0</v>
      </c>
      <c r="DF11" s="7">
        <f t="shared" si="17"/>
        <v>0</v>
      </c>
      <c r="DG11" s="7">
        <f t="shared" si="17"/>
        <v>0</v>
      </c>
      <c r="DH11" s="7">
        <f t="shared" si="18"/>
        <v>0</v>
      </c>
      <c r="DI11" s="7">
        <f t="shared" si="18"/>
        <v>0</v>
      </c>
      <c r="DJ11" s="7">
        <f t="shared" si="18"/>
        <v>0</v>
      </c>
      <c r="DK11" s="7">
        <f t="shared" si="18"/>
        <v>0</v>
      </c>
      <c r="DL11" s="7">
        <f t="shared" si="18"/>
        <v>0</v>
      </c>
      <c r="DM11" s="7">
        <f t="shared" si="18"/>
        <v>0</v>
      </c>
      <c r="DN11" s="7">
        <f t="shared" si="18"/>
        <v>0</v>
      </c>
      <c r="DO11" s="7">
        <f t="shared" si="18"/>
        <v>0</v>
      </c>
      <c r="DP11" s="7">
        <f t="shared" si="18"/>
        <v>0</v>
      </c>
      <c r="DQ11" s="7">
        <f t="shared" si="18"/>
        <v>0</v>
      </c>
      <c r="DR11" s="7">
        <f t="shared" si="19"/>
        <v>0</v>
      </c>
      <c r="DS11" s="7">
        <f t="shared" si="19"/>
        <v>0</v>
      </c>
      <c r="DT11" s="7">
        <f t="shared" si="19"/>
        <v>0</v>
      </c>
      <c r="DU11" s="7">
        <f t="shared" si="19"/>
        <v>0</v>
      </c>
      <c r="DV11" s="7">
        <f t="shared" si="19"/>
        <v>0</v>
      </c>
      <c r="DW11" s="7">
        <f t="shared" si="19"/>
        <v>0</v>
      </c>
      <c r="DX11" s="7">
        <f t="shared" si="19"/>
        <v>0</v>
      </c>
      <c r="DY11" s="7">
        <f t="shared" si="19"/>
        <v>0</v>
      </c>
      <c r="DZ11" s="7">
        <f t="shared" si="19"/>
        <v>0</v>
      </c>
      <c r="EA11" s="7">
        <f t="shared" si="19"/>
        <v>0</v>
      </c>
      <c r="EB11" s="7">
        <f t="shared" si="19"/>
        <v>0</v>
      </c>
      <c r="EC11" s="7">
        <f t="shared" si="19"/>
        <v>0</v>
      </c>
      <c r="ED11" s="7">
        <f t="shared" si="19"/>
        <v>0</v>
      </c>
      <c r="EE11" s="7">
        <f t="shared" si="19"/>
        <v>0</v>
      </c>
      <c r="EF11" s="7">
        <f t="shared" si="19"/>
        <v>0</v>
      </c>
      <c r="EG11" s="7">
        <f t="shared" si="19"/>
        <v>0</v>
      </c>
      <c r="EH11" s="7">
        <f t="shared" si="20"/>
        <v>0</v>
      </c>
      <c r="EI11" s="7">
        <f t="shared" si="20"/>
        <v>0</v>
      </c>
      <c r="EJ11" s="7">
        <f t="shared" si="20"/>
        <v>0</v>
      </c>
      <c r="EK11" s="7">
        <f t="shared" si="20"/>
        <v>0</v>
      </c>
      <c r="EL11" s="7">
        <f t="shared" si="20"/>
        <v>0</v>
      </c>
      <c r="EM11" s="7">
        <f t="shared" si="20"/>
        <v>0</v>
      </c>
      <c r="EN11" s="7">
        <f t="shared" si="20"/>
        <v>0</v>
      </c>
      <c r="EO11" s="7">
        <f t="shared" si="20"/>
        <v>0</v>
      </c>
      <c r="EP11" s="7">
        <f t="shared" si="20"/>
        <v>0</v>
      </c>
      <c r="EQ11" s="7">
        <f t="shared" si="20"/>
        <v>0</v>
      </c>
      <c r="ER11" s="7">
        <f t="shared" si="20"/>
        <v>0</v>
      </c>
      <c r="ES11" s="7">
        <f t="shared" si="20"/>
        <v>0</v>
      </c>
      <c r="ET11" s="7">
        <f t="shared" si="20"/>
        <v>0</v>
      </c>
      <c r="EU11" s="7">
        <f t="shared" si="20"/>
        <v>0</v>
      </c>
      <c r="EV11" s="7">
        <f t="shared" si="20"/>
        <v>0</v>
      </c>
      <c r="EW11" s="7">
        <f t="shared" si="20"/>
        <v>0</v>
      </c>
      <c r="EX11" s="7">
        <f t="shared" si="21"/>
        <v>0</v>
      </c>
      <c r="EY11" s="7">
        <f t="shared" si="21"/>
        <v>0</v>
      </c>
      <c r="EZ11" s="7">
        <f t="shared" si="21"/>
        <v>0</v>
      </c>
      <c r="FA11" s="7">
        <f t="shared" si="21"/>
        <v>0</v>
      </c>
      <c r="FB11" s="7">
        <f t="shared" si="21"/>
        <v>0</v>
      </c>
      <c r="FC11" s="7">
        <f t="shared" si="21"/>
        <v>0</v>
      </c>
      <c r="FD11" s="7">
        <f t="shared" si="21"/>
        <v>0</v>
      </c>
      <c r="FE11" s="7">
        <f t="shared" si="21"/>
        <v>0</v>
      </c>
      <c r="FF11" s="7">
        <f t="shared" si="21"/>
        <v>0</v>
      </c>
      <c r="FG11" s="7">
        <f t="shared" si="21"/>
        <v>0</v>
      </c>
      <c r="FH11" s="7">
        <f t="shared" si="21"/>
        <v>0</v>
      </c>
      <c r="FI11" s="7">
        <f t="shared" si="21"/>
        <v>0</v>
      </c>
      <c r="FJ11" s="7">
        <f t="shared" si="21"/>
        <v>0</v>
      </c>
      <c r="FK11" s="7">
        <f t="shared" si="21"/>
        <v>0</v>
      </c>
      <c r="FL11" s="7">
        <f t="shared" si="21"/>
        <v>0</v>
      </c>
      <c r="FM11" s="7">
        <f t="shared" si="21"/>
        <v>0</v>
      </c>
      <c r="FN11" s="7">
        <f t="shared" si="21"/>
        <v>0</v>
      </c>
      <c r="FO11" s="7">
        <f t="shared" si="21"/>
        <v>0</v>
      </c>
      <c r="FP11" s="7">
        <f t="shared" si="21"/>
        <v>0</v>
      </c>
      <c r="FQ11" s="7">
        <f t="shared" si="21"/>
        <v>0</v>
      </c>
      <c r="FR11" s="7">
        <f t="shared" si="21"/>
        <v>0</v>
      </c>
      <c r="FS11" s="7">
        <f t="shared" si="21"/>
        <v>0</v>
      </c>
      <c r="FT11" s="7">
        <f t="shared" si="21"/>
        <v>0</v>
      </c>
      <c r="FU11" s="7">
        <f t="shared" si="21"/>
        <v>0</v>
      </c>
      <c r="FV11" s="7">
        <f t="shared" si="21"/>
        <v>0</v>
      </c>
      <c r="FW11" s="7">
        <f t="shared" si="21"/>
        <v>0</v>
      </c>
      <c r="FX11" s="7">
        <f t="shared" si="21"/>
        <v>0</v>
      </c>
    </row>
    <row r="12" spans="4:180" x14ac:dyDescent="0.3">
      <c r="D12" s="11" t="s">
        <v>122</v>
      </c>
      <c r="E12" s="155">
        <v>5707512</v>
      </c>
      <c r="F12" s="2">
        <v>42522</v>
      </c>
      <c r="G12" s="6">
        <v>16</v>
      </c>
      <c r="H12" s="9">
        <f t="shared" ref="H12:H48" si="22">EDATE(F12,G12)</f>
        <v>43009</v>
      </c>
      <c r="I12" s="7">
        <f t="shared" si="15"/>
        <v>0</v>
      </c>
      <c r="J12" s="7">
        <f t="shared" si="15"/>
        <v>0</v>
      </c>
      <c r="K12" s="7">
        <f t="shared" si="15"/>
        <v>356719.5</v>
      </c>
      <c r="L12" s="7">
        <f t="shared" si="15"/>
        <v>356719.5</v>
      </c>
      <c r="M12" s="7">
        <f t="shared" si="15"/>
        <v>356719.5</v>
      </c>
      <c r="N12" s="7">
        <f t="shared" si="15"/>
        <v>356719.5</v>
      </c>
      <c r="O12" s="7">
        <f t="shared" si="15"/>
        <v>356719.5</v>
      </c>
      <c r="P12" s="7">
        <f t="shared" si="15"/>
        <v>356719.5</v>
      </c>
      <c r="Q12" s="7">
        <f t="shared" si="15"/>
        <v>356719.5</v>
      </c>
      <c r="R12" s="7">
        <f t="shared" si="15"/>
        <v>356719.5</v>
      </c>
      <c r="S12" s="7">
        <f t="shared" si="15"/>
        <v>356719.5</v>
      </c>
      <c r="T12" s="7">
        <f t="shared" si="15"/>
        <v>356719.5</v>
      </c>
      <c r="U12" s="7">
        <f t="shared" si="15"/>
        <v>356719.5</v>
      </c>
      <c r="V12" s="7">
        <f t="shared" si="15"/>
        <v>356719.5</v>
      </c>
      <c r="W12" s="7">
        <f t="shared" si="15"/>
        <v>356719.5</v>
      </c>
      <c r="X12" s="7">
        <f t="shared" si="15"/>
        <v>356719.5</v>
      </c>
      <c r="Y12" s="7">
        <f t="shared" si="16"/>
        <v>356719.5</v>
      </c>
      <c r="Z12" s="7">
        <f t="shared" si="16"/>
        <v>356719.5</v>
      </c>
      <c r="AA12" s="7">
        <f t="shared" si="16"/>
        <v>0</v>
      </c>
      <c r="AB12" s="7">
        <f t="shared" si="16"/>
        <v>0</v>
      </c>
      <c r="AC12" s="7">
        <f t="shared" si="16"/>
        <v>0</v>
      </c>
      <c r="AD12" s="7">
        <f t="shared" si="16"/>
        <v>0</v>
      </c>
      <c r="AE12" s="7">
        <f t="shared" si="16"/>
        <v>0</v>
      </c>
      <c r="AF12" s="7">
        <f t="shared" si="16"/>
        <v>0</v>
      </c>
      <c r="AG12" s="7">
        <f t="shared" si="16"/>
        <v>0</v>
      </c>
      <c r="AH12" s="7">
        <f t="shared" si="16"/>
        <v>0</v>
      </c>
      <c r="AI12" s="7">
        <f t="shared" si="16"/>
        <v>0</v>
      </c>
      <c r="AJ12" s="7">
        <f t="shared" si="16"/>
        <v>0</v>
      </c>
      <c r="AK12" s="7">
        <f t="shared" si="16"/>
        <v>0</v>
      </c>
      <c r="AL12" s="7">
        <f t="shared" si="16"/>
        <v>0</v>
      </c>
      <c r="AM12" s="7">
        <f t="shared" si="16"/>
        <v>0</v>
      </c>
      <c r="AN12" s="7">
        <f t="shared" si="16"/>
        <v>0</v>
      </c>
      <c r="AO12" s="7">
        <f t="shared" si="16"/>
        <v>0</v>
      </c>
      <c r="AP12" s="7">
        <f t="shared" si="16"/>
        <v>0</v>
      </c>
      <c r="AQ12" s="7">
        <f t="shared" si="16"/>
        <v>0</v>
      </c>
      <c r="AR12" s="7">
        <f t="shared" si="16"/>
        <v>0</v>
      </c>
      <c r="AS12" s="7">
        <f t="shared" si="16"/>
        <v>0</v>
      </c>
      <c r="AT12" s="7">
        <f t="shared" si="16"/>
        <v>0</v>
      </c>
      <c r="AU12" s="7">
        <f t="shared" si="16"/>
        <v>0</v>
      </c>
      <c r="AV12" s="7">
        <f t="shared" si="16"/>
        <v>0</v>
      </c>
      <c r="AW12" s="7">
        <f t="shared" si="16"/>
        <v>0</v>
      </c>
      <c r="AX12" s="7">
        <f t="shared" si="16"/>
        <v>0</v>
      </c>
      <c r="AY12" s="7">
        <f t="shared" si="16"/>
        <v>0</v>
      </c>
      <c r="AZ12" s="7">
        <f t="shared" si="16"/>
        <v>0</v>
      </c>
      <c r="BA12" s="7">
        <f t="shared" si="16"/>
        <v>0</v>
      </c>
      <c r="BB12" s="7">
        <f t="shared" si="16"/>
        <v>0</v>
      </c>
      <c r="BC12" s="7">
        <f t="shared" si="16"/>
        <v>0</v>
      </c>
      <c r="BD12" s="7">
        <f t="shared" si="16"/>
        <v>0</v>
      </c>
      <c r="BE12" s="7">
        <f t="shared" si="16"/>
        <v>0</v>
      </c>
      <c r="BF12" s="7">
        <f t="shared" si="16"/>
        <v>0</v>
      </c>
      <c r="BG12" s="7">
        <f t="shared" si="16"/>
        <v>0</v>
      </c>
      <c r="BH12" s="7">
        <f t="shared" si="16"/>
        <v>0</v>
      </c>
      <c r="BI12" s="7">
        <f t="shared" si="16"/>
        <v>0</v>
      </c>
      <c r="BJ12" s="7">
        <f t="shared" si="16"/>
        <v>0</v>
      </c>
      <c r="BK12" s="7">
        <f t="shared" si="16"/>
        <v>0</v>
      </c>
      <c r="BL12" s="7">
        <f t="shared" si="16"/>
        <v>0</v>
      </c>
      <c r="BM12" s="7">
        <f t="shared" si="16"/>
        <v>0</v>
      </c>
      <c r="BN12" s="7">
        <f t="shared" si="16"/>
        <v>0</v>
      </c>
      <c r="BO12" s="7">
        <f t="shared" si="16"/>
        <v>0</v>
      </c>
      <c r="BP12" s="7">
        <f t="shared" si="16"/>
        <v>0</v>
      </c>
      <c r="BQ12" s="7">
        <f t="shared" si="16"/>
        <v>0</v>
      </c>
      <c r="BR12" s="7">
        <f t="shared" si="16"/>
        <v>0</v>
      </c>
      <c r="BS12" s="7">
        <f t="shared" si="16"/>
        <v>0</v>
      </c>
      <c r="BT12" s="7">
        <f t="shared" si="16"/>
        <v>0</v>
      </c>
      <c r="BU12" s="7">
        <f t="shared" si="16"/>
        <v>0</v>
      </c>
      <c r="BV12" s="7">
        <f t="shared" si="16"/>
        <v>0</v>
      </c>
      <c r="BW12" s="7">
        <f t="shared" si="16"/>
        <v>0</v>
      </c>
      <c r="BX12" s="7">
        <f t="shared" si="16"/>
        <v>0</v>
      </c>
      <c r="BY12" s="7">
        <f t="shared" si="16"/>
        <v>0</v>
      </c>
      <c r="BZ12" s="7">
        <f t="shared" si="16"/>
        <v>0</v>
      </c>
      <c r="CA12" s="7">
        <f t="shared" si="16"/>
        <v>0</v>
      </c>
      <c r="CB12" s="7">
        <f t="shared" si="16"/>
        <v>0</v>
      </c>
      <c r="CC12" s="7">
        <f t="shared" si="16"/>
        <v>0</v>
      </c>
      <c r="CD12" s="7">
        <f t="shared" si="16"/>
        <v>0</v>
      </c>
      <c r="CE12" s="7">
        <f t="shared" si="16"/>
        <v>0</v>
      </c>
      <c r="CF12" s="7">
        <f t="shared" si="16"/>
        <v>0</v>
      </c>
      <c r="CG12" s="7">
        <f t="shared" si="16"/>
        <v>0</v>
      </c>
      <c r="CH12" s="7">
        <f t="shared" si="16"/>
        <v>0</v>
      </c>
      <c r="CI12" s="7">
        <f t="shared" si="16"/>
        <v>0</v>
      </c>
      <c r="CJ12" s="7">
        <f t="shared" ref="CJ12:CR15" si="23">IF(AND(CJ$8&gt;=$F12,$H12&gt;CJ$8),$E12/$G12,0)</f>
        <v>0</v>
      </c>
      <c r="CK12" s="7">
        <f t="shared" si="23"/>
        <v>0</v>
      </c>
      <c r="CL12" s="7">
        <f t="shared" si="23"/>
        <v>0</v>
      </c>
      <c r="CM12" s="7">
        <f t="shared" si="23"/>
        <v>0</v>
      </c>
      <c r="CN12" s="7">
        <f t="shared" si="23"/>
        <v>0</v>
      </c>
      <c r="CO12" s="7">
        <f t="shared" si="23"/>
        <v>0</v>
      </c>
      <c r="CP12" s="7">
        <f t="shared" si="23"/>
        <v>0</v>
      </c>
      <c r="CQ12" s="7">
        <f t="shared" si="23"/>
        <v>0</v>
      </c>
      <c r="CR12" s="7">
        <f t="shared" si="23"/>
        <v>0</v>
      </c>
      <c r="CS12" s="7">
        <f t="shared" si="17"/>
        <v>0</v>
      </c>
      <c r="CT12" s="7">
        <f t="shared" si="17"/>
        <v>0</v>
      </c>
      <c r="CU12" s="7">
        <f t="shared" si="17"/>
        <v>0</v>
      </c>
      <c r="CV12" s="7">
        <f t="shared" si="17"/>
        <v>0</v>
      </c>
      <c r="CW12" s="7">
        <f t="shared" si="17"/>
        <v>0</v>
      </c>
      <c r="CX12" s="7">
        <f t="shared" si="17"/>
        <v>0</v>
      </c>
      <c r="CY12" s="7">
        <f t="shared" si="17"/>
        <v>0</v>
      </c>
      <c r="CZ12" s="7">
        <f t="shared" si="17"/>
        <v>0</v>
      </c>
      <c r="DA12" s="7">
        <f t="shared" si="17"/>
        <v>0</v>
      </c>
      <c r="DB12" s="7">
        <f t="shared" si="17"/>
        <v>0</v>
      </c>
      <c r="DC12" s="7">
        <f t="shared" si="17"/>
        <v>0</v>
      </c>
      <c r="DD12" s="7">
        <f t="shared" si="17"/>
        <v>0</v>
      </c>
      <c r="DE12" s="7">
        <f t="shared" si="17"/>
        <v>0</v>
      </c>
      <c r="DF12" s="7">
        <f t="shared" si="17"/>
        <v>0</v>
      </c>
      <c r="DG12" s="7">
        <f t="shared" si="17"/>
        <v>0</v>
      </c>
      <c r="DH12" s="7">
        <f t="shared" si="18"/>
        <v>0</v>
      </c>
      <c r="DI12" s="7">
        <f t="shared" si="18"/>
        <v>0</v>
      </c>
      <c r="DJ12" s="7">
        <f t="shared" si="18"/>
        <v>0</v>
      </c>
      <c r="DK12" s="7">
        <f t="shared" si="18"/>
        <v>0</v>
      </c>
      <c r="DL12" s="7">
        <f t="shared" si="18"/>
        <v>0</v>
      </c>
      <c r="DM12" s="7">
        <f t="shared" si="18"/>
        <v>0</v>
      </c>
      <c r="DN12" s="7">
        <f t="shared" si="18"/>
        <v>0</v>
      </c>
      <c r="DO12" s="7">
        <f t="shared" si="18"/>
        <v>0</v>
      </c>
      <c r="DP12" s="7">
        <f t="shared" si="18"/>
        <v>0</v>
      </c>
      <c r="DQ12" s="7">
        <f t="shared" si="18"/>
        <v>0</v>
      </c>
      <c r="DR12" s="7">
        <f t="shared" si="19"/>
        <v>0</v>
      </c>
      <c r="DS12" s="7">
        <f t="shared" si="19"/>
        <v>0</v>
      </c>
      <c r="DT12" s="7">
        <f t="shared" si="19"/>
        <v>0</v>
      </c>
      <c r="DU12" s="7">
        <f t="shared" si="19"/>
        <v>0</v>
      </c>
      <c r="DV12" s="7">
        <f t="shared" si="19"/>
        <v>0</v>
      </c>
      <c r="DW12" s="7">
        <f t="shared" si="19"/>
        <v>0</v>
      </c>
      <c r="DX12" s="7">
        <f t="shared" si="19"/>
        <v>0</v>
      </c>
      <c r="DY12" s="7">
        <f t="shared" si="19"/>
        <v>0</v>
      </c>
      <c r="DZ12" s="7">
        <f t="shared" si="19"/>
        <v>0</v>
      </c>
      <c r="EA12" s="7">
        <f t="shared" si="19"/>
        <v>0</v>
      </c>
      <c r="EB12" s="7">
        <f t="shared" si="19"/>
        <v>0</v>
      </c>
      <c r="EC12" s="7">
        <f t="shared" si="19"/>
        <v>0</v>
      </c>
      <c r="ED12" s="7">
        <f t="shared" si="19"/>
        <v>0</v>
      </c>
      <c r="EE12" s="7">
        <f t="shared" si="19"/>
        <v>0</v>
      </c>
      <c r="EF12" s="7">
        <f t="shared" si="19"/>
        <v>0</v>
      </c>
      <c r="EG12" s="7">
        <f t="shared" si="19"/>
        <v>0</v>
      </c>
      <c r="EH12" s="7">
        <f t="shared" si="20"/>
        <v>0</v>
      </c>
      <c r="EI12" s="7">
        <f t="shared" si="20"/>
        <v>0</v>
      </c>
      <c r="EJ12" s="7">
        <f t="shared" si="20"/>
        <v>0</v>
      </c>
      <c r="EK12" s="7">
        <f t="shared" si="20"/>
        <v>0</v>
      </c>
      <c r="EL12" s="7">
        <f t="shared" si="20"/>
        <v>0</v>
      </c>
      <c r="EM12" s="7">
        <f t="shared" si="20"/>
        <v>0</v>
      </c>
      <c r="EN12" s="7">
        <f t="shared" si="20"/>
        <v>0</v>
      </c>
      <c r="EO12" s="7">
        <f t="shared" si="20"/>
        <v>0</v>
      </c>
      <c r="EP12" s="7">
        <f t="shared" si="20"/>
        <v>0</v>
      </c>
      <c r="EQ12" s="7">
        <f t="shared" si="20"/>
        <v>0</v>
      </c>
      <c r="ER12" s="7">
        <f t="shared" si="20"/>
        <v>0</v>
      </c>
      <c r="ES12" s="7">
        <f t="shared" si="20"/>
        <v>0</v>
      </c>
      <c r="ET12" s="7">
        <f t="shared" si="20"/>
        <v>0</v>
      </c>
      <c r="EU12" s="7">
        <f t="shared" si="20"/>
        <v>0</v>
      </c>
      <c r="EV12" s="7">
        <f t="shared" si="20"/>
        <v>0</v>
      </c>
      <c r="EW12" s="7">
        <f t="shared" si="20"/>
        <v>0</v>
      </c>
      <c r="EX12" s="7">
        <f t="shared" si="21"/>
        <v>0</v>
      </c>
      <c r="EY12" s="7">
        <f t="shared" si="21"/>
        <v>0</v>
      </c>
      <c r="EZ12" s="7">
        <f t="shared" si="21"/>
        <v>0</v>
      </c>
      <c r="FA12" s="7">
        <f t="shared" si="21"/>
        <v>0</v>
      </c>
      <c r="FB12" s="7">
        <f t="shared" si="21"/>
        <v>0</v>
      </c>
      <c r="FC12" s="7">
        <f t="shared" si="21"/>
        <v>0</v>
      </c>
      <c r="FD12" s="7">
        <f t="shared" si="21"/>
        <v>0</v>
      </c>
      <c r="FE12" s="7">
        <f t="shared" si="21"/>
        <v>0</v>
      </c>
      <c r="FF12" s="7">
        <f t="shared" si="21"/>
        <v>0</v>
      </c>
      <c r="FG12" s="7">
        <f t="shared" si="21"/>
        <v>0</v>
      </c>
      <c r="FH12" s="7">
        <f t="shared" si="21"/>
        <v>0</v>
      </c>
      <c r="FI12" s="7">
        <f t="shared" si="21"/>
        <v>0</v>
      </c>
      <c r="FJ12" s="7">
        <f t="shared" si="21"/>
        <v>0</v>
      </c>
      <c r="FK12" s="7">
        <f t="shared" si="21"/>
        <v>0</v>
      </c>
      <c r="FL12" s="7">
        <f t="shared" si="21"/>
        <v>0</v>
      </c>
      <c r="FM12" s="7">
        <f t="shared" si="21"/>
        <v>0</v>
      </c>
      <c r="FN12" s="7">
        <f t="shared" si="21"/>
        <v>0</v>
      </c>
      <c r="FO12" s="7">
        <f t="shared" si="21"/>
        <v>0</v>
      </c>
      <c r="FP12" s="7">
        <f t="shared" si="21"/>
        <v>0</v>
      </c>
      <c r="FQ12" s="7">
        <f t="shared" si="21"/>
        <v>0</v>
      </c>
      <c r="FR12" s="7">
        <f t="shared" si="21"/>
        <v>0</v>
      </c>
      <c r="FS12" s="7">
        <f t="shared" si="21"/>
        <v>0</v>
      </c>
      <c r="FT12" s="7">
        <f t="shared" si="21"/>
        <v>0</v>
      </c>
      <c r="FU12" s="7">
        <f t="shared" si="21"/>
        <v>0</v>
      </c>
      <c r="FV12" s="7">
        <f t="shared" si="21"/>
        <v>0</v>
      </c>
      <c r="FW12" s="7">
        <f t="shared" si="21"/>
        <v>0</v>
      </c>
      <c r="FX12" s="7">
        <f t="shared" si="21"/>
        <v>0</v>
      </c>
    </row>
    <row r="13" spans="4:180" x14ac:dyDescent="0.3">
      <c r="D13" s="11" t="s">
        <v>123</v>
      </c>
      <c r="E13" s="155">
        <v>4201227</v>
      </c>
      <c r="F13" s="2">
        <v>42522</v>
      </c>
      <c r="G13" s="6">
        <v>16</v>
      </c>
      <c r="H13" s="9">
        <f t="shared" si="22"/>
        <v>43009</v>
      </c>
      <c r="I13" s="7">
        <f t="shared" si="15"/>
        <v>0</v>
      </c>
      <c r="J13" s="7">
        <f t="shared" si="15"/>
        <v>0</v>
      </c>
      <c r="K13" s="7">
        <f t="shared" si="15"/>
        <v>262576.6875</v>
      </c>
      <c r="L13" s="7">
        <f t="shared" si="15"/>
        <v>262576.6875</v>
      </c>
      <c r="M13" s="7">
        <f t="shared" si="15"/>
        <v>262576.6875</v>
      </c>
      <c r="N13" s="7">
        <f t="shared" si="15"/>
        <v>262576.6875</v>
      </c>
      <c r="O13" s="7">
        <f t="shared" si="15"/>
        <v>262576.6875</v>
      </c>
      <c r="P13" s="7">
        <f t="shared" si="15"/>
        <v>262576.6875</v>
      </c>
      <c r="Q13" s="7">
        <f t="shared" si="15"/>
        <v>262576.6875</v>
      </c>
      <c r="R13" s="7">
        <f t="shared" si="15"/>
        <v>262576.6875</v>
      </c>
      <c r="S13" s="7">
        <f t="shared" si="15"/>
        <v>262576.6875</v>
      </c>
      <c r="T13" s="7">
        <f t="shared" si="15"/>
        <v>262576.6875</v>
      </c>
      <c r="U13" s="7">
        <f t="shared" si="15"/>
        <v>262576.6875</v>
      </c>
      <c r="V13" s="7">
        <f t="shared" si="15"/>
        <v>262576.6875</v>
      </c>
      <c r="W13" s="7">
        <f t="shared" si="15"/>
        <v>262576.6875</v>
      </c>
      <c r="X13" s="7">
        <f t="shared" si="15"/>
        <v>262576.6875</v>
      </c>
      <c r="Y13" s="7">
        <f t="shared" ref="Y13:CJ16" si="24">IF(AND(Y$8&gt;=$F13,$H13&gt;Y$8),$E13/$G13,0)</f>
        <v>262576.6875</v>
      </c>
      <c r="Z13" s="7">
        <f t="shared" si="24"/>
        <v>262576.6875</v>
      </c>
      <c r="AA13" s="7">
        <f t="shared" si="24"/>
        <v>0</v>
      </c>
      <c r="AB13" s="7">
        <f t="shared" si="24"/>
        <v>0</v>
      </c>
      <c r="AC13" s="7">
        <f t="shared" si="24"/>
        <v>0</v>
      </c>
      <c r="AD13" s="7">
        <f t="shared" si="24"/>
        <v>0</v>
      </c>
      <c r="AE13" s="7">
        <f t="shared" si="24"/>
        <v>0</v>
      </c>
      <c r="AF13" s="7">
        <f t="shared" si="24"/>
        <v>0</v>
      </c>
      <c r="AG13" s="7">
        <f t="shared" si="24"/>
        <v>0</v>
      </c>
      <c r="AH13" s="7">
        <f t="shared" si="24"/>
        <v>0</v>
      </c>
      <c r="AI13" s="7">
        <f t="shared" si="24"/>
        <v>0</v>
      </c>
      <c r="AJ13" s="7">
        <f t="shared" si="24"/>
        <v>0</v>
      </c>
      <c r="AK13" s="7">
        <f t="shared" si="24"/>
        <v>0</v>
      </c>
      <c r="AL13" s="7">
        <f t="shared" si="24"/>
        <v>0</v>
      </c>
      <c r="AM13" s="7">
        <f t="shared" si="24"/>
        <v>0</v>
      </c>
      <c r="AN13" s="7">
        <f t="shared" si="24"/>
        <v>0</v>
      </c>
      <c r="AO13" s="7">
        <f t="shared" si="24"/>
        <v>0</v>
      </c>
      <c r="AP13" s="7">
        <f t="shared" si="24"/>
        <v>0</v>
      </c>
      <c r="AQ13" s="7">
        <f t="shared" si="24"/>
        <v>0</v>
      </c>
      <c r="AR13" s="7">
        <f t="shared" si="24"/>
        <v>0</v>
      </c>
      <c r="AS13" s="7">
        <f t="shared" si="24"/>
        <v>0</v>
      </c>
      <c r="AT13" s="7">
        <f t="shared" si="24"/>
        <v>0</v>
      </c>
      <c r="AU13" s="7">
        <f t="shared" si="24"/>
        <v>0</v>
      </c>
      <c r="AV13" s="7">
        <f t="shared" si="24"/>
        <v>0</v>
      </c>
      <c r="AW13" s="7">
        <f t="shared" si="24"/>
        <v>0</v>
      </c>
      <c r="AX13" s="7">
        <f t="shared" si="24"/>
        <v>0</v>
      </c>
      <c r="AY13" s="7">
        <f t="shared" si="24"/>
        <v>0</v>
      </c>
      <c r="AZ13" s="7">
        <f t="shared" si="24"/>
        <v>0</v>
      </c>
      <c r="BA13" s="7">
        <f t="shared" si="24"/>
        <v>0</v>
      </c>
      <c r="BB13" s="7">
        <f t="shared" si="24"/>
        <v>0</v>
      </c>
      <c r="BC13" s="7">
        <f t="shared" si="24"/>
        <v>0</v>
      </c>
      <c r="BD13" s="7">
        <f t="shared" si="24"/>
        <v>0</v>
      </c>
      <c r="BE13" s="7">
        <f t="shared" si="24"/>
        <v>0</v>
      </c>
      <c r="BF13" s="7">
        <f t="shared" si="24"/>
        <v>0</v>
      </c>
      <c r="BG13" s="7">
        <f t="shared" si="24"/>
        <v>0</v>
      </c>
      <c r="BH13" s="7">
        <f t="shared" si="24"/>
        <v>0</v>
      </c>
      <c r="BI13" s="7">
        <f t="shared" si="24"/>
        <v>0</v>
      </c>
      <c r="BJ13" s="7">
        <f t="shared" si="24"/>
        <v>0</v>
      </c>
      <c r="BK13" s="7">
        <f t="shared" si="24"/>
        <v>0</v>
      </c>
      <c r="BL13" s="7">
        <f t="shared" si="24"/>
        <v>0</v>
      </c>
      <c r="BM13" s="7">
        <f t="shared" si="24"/>
        <v>0</v>
      </c>
      <c r="BN13" s="7">
        <f t="shared" si="24"/>
        <v>0</v>
      </c>
      <c r="BO13" s="7">
        <f t="shared" si="24"/>
        <v>0</v>
      </c>
      <c r="BP13" s="7">
        <f t="shared" si="24"/>
        <v>0</v>
      </c>
      <c r="BQ13" s="7">
        <f t="shared" si="24"/>
        <v>0</v>
      </c>
      <c r="BR13" s="7">
        <f t="shared" si="24"/>
        <v>0</v>
      </c>
      <c r="BS13" s="7">
        <f t="shared" si="24"/>
        <v>0</v>
      </c>
      <c r="BT13" s="7">
        <f t="shared" si="24"/>
        <v>0</v>
      </c>
      <c r="BU13" s="7">
        <f t="shared" si="24"/>
        <v>0</v>
      </c>
      <c r="BV13" s="7">
        <f t="shared" si="24"/>
        <v>0</v>
      </c>
      <c r="BW13" s="7">
        <f t="shared" si="24"/>
        <v>0</v>
      </c>
      <c r="BX13" s="7">
        <f t="shared" si="24"/>
        <v>0</v>
      </c>
      <c r="BY13" s="7">
        <f t="shared" si="24"/>
        <v>0</v>
      </c>
      <c r="BZ13" s="7">
        <f t="shared" si="24"/>
        <v>0</v>
      </c>
      <c r="CA13" s="7">
        <f t="shared" si="24"/>
        <v>0</v>
      </c>
      <c r="CB13" s="7">
        <f t="shared" si="24"/>
        <v>0</v>
      </c>
      <c r="CC13" s="7">
        <f t="shared" si="24"/>
        <v>0</v>
      </c>
      <c r="CD13" s="7">
        <f t="shared" si="24"/>
        <v>0</v>
      </c>
      <c r="CE13" s="7">
        <f t="shared" si="24"/>
        <v>0</v>
      </c>
      <c r="CF13" s="7">
        <f t="shared" si="24"/>
        <v>0</v>
      </c>
      <c r="CG13" s="7">
        <f t="shared" si="24"/>
        <v>0</v>
      </c>
      <c r="CH13" s="7">
        <f t="shared" si="24"/>
        <v>0</v>
      </c>
      <c r="CI13" s="7">
        <f t="shared" si="24"/>
        <v>0</v>
      </c>
      <c r="CJ13" s="7">
        <f t="shared" si="24"/>
        <v>0</v>
      </c>
      <c r="CK13" s="7">
        <f t="shared" si="23"/>
        <v>0</v>
      </c>
      <c r="CL13" s="7">
        <f t="shared" si="23"/>
        <v>0</v>
      </c>
      <c r="CM13" s="7">
        <f t="shared" si="23"/>
        <v>0</v>
      </c>
      <c r="CN13" s="7">
        <f t="shared" si="23"/>
        <v>0</v>
      </c>
      <c r="CO13" s="7">
        <f t="shared" si="23"/>
        <v>0</v>
      </c>
      <c r="CP13" s="7">
        <f t="shared" si="23"/>
        <v>0</v>
      </c>
      <c r="CQ13" s="7">
        <f t="shared" si="23"/>
        <v>0</v>
      </c>
      <c r="CR13" s="7">
        <f t="shared" si="23"/>
        <v>0</v>
      </c>
      <c r="CS13" s="7">
        <f t="shared" si="17"/>
        <v>0</v>
      </c>
      <c r="CT13" s="7">
        <f t="shared" si="18"/>
        <v>0</v>
      </c>
      <c r="CU13" s="7">
        <f t="shared" si="18"/>
        <v>0</v>
      </c>
      <c r="CV13" s="7">
        <f t="shared" si="18"/>
        <v>0</v>
      </c>
      <c r="CW13" s="7">
        <f t="shared" si="18"/>
        <v>0</v>
      </c>
      <c r="CX13" s="7">
        <f t="shared" si="18"/>
        <v>0</v>
      </c>
      <c r="CY13" s="7">
        <f t="shared" si="18"/>
        <v>0</v>
      </c>
      <c r="CZ13" s="7">
        <f t="shared" si="18"/>
        <v>0</v>
      </c>
      <c r="DA13" s="7">
        <f t="shared" si="18"/>
        <v>0</v>
      </c>
      <c r="DB13" s="7">
        <f t="shared" si="18"/>
        <v>0</v>
      </c>
      <c r="DC13" s="7">
        <f t="shared" si="18"/>
        <v>0</v>
      </c>
      <c r="DD13" s="7">
        <f t="shared" si="18"/>
        <v>0</v>
      </c>
      <c r="DE13" s="7">
        <f t="shared" si="18"/>
        <v>0</v>
      </c>
      <c r="DF13" s="7">
        <f t="shared" si="18"/>
        <v>0</v>
      </c>
      <c r="DG13" s="7">
        <f t="shared" si="18"/>
        <v>0</v>
      </c>
      <c r="DH13" s="7">
        <f t="shared" si="18"/>
        <v>0</v>
      </c>
      <c r="DI13" s="7">
        <f t="shared" si="18"/>
        <v>0</v>
      </c>
      <c r="DJ13" s="7">
        <f t="shared" si="18"/>
        <v>0</v>
      </c>
      <c r="DK13" s="7">
        <f t="shared" si="18"/>
        <v>0</v>
      </c>
      <c r="DL13" s="7">
        <f t="shared" si="18"/>
        <v>0</v>
      </c>
      <c r="DM13" s="7">
        <f t="shared" si="18"/>
        <v>0</v>
      </c>
      <c r="DN13" s="7">
        <f t="shared" si="18"/>
        <v>0</v>
      </c>
      <c r="DO13" s="7">
        <f t="shared" si="18"/>
        <v>0</v>
      </c>
      <c r="DP13" s="7">
        <f t="shared" si="18"/>
        <v>0</v>
      </c>
      <c r="DQ13" s="7">
        <f t="shared" si="18"/>
        <v>0</v>
      </c>
      <c r="DR13" s="7">
        <f t="shared" si="19"/>
        <v>0</v>
      </c>
      <c r="DS13" s="7">
        <f t="shared" si="19"/>
        <v>0</v>
      </c>
      <c r="DT13" s="7">
        <f t="shared" si="19"/>
        <v>0</v>
      </c>
      <c r="DU13" s="7">
        <f t="shared" si="19"/>
        <v>0</v>
      </c>
      <c r="DV13" s="7">
        <f t="shared" si="19"/>
        <v>0</v>
      </c>
      <c r="DW13" s="7">
        <f t="shared" si="19"/>
        <v>0</v>
      </c>
      <c r="DX13" s="7">
        <f t="shared" si="19"/>
        <v>0</v>
      </c>
      <c r="DY13" s="7">
        <f t="shared" si="19"/>
        <v>0</v>
      </c>
      <c r="DZ13" s="7">
        <f t="shared" si="19"/>
        <v>0</v>
      </c>
      <c r="EA13" s="7">
        <f t="shared" si="19"/>
        <v>0</v>
      </c>
      <c r="EB13" s="7">
        <f t="shared" si="19"/>
        <v>0</v>
      </c>
      <c r="EC13" s="7">
        <f t="shared" si="19"/>
        <v>0</v>
      </c>
      <c r="ED13" s="7">
        <f t="shared" si="19"/>
        <v>0</v>
      </c>
      <c r="EE13" s="7">
        <f t="shared" si="19"/>
        <v>0</v>
      </c>
      <c r="EF13" s="7">
        <f t="shared" si="19"/>
        <v>0</v>
      </c>
      <c r="EG13" s="7">
        <f t="shared" si="19"/>
        <v>0</v>
      </c>
      <c r="EH13" s="7">
        <f t="shared" si="20"/>
        <v>0</v>
      </c>
      <c r="EI13" s="7">
        <f t="shared" si="20"/>
        <v>0</v>
      </c>
      <c r="EJ13" s="7">
        <f t="shared" si="20"/>
        <v>0</v>
      </c>
      <c r="EK13" s="7">
        <f t="shared" si="20"/>
        <v>0</v>
      </c>
      <c r="EL13" s="7">
        <f t="shared" si="20"/>
        <v>0</v>
      </c>
      <c r="EM13" s="7">
        <f t="shared" si="20"/>
        <v>0</v>
      </c>
      <c r="EN13" s="7">
        <f t="shared" si="20"/>
        <v>0</v>
      </c>
      <c r="EO13" s="7">
        <f t="shared" si="20"/>
        <v>0</v>
      </c>
      <c r="EP13" s="7">
        <f t="shared" si="20"/>
        <v>0</v>
      </c>
      <c r="EQ13" s="7">
        <f t="shared" si="20"/>
        <v>0</v>
      </c>
      <c r="ER13" s="7">
        <f t="shared" si="20"/>
        <v>0</v>
      </c>
      <c r="ES13" s="7">
        <f t="shared" si="20"/>
        <v>0</v>
      </c>
      <c r="ET13" s="7">
        <f t="shared" si="20"/>
        <v>0</v>
      </c>
      <c r="EU13" s="7">
        <f t="shared" si="20"/>
        <v>0</v>
      </c>
      <c r="EV13" s="7">
        <f t="shared" si="20"/>
        <v>0</v>
      </c>
      <c r="EW13" s="7">
        <f t="shared" si="20"/>
        <v>0</v>
      </c>
      <c r="EX13" s="7">
        <f t="shared" si="21"/>
        <v>0</v>
      </c>
      <c r="EY13" s="7">
        <f t="shared" si="21"/>
        <v>0</v>
      </c>
      <c r="EZ13" s="7">
        <f t="shared" si="21"/>
        <v>0</v>
      </c>
      <c r="FA13" s="7">
        <f t="shared" si="21"/>
        <v>0</v>
      </c>
      <c r="FB13" s="7">
        <f t="shared" si="21"/>
        <v>0</v>
      </c>
      <c r="FC13" s="7">
        <f t="shared" si="21"/>
        <v>0</v>
      </c>
      <c r="FD13" s="7">
        <f t="shared" si="21"/>
        <v>0</v>
      </c>
      <c r="FE13" s="7">
        <f t="shared" si="21"/>
        <v>0</v>
      </c>
      <c r="FF13" s="7">
        <f t="shared" si="21"/>
        <v>0</v>
      </c>
      <c r="FG13" s="7">
        <f t="shared" si="21"/>
        <v>0</v>
      </c>
      <c r="FH13" s="7">
        <f t="shared" si="21"/>
        <v>0</v>
      </c>
      <c r="FI13" s="7">
        <f t="shared" si="21"/>
        <v>0</v>
      </c>
      <c r="FJ13" s="7">
        <f t="shared" si="21"/>
        <v>0</v>
      </c>
      <c r="FK13" s="7">
        <f t="shared" si="21"/>
        <v>0</v>
      </c>
      <c r="FL13" s="7">
        <f t="shared" si="21"/>
        <v>0</v>
      </c>
      <c r="FM13" s="7">
        <f t="shared" si="21"/>
        <v>0</v>
      </c>
      <c r="FN13" s="7">
        <f t="shared" si="21"/>
        <v>0</v>
      </c>
      <c r="FO13" s="7">
        <f t="shared" si="21"/>
        <v>0</v>
      </c>
      <c r="FP13" s="7">
        <f t="shared" si="21"/>
        <v>0</v>
      </c>
      <c r="FQ13" s="7">
        <f t="shared" si="21"/>
        <v>0</v>
      </c>
      <c r="FR13" s="7">
        <f t="shared" si="21"/>
        <v>0</v>
      </c>
      <c r="FS13" s="7">
        <f t="shared" si="21"/>
        <v>0</v>
      </c>
      <c r="FT13" s="7">
        <f t="shared" si="21"/>
        <v>0</v>
      </c>
      <c r="FU13" s="7">
        <f t="shared" si="21"/>
        <v>0</v>
      </c>
      <c r="FV13" s="7">
        <f t="shared" si="21"/>
        <v>0</v>
      </c>
      <c r="FW13" s="7">
        <f t="shared" si="21"/>
        <v>0</v>
      </c>
      <c r="FX13" s="7">
        <f t="shared" si="21"/>
        <v>0</v>
      </c>
    </row>
    <row r="14" spans="4:180" x14ac:dyDescent="0.3">
      <c r="D14" s="11" t="s">
        <v>124</v>
      </c>
      <c r="E14" s="155">
        <v>4201227</v>
      </c>
      <c r="F14" s="2">
        <v>42522</v>
      </c>
      <c r="G14" s="6">
        <v>16</v>
      </c>
      <c r="H14" s="9">
        <f t="shared" si="22"/>
        <v>43009</v>
      </c>
      <c r="I14" s="7">
        <f t="shared" si="15"/>
        <v>0</v>
      </c>
      <c r="J14" s="7">
        <f t="shared" si="15"/>
        <v>0</v>
      </c>
      <c r="K14" s="7">
        <f t="shared" si="15"/>
        <v>262576.6875</v>
      </c>
      <c r="L14" s="7">
        <f t="shared" si="15"/>
        <v>262576.6875</v>
      </c>
      <c r="M14" s="7">
        <f t="shared" si="15"/>
        <v>262576.6875</v>
      </c>
      <c r="N14" s="7">
        <f t="shared" si="15"/>
        <v>262576.6875</v>
      </c>
      <c r="O14" s="7">
        <f t="shared" si="15"/>
        <v>262576.6875</v>
      </c>
      <c r="P14" s="7">
        <f t="shared" si="15"/>
        <v>262576.6875</v>
      </c>
      <c r="Q14" s="7">
        <f t="shared" si="15"/>
        <v>262576.6875</v>
      </c>
      <c r="R14" s="7">
        <f t="shared" si="15"/>
        <v>262576.6875</v>
      </c>
      <c r="S14" s="7">
        <f t="shared" si="15"/>
        <v>262576.6875</v>
      </c>
      <c r="T14" s="7">
        <f t="shared" si="15"/>
        <v>262576.6875</v>
      </c>
      <c r="U14" s="7">
        <f t="shared" si="15"/>
        <v>262576.6875</v>
      </c>
      <c r="V14" s="7">
        <f t="shared" si="15"/>
        <v>262576.6875</v>
      </c>
      <c r="W14" s="7">
        <f t="shared" si="15"/>
        <v>262576.6875</v>
      </c>
      <c r="X14" s="7">
        <f t="shared" si="15"/>
        <v>262576.6875</v>
      </c>
      <c r="Y14" s="7">
        <f t="shared" si="24"/>
        <v>262576.6875</v>
      </c>
      <c r="Z14" s="7">
        <f t="shared" si="24"/>
        <v>262576.6875</v>
      </c>
      <c r="AA14" s="7">
        <f t="shared" si="24"/>
        <v>0</v>
      </c>
      <c r="AB14" s="7">
        <f t="shared" si="24"/>
        <v>0</v>
      </c>
      <c r="AC14" s="7">
        <f t="shared" si="24"/>
        <v>0</v>
      </c>
      <c r="AD14" s="7">
        <f t="shared" si="24"/>
        <v>0</v>
      </c>
      <c r="AE14" s="7">
        <f t="shared" si="24"/>
        <v>0</v>
      </c>
      <c r="AF14" s="7">
        <f t="shared" si="24"/>
        <v>0</v>
      </c>
      <c r="AG14" s="7">
        <f t="shared" si="24"/>
        <v>0</v>
      </c>
      <c r="AH14" s="7">
        <f t="shared" si="24"/>
        <v>0</v>
      </c>
      <c r="AI14" s="7">
        <f t="shared" si="24"/>
        <v>0</v>
      </c>
      <c r="AJ14" s="7">
        <f t="shared" si="24"/>
        <v>0</v>
      </c>
      <c r="AK14" s="7">
        <f t="shared" si="24"/>
        <v>0</v>
      </c>
      <c r="AL14" s="7">
        <f t="shared" si="24"/>
        <v>0</v>
      </c>
      <c r="AM14" s="7">
        <f t="shared" si="24"/>
        <v>0</v>
      </c>
      <c r="AN14" s="7">
        <f t="shared" si="24"/>
        <v>0</v>
      </c>
      <c r="AO14" s="7">
        <f t="shared" si="24"/>
        <v>0</v>
      </c>
      <c r="AP14" s="7">
        <f t="shared" si="24"/>
        <v>0</v>
      </c>
      <c r="AQ14" s="7">
        <f t="shared" si="24"/>
        <v>0</v>
      </c>
      <c r="AR14" s="7">
        <f t="shared" si="24"/>
        <v>0</v>
      </c>
      <c r="AS14" s="7">
        <f t="shared" si="24"/>
        <v>0</v>
      </c>
      <c r="AT14" s="7">
        <f t="shared" si="24"/>
        <v>0</v>
      </c>
      <c r="AU14" s="7">
        <f t="shared" si="24"/>
        <v>0</v>
      </c>
      <c r="AV14" s="7">
        <f t="shared" si="24"/>
        <v>0</v>
      </c>
      <c r="AW14" s="7">
        <f t="shared" si="24"/>
        <v>0</v>
      </c>
      <c r="AX14" s="7">
        <f t="shared" si="24"/>
        <v>0</v>
      </c>
      <c r="AY14" s="7">
        <f t="shared" si="24"/>
        <v>0</v>
      </c>
      <c r="AZ14" s="7">
        <f t="shared" si="24"/>
        <v>0</v>
      </c>
      <c r="BA14" s="7">
        <f t="shared" si="24"/>
        <v>0</v>
      </c>
      <c r="BB14" s="7">
        <f t="shared" si="24"/>
        <v>0</v>
      </c>
      <c r="BC14" s="7">
        <f t="shared" si="24"/>
        <v>0</v>
      </c>
      <c r="BD14" s="7">
        <f t="shared" si="24"/>
        <v>0</v>
      </c>
      <c r="BE14" s="7">
        <f t="shared" si="24"/>
        <v>0</v>
      </c>
      <c r="BF14" s="7">
        <f t="shared" si="24"/>
        <v>0</v>
      </c>
      <c r="BG14" s="7">
        <f t="shared" si="24"/>
        <v>0</v>
      </c>
      <c r="BH14" s="7">
        <f t="shared" si="24"/>
        <v>0</v>
      </c>
      <c r="BI14" s="7">
        <f t="shared" si="24"/>
        <v>0</v>
      </c>
      <c r="BJ14" s="7">
        <f t="shared" si="24"/>
        <v>0</v>
      </c>
      <c r="BK14" s="7">
        <f t="shared" si="24"/>
        <v>0</v>
      </c>
      <c r="BL14" s="7">
        <f t="shared" si="24"/>
        <v>0</v>
      </c>
      <c r="BM14" s="7">
        <f t="shared" si="24"/>
        <v>0</v>
      </c>
      <c r="BN14" s="7">
        <f t="shared" si="24"/>
        <v>0</v>
      </c>
      <c r="BO14" s="7">
        <f t="shared" si="24"/>
        <v>0</v>
      </c>
      <c r="BP14" s="7">
        <f t="shared" si="24"/>
        <v>0</v>
      </c>
      <c r="BQ14" s="7">
        <f t="shared" si="24"/>
        <v>0</v>
      </c>
      <c r="BR14" s="7">
        <f t="shared" si="24"/>
        <v>0</v>
      </c>
      <c r="BS14" s="7">
        <f t="shared" si="24"/>
        <v>0</v>
      </c>
      <c r="BT14" s="7">
        <f t="shared" si="24"/>
        <v>0</v>
      </c>
      <c r="BU14" s="7">
        <f t="shared" si="24"/>
        <v>0</v>
      </c>
      <c r="BV14" s="7">
        <f t="shared" si="24"/>
        <v>0</v>
      </c>
      <c r="BW14" s="7">
        <f t="shared" si="24"/>
        <v>0</v>
      </c>
      <c r="BX14" s="7">
        <f t="shared" si="24"/>
        <v>0</v>
      </c>
      <c r="BY14" s="7">
        <f t="shared" si="24"/>
        <v>0</v>
      </c>
      <c r="BZ14" s="7">
        <f t="shared" si="24"/>
        <v>0</v>
      </c>
      <c r="CA14" s="7">
        <f t="shared" si="24"/>
        <v>0</v>
      </c>
      <c r="CB14" s="7">
        <f t="shared" si="24"/>
        <v>0</v>
      </c>
      <c r="CC14" s="7">
        <f t="shared" si="24"/>
        <v>0</v>
      </c>
      <c r="CD14" s="7">
        <f t="shared" si="24"/>
        <v>0</v>
      </c>
      <c r="CE14" s="7">
        <f t="shared" si="24"/>
        <v>0</v>
      </c>
      <c r="CF14" s="7">
        <f t="shared" si="24"/>
        <v>0</v>
      </c>
      <c r="CG14" s="7">
        <f t="shared" si="24"/>
        <v>0</v>
      </c>
      <c r="CH14" s="7">
        <f t="shared" si="24"/>
        <v>0</v>
      </c>
      <c r="CI14" s="7">
        <f t="shared" si="24"/>
        <v>0</v>
      </c>
      <c r="CJ14" s="7">
        <f t="shared" si="24"/>
        <v>0</v>
      </c>
      <c r="CK14" s="7">
        <f t="shared" si="23"/>
        <v>0</v>
      </c>
      <c r="CL14" s="7">
        <f t="shared" si="23"/>
        <v>0</v>
      </c>
      <c r="CM14" s="7">
        <f t="shared" si="23"/>
        <v>0</v>
      </c>
      <c r="CN14" s="7">
        <f t="shared" si="23"/>
        <v>0</v>
      </c>
      <c r="CO14" s="7">
        <f t="shared" si="23"/>
        <v>0</v>
      </c>
      <c r="CP14" s="7">
        <f t="shared" si="23"/>
        <v>0</v>
      </c>
      <c r="CQ14" s="7">
        <f t="shared" si="23"/>
        <v>0</v>
      </c>
      <c r="CR14" s="7">
        <f t="shared" si="23"/>
        <v>0</v>
      </c>
      <c r="CS14" s="7">
        <f t="shared" si="17"/>
        <v>0</v>
      </c>
      <c r="CT14" s="7">
        <f t="shared" si="18"/>
        <v>0</v>
      </c>
      <c r="CU14" s="7">
        <f t="shared" si="18"/>
        <v>0</v>
      </c>
      <c r="CV14" s="7">
        <f t="shared" si="18"/>
        <v>0</v>
      </c>
      <c r="CW14" s="7">
        <f t="shared" si="18"/>
        <v>0</v>
      </c>
      <c r="CX14" s="7">
        <f t="shared" si="18"/>
        <v>0</v>
      </c>
      <c r="CY14" s="7">
        <f t="shared" si="18"/>
        <v>0</v>
      </c>
      <c r="CZ14" s="7">
        <f t="shared" si="18"/>
        <v>0</v>
      </c>
      <c r="DA14" s="7">
        <f t="shared" si="18"/>
        <v>0</v>
      </c>
      <c r="DB14" s="7">
        <f t="shared" si="18"/>
        <v>0</v>
      </c>
      <c r="DC14" s="7">
        <f t="shared" si="18"/>
        <v>0</v>
      </c>
      <c r="DD14" s="7">
        <f t="shared" si="18"/>
        <v>0</v>
      </c>
      <c r="DE14" s="7">
        <f t="shared" si="18"/>
        <v>0</v>
      </c>
      <c r="DF14" s="7">
        <f t="shared" si="18"/>
        <v>0</v>
      </c>
      <c r="DG14" s="7">
        <f t="shared" si="18"/>
        <v>0</v>
      </c>
      <c r="DH14" s="7">
        <f t="shared" si="18"/>
        <v>0</v>
      </c>
      <c r="DI14" s="7">
        <f t="shared" si="18"/>
        <v>0</v>
      </c>
      <c r="DJ14" s="7">
        <f t="shared" si="18"/>
        <v>0</v>
      </c>
      <c r="DK14" s="7">
        <f t="shared" si="18"/>
        <v>0</v>
      </c>
      <c r="DL14" s="7">
        <f t="shared" si="18"/>
        <v>0</v>
      </c>
      <c r="DM14" s="7">
        <f t="shared" si="18"/>
        <v>0</v>
      </c>
      <c r="DN14" s="7">
        <f t="shared" si="18"/>
        <v>0</v>
      </c>
      <c r="DO14" s="7">
        <f t="shared" si="18"/>
        <v>0</v>
      </c>
      <c r="DP14" s="7">
        <f t="shared" si="18"/>
        <v>0</v>
      </c>
      <c r="DQ14" s="7">
        <f t="shared" si="18"/>
        <v>0</v>
      </c>
      <c r="DR14" s="7">
        <f t="shared" si="19"/>
        <v>0</v>
      </c>
      <c r="DS14" s="7">
        <f t="shared" si="19"/>
        <v>0</v>
      </c>
      <c r="DT14" s="7">
        <f t="shared" si="19"/>
        <v>0</v>
      </c>
      <c r="DU14" s="7">
        <f t="shared" si="19"/>
        <v>0</v>
      </c>
      <c r="DV14" s="7">
        <f t="shared" si="19"/>
        <v>0</v>
      </c>
      <c r="DW14" s="7">
        <f t="shared" si="19"/>
        <v>0</v>
      </c>
      <c r="DX14" s="7">
        <f t="shared" si="19"/>
        <v>0</v>
      </c>
      <c r="DY14" s="7">
        <f t="shared" si="19"/>
        <v>0</v>
      </c>
      <c r="DZ14" s="7">
        <f t="shared" si="19"/>
        <v>0</v>
      </c>
      <c r="EA14" s="7">
        <f t="shared" si="19"/>
        <v>0</v>
      </c>
      <c r="EB14" s="7">
        <f t="shared" si="19"/>
        <v>0</v>
      </c>
      <c r="EC14" s="7">
        <f t="shared" si="19"/>
        <v>0</v>
      </c>
      <c r="ED14" s="7">
        <f t="shared" si="19"/>
        <v>0</v>
      </c>
      <c r="EE14" s="7">
        <f t="shared" si="19"/>
        <v>0</v>
      </c>
      <c r="EF14" s="7">
        <f t="shared" si="19"/>
        <v>0</v>
      </c>
      <c r="EG14" s="7">
        <f t="shared" si="19"/>
        <v>0</v>
      </c>
      <c r="EH14" s="7">
        <f t="shared" si="20"/>
        <v>0</v>
      </c>
      <c r="EI14" s="7">
        <f t="shared" si="20"/>
        <v>0</v>
      </c>
      <c r="EJ14" s="7">
        <f t="shared" si="20"/>
        <v>0</v>
      </c>
      <c r="EK14" s="7">
        <f t="shared" si="20"/>
        <v>0</v>
      </c>
      <c r="EL14" s="7">
        <f t="shared" si="20"/>
        <v>0</v>
      </c>
      <c r="EM14" s="7">
        <f t="shared" si="20"/>
        <v>0</v>
      </c>
      <c r="EN14" s="7">
        <f t="shared" si="20"/>
        <v>0</v>
      </c>
      <c r="EO14" s="7">
        <f t="shared" si="20"/>
        <v>0</v>
      </c>
      <c r="EP14" s="7">
        <f t="shared" si="20"/>
        <v>0</v>
      </c>
      <c r="EQ14" s="7">
        <f t="shared" si="20"/>
        <v>0</v>
      </c>
      <c r="ER14" s="7">
        <f t="shared" si="20"/>
        <v>0</v>
      </c>
      <c r="ES14" s="7">
        <f t="shared" si="20"/>
        <v>0</v>
      </c>
      <c r="ET14" s="7">
        <f t="shared" si="20"/>
        <v>0</v>
      </c>
      <c r="EU14" s="7">
        <f t="shared" si="20"/>
        <v>0</v>
      </c>
      <c r="EV14" s="7">
        <f t="shared" si="20"/>
        <v>0</v>
      </c>
      <c r="EW14" s="7">
        <f t="shared" si="20"/>
        <v>0</v>
      </c>
      <c r="EX14" s="7">
        <f t="shared" si="21"/>
        <v>0</v>
      </c>
      <c r="EY14" s="7">
        <f t="shared" si="21"/>
        <v>0</v>
      </c>
      <c r="EZ14" s="7">
        <f t="shared" si="21"/>
        <v>0</v>
      </c>
      <c r="FA14" s="7">
        <f t="shared" si="21"/>
        <v>0</v>
      </c>
      <c r="FB14" s="7">
        <f t="shared" si="21"/>
        <v>0</v>
      </c>
      <c r="FC14" s="7">
        <f t="shared" si="21"/>
        <v>0</v>
      </c>
      <c r="FD14" s="7">
        <f t="shared" si="21"/>
        <v>0</v>
      </c>
      <c r="FE14" s="7">
        <f t="shared" si="21"/>
        <v>0</v>
      </c>
      <c r="FF14" s="7">
        <f t="shared" si="21"/>
        <v>0</v>
      </c>
      <c r="FG14" s="7">
        <f t="shared" si="21"/>
        <v>0</v>
      </c>
      <c r="FH14" s="7">
        <f t="shared" si="21"/>
        <v>0</v>
      </c>
      <c r="FI14" s="7">
        <f t="shared" si="21"/>
        <v>0</v>
      </c>
      <c r="FJ14" s="7">
        <f t="shared" si="21"/>
        <v>0</v>
      </c>
      <c r="FK14" s="7">
        <f t="shared" si="21"/>
        <v>0</v>
      </c>
      <c r="FL14" s="7">
        <f t="shared" si="21"/>
        <v>0</v>
      </c>
      <c r="FM14" s="7">
        <f t="shared" si="21"/>
        <v>0</v>
      </c>
      <c r="FN14" s="7">
        <f t="shared" si="21"/>
        <v>0</v>
      </c>
      <c r="FO14" s="7">
        <f t="shared" si="21"/>
        <v>0</v>
      </c>
      <c r="FP14" s="7">
        <f t="shared" si="21"/>
        <v>0</v>
      </c>
      <c r="FQ14" s="7">
        <f t="shared" si="21"/>
        <v>0</v>
      </c>
      <c r="FR14" s="7">
        <f t="shared" si="21"/>
        <v>0</v>
      </c>
      <c r="FS14" s="7">
        <f t="shared" si="21"/>
        <v>0</v>
      </c>
      <c r="FT14" s="7">
        <f t="shared" si="21"/>
        <v>0</v>
      </c>
      <c r="FU14" s="7">
        <f t="shared" si="21"/>
        <v>0</v>
      </c>
      <c r="FV14" s="7">
        <f t="shared" si="21"/>
        <v>0</v>
      </c>
      <c r="FW14" s="7">
        <f t="shared" si="21"/>
        <v>0</v>
      </c>
      <c r="FX14" s="7">
        <f t="shared" si="21"/>
        <v>0</v>
      </c>
    </row>
    <row r="15" spans="4:180" x14ac:dyDescent="0.3">
      <c r="D15" s="11" t="s">
        <v>125</v>
      </c>
      <c r="E15" s="155">
        <v>4201227</v>
      </c>
      <c r="F15" s="2">
        <v>42522</v>
      </c>
      <c r="G15" s="6">
        <v>16</v>
      </c>
      <c r="H15" s="9">
        <f t="shared" si="22"/>
        <v>43009</v>
      </c>
      <c r="I15" s="7">
        <f t="shared" si="15"/>
        <v>0</v>
      </c>
      <c r="J15" s="7">
        <f t="shared" si="15"/>
        <v>0</v>
      </c>
      <c r="K15" s="7">
        <f t="shared" si="15"/>
        <v>262576.6875</v>
      </c>
      <c r="L15" s="7">
        <f t="shared" si="15"/>
        <v>262576.6875</v>
      </c>
      <c r="M15" s="7">
        <f t="shared" si="15"/>
        <v>262576.6875</v>
      </c>
      <c r="N15" s="7">
        <f t="shared" si="15"/>
        <v>262576.6875</v>
      </c>
      <c r="O15" s="7">
        <f t="shared" si="15"/>
        <v>262576.6875</v>
      </c>
      <c r="P15" s="7">
        <f t="shared" si="15"/>
        <v>262576.6875</v>
      </c>
      <c r="Q15" s="7">
        <f t="shared" si="15"/>
        <v>262576.6875</v>
      </c>
      <c r="R15" s="7">
        <f t="shared" si="15"/>
        <v>262576.6875</v>
      </c>
      <c r="S15" s="7">
        <f t="shared" si="15"/>
        <v>262576.6875</v>
      </c>
      <c r="T15" s="7">
        <f t="shared" si="15"/>
        <v>262576.6875</v>
      </c>
      <c r="U15" s="7">
        <f t="shared" si="15"/>
        <v>262576.6875</v>
      </c>
      <c r="V15" s="7">
        <f t="shared" si="15"/>
        <v>262576.6875</v>
      </c>
      <c r="W15" s="7">
        <f t="shared" si="15"/>
        <v>262576.6875</v>
      </c>
      <c r="X15" s="7">
        <f t="shared" si="15"/>
        <v>262576.6875</v>
      </c>
      <c r="Y15" s="7">
        <f t="shared" si="24"/>
        <v>262576.6875</v>
      </c>
      <c r="Z15" s="7">
        <f t="shared" si="24"/>
        <v>262576.6875</v>
      </c>
      <c r="AA15" s="7">
        <f t="shared" si="24"/>
        <v>0</v>
      </c>
      <c r="AB15" s="7">
        <f t="shared" si="24"/>
        <v>0</v>
      </c>
      <c r="AC15" s="7">
        <f t="shared" si="24"/>
        <v>0</v>
      </c>
      <c r="AD15" s="7">
        <f t="shared" si="24"/>
        <v>0</v>
      </c>
      <c r="AE15" s="7">
        <f t="shared" si="24"/>
        <v>0</v>
      </c>
      <c r="AF15" s="7">
        <f t="shared" si="24"/>
        <v>0</v>
      </c>
      <c r="AG15" s="7">
        <f t="shared" si="24"/>
        <v>0</v>
      </c>
      <c r="AH15" s="7">
        <f t="shared" si="24"/>
        <v>0</v>
      </c>
      <c r="AI15" s="7">
        <f t="shared" si="24"/>
        <v>0</v>
      </c>
      <c r="AJ15" s="7">
        <f t="shared" si="24"/>
        <v>0</v>
      </c>
      <c r="AK15" s="7">
        <f t="shared" si="24"/>
        <v>0</v>
      </c>
      <c r="AL15" s="7">
        <f t="shared" si="24"/>
        <v>0</v>
      </c>
      <c r="AM15" s="7">
        <f t="shared" si="24"/>
        <v>0</v>
      </c>
      <c r="AN15" s="7">
        <f t="shared" si="24"/>
        <v>0</v>
      </c>
      <c r="AO15" s="7">
        <f t="shared" si="24"/>
        <v>0</v>
      </c>
      <c r="AP15" s="7">
        <f t="shared" si="24"/>
        <v>0</v>
      </c>
      <c r="AQ15" s="7">
        <f t="shared" si="24"/>
        <v>0</v>
      </c>
      <c r="AR15" s="7">
        <f t="shared" si="24"/>
        <v>0</v>
      </c>
      <c r="AS15" s="7">
        <f t="shared" si="24"/>
        <v>0</v>
      </c>
      <c r="AT15" s="7">
        <f t="shared" si="24"/>
        <v>0</v>
      </c>
      <c r="AU15" s="7">
        <f t="shared" si="24"/>
        <v>0</v>
      </c>
      <c r="AV15" s="7">
        <f t="shared" si="24"/>
        <v>0</v>
      </c>
      <c r="AW15" s="7">
        <f t="shared" si="24"/>
        <v>0</v>
      </c>
      <c r="AX15" s="7">
        <f t="shared" si="24"/>
        <v>0</v>
      </c>
      <c r="AY15" s="7">
        <f t="shared" si="24"/>
        <v>0</v>
      </c>
      <c r="AZ15" s="7">
        <f t="shared" si="24"/>
        <v>0</v>
      </c>
      <c r="BA15" s="7">
        <f t="shared" si="24"/>
        <v>0</v>
      </c>
      <c r="BB15" s="7">
        <f t="shared" si="24"/>
        <v>0</v>
      </c>
      <c r="BC15" s="7">
        <f t="shared" si="24"/>
        <v>0</v>
      </c>
      <c r="BD15" s="7">
        <f t="shared" si="24"/>
        <v>0</v>
      </c>
      <c r="BE15" s="7">
        <f t="shared" si="24"/>
        <v>0</v>
      </c>
      <c r="BF15" s="7">
        <f t="shared" si="24"/>
        <v>0</v>
      </c>
      <c r="BG15" s="7">
        <f t="shared" si="24"/>
        <v>0</v>
      </c>
      <c r="BH15" s="7">
        <f t="shared" si="24"/>
        <v>0</v>
      </c>
      <c r="BI15" s="7">
        <f t="shared" si="24"/>
        <v>0</v>
      </c>
      <c r="BJ15" s="7">
        <f t="shared" si="24"/>
        <v>0</v>
      </c>
      <c r="BK15" s="7">
        <f t="shared" si="24"/>
        <v>0</v>
      </c>
      <c r="BL15" s="7">
        <f t="shared" si="24"/>
        <v>0</v>
      </c>
      <c r="BM15" s="7">
        <f t="shared" si="24"/>
        <v>0</v>
      </c>
      <c r="BN15" s="7">
        <f t="shared" si="24"/>
        <v>0</v>
      </c>
      <c r="BO15" s="7">
        <f t="shared" si="24"/>
        <v>0</v>
      </c>
      <c r="BP15" s="7">
        <f t="shared" si="24"/>
        <v>0</v>
      </c>
      <c r="BQ15" s="7">
        <f t="shared" si="24"/>
        <v>0</v>
      </c>
      <c r="BR15" s="7">
        <f t="shared" si="24"/>
        <v>0</v>
      </c>
      <c r="BS15" s="7">
        <f t="shared" si="24"/>
        <v>0</v>
      </c>
      <c r="BT15" s="7">
        <f t="shared" si="24"/>
        <v>0</v>
      </c>
      <c r="BU15" s="7">
        <f t="shared" si="24"/>
        <v>0</v>
      </c>
      <c r="BV15" s="7">
        <f t="shared" si="24"/>
        <v>0</v>
      </c>
      <c r="BW15" s="7">
        <f t="shared" si="24"/>
        <v>0</v>
      </c>
      <c r="BX15" s="7">
        <f t="shared" si="24"/>
        <v>0</v>
      </c>
      <c r="BY15" s="7">
        <f t="shared" si="24"/>
        <v>0</v>
      </c>
      <c r="BZ15" s="7">
        <f t="shared" si="24"/>
        <v>0</v>
      </c>
      <c r="CA15" s="7">
        <f t="shared" si="24"/>
        <v>0</v>
      </c>
      <c r="CB15" s="7">
        <f t="shared" si="24"/>
        <v>0</v>
      </c>
      <c r="CC15" s="7">
        <f t="shared" si="24"/>
        <v>0</v>
      </c>
      <c r="CD15" s="7">
        <f t="shared" si="24"/>
        <v>0</v>
      </c>
      <c r="CE15" s="7">
        <f t="shared" si="24"/>
        <v>0</v>
      </c>
      <c r="CF15" s="7">
        <f t="shared" si="24"/>
        <v>0</v>
      </c>
      <c r="CG15" s="7">
        <f t="shared" si="24"/>
        <v>0</v>
      </c>
      <c r="CH15" s="7">
        <f t="shared" si="24"/>
        <v>0</v>
      </c>
      <c r="CI15" s="7">
        <f t="shared" si="24"/>
        <v>0</v>
      </c>
      <c r="CJ15" s="7">
        <f t="shared" si="24"/>
        <v>0</v>
      </c>
      <c r="CK15" s="7">
        <f t="shared" si="23"/>
        <v>0</v>
      </c>
      <c r="CL15" s="7">
        <f t="shared" si="23"/>
        <v>0</v>
      </c>
      <c r="CM15" s="7">
        <f t="shared" si="23"/>
        <v>0</v>
      </c>
      <c r="CN15" s="7">
        <f t="shared" si="23"/>
        <v>0</v>
      </c>
      <c r="CO15" s="7">
        <f t="shared" si="23"/>
        <v>0</v>
      </c>
      <c r="CP15" s="7">
        <f t="shared" si="23"/>
        <v>0</v>
      </c>
      <c r="CQ15" s="7">
        <f t="shared" si="23"/>
        <v>0</v>
      </c>
      <c r="CR15" s="7">
        <f t="shared" si="23"/>
        <v>0</v>
      </c>
      <c r="CS15" s="7">
        <f t="shared" si="17"/>
        <v>0</v>
      </c>
      <c r="CT15" s="7">
        <f t="shared" si="18"/>
        <v>0</v>
      </c>
      <c r="CU15" s="7">
        <f t="shared" si="18"/>
        <v>0</v>
      </c>
      <c r="CV15" s="7">
        <f t="shared" si="18"/>
        <v>0</v>
      </c>
      <c r="CW15" s="7">
        <f t="shared" si="18"/>
        <v>0</v>
      </c>
      <c r="CX15" s="7">
        <f t="shared" si="18"/>
        <v>0</v>
      </c>
      <c r="CY15" s="7">
        <f t="shared" si="18"/>
        <v>0</v>
      </c>
      <c r="CZ15" s="7">
        <f t="shared" si="18"/>
        <v>0</v>
      </c>
      <c r="DA15" s="7">
        <f t="shared" si="18"/>
        <v>0</v>
      </c>
      <c r="DB15" s="7">
        <f t="shared" si="18"/>
        <v>0</v>
      </c>
      <c r="DC15" s="7">
        <f t="shared" si="18"/>
        <v>0</v>
      </c>
      <c r="DD15" s="7">
        <f t="shared" si="18"/>
        <v>0</v>
      </c>
      <c r="DE15" s="7">
        <f t="shared" si="18"/>
        <v>0</v>
      </c>
      <c r="DF15" s="7">
        <f t="shared" si="18"/>
        <v>0</v>
      </c>
      <c r="DG15" s="7">
        <f t="shared" si="18"/>
        <v>0</v>
      </c>
      <c r="DH15" s="7">
        <f t="shared" si="18"/>
        <v>0</v>
      </c>
      <c r="DI15" s="7">
        <f t="shared" si="18"/>
        <v>0</v>
      </c>
      <c r="DJ15" s="7">
        <f t="shared" si="18"/>
        <v>0</v>
      </c>
      <c r="DK15" s="7">
        <f t="shared" si="18"/>
        <v>0</v>
      </c>
      <c r="DL15" s="7">
        <f t="shared" si="18"/>
        <v>0</v>
      </c>
      <c r="DM15" s="7">
        <f t="shared" si="18"/>
        <v>0</v>
      </c>
      <c r="DN15" s="7">
        <f t="shared" si="18"/>
        <v>0</v>
      </c>
      <c r="DO15" s="7">
        <f t="shared" si="18"/>
        <v>0</v>
      </c>
      <c r="DP15" s="7">
        <f t="shared" si="18"/>
        <v>0</v>
      </c>
      <c r="DQ15" s="7">
        <f t="shared" si="18"/>
        <v>0</v>
      </c>
      <c r="DR15" s="7">
        <f t="shared" si="19"/>
        <v>0</v>
      </c>
      <c r="DS15" s="7">
        <f t="shared" si="19"/>
        <v>0</v>
      </c>
      <c r="DT15" s="7">
        <f t="shared" si="19"/>
        <v>0</v>
      </c>
      <c r="DU15" s="7">
        <f t="shared" si="19"/>
        <v>0</v>
      </c>
      <c r="DV15" s="7">
        <f t="shared" si="19"/>
        <v>0</v>
      </c>
      <c r="DW15" s="7">
        <f t="shared" si="19"/>
        <v>0</v>
      </c>
      <c r="DX15" s="7">
        <f t="shared" si="19"/>
        <v>0</v>
      </c>
      <c r="DY15" s="7">
        <f t="shared" si="19"/>
        <v>0</v>
      </c>
      <c r="DZ15" s="7">
        <f t="shared" si="19"/>
        <v>0</v>
      </c>
      <c r="EA15" s="7">
        <f t="shared" si="19"/>
        <v>0</v>
      </c>
      <c r="EB15" s="7">
        <f t="shared" si="19"/>
        <v>0</v>
      </c>
      <c r="EC15" s="7">
        <f t="shared" si="19"/>
        <v>0</v>
      </c>
      <c r="ED15" s="7">
        <f t="shared" si="19"/>
        <v>0</v>
      </c>
      <c r="EE15" s="7">
        <f t="shared" si="19"/>
        <v>0</v>
      </c>
      <c r="EF15" s="7">
        <f t="shared" si="19"/>
        <v>0</v>
      </c>
      <c r="EG15" s="7">
        <f t="shared" si="19"/>
        <v>0</v>
      </c>
      <c r="EH15" s="7">
        <f t="shared" si="20"/>
        <v>0</v>
      </c>
      <c r="EI15" s="7">
        <f t="shared" si="20"/>
        <v>0</v>
      </c>
      <c r="EJ15" s="7">
        <f t="shared" si="20"/>
        <v>0</v>
      </c>
      <c r="EK15" s="7">
        <f t="shared" si="20"/>
        <v>0</v>
      </c>
      <c r="EL15" s="7">
        <f t="shared" si="20"/>
        <v>0</v>
      </c>
      <c r="EM15" s="7">
        <f t="shared" si="20"/>
        <v>0</v>
      </c>
      <c r="EN15" s="7">
        <f t="shared" si="20"/>
        <v>0</v>
      </c>
      <c r="EO15" s="7">
        <f t="shared" si="20"/>
        <v>0</v>
      </c>
      <c r="EP15" s="7">
        <f t="shared" si="20"/>
        <v>0</v>
      </c>
      <c r="EQ15" s="7">
        <f t="shared" si="20"/>
        <v>0</v>
      </c>
      <c r="ER15" s="7">
        <f t="shared" si="20"/>
        <v>0</v>
      </c>
      <c r="ES15" s="7">
        <f t="shared" si="20"/>
        <v>0</v>
      </c>
      <c r="ET15" s="7">
        <f t="shared" si="20"/>
        <v>0</v>
      </c>
      <c r="EU15" s="7">
        <f t="shared" si="20"/>
        <v>0</v>
      </c>
      <c r="EV15" s="7">
        <f t="shared" si="20"/>
        <v>0</v>
      </c>
      <c r="EW15" s="7">
        <f t="shared" si="20"/>
        <v>0</v>
      </c>
      <c r="EX15" s="7">
        <f t="shared" si="21"/>
        <v>0</v>
      </c>
      <c r="EY15" s="7">
        <f t="shared" si="21"/>
        <v>0</v>
      </c>
      <c r="EZ15" s="7">
        <f t="shared" si="21"/>
        <v>0</v>
      </c>
      <c r="FA15" s="7">
        <f t="shared" si="21"/>
        <v>0</v>
      </c>
      <c r="FB15" s="7">
        <f t="shared" si="21"/>
        <v>0</v>
      </c>
      <c r="FC15" s="7">
        <f t="shared" si="21"/>
        <v>0</v>
      </c>
      <c r="FD15" s="7">
        <f t="shared" si="21"/>
        <v>0</v>
      </c>
      <c r="FE15" s="7">
        <f t="shared" si="21"/>
        <v>0</v>
      </c>
      <c r="FF15" s="7">
        <f t="shared" si="21"/>
        <v>0</v>
      </c>
      <c r="FG15" s="7">
        <f t="shared" si="21"/>
        <v>0</v>
      </c>
      <c r="FH15" s="7">
        <f t="shared" si="21"/>
        <v>0</v>
      </c>
      <c r="FI15" s="7">
        <f t="shared" si="21"/>
        <v>0</v>
      </c>
      <c r="FJ15" s="7">
        <f t="shared" si="21"/>
        <v>0</v>
      </c>
      <c r="FK15" s="7">
        <f t="shared" si="21"/>
        <v>0</v>
      </c>
      <c r="FL15" s="7">
        <f t="shared" si="21"/>
        <v>0</v>
      </c>
      <c r="FM15" s="7">
        <f t="shared" si="21"/>
        <v>0</v>
      </c>
      <c r="FN15" s="7">
        <f t="shared" si="21"/>
        <v>0</v>
      </c>
      <c r="FO15" s="7">
        <f t="shared" si="21"/>
        <v>0</v>
      </c>
      <c r="FP15" s="7">
        <f t="shared" si="21"/>
        <v>0</v>
      </c>
      <c r="FQ15" s="7">
        <f t="shared" si="21"/>
        <v>0</v>
      </c>
      <c r="FR15" s="7">
        <f t="shared" si="21"/>
        <v>0</v>
      </c>
      <c r="FS15" s="7">
        <f t="shared" si="21"/>
        <v>0</v>
      </c>
      <c r="FT15" s="7">
        <f t="shared" si="21"/>
        <v>0</v>
      </c>
      <c r="FU15" s="7">
        <f t="shared" si="21"/>
        <v>0</v>
      </c>
      <c r="FV15" s="7">
        <f t="shared" si="21"/>
        <v>0</v>
      </c>
      <c r="FW15" s="7">
        <f t="shared" si="21"/>
        <v>0</v>
      </c>
      <c r="FX15" s="7">
        <f t="shared" si="21"/>
        <v>0</v>
      </c>
    </row>
    <row r="16" spans="4:180" x14ac:dyDescent="0.3">
      <c r="D16" s="11" t="s">
        <v>126</v>
      </c>
      <c r="E16" s="155">
        <v>4338522</v>
      </c>
      <c r="F16" s="2">
        <v>42522</v>
      </c>
      <c r="G16" s="6">
        <v>16</v>
      </c>
      <c r="H16" s="9">
        <f t="shared" si="22"/>
        <v>43009</v>
      </c>
      <c r="I16" s="7">
        <f t="shared" si="15"/>
        <v>0</v>
      </c>
      <c r="J16" s="7">
        <f t="shared" si="15"/>
        <v>0</v>
      </c>
      <c r="K16" s="7">
        <f t="shared" si="15"/>
        <v>271157.625</v>
      </c>
      <c r="L16" s="7">
        <f t="shared" si="15"/>
        <v>271157.625</v>
      </c>
      <c r="M16" s="7">
        <f t="shared" si="15"/>
        <v>271157.625</v>
      </c>
      <c r="N16" s="7">
        <f t="shared" si="15"/>
        <v>271157.625</v>
      </c>
      <c r="O16" s="7">
        <f t="shared" si="15"/>
        <v>271157.625</v>
      </c>
      <c r="P16" s="7">
        <f t="shared" si="15"/>
        <v>271157.625</v>
      </c>
      <c r="Q16" s="7">
        <f t="shared" si="15"/>
        <v>271157.625</v>
      </c>
      <c r="R16" s="7">
        <f t="shared" si="15"/>
        <v>271157.625</v>
      </c>
      <c r="S16" s="7">
        <f t="shared" si="15"/>
        <v>271157.625</v>
      </c>
      <c r="T16" s="7">
        <f t="shared" si="15"/>
        <v>271157.625</v>
      </c>
      <c r="U16" s="7">
        <f t="shared" si="15"/>
        <v>271157.625</v>
      </c>
      <c r="V16" s="7">
        <f t="shared" si="15"/>
        <v>271157.625</v>
      </c>
      <c r="W16" s="7">
        <f t="shared" si="15"/>
        <v>271157.625</v>
      </c>
      <c r="X16" s="7">
        <f t="shared" si="15"/>
        <v>271157.625</v>
      </c>
      <c r="Y16" s="7">
        <f t="shared" si="24"/>
        <v>271157.625</v>
      </c>
      <c r="Z16" s="7">
        <f t="shared" si="24"/>
        <v>271157.625</v>
      </c>
      <c r="AA16" s="7">
        <f t="shared" si="24"/>
        <v>0</v>
      </c>
      <c r="AB16" s="7">
        <f t="shared" si="24"/>
        <v>0</v>
      </c>
      <c r="AC16" s="7">
        <f t="shared" si="24"/>
        <v>0</v>
      </c>
      <c r="AD16" s="7">
        <f t="shared" si="24"/>
        <v>0</v>
      </c>
      <c r="AE16" s="7">
        <f t="shared" si="24"/>
        <v>0</v>
      </c>
      <c r="AF16" s="7">
        <f t="shared" si="24"/>
        <v>0</v>
      </c>
      <c r="AG16" s="7">
        <f t="shared" si="24"/>
        <v>0</v>
      </c>
      <c r="AH16" s="7">
        <f t="shared" si="24"/>
        <v>0</v>
      </c>
      <c r="AI16" s="7">
        <f t="shared" si="24"/>
        <v>0</v>
      </c>
      <c r="AJ16" s="7">
        <f t="shared" si="24"/>
        <v>0</v>
      </c>
      <c r="AK16" s="7">
        <f t="shared" si="24"/>
        <v>0</v>
      </c>
      <c r="AL16" s="7">
        <f t="shared" si="24"/>
        <v>0</v>
      </c>
      <c r="AM16" s="7">
        <f t="shared" si="24"/>
        <v>0</v>
      </c>
      <c r="AN16" s="7">
        <f t="shared" si="24"/>
        <v>0</v>
      </c>
      <c r="AO16" s="7">
        <f t="shared" si="24"/>
        <v>0</v>
      </c>
      <c r="AP16" s="7">
        <f t="shared" si="24"/>
        <v>0</v>
      </c>
      <c r="AQ16" s="7">
        <f t="shared" si="24"/>
        <v>0</v>
      </c>
      <c r="AR16" s="7">
        <f t="shared" si="24"/>
        <v>0</v>
      </c>
      <c r="AS16" s="7">
        <f t="shared" si="24"/>
        <v>0</v>
      </c>
      <c r="AT16" s="7">
        <f t="shared" si="24"/>
        <v>0</v>
      </c>
      <c r="AU16" s="7">
        <f t="shared" si="24"/>
        <v>0</v>
      </c>
      <c r="AV16" s="7">
        <f t="shared" si="24"/>
        <v>0</v>
      </c>
      <c r="AW16" s="7">
        <f t="shared" si="24"/>
        <v>0</v>
      </c>
      <c r="AX16" s="7">
        <f t="shared" si="24"/>
        <v>0</v>
      </c>
      <c r="AY16" s="7">
        <f t="shared" si="24"/>
        <v>0</v>
      </c>
      <c r="AZ16" s="7">
        <f t="shared" si="24"/>
        <v>0</v>
      </c>
      <c r="BA16" s="7">
        <f t="shared" si="24"/>
        <v>0</v>
      </c>
      <c r="BB16" s="7">
        <f t="shared" si="24"/>
        <v>0</v>
      </c>
      <c r="BC16" s="7">
        <f t="shared" si="24"/>
        <v>0</v>
      </c>
      <c r="BD16" s="7">
        <f t="shared" si="24"/>
        <v>0</v>
      </c>
      <c r="BE16" s="7">
        <f t="shared" si="24"/>
        <v>0</v>
      </c>
      <c r="BF16" s="7">
        <f t="shared" si="24"/>
        <v>0</v>
      </c>
      <c r="BG16" s="7">
        <f t="shared" si="24"/>
        <v>0</v>
      </c>
      <c r="BH16" s="7">
        <f t="shared" si="24"/>
        <v>0</v>
      </c>
      <c r="BI16" s="7">
        <f t="shared" si="24"/>
        <v>0</v>
      </c>
      <c r="BJ16" s="7">
        <f t="shared" si="24"/>
        <v>0</v>
      </c>
      <c r="BK16" s="7">
        <f t="shared" si="24"/>
        <v>0</v>
      </c>
      <c r="BL16" s="7">
        <f t="shared" si="24"/>
        <v>0</v>
      </c>
      <c r="BM16" s="7">
        <f t="shared" si="24"/>
        <v>0</v>
      </c>
      <c r="BN16" s="7">
        <f t="shared" si="24"/>
        <v>0</v>
      </c>
      <c r="BO16" s="7">
        <f t="shared" si="24"/>
        <v>0</v>
      </c>
      <c r="BP16" s="7">
        <f t="shared" si="24"/>
        <v>0</v>
      </c>
      <c r="BQ16" s="7">
        <f t="shared" si="24"/>
        <v>0</v>
      </c>
      <c r="BR16" s="7">
        <f t="shared" si="24"/>
        <v>0</v>
      </c>
      <c r="BS16" s="7">
        <f t="shared" si="24"/>
        <v>0</v>
      </c>
      <c r="BT16" s="7">
        <f t="shared" si="24"/>
        <v>0</v>
      </c>
      <c r="BU16" s="7">
        <f t="shared" si="24"/>
        <v>0</v>
      </c>
      <c r="BV16" s="7">
        <f t="shared" si="24"/>
        <v>0</v>
      </c>
      <c r="BW16" s="7">
        <f t="shared" si="24"/>
        <v>0</v>
      </c>
      <c r="BX16" s="7">
        <f t="shared" si="24"/>
        <v>0</v>
      </c>
      <c r="BY16" s="7">
        <f t="shared" si="24"/>
        <v>0</v>
      </c>
      <c r="BZ16" s="7">
        <f t="shared" si="24"/>
        <v>0</v>
      </c>
      <c r="CA16" s="7">
        <f t="shared" si="24"/>
        <v>0</v>
      </c>
      <c r="CB16" s="7">
        <f t="shared" si="24"/>
        <v>0</v>
      </c>
      <c r="CC16" s="7">
        <f t="shared" si="24"/>
        <v>0</v>
      </c>
      <c r="CD16" s="7">
        <f t="shared" si="24"/>
        <v>0</v>
      </c>
      <c r="CE16" s="7">
        <f t="shared" si="24"/>
        <v>0</v>
      </c>
      <c r="CF16" s="7">
        <f t="shared" si="24"/>
        <v>0</v>
      </c>
      <c r="CG16" s="7">
        <f t="shared" si="24"/>
        <v>0</v>
      </c>
      <c r="CH16" s="7">
        <f t="shared" si="24"/>
        <v>0</v>
      </c>
      <c r="CI16" s="7">
        <f t="shared" si="24"/>
        <v>0</v>
      </c>
      <c r="CJ16" s="7">
        <f t="shared" ref="CJ16:CR19" si="25">IF(AND(CJ$8&gt;=$F16,$H16&gt;CJ$8),$E16/$G16,0)</f>
        <v>0</v>
      </c>
      <c r="CK16" s="7">
        <f t="shared" si="25"/>
        <v>0</v>
      </c>
      <c r="CL16" s="7">
        <f t="shared" si="25"/>
        <v>0</v>
      </c>
      <c r="CM16" s="7">
        <f t="shared" si="25"/>
        <v>0</v>
      </c>
      <c r="CN16" s="7">
        <f t="shared" si="25"/>
        <v>0</v>
      </c>
      <c r="CO16" s="7">
        <f t="shared" si="25"/>
        <v>0</v>
      </c>
      <c r="CP16" s="7">
        <f t="shared" si="25"/>
        <v>0</v>
      </c>
      <c r="CQ16" s="7">
        <f t="shared" si="25"/>
        <v>0</v>
      </c>
      <c r="CR16" s="7">
        <f t="shared" si="25"/>
        <v>0</v>
      </c>
      <c r="CS16" s="7">
        <f t="shared" si="17"/>
        <v>0</v>
      </c>
      <c r="CT16" s="7">
        <f t="shared" si="18"/>
        <v>0</v>
      </c>
      <c r="CU16" s="7">
        <f t="shared" si="18"/>
        <v>0</v>
      </c>
      <c r="CV16" s="7">
        <f t="shared" si="18"/>
        <v>0</v>
      </c>
      <c r="CW16" s="7">
        <f t="shared" si="18"/>
        <v>0</v>
      </c>
      <c r="CX16" s="7">
        <f t="shared" si="18"/>
        <v>0</v>
      </c>
      <c r="CY16" s="7">
        <f t="shared" si="18"/>
        <v>0</v>
      </c>
      <c r="CZ16" s="7">
        <f t="shared" si="18"/>
        <v>0</v>
      </c>
      <c r="DA16" s="7">
        <f t="shared" si="18"/>
        <v>0</v>
      </c>
      <c r="DB16" s="7">
        <f t="shared" si="18"/>
        <v>0</v>
      </c>
      <c r="DC16" s="7">
        <f t="shared" si="18"/>
        <v>0</v>
      </c>
      <c r="DD16" s="7">
        <f t="shared" si="18"/>
        <v>0</v>
      </c>
      <c r="DE16" s="7">
        <f t="shared" si="18"/>
        <v>0</v>
      </c>
      <c r="DF16" s="7">
        <f t="shared" si="18"/>
        <v>0</v>
      </c>
      <c r="DG16" s="7">
        <f t="shared" si="18"/>
        <v>0</v>
      </c>
      <c r="DH16" s="7">
        <f t="shared" si="18"/>
        <v>0</v>
      </c>
      <c r="DI16" s="7">
        <f t="shared" si="18"/>
        <v>0</v>
      </c>
      <c r="DJ16" s="7">
        <f t="shared" si="18"/>
        <v>0</v>
      </c>
      <c r="DK16" s="7">
        <f t="shared" si="18"/>
        <v>0</v>
      </c>
      <c r="DL16" s="7">
        <f t="shared" si="18"/>
        <v>0</v>
      </c>
      <c r="DM16" s="7">
        <f t="shared" si="18"/>
        <v>0</v>
      </c>
      <c r="DN16" s="7">
        <f t="shared" si="18"/>
        <v>0</v>
      </c>
      <c r="DO16" s="7">
        <f t="shared" si="18"/>
        <v>0</v>
      </c>
      <c r="DP16" s="7">
        <f t="shared" si="18"/>
        <v>0</v>
      </c>
      <c r="DQ16" s="7">
        <f t="shared" si="18"/>
        <v>0</v>
      </c>
      <c r="DR16" s="7">
        <f t="shared" si="19"/>
        <v>0</v>
      </c>
      <c r="DS16" s="7">
        <f t="shared" si="19"/>
        <v>0</v>
      </c>
      <c r="DT16" s="7">
        <f t="shared" si="19"/>
        <v>0</v>
      </c>
      <c r="DU16" s="7">
        <f t="shared" si="19"/>
        <v>0</v>
      </c>
      <c r="DV16" s="7">
        <f t="shared" si="19"/>
        <v>0</v>
      </c>
      <c r="DW16" s="7">
        <f t="shared" si="19"/>
        <v>0</v>
      </c>
      <c r="DX16" s="7">
        <f t="shared" si="19"/>
        <v>0</v>
      </c>
      <c r="DY16" s="7">
        <f t="shared" si="19"/>
        <v>0</v>
      </c>
      <c r="DZ16" s="7">
        <f t="shared" si="19"/>
        <v>0</v>
      </c>
      <c r="EA16" s="7">
        <f t="shared" si="19"/>
        <v>0</v>
      </c>
      <c r="EB16" s="7">
        <f t="shared" si="19"/>
        <v>0</v>
      </c>
      <c r="EC16" s="7">
        <f t="shared" si="19"/>
        <v>0</v>
      </c>
      <c r="ED16" s="7">
        <f t="shared" si="19"/>
        <v>0</v>
      </c>
      <c r="EE16" s="7">
        <f t="shared" si="19"/>
        <v>0</v>
      </c>
      <c r="EF16" s="7">
        <f t="shared" si="19"/>
        <v>0</v>
      </c>
      <c r="EG16" s="7">
        <f t="shared" si="19"/>
        <v>0</v>
      </c>
      <c r="EH16" s="7">
        <f t="shared" si="20"/>
        <v>0</v>
      </c>
      <c r="EI16" s="7">
        <f t="shared" si="20"/>
        <v>0</v>
      </c>
      <c r="EJ16" s="7">
        <f t="shared" si="20"/>
        <v>0</v>
      </c>
      <c r="EK16" s="7">
        <f t="shared" si="20"/>
        <v>0</v>
      </c>
      <c r="EL16" s="7">
        <f t="shared" si="20"/>
        <v>0</v>
      </c>
      <c r="EM16" s="7">
        <f t="shared" si="20"/>
        <v>0</v>
      </c>
      <c r="EN16" s="7">
        <f t="shared" si="20"/>
        <v>0</v>
      </c>
      <c r="EO16" s="7">
        <f t="shared" si="20"/>
        <v>0</v>
      </c>
      <c r="EP16" s="7">
        <f t="shared" si="20"/>
        <v>0</v>
      </c>
      <c r="EQ16" s="7">
        <f t="shared" si="20"/>
        <v>0</v>
      </c>
      <c r="ER16" s="7">
        <f t="shared" si="20"/>
        <v>0</v>
      </c>
      <c r="ES16" s="7">
        <f t="shared" si="20"/>
        <v>0</v>
      </c>
      <c r="ET16" s="7">
        <f t="shared" si="20"/>
        <v>0</v>
      </c>
      <c r="EU16" s="7">
        <f t="shared" si="20"/>
        <v>0</v>
      </c>
      <c r="EV16" s="7">
        <f t="shared" si="20"/>
        <v>0</v>
      </c>
      <c r="EW16" s="7">
        <f t="shared" si="20"/>
        <v>0</v>
      </c>
      <c r="EX16" s="7">
        <f t="shared" si="21"/>
        <v>0</v>
      </c>
      <c r="EY16" s="7">
        <f t="shared" si="21"/>
        <v>0</v>
      </c>
      <c r="EZ16" s="7">
        <f t="shared" si="21"/>
        <v>0</v>
      </c>
      <c r="FA16" s="7">
        <f t="shared" si="21"/>
        <v>0</v>
      </c>
      <c r="FB16" s="7">
        <f t="shared" si="21"/>
        <v>0</v>
      </c>
      <c r="FC16" s="7">
        <f t="shared" si="21"/>
        <v>0</v>
      </c>
      <c r="FD16" s="7">
        <f t="shared" si="21"/>
        <v>0</v>
      </c>
      <c r="FE16" s="7">
        <f t="shared" si="21"/>
        <v>0</v>
      </c>
      <c r="FF16" s="7">
        <f t="shared" si="21"/>
        <v>0</v>
      </c>
      <c r="FG16" s="7">
        <f t="shared" si="21"/>
        <v>0</v>
      </c>
      <c r="FH16" s="7">
        <f t="shared" si="21"/>
        <v>0</v>
      </c>
      <c r="FI16" s="7">
        <f t="shared" si="21"/>
        <v>0</v>
      </c>
      <c r="FJ16" s="7">
        <f t="shared" si="21"/>
        <v>0</v>
      </c>
      <c r="FK16" s="7">
        <f t="shared" si="21"/>
        <v>0</v>
      </c>
      <c r="FL16" s="7">
        <f t="shared" si="21"/>
        <v>0</v>
      </c>
      <c r="FM16" s="7">
        <f t="shared" si="21"/>
        <v>0</v>
      </c>
      <c r="FN16" s="7">
        <f t="shared" si="21"/>
        <v>0</v>
      </c>
      <c r="FO16" s="7">
        <f t="shared" si="21"/>
        <v>0</v>
      </c>
      <c r="FP16" s="7">
        <f t="shared" si="21"/>
        <v>0</v>
      </c>
      <c r="FQ16" s="7">
        <f t="shared" si="21"/>
        <v>0</v>
      </c>
      <c r="FR16" s="7">
        <f t="shared" si="21"/>
        <v>0</v>
      </c>
      <c r="FS16" s="7">
        <f t="shared" si="21"/>
        <v>0</v>
      </c>
      <c r="FT16" s="7">
        <f t="shared" si="21"/>
        <v>0</v>
      </c>
      <c r="FU16" s="7">
        <f t="shared" si="21"/>
        <v>0</v>
      </c>
      <c r="FV16" s="7">
        <f t="shared" si="21"/>
        <v>0</v>
      </c>
      <c r="FW16" s="7">
        <f t="shared" si="21"/>
        <v>0</v>
      </c>
      <c r="FX16" s="7">
        <f t="shared" si="21"/>
        <v>0</v>
      </c>
    </row>
    <row r="17" spans="4:180" x14ac:dyDescent="0.3">
      <c r="D17" s="11" t="s">
        <v>127</v>
      </c>
      <c r="E17" s="155">
        <v>4338522</v>
      </c>
      <c r="F17" s="2">
        <v>42522</v>
      </c>
      <c r="G17" s="6">
        <v>16</v>
      </c>
      <c r="H17" s="9">
        <f t="shared" si="22"/>
        <v>43009</v>
      </c>
      <c r="I17" s="7">
        <f t="shared" si="15"/>
        <v>0</v>
      </c>
      <c r="J17" s="7">
        <f t="shared" si="15"/>
        <v>0</v>
      </c>
      <c r="K17" s="7">
        <f t="shared" si="15"/>
        <v>271157.625</v>
      </c>
      <c r="L17" s="7">
        <f t="shared" si="15"/>
        <v>271157.625</v>
      </c>
      <c r="M17" s="7">
        <f t="shared" si="15"/>
        <v>271157.625</v>
      </c>
      <c r="N17" s="7">
        <f t="shared" si="15"/>
        <v>271157.625</v>
      </c>
      <c r="O17" s="7">
        <f t="shared" si="15"/>
        <v>271157.625</v>
      </c>
      <c r="P17" s="7">
        <f t="shared" si="15"/>
        <v>271157.625</v>
      </c>
      <c r="Q17" s="7">
        <f t="shared" si="15"/>
        <v>271157.625</v>
      </c>
      <c r="R17" s="7">
        <f t="shared" si="15"/>
        <v>271157.625</v>
      </c>
      <c r="S17" s="7">
        <f t="shared" si="15"/>
        <v>271157.625</v>
      </c>
      <c r="T17" s="7">
        <f t="shared" si="15"/>
        <v>271157.625</v>
      </c>
      <c r="U17" s="7">
        <f t="shared" si="15"/>
        <v>271157.625</v>
      </c>
      <c r="V17" s="7">
        <f t="shared" si="15"/>
        <v>271157.625</v>
      </c>
      <c r="W17" s="7">
        <f t="shared" si="15"/>
        <v>271157.625</v>
      </c>
      <c r="X17" s="7">
        <f t="shared" si="15"/>
        <v>271157.625</v>
      </c>
      <c r="Y17" s="7">
        <f t="shared" ref="Y17:CJ20" si="26">IF(AND(Y$8&gt;=$F17,$H17&gt;Y$8),$E17/$G17,0)</f>
        <v>271157.625</v>
      </c>
      <c r="Z17" s="7">
        <f t="shared" si="26"/>
        <v>271157.625</v>
      </c>
      <c r="AA17" s="7">
        <f t="shared" si="26"/>
        <v>0</v>
      </c>
      <c r="AB17" s="7">
        <f t="shared" si="26"/>
        <v>0</v>
      </c>
      <c r="AC17" s="7">
        <f t="shared" si="26"/>
        <v>0</v>
      </c>
      <c r="AD17" s="7">
        <f t="shared" si="26"/>
        <v>0</v>
      </c>
      <c r="AE17" s="7">
        <f t="shared" si="26"/>
        <v>0</v>
      </c>
      <c r="AF17" s="7">
        <f t="shared" si="26"/>
        <v>0</v>
      </c>
      <c r="AG17" s="7">
        <f t="shared" si="26"/>
        <v>0</v>
      </c>
      <c r="AH17" s="7">
        <f t="shared" si="26"/>
        <v>0</v>
      </c>
      <c r="AI17" s="7">
        <f t="shared" si="26"/>
        <v>0</v>
      </c>
      <c r="AJ17" s="7">
        <f t="shared" si="26"/>
        <v>0</v>
      </c>
      <c r="AK17" s="7">
        <f t="shared" si="26"/>
        <v>0</v>
      </c>
      <c r="AL17" s="7">
        <f t="shared" si="26"/>
        <v>0</v>
      </c>
      <c r="AM17" s="7">
        <f t="shared" si="26"/>
        <v>0</v>
      </c>
      <c r="AN17" s="7">
        <f t="shared" si="26"/>
        <v>0</v>
      </c>
      <c r="AO17" s="7">
        <f t="shared" si="26"/>
        <v>0</v>
      </c>
      <c r="AP17" s="7">
        <f t="shared" si="26"/>
        <v>0</v>
      </c>
      <c r="AQ17" s="7">
        <f t="shared" si="26"/>
        <v>0</v>
      </c>
      <c r="AR17" s="7">
        <f t="shared" si="26"/>
        <v>0</v>
      </c>
      <c r="AS17" s="7">
        <f t="shared" si="26"/>
        <v>0</v>
      </c>
      <c r="AT17" s="7">
        <f t="shared" si="26"/>
        <v>0</v>
      </c>
      <c r="AU17" s="7">
        <f t="shared" si="26"/>
        <v>0</v>
      </c>
      <c r="AV17" s="7">
        <f t="shared" si="26"/>
        <v>0</v>
      </c>
      <c r="AW17" s="7">
        <f t="shared" si="26"/>
        <v>0</v>
      </c>
      <c r="AX17" s="7">
        <f t="shared" si="26"/>
        <v>0</v>
      </c>
      <c r="AY17" s="7">
        <f t="shared" si="26"/>
        <v>0</v>
      </c>
      <c r="AZ17" s="7">
        <f t="shared" si="26"/>
        <v>0</v>
      </c>
      <c r="BA17" s="7">
        <f t="shared" si="26"/>
        <v>0</v>
      </c>
      <c r="BB17" s="7">
        <f t="shared" si="26"/>
        <v>0</v>
      </c>
      <c r="BC17" s="7">
        <f t="shared" si="26"/>
        <v>0</v>
      </c>
      <c r="BD17" s="7">
        <f t="shared" si="26"/>
        <v>0</v>
      </c>
      <c r="BE17" s="7">
        <f t="shared" si="26"/>
        <v>0</v>
      </c>
      <c r="BF17" s="7">
        <f t="shared" si="26"/>
        <v>0</v>
      </c>
      <c r="BG17" s="7">
        <f t="shared" si="26"/>
        <v>0</v>
      </c>
      <c r="BH17" s="7">
        <f t="shared" si="26"/>
        <v>0</v>
      </c>
      <c r="BI17" s="7">
        <f t="shared" si="26"/>
        <v>0</v>
      </c>
      <c r="BJ17" s="7">
        <f t="shared" si="26"/>
        <v>0</v>
      </c>
      <c r="BK17" s="7">
        <f t="shared" si="26"/>
        <v>0</v>
      </c>
      <c r="BL17" s="7">
        <f t="shared" si="26"/>
        <v>0</v>
      </c>
      <c r="BM17" s="7">
        <f t="shared" si="26"/>
        <v>0</v>
      </c>
      <c r="BN17" s="7">
        <f t="shared" si="26"/>
        <v>0</v>
      </c>
      <c r="BO17" s="7">
        <f t="shared" si="26"/>
        <v>0</v>
      </c>
      <c r="BP17" s="7">
        <f t="shared" si="26"/>
        <v>0</v>
      </c>
      <c r="BQ17" s="7">
        <f t="shared" si="26"/>
        <v>0</v>
      </c>
      <c r="BR17" s="7">
        <f t="shared" si="26"/>
        <v>0</v>
      </c>
      <c r="BS17" s="7">
        <f t="shared" si="26"/>
        <v>0</v>
      </c>
      <c r="BT17" s="7">
        <f t="shared" si="26"/>
        <v>0</v>
      </c>
      <c r="BU17" s="7">
        <f t="shared" si="26"/>
        <v>0</v>
      </c>
      <c r="BV17" s="7">
        <f t="shared" si="26"/>
        <v>0</v>
      </c>
      <c r="BW17" s="7">
        <f t="shared" si="26"/>
        <v>0</v>
      </c>
      <c r="BX17" s="7">
        <f t="shared" si="26"/>
        <v>0</v>
      </c>
      <c r="BY17" s="7">
        <f t="shared" si="26"/>
        <v>0</v>
      </c>
      <c r="BZ17" s="7">
        <f t="shared" si="26"/>
        <v>0</v>
      </c>
      <c r="CA17" s="7">
        <f t="shared" si="26"/>
        <v>0</v>
      </c>
      <c r="CB17" s="7">
        <f t="shared" si="26"/>
        <v>0</v>
      </c>
      <c r="CC17" s="7">
        <f t="shared" si="26"/>
        <v>0</v>
      </c>
      <c r="CD17" s="7">
        <f t="shared" si="26"/>
        <v>0</v>
      </c>
      <c r="CE17" s="7">
        <f t="shared" si="26"/>
        <v>0</v>
      </c>
      <c r="CF17" s="7">
        <f t="shared" si="26"/>
        <v>0</v>
      </c>
      <c r="CG17" s="7">
        <f t="shared" si="26"/>
        <v>0</v>
      </c>
      <c r="CH17" s="7">
        <f t="shared" si="26"/>
        <v>0</v>
      </c>
      <c r="CI17" s="7">
        <f t="shared" si="26"/>
        <v>0</v>
      </c>
      <c r="CJ17" s="7">
        <f t="shared" si="26"/>
        <v>0</v>
      </c>
      <c r="CK17" s="7">
        <f t="shared" si="25"/>
        <v>0</v>
      </c>
      <c r="CL17" s="7">
        <f t="shared" si="25"/>
        <v>0</v>
      </c>
      <c r="CM17" s="7">
        <f t="shared" si="25"/>
        <v>0</v>
      </c>
      <c r="CN17" s="7">
        <f t="shared" si="25"/>
        <v>0</v>
      </c>
      <c r="CO17" s="7">
        <f t="shared" si="25"/>
        <v>0</v>
      </c>
      <c r="CP17" s="7">
        <f t="shared" si="25"/>
        <v>0</v>
      </c>
      <c r="CQ17" s="7">
        <f t="shared" si="25"/>
        <v>0</v>
      </c>
      <c r="CR17" s="7">
        <f t="shared" si="25"/>
        <v>0</v>
      </c>
      <c r="CS17" s="7">
        <f t="shared" si="17"/>
        <v>0</v>
      </c>
      <c r="CT17" s="7">
        <f t="shared" si="18"/>
        <v>0</v>
      </c>
      <c r="CU17" s="7">
        <f t="shared" si="18"/>
        <v>0</v>
      </c>
      <c r="CV17" s="7">
        <f t="shared" si="18"/>
        <v>0</v>
      </c>
      <c r="CW17" s="7">
        <f t="shared" si="18"/>
        <v>0</v>
      </c>
      <c r="CX17" s="7">
        <f t="shared" si="18"/>
        <v>0</v>
      </c>
      <c r="CY17" s="7">
        <f t="shared" si="18"/>
        <v>0</v>
      </c>
      <c r="CZ17" s="7">
        <f t="shared" si="18"/>
        <v>0</v>
      </c>
      <c r="DA17" s="7">
        <f t="shared" si="18"/>
        <v>0</v>
      </c>
      <c r="DB17" s="7">
        <f t="shared" si="18"/>
        <v>0</v>
      </c>
      <c r="DC17" s="7">
        <f t="shared" si="18"/>
        <v>0</v>
      </c>
      <c r="DD17" s="7">
        <f t="shared" si="18"/>
        <v>0</v>
      </c>
      <c r="DE17" s="7">
        <f t="shared" si="18"/>
        <v>0</v>
      </c>
      <c r="DF17" s="7">
        <f t="shared" si="18"/>
        <v>0</v>
      </c>
      <c r="DG17" s="7">
        <f t="shared" si="18"/>
        <v>0</v>
      </c>
      <c r="DH17" s="7">
        <f t="shared" si="18"/>
        <v>0</v>
      </c>
      <c r="DI17" s="7">
        <f t="shared" si="18"/>
        <v>0</v>
      </c>
      <c r="DJ17" s="7">
        <f t="shared" si="18"/>
        <v>0</v>
      </c>
      <c r="DK17" s="7">
        <f t="shared" si="18"/>
        <v>0</v>
      </c>
      <c r="DL17" s="7">
        <f t="shared" si="18"/>
        <v>0</v>
      </c>
      <c r="DM17" s="7">
        <f t="shared" si="18"/>
        <v>0</v>
      </c>
      <c r="DN17" s="7">
        <f t="shared" si="18"/>
        <v>0</v>
      </c>
      <c r="DO17" s="7">
        <f t="shared" si="18"/>
        <v>0</v>
      </c>
      <c r="DP17" s="7">
        <f t="shared" si="18"/>
        <v>0</v>
      </c>
      <c r="DQ17" s="7">
        <f t="shared" si="18"/>
        <v>0</v>
      </c>
      <c r="DR17" s="7">
        <f t="shared" si="19"/>
        <v>0</v>
      </c>
      <c r="DS17" s="7">
        <f t="shared" si="19"/>
        <v>0</v>
      </c>
      <c r="DT17" s="7">
        <f t="shared" si="19"/>
        <v>0</v>
      </c>
      <c r="DU17" s="7">
        <f t="shared" si="19"/>
        <v>0</v>
      </c>
      <c r="DV17" s="7">
        <f t="shared" si="19"/>
        <v>0</v>
      </c>
      <c r="DW17" s="7">
        <f t="shared" si="19"/>
        <v>0</v>
      </c>
      <c r="DX17" s="7">
        <f t="shared" si="19"/>
        <v>0</v>
      </c>
      <c r="DY17" s="7">
        <f t="shared" si="19"/>
        <v>0</v>
      </c>
      <c r="DZ17" s="7">
        <f t="shared" si="19"/>
        <v>0</v>
      </c>
      <c r="EA17" s="7">
        <f t="shared" si="19"/>
        <v>0</v>
      </c>
      <c r="EB17" s="7">
        <f t="shared" si="19"/>
        <v>0</v>
      </c>
      <c r="EC17" s="7">
        <f t="shared" si="19"/>
        <v>0</v>
      </c>
      <c r="ED17" s="7">
        <f t="shared" si="19"/>
        <v>0</v>
      </c>
      <c r="EE17" s="7">
        <f t="shared" si="19"/>
        <v>0</v>
      </c>
      <c r="EF17" s="7">
        <f t="shared" si="19"/>
        <v>0</v>
      </c>
      <c r="EG17" s="7">
        <f t="shared" si="19"/>
        <v>0</v>
      </c>
      <c r="EH17" s="7">
        <f t="shared" si="20"/>
        <v>0</v>
      </c>
      <c r="EI17" s="7">
        <f t="shared" si="20"/>
        <v>0</v>
      </c>
      <c r="EJ17" s="7">
        <f t="shared" si="20"/>
        <v>0</v>
      </c>
      <c r="EK17" s="7">
        <f t="shared" si="20"/>
        <v>0</v>
      </c>
      <c r="EL17" s="7">
        <f t="shared" si="20"/>
        <v>0</v>
      </c>
      <c r="EM17" s="7">
        <f t="shared" si="20"/>
        <v>0</v>
      </c>
      <c r="EN17" s="7">
        <f t="shared" si="20"/>
        <v>0</v>
      </c>
      <c r="EO17" s="7">
        <f t="shared" si="20"/>
        <v>0</v>
      </c>
      <c r="EP17" s="7">
        <f t="shared" si="20"/>
        <v>0</v>
      </c>
      <c r="EQ17" s="7">
        <f t="shared" si="20"/>
        <v>0</v>
      </c>
      <c r="ER17" s="7">
        <f t="shared" si="20"/>
        <v>0</v>
      </c>
      <c r="ES17" s="7">
        <f t="shared" si="20"/>
        <v>0</v>
      </c>
      <c r="ET17" s="7">
        <f t="shared" si="20"/>
        <v>0</v>
      </c>
      <c r="EU17" s="7">
        <f t="shared" si="20"/>
        <v>0</v>
      </c>
      <c r="EV17" s="7">
        <f t="shared" si="20"/>
        <v>0</v>
      </c>
      <c r="EW17" s="7">
        <f t="shared" si="20"/>
        <v>0</v>
      </c>
      <c r="EX17" s="7">
        <f t="shared" si="21"/>
        <v>0</v>
      </c>
      <c r="EY17" s="7">
        <f t="shared" si="21"/>
        <v>0</v>
      </c>
      <c r="EZ17" s="7">
        <f t="shared" si="21"/>
        <v>0</v>
      </c>
      <c r="FA17" s="7">
        <f t="shared" si="21"/>
        <v>0</v>
      </c>
      <c r="FB17" s="7">
        <f t="shared" si="21"/>
        <v>0</v>
      </c>
      <c r="FC17" s="7">
        <f t="shared" si="21"/>
        <v>0</v>
      </c>
      <c r="FD17" s="7">
        <f t="shared" si="21"/>
        <v>0</v>
      </c>
      <c r="FE17" s="7">
        <f t="shared" si="21"/>
        <v>0</v>
      </c>
      <c r="FF17" s="7">
        <f t="shared" si="21"/>
        <v>0</v>
      </c>
      <c r="FG17" s="7">
        <f t="shared" si="21"/>
        <v>0</v>
      </c>
      <c r="FH17" s="7">
        <f t="shared" si="21"/>
        <v>0</v>
      </c>
      <c r="FI17" s="7">
        <f t="shared" si="21"/>
        <v>0</v>
      </c>
      <c r="FJ17" s="7">
        <f t="shared" si="21"/>
        <v>0</v>
      </c>
      <c r="FK17" s="7">
        <f t="shared" si="21"/>
        <v>0</v>
      </c>
      <c r="FL17" s="7">
        <f t="shared" si="21"/>
        <v>0</v>
      </c>
      <c r="FM17" s="7">
        <f t="shared" si="21"/>
        <v>0</v>
      </c>
      <c r="FN17" s="7">
        <f t="shared" si="21"/>
        <v>0</v>
      </c>
      <c r="FO17" s="7">
        <f t="shared" si="21"/>
        <v>0</v>
      </c>
      <c r="FP17" s="7">
        <f t="shared" si="21"/>
        <v>0</v>
      </c>
      <c r="FQ17" s="7">
        <f t="shared" si="21"/>
        <v>0</v>
      </c>
      <c r="FR17" s="7">
        <f t="shared" si="21"/>
        <v>0</v>
      </c>
      <c r="FS17" s="7">
        <f t="shared" si="21"/>
        <v>0</v>
      </c>
      <c r="FT17" s="7">
        <f t="shared" si="21"/>
        <v>0</v>
      </c>
      <c r="FU17" s="7">
        <f t="shared" si="21"/>
        <v>0</v>
      </c>
      <c r="FV17" s="7">
        <f t="shared" si="21"/>
        <v>0</v>
      </c>
      <c r="FW17" s="7">
        <f t="shared" si="21"/>
        <v>0</v>
      </c>
      <c r="FX17" s="7">
        <f t="shared" si="21"/>
        <v>0</v>
      </c>
    </row>
    <row r="18" spans="4:180" x14ac:dyDescent="0.3">
      <c r="D18" s="11" t="s">
        <v>128</v>
      </c>
      <c r="E18" s="155">
        <v>4338522</v>
      </c>
      <c r="F18" s="2">
        <v>42522</v>
      </c>
      <c r="G18" s="6">
        <v>16</v>
      </c>
      <c r="H18" s="9">
        <f t="shared" si="22"/>
        <v>43009</v>
      </c>
      <c r="I18" s="7">
        <f t="shared" si="15"/>
        <v>0</v>
      </c>
      <c r="J18" s="7">
        <f t="shared" si="15"/>
        <v>0</v>
      </c>
      <c r="K18" s="7">
        <f t="shared" si="15"/>
        <v>271157.625</v>
      </c>
      <c r="L18" s="7">
        <f t="shared" si="15"/>
        <v>271157.625</v>
      </c>
      <c r="M18" s="7">
        <f t="shared" si="15"/>
        <v>271157.625</v>
      </c>
      <c r="N18" s="7">
        <f t="shared" si="15"/>
        <v>271157.625</v>
      </c>
      <c r="O18" s="7">
        <f t="shared" si="15"/>
        <v>271157.625</v>
      </c>
      <c r="P18" s="7">
        <f t="shared" si="15"/>
        <v>271157.625</v>
      </c>
      <c r="Q18" s="7">
        <f t="shared" si="15"/>
        <v>271157.625</v>
      </c>
      <c r="R18" s="7">
        <f t="shared" si="15"/>
        <v>271157.625</v>
      </c>
      <c r="S18" s="7">
        <f t="shared" si="15"/>
        <v>271157.625</v>
      </c>
      <c r="T18" s="7">
        <f t="shared" si="15"/>
        <v>271157.625</v>
      </c>
      <c r="U18" s="7">
        <f t="shared" si="15"/>
        <v>271157.625</v>
      </c>
      <c r="V18" s="7">
        <f t="shared" si="15"/>
        <v>271157.625</v>
      </c>
      <c r="W18" s="7">
        <f t="shared" si="15"/>
        <v>271157.625</v>
      </c>
      <c r="X18" s="7">
        <f t="shared" si="15"/>
        <v>271157.625</v>
      </c>
      <c r="Y18" s="7">
        <f t="shared" si="26"/>
        <v>271157.625</v>
      </c>
      <c r="Z18" s="7">
        <f t="shared" si="26"/>
        <v>271157.625</v>
      </c>
      <c r="AA18" s="7">
        <f t="shared" si="26"/>
        <v>0</v>
      </c>
      <c r="AB18" s="7">
        <f t="shared" si="26"/>
        <v>0</v>
      </c>
      <c r="AC18" s="7">
        <f t="shared" si="26"/>
        <v>0</v>
      </c>
      <c r="AD18" s="7">
        <f t="shared" si="26"/>
        <v>0</v>
      </c>
      <c r="AE18" s="7">
        <f t="shared" si="26"/>
        <v>0</v>
      </c>
      <c r="AF18" s="7">
        <f t="shared" si="26"/>
        <v>0</v>
      </c>
      <c r="AG18" s="7">
        <f t="shared" si="26"/>
        <v>0</v>
      </c>
      <c r="AH18" s="7">
        <f t="shared" si="26"/>
        <v>0</v>
      </c>
      <c r="AI18" s="7">
        <f t="shared" si="26"/>
        <v>0</v>
      </c>
      <c r="AJ18" s="7">
        <f t="shared" si="26"/>
        <v>0</v>
      </c>
      <c r="AK18" s="7">
        <f t="shared" si="26"/>
        <v>0</v>
      </c>
      <c r="AL18" s="7">
        <f t="shared" si="26"/>
        <v>0</v>
      </c>
      <c r="AM18" s="7">
        <f t="shared" si="26"/>
        <v>0</v>
      </c>
      <c r="AN18" s="7">
        <f t="shared" si="26"/>
        <v>0</v>
      </c>
      <c r="AO18" s="7">
        <f t="shared" si="26"/>
        <v>0</v>
      </c>
      <c r="AP18" s="7">
        <f t="shared" si="26"/>
        <v>0</v>
      </c>
      <c r="AQ18" s="7">
        <f t="shared" si="26"/>
        <v>0</v>
      </c>
      <c r="AR18" s="7">
        <f t="shared" si="26"/>
        <v>0</v>
      </c>
      <c r="AS18" s="7">
        <f t="shared" si="26"/>
        <v>0</v>
      </c>
      <c r="AT18" s="7">
        <f t="shared" si="26"/>
        <v>0</v>
      </c>
      <c r="AU18" s="7">
        <f t="shared" si="26"/>
        <v>0</v>
      </c>
      <c r="AV18" s="7">
        <f t="shared" si="26"/>
        <v>0</v>
      </c>
      <c r="AW18" s="7">
        <f t="shared" si="26"/>
        <v>0</v>
      </c>
      <c r="AX18" s="7">
        <f t="shared" si="26"/>
        <v>0</v>
      </c>
      <c r="AY18" s="7">
        <f t="shared" si="26"/>
        <v>0</v>
      </c>
      <c r="AZ18" s="7">
        <f t="shared" si="26"/>
        <v>0</v>
      </c>
      <c r="BA18" s="7">
        <f t="shared" si="26"/>
        <v>0</v>
      </c>
      <c r="BB18" s="7">
        <f t="shared" si="26"/>
        <v>0</v>
      </c>
      <c r="BC18" s="7">
        <f t="shared" si="26"/>
        <v>0</v>
      </c>
      <c r="BD18" s="7">
        <f t="shared" si="26"/>
        <v>0</v>
      </c>
      <c r="BE18" s="7">
        <f t="shared" si="26"/>
        <v>0</v>
      </c>
      <c r="BF18" s="7">
        <f t="shared" si="26"/>
        <v>0</v>
      </c>
      <c r="BG18" s="7">
        <f t="shared" si="26"/>
        <v>0</v>
      </c>
      <c r="BH18" s="7">
        <f t="shared" si="26"/>
        <v>0</v>
      </c>
      <c r="BI18" s="7">
        <f t="shared" si="26"/>
        <v>0</v>
      </c>
      <c r="BJ18" s="7">
        <f t="shared" si="26"/>
        <v>0</v>
      </c>
      <c r="BK18" s="7">
        <f t="shared" si="26"/>
        <v>0</v>
      </c>
      <c r="BL18" s="7">
        <f t="shared" si="26"/>
        <v>0</v>
      </c>
      <c r="BM18" s="7">
        <f t="shared" si="26"/>
        <v>0</v>
      </c>
      <c r="BN18" s="7">
        <f t="shared" si="26"/>
        <v>0</v>
      </c>
      <c r="BO18" s="7">
        <f t="shared" si="26"/>
        <v>0</v>
      </c>
      <c r="BP18" s="7">
        <f t="shared" si="26"/>
        <v>0</v>
      </c>
      <c r="BQ18" s="7">
        <f t="shared" si="26"/>
        <v>0</v>
      </c>
      <c r="BR18" s="7">
        <f t="shared" si="26"/>
        <v>0</v>
      </c>
      <c r="BS18" s="7">
        <f t="shared" si="26"/>
        <v>0</v>
      </c>
      <c r="BT18" s="7">
        <f t="shared" si="26"/>
        <v>0</v>
      </c>
      <c r="BU18" s="7">
        <f t="shared" si="26"/>
        <v>0</v>
      </c>
      <c r="BV18" s="7">
        <f t="shared" si="26"/>
        <v>0</v>
      </c>
      <c r="BW18" s="7">
        <f t="shared" si="26"/>
        <v>0</v>
      </c>
      <c r="BX18" s="7">
        <f t="shared" si="26"/>
        <v>0</v>
      </c>
      <c r="BY18" s="7">
        <f t="shared" si="26"/>
        <v>0</v>
      </c>
      <c r="BZ18" s="7">
        <f t="shared" si="26"/>
        <v>0</v>
      </c>
      <c r="CA18" s="7">
        <f t="shared" si="26"/>
        <v>0</v>
      </c>
      <c r="CB18" s="7">
        <f t="shared" si="26"/>
        <v>0</v>
      </c>
      <c r="CC18" s="7">
        <f t="shared" si="26"/>
        <v>0</v>
      </c>
      <c r="CD18" s="7">
        <f t="shared" si="26"/>
        <v>0</v>
      </c>
      <c r="CE18" s="7">
        <f t="shared" si="26"/>
        <v>0</v>
      </c>
      <c r="CF18" s="7">
        <f t="shared" si="26"/>
        <v>0</v>
      </c>
      <c r="CG18" s="7">
        <f t="shared" si="26"/>
        <v>0</v>
      </c>
      <c r="CH18" s="7">
        <f t="shared" si="26"/>
        <v>0</v>
      </c>
      <c r="CI18" s="7">
        <f t="shared" si="26"/>
        <v>0</v>
      </c>
      <c r="CJ18" s="7">
        <f t="shared" si="26"/>
        <v>0</v>
      </c>
      <c r="CK18" s="7">
        <f t="shared" si="25"/>
        <v>0</v>
      </c>
      <c r="CL18" s="7">
        <f t="shared" si="25"/>
        <v>0</v>
      </c>
      <c r="CM18" s="7">
        <f t="shared" si="25"/>
        <v>0</v>
      </c>
      <c r="CN18" s="7">
        <f t="shared" si="25"/>
        <v>0</v>
      </c>
      <c r="CO18" s="7">
        <f t="shared" si="25"/>
        <v>0</v>
      </c>
      <c r="CP18" s="7">
        <f t="shared" si="25"/>
        <v>0</v>
      </c>
      <c r="CQ18" s="7">
        <f t="shared" si="25"/>
        <v>0</v>
      </c>
      <c r="CR18" s="7">
        <f t="shared" si="25"/>
        <v>0</v>
      </c>
      <c r="CS18" s="7">
        <f t="shared" si="17"/>
        <v>0</v>
      </c>
      <c r="CT18" s="7">
        <f t="shared" si="18"/>
        <v>0</v>
      </c>
      <c r="CU18" s="7">
        <f t="shared" si="18"/>
        <v>0</v>
      </c>
      <c r="CV18" s="7">
        <f t="shared" si="18"/>
        <v>0</v>
      </c>
      <c r="CW18" s="7">
        <f t="shared" si="18"/>
        <v>0</v>
      </c>
      <c r="CX18" s="7">
        <f t="shared" si="18"/>
        <v>0</v>
      </c>
      <c r="CY18" s="7">
        <f t="shared" si="18"/>
        <v>0</v>
      </c>
      <c r="CZ18" s="7">
        <f t="shared" si="18"/>
        <v>0</v>
      </c>
      <c r="DA18" s="7">
        <f t="shared" si="18"/>
        <v>0</v>
      </c>
      <c r="DB18" s="7">
        <f t="shared" si="18"/>
        <v>0</v>
      </c>
      <c r="DC18" s="7">
        <f t="shared" si="18"/>
        <v>0</v>
      </c>
      <c r="DD18" s="7">
        <f t="shared" si="18"/>
        <v>0</v>
      </c>
      <c r="DE18" s="7">
        <f t="shared" si="18"/>
        <v>0</v>
      </c>
      <c r="DF18" s="7">
        <f t="shared" si="18"/>
        <v>0</v>
      </c>
      <c r="DG18" s="7">
        <f t="shared" si="18"/>
        <v>0</v>
      </c>
      <c r="DH18" s="7">
        <f t="shared" si="18"/>
        <v>0</v>
      </c>
      <c r="DI18" s="7">
        <f t="shared" si="18"/>
        <v>0</v>
      </c>
      <c r="DJ18" s="7">
        <f t="shared" si="18"/>
        <v>0</v>
      </c>
      <c r="DK18" s="7">
        <f t="shared" si="18"/>
        <v>0</v>
      </c>
      <c r="DL18" s="7">
        <f t="shared" si="18"/>
        <v>0</v>
      </c>
      <c r="DM18" s="7">
        <f t="shared" si="18"/>
        <v>0</v>
      </c>
      <c r="DN18" s="7">
        <f t="shared" si="18"/>
        <v>0</v>
      </c>
      <c r="DO18" s="7">
        <f t="shared" si="18"/>
        <v>0</v>
      </c>
      <c r="DP18" s="7">
        <f t="shared" si="18"/>
        <v>0</v>
      </c>
      <c r="DQ18" s="7">
        <f t="shared" si="18"/>
        <v>0</v>
      </c>
      <c r="DR18" s="7">
        <f t="shared" si="19"/>
        <v>0</v>
      </c>
      <c r="DS18" s="7">
        <f t="shared" si="19"/>
        <v>0</v>
      </c>
      <c r="DT18" s="7">
        <f t="shared" si="19"/>
        <v>0</v>
      </c>
      <c r="DU18" s="7">
        <f t="shared" si="19"/>
        <v>0</v>
      </c>
      <c r="DV18" s="7">
        <f t="shared" si="19"/>
        <v>0</v>
      </c>
      <c r="DW18" s="7">
        <f t="shared" si="19"/>
        <v>0</v>
      </c>
      <c r="DX18" s="7">
        <f t="shared" si="19"/>
        <v>0</v>
      </c>
      <c r="DY18" s="7">
        <f t="shared" si="19"/>
        <v>0</v>
      </c>
      <c r="DZ18" s="7">
        <f t="shared" si="19"/>
        <v>0</v>
      </c>
      <c r="EA18" s="7">
        <f t="shared" si="19"/>
        <v>0</v>
      </c>
      <c r="EB18" s="7">
        <f t="shared" si="19"/>
        <v>0</v>
      </c>
      <c r="EC18" s="7">
        <f t="shared" si="19"/>
        <v>0</v>
      </c>
      <c r="ED18" s="7">
        <f t="shared" si="19"/>
        <v>0</v>
      </c>
      <c r="EE18" s="7">
        <f t="shared" si="19"/>
        <v>0</v>
      </c>
      <c r="EF18" s="7">
        <f t="shared" si="19"/>
        <v>0</v>
      </c>
      <c r="EG18" s="7">
        <f t="shared" si="19"/>
        <v>0</v>
      </c>
      <c r="EH18" s="7">
        <f t="shared" si="20"/>
        <v>0</v>
      </c>
      <c r="EI18" s="7">
        <f t="shared" si="20"/>
        <v>0</v>
      </c>
      <c r="EJ18" s="7">
        <f t="shared" si="20"/>
        <v>0</v>
      </c>
      <c r="EK18" s="7">
        <f t="shared" si="20"/>
        <v>0</v>
      </c>
      <c r="EL18" s="7">
        <f t="shared" si="20"/>
        <v>0</v>
      </c>
      <c r="EM18" s="7">
        <f t="shared" si="20"/>
        <v>0</v>
      </c>
      <c r="EN18" s="7">
        <f t="shared" si="20"/>
        <v>0</v>
      </c>
      <c r="EO18" s="7">
        <f t="shared" si="20"/>
        <v>0</v>
      </c>
      <c r="EP18" s="7">
        <f t="shared" si="20"/>
        <v>0</v>
      </c>
      <c r="EQ18" s="7">
        <f t="shared" si="20"/>
        <v>0</v>
      </c>
      <c r="ER18" s="7">
        <f t="shared" si="20"/>
        <v>0</v>
      </c>
      <c r="ES18" s="7">
        <f t="shared" si="20"/>
        <v>0</v>
      </c>
      <c r="ET18" s="7">
        <f t="shared" si="20"/>
        <v>0</v>
      </c>
      <c r="EU18" s="7">
        <f t="shared" si="20"/>
        <v>0</v>
      </c>
      <c r="EV18" s="7">
        <f t="shared" si="20"/>
        <v>0</v>
      </c>
      <c r="EW18" s="7">
        <f t="shared" si="20"/>
        <v>0</v>
      </c>
      <c r="EX18" s="7">
        <f t="shared" si="21"/>
        <v>0</v>
      </c>
      <c r="EY18" s="7">
        <f t="shared" si="21"/>
        <v>0</v>
      </c>
      <c r="EZ18" s="7">
        <f t="shared" si="21"/>
        <v>0</v>
      </c>
      <c r="FA18" s="7">
        <f t="shared" si="21"/>
        <v>0</v>
      </c>
      <c r="FB18" s="7">
        <f t="shared" si="21"/>
        <v>0</v>
      </c>
      <c r="FC18" s="7">
        <f t="shared" si="21"/>
        <v>0</v>
      </c>
      <c r="FD18" s="7">
        <f t="shared" si="21"/>
        <v>0</v>
      </c>
      <c r="FE18" s="7">
        <f t="shared" si="21"/>
        <v>0</v>
      </c>
      <c r="FF18" s="7">
        <f t="shared" si="21"/>
        <v>0</v>
      </c>
      <c r="FG18" s="7">
        <f t="shared" si="21"/>
        <v>0</v>
      </c>
      <c r="FH18" s="7">
        <f t="shared" si="21"/>
        <v>0</v>
      </c>
      <c r="FI18" s="7">
        <f t="shared" si="21"/>
        <v>0</v>
      </c>
      <c r="FJ18" s="7">
        <f t="shared" ref="FJ18:FX18" si="27">IF(AND(FJ$8&gt;=$F18,$H18&gt;FJ$8),$E18/$G18,0)</f>
        <v>0</v>
      </c>
      <c r="FK18" s="7">
        <f t="shared" si="27"/>
        <v>0</v>
      </c>
      <c r="FL18" s="7">
        <f t="shared" si="27"/>
        <v>0</v>
      </c>
      <c r="FM18" s="7">
        <f t="shared" si="27"/>
        <v>0</v>
      </c>
      <c r="FN18" s="7">
        <f t="shared" si="27"/>
        <v>0</v>
      </c>
      <c r="FO18" s="7">
        <f t="shared" si="27"/>
        <v>0</v>
      </c>
      <c r="FP18" s="7">
        <f t="shared" si="27"/>
        <v>0</v>
      </c>
      <c r="FQ18" s="7">
        <f t="shared" si="27"/>
        <v>0</v>
      </c>
      <c r="FR18" s="7">
        <f t="shared" si="27"/>
        <v>0</v>
      </c>
      <c r="FS18" s="7">
        <f t="shared" si="27"/>
        <v>0</v>
      </c>
      <c r="FT18" s="7">
        <f t="shared" si="27"/>
        <v>0</v>
      </c>
      <c r="FU18" s="7">
        <f t="shared" si="27"/>
        <v>0</v>
      </c>
      <c r="FV18" s="7">
        <f t="shared" si="27"/>
        <v>0</v>
      </c>
      <c r="FW18" s="7">
        <f t="shared" si="27"/>
        <v>0</v>
      </c>
      <c r="FX18" s="7">
        <f t="shared" si="27"/>
        <v>0</v>
      </c>
    </row>
    <row r="19" spans="4:180" x14ac:dyDescent="0.3">
      <c r="D19" s="11" t="s">
        <v>129</v>
      </c>
      <c r="E19" s="155">
        <v>4338522</v>
      </c>
      <c r="F19" s="2">
        <v>42522</v>
      </c>
      <c r="G19" s="6">
        <v>16</v>
      </c>
      <c r="H19" s="9">
        <f t="shared" si="22"/>
        <v>43009</v>
      </c>
      <c r="I19" s="7">
        <f t="shared" si="15"/>
        <v>0</v>
      </c>
      <c r="J19" s="7">
        <f t="shared" si="15"/>
        <v>0</v>
      </c>
      <c r="K19" s="7">
        <f t="shared" si="15"/>
        <v>271157.625</v>
      </c>
      <c r="L19" s="7">
        <f t="shared" si="15"/>
        <v>271157.625</v>
      </c>
      <c r="M19" s="7">
        <f t="shared" si="15"/>
        <v>271157.625</v>
      </c>
      <c r="N19" s="7">
        <f t="shared" si="15"/>
        <v>271157.625</v>
      </c>
      <c r="O19" s="7">
        <f t="shared" si="15"/>
        <v>271157.625</v>
      </c>
      <c r="P19" s="7">
        <f t="shared" si="15"/>
        <v>271157.625</v>
      </c>
      <c r="Q19" s="7">
        <f t="shared" si="15"/>
        <v>271157.625</v>
      </c>
      <c r="R19" s="7">
        <f t="shared" si="15"/>
        <v>271157.625</v>
      </c>
      <c r="S19" s="7">
        <f t="shared" si="15"/>
        <v>271157.625</v>
      </c>
      <c r="T19" s="7">
        <f t="shared" si="15"/>
        <v>271157.625</v>
      </c>
      <c r="U19" s="7">
        <f t="shared" si="15"/>
        <v>271157.625</v>
      </c>
      <c r="V19" s="7">
        <f t="shared" si="15"/>
        <v>271157.625</v>
      </c>
      <c r="W19" s="7">
        <f t="shared" si="15"/>
        <v>271157.625</v>
      </c>
      <c r="X19" s="7">
        <f t="shared" si="15"/>
        <v>271157.625</v>
      </c>
      <c r="Y19" s="7">
        <f t="shared" si="26"/>
        <v>271157.625</v>
      </c>
      <c r="Z19" s="7">
        <f t="shared" si="26"/>
        <v>271157.625</v>
      </c>
      <c r="AA19" s="7">
        <f t="shared" si="26"/>
        <v>0</v>
      </c>
      <c r="AB19" s="7">
        <f t="shared" si="26"/>
        <v>0</v>
      </c>
      <c r="AC19" s="7">
        <f t="shared" si="26"/>
        <v>0</v>
      </c>
      <c r="AD19" s="7">
        <f t="shared" si="26"/>
        <v>0</v>
      </c>
      <c r="AE19" s="7">
        <f t="shared" si="26"/>
        <v>0</v>
      </c>
      <c r="AF19" s="7">
        <f t="shared" si="26"/>
        <v>0</v>
      </c>
      <c r="AG19" s="7">
        <f t="shared" si="26"/>
        <v>0</v>
      </c>
      <c r="AH19" s="7">
        <f t="shared" si="26"/>
        <v>0</v>
      </c>
      <c r="AI19" s="7">
        <f t="shared" si="26"/>
        <v>0</v>
      </c>
      <c r="AJ19" s="7">
        <f t="shared" si="26"/>
        <v>0</v>
      </c>
      <c r="AK19" s="7">
        <f t="shared" si="26"/>
        <v>0</v>
      </c>
      <c r="AL19" s="7">
        <f t="shared" si="26"/>
        <v>0</v>
      </c>
      <c r="AM19" s="7">
        <f t="shared" si="26"/>
        <v>0</v>
      </c>
      <c r="AN19" s="7">
        <f t="shared" si="26"/>
        <v>0</v>
      </c>
      <c r="AO19" s="7">
        <f t="shared" si="26"/>
        <v>0</v>
      </c>
      <c r="AP19" s="7">
        <f t="shared" si="26"/>
        <v>0</v>
      </c>
      <c r="AQ19" s="7">
        <f t="shared" si="26"/>
        <v>0</v>
      </c>
      <c r="AR19" s="7">
        <f t="shared" si="26"/>
        <v>0</v>
      </c>
      <c r="AS19" s="7">
        <f t="shared" si="26"/>
        <v>0</v>
      </c>
      <c r="AT19" s="7">
        <f t="shared" si="26"/>
        <v>0</v>
      </c>
      <c r="AU19" s="7">
        <f t="shared" si="26"/>
        <v>0</v>
      </c>
      <c r="AV19" s="7">
        <f t="shared" si="26"/>
        <v>0</v>
      </c>
      <c r="AW19" s="7">
        <f t="shared" si="26"/>
        <v>0</v>
      </c>
      <c r="AX19" s="7">
        <f t="shared" si="26"/>
        <v>0</v>
      </c>
      <c r="AY19" s="7">
        <f t="shared" si="26"/>
        <v>0</v>
      </c>
      <c r="AZ19" s="7">
        <f t="shared" si="26"/>
        <v>0</v>
      </c>
      <c r="BA19" s="7">
        <f t="shared" si="26"/>
        <v>0</v>
      </c>
      <c r="BB19" s="7">
        <f t="shared" si="26"/>
        <v>0</v>
      </c>
      <c r="BC19" s="7">
        <f t="shared" si="26"/>
        <v>0</v>
      </c>
      <c r="BD19" s="7">
        <f t="shared" si="26"/>
        <v>0</v>
      </c>
      <c r="BE19" s="7">
        <f t="shared" si="26"/>
        <v>0</v>
      </c>
      <c r="BF19" s="7">
        <f t="shared" si="26"/>
        <v>0</v>
      </c>
      <c r="BG19" s="7">
        <f t="shared" si="26"/>
        <v>0</v>
      </c>
      <c r="BH19" s="7">
        <f t="shared" si="26"/>
        <v>0</v>
      </c>
      <c r="BI19" s="7">
        <f t="shared" si="26"/>
        <v>0</v>
      </c>
      <c r="BJ19" s="7">
        <f t="shared" si="26"/>
        <v>0</v>
      </c>
      <c r="BK19" s="7">
        <f t="shared" si="26"/>
        <v>0</v>
      </c>
      <c r="BL19" s="7">
        <f t="shared" si="26"/>
        <v>0</v>
      </c>
      <c r="BM19" s="7">
        <f t="shared" si="26"/>
        <v>0</v>
      </c>
      <c r="BN19" s="7">
        <f t="shared" si="26"/>
        <v>0</v>
      </c>
      <c r="BO19" s="7">
        <f t="shared" si="26"/>
        <v>0</v>
      </c>
      <c r="BP19" s="7">
        <f t="shared" si="26"/>
        <v>0</v>
      </c>
      <c r="BQ19" s="7">
        <f t="shared" si="26"/>
        <v>0</v>
      </c>
      <c r="BR19" s="7">
        <f t="shared" si="26"/>
        <v>0</v>
      </c>
      <c r="BS19" s="7">
        <f t="shared" si="26"/>
        <v>0</v>
      </c>
      <c r="BT19" s="7">
        <f t="shared" si="26"/>
        <v>0</v>
      </c>
      <c r="BU19" s="7">
        <f t="shared" si="26"/>
        <v>0</v>
      </c>
      <c r="BV19" s="7">
        <f t="shared" si="26"/>
        <v>0</v>
      </c>
      <c r="BW19" s="7">
        <f t="shared" si="26"/>
        <v>0</v>
      </c>
      <c r="BX19" s="7">
        <f t="shared" si="26"/>
        <v>0</v>
      </c>
      <c r="BY19" s="7">
        <f t="shared" si="26"/>
        <v>0</v>
      </c>
      <c r="BZ19" s="7">
        <f t="shared" si="26"/>
        <v>0</v>
      </c>
      <c r="CA19" s="7">
        <f t="shared" si="26"/>
        <v>0</v>
      </c>
      <c r="CB19" s="7">
        <f t="shared" si="26"/>
        <v>0</v>
      </c>
      <c r="CC19" s="7">
        <f t="shared" si="26"/>
        <v>0</v>
      </c>
      <c r="CD19" s="7">
        <f t="shared" si="26"/>
        <v>0</v>
      </c>
      <c r="CE19" s="7">
        <f t="shared" si="26"/>
        <v>0</v>
      </c>
      <c r="CF19" s="7">
        <f t="shared" si="26"/>
        <v>0</v>
      </c>
      <c r="CG19" s="7">
        <f t="shared" si="26"/>
        <v>0</v>
      </c>
      <c r="CH19" s="7">
        <f t="shared" si="26"/>
        <v>0</v>
      </c>
      <c r="CI19" s="7">
        <f t="shared" si="26"/>
        <v>0</v>
      </c>
      <c r="CJ19" s="7">
        <f t="shared" si="26"/>
        <v>0</v>
      </c>
      <c r="CK19" s="7">
        <f t="shared" si="25"/>
        <v>0</v>
      </c>
      <c r="CL19" s="7">
        <f t="shared" si="25"/>
        <v>0</v>
      </c>
      <c r="CM19" s="7">
        <f t="shared" si="25"/>
        <v>0</v>
      </c>
      <c r="CN19" s="7">
        <f t="shared" si="25"/>
        <v>0</v>
      </c>
      <c r="CO19" s="7">
        <f t="shared" si="25"/>
        <v>0</v>
      </c>
      <c r="CP19" s="7">
        <f t="shared" si="25"/>
        <v>0</v>
      </c>
      <c r="CQ19" s="7">
        <f t="shared" si="25"/>
        <v>0</v>
      </c>
      <c r="CR19" s="7">
        <f t="shared" si="25"/>
        <v>0</v>
      </c>
      <c r="CS19" s="7">
        <f t="shared" si="17"/>
        <v>0</v>
      </c>
      <c r="CT19" s="7">
        <f t="shared" si="18"/>
        <v>0</v>
      </c>
      <c r="CU19" s="7">
        <f t="shared" si="18"/>
        <v>0</v>
      </c>
      <c r="CV19" s="7">
        <f t="shared" si="18"/>
        <v>0</v>
      </c>
      <c r="CW19" s="7">
        <f t="shared" si="18"/>
        <v>0</v>
      </c>
      <c r="CX19" s="7">
        <f t="shared" si="18"/>
        <v>0</v>
      </c>
      <c r="CY19" s="7">
        <f t="shared" si="18"/>
        <v>0</v>
      </c>
      <c r="CZ19" s="7">
        <f t="shared" si="18"/>
        <v>0</v>
      </c>
      <c r="DA19" s="7">
        <f t="shared" si="18"/>
        <v>0</v>
      </c>
      <c r="DB19" s="7">
        <f t="shared" si="18"/>
        <v>0</v>
      </c>
      <c r="DC19" s="7">
        <f t="shared" si="18"/>
        <v>0</v>
      </c>
      <c r="DD19" s="7">
        <f t="shared" si="18"/>
        <v>0</v>
      </c>
      <c r="DE19" s="7">
        <f t="shared" si="18"/>
        <v>0</v>
      </c>
      <c r="DF19" s="7">
        <f t="shared" si="18"/>
        <v>0</v>
      </c>
      <c r="DG19" s="7">
        <f t="shared" si="18"/>
        <v>0</v>
      </c>
      <c r="DH19" s="7">
        <f t="shared" si="18"/>
        <v>0</v>
      </c>
      <c r="DI19" s="7">
        <f t="shared" si="18"/>
        <v>0</v>
      </c>
      <c r="DJ19" s="7">
        <f t="shared" si="18"/>
        <v>0</v>
      </c>
      <c r="DK19" s="7">
        <f t="shared" si="18"/>
        <v>0</v>
      </c>
      <c r="DL19" s="7">
        <f t="shared" si="18"/>
        <v>0</v>
      </c>
      <c r="DM19" s="7">
        <f t="shared" si="18"/>
        <v>0</v>
      </c>
      <c r="DN19" s="7">
        <f t="shared" si="18"/>
        <v>0</v>
      </c>
      <c r="DO19" s="7">
        <f t="shared" si="18"/>
        <v>0</v>
      </c>
      <c r="DP19" s="7">
        <f t="shared" si="18"/>
        <v>0</v>
      </c>
      <c r="DQ19" s="7">
        <f t="shared" si="18"/>
        <v>0</v>
      </c>
      <c r="DR19" s="7">
        <f t="shared" si="19"/>
        <v>0</v>
      </c>
      <c r="DS19" s="7">
        <f t="shared" si="19"/>
        <v>0</v>
      </c>
      <c r="DT19" s="7">
        <f t="shared" si="19"/>
        <v>0</v>
      </c>
      <c r="DU19" s="7">
        <f t="shared" si="19"/>
        <v>0</v>
      </c>
      <c r="DV19" s="7">
        <f t="shared" si="19"/>
        <v>0</v>
      </c>
      <c r="DW19" s="7">
        <f t="shared" si="19"/>
        <v>0</v>
      </c>
      <c r="DX19" s="7">
        <f t="shared" si="19"/>
        <v>0</v>
      </c>
      <c r="DY19" s="7">
        <f t="shared" si="19"/>
        <v>0</v>
      </c>
      <c r="DZ19" s="7">
        <f t="shared" si="19"/>
        <v>0</v>
      </c>
      <c r="EA19" s="7">
        <f t="shared" si="19"/>
        <v>0</v>
      </c>
      <c r="EB19" s="7">
        <f t="shared" si="19"/>
        <v>0</v>
      </c>
      <c r="EC19" s="7">
        <f t="shared" si="19"/>
        <v>0</v>
      </c>
      <c r="ED19" s="7">
        <f t="shared" si="19"/>
        <v>0</v>
      </c>
      <c r="EE19" s="7">
        <f t="shared" si="19"/>
        <v>0</v>
      </c>
      <c r="EF19" s="7">
        <f t="shared" si="19"/>
        <v>0</v>
      </c>
      <c r="EG19" s="7">
        <f t="shared" si="19"/>
        <v>0</v>
      </c>
      <c r="EH19" s="7">
        <f t="shared" si="20"/>
        <v>0</v>
      </c>
      <c r="EI19" s="7">
        <f t="shared" si="20"/>
        <v>0</v>
      </c>
      <c r="EJ19" s="7">
        <f t="shared" si="20"/>
        <v>0</v>
      </c>
      <c r="EK19" s="7">
        <f t="shared" si="20"/>
        <v>0</v>
      </c>
      <c r="EL19" s="7">
        <f t="shared" si="20"/>
        <v>0</v>
      </c>
      <c r="EM19" s="7">
        <f t="shared" si="20"/>
        <v>0</v>
      </c>
      <c r="EN19" s="7">
        <f t="shared" si="20"/>
        <v>0</v>
      </c>
      <c r="EO19" s="7">
        <f t="shared" si="20"/>
        <v>0</v>
      </c>
      <c r="EP19" s="7">
        <f t="shared" si="20"/>
        <v>0</v>
      </c>
      <c r="EQ19" s="7">
        <f t="shared" si="20"/>
        <v>0</v>
      </c>
      <c r="ER19" s="7">
        <f t="shared" si="20"/>
        <v>0</v>
      </c>
      <c r="ES19" s="7">
        <f t="shared" si="20"/>
        <v>0</v>
      </c>
      <c r="ET19" s="7">
        <f t="shared" si="20"/>
        <v>0</v>
      </c>
      <c r="EU19" s="7">
        <f t="shared" si="20"/>
        <v>0</v>
      </c>
      <c r="EV19" s="7">
        <f t="shared" si="20"/>
        <v>0</v>
      </c>
      <c r="EW19" s="7">
        <f t="shared" si="20"/>
        <v>0</v>
      </c>
      <c r="EX19" s="7">
        <f t="shared" ref="EX19:FX24" si="28">IF(AND(EX$8&gt;=$F19,$H19&gt;EX$8),$E19/$G19,0)</f>
        <v>0</v>
      </c>
      <c r="EY19" s="7">
        <f t="shared" si="28"/>
        <v>0</v>
      </c>
      <c r="EZ19" s="7">
        <f t="shared" si="28"/>
        <v>0</v>
      </c>
      <c r="FA19" s="7">
        <f t="shared" si="28"/>
        <v>0</v>
      </c>
      <c r="FB19" s="7">
        <f t="shared" si="28"/>
        <v>0</v>
      </c>
      <c r="FC19" s="7">
        <f t="shared" si="28"/>
        <v>0</v>
      </c>
      <c r="FD19" s="7">
        <f t="shared" si="28"/>
        <v>0</v>
      </c>
      <c r="FE19" s="7">
        <f t="shared" si="28"/>
        <v>0</v>
      </c>
      <c r="FF19" s="7">
        <f t="shared" si="28"/>
        <v>0</v>
      </c>
      <c r="FG19" s="7">
        <f t="shared" si="28"/>
        <v>0</v>
      </c>
      <c r="FH19" s="7">
        <f t="shared" si="28"/>
        <v>0</v>
      </c>
      <c r="FI19" s="7">
        <f t="shared" si="28"/>
        <v>0</v>
      </c>
      <c r="FJ19" s="7">
        <f t="shared" si="28"/>
        <v>0</v>
      </c>
      <c r="FK19" s="7">
        <f t="shared" si="28"/>
        <v>0</v>
      </c>
      <c r="FL19" s="7">
        <f t="shared" si="28"/>
        <v>0</v>
      </c>
      <c r="FM19" s="7">
        <f t="shared" si="28"/>
        <v>0</v>
      </c>
      <c r="FN19" s="7">
        <f t="shared" si="28"/>
        <v>0</v>
      </c>
      <c r="FO19" s="7">
        <f t="shared" si="28"/>
        <v>0</v>
      </c>
      <c r="FP19" s="7">
        <f t="shared" si="28"/>
        <v>0</v>
      </c>
      <c r="FQ19" s="7">
        <f t="shared" si="28"/>
        <v>0</v>
      </c>
      <c r="FR19" s="7">
        <f t="shared" si="28"/>
        <v>0</v>
      </c>
      <c r="FS19" s="7">
        <f t="shared" si="28"/>
        <v>0</v>
      </c>
      <c r="FT19" s="7">
        <f t="shared" si="28"/>
        <v>0</v>
      </c>
      <c r="FU19" s="7">
        <f t="shared" si="28"/>
        <v>0</v>
      </c>
      <c r="FV19" s="7">
        <f t="shared" si="28"/>
        <v>0</v>
      </c>
      <c r="FW19" s="7">
        <f t="shared" si="28"/>
        <v>0</v>
      </c>
      <c r="FX19" s="7">
        <f t="shared" si="28"/>
        <v>0</v>
      </c>
    </row>
    <row r="20" spans="4:180" x14ac:dyDescent="0.3">
      <c r="D20" s="11" t="s">
        <v>130</v>
      </c>
      <c r="E20" s="155">
        <v>4338522</v>
      </c>
      <c r="F20" s="2">
        <v>42522</v>
      </c>
      <c r="G20" s="6">
        <v>16</v>
      </c>
      <c r="H20" s="9">
        <f t="shared" si="22"/>
        <v>43009</v>
      </c>
      <c r="I20" s="7">
        <f t="shared" si="15"/>
        <v>0</v>
      </c>
      <c r="J20" s="7">
        <f t="shared" si="15"/>
        <v>0</v>
      </c>
      <c r="K20" s="7">
        <f t="shared" si="15"/>
        <v>271157.625</v>
      </c>
      <c r="L20" s="7">
        <f t="shared" si="15"/>
        <v>271157.625</v>
      </c>
      <c r="M20" s="7">
        <f t="shared" si="15"/>
        <v>271157.625</v>
      </c>
      <c r="N20" s="7">
        <f t="shared" si="15"/>
        <v>271157.625</v>
      </c>
      <c r="O20" s="7">
        <f t="shared" si="15"/>
        <v>271157.625</v>
      </c>
      <c r="P20" s="7">
        <f t="shared" si="15"/>
        <v>271157.625</v>
      </c>
      <c r="Q20" s="7">
        <f t="shared" si="15"/>
        <v>271157.625</v>
      </c>
      <c r="R20" s="7">
        <f t="shared" si="15"/>
        <v>271157.625</v>
      </c>
      <c r="S20" s="7">
        <f t="shared" si="15"/>
        <v>271157.625</v>
      </c>
      <c r="T20" s="7">
        <f t="shared" si="15"/>
        <v>271157.625</v>
      </c>
      <c r="U20" s="7">
        <f t="shared" si="15"/>
        <v>271157.625</v>
      </c>
      <c r="V20" s="7">
        <f t="shared" si="15"/>
        <v>271157.625</v>
      </c>
      <c r="W20" s="7">
        <f t="shared" si="15"/>
        <v>271157.625</v>
      </c>
      <c r="X20" s="7">
        <f t="shared" si="15"/>
        <v>271157.625</v>
      </c>
      <c r="Y20" s="7">
        <f t="shared" si="26"/>
        <v>271157.625</v>
      </c>
      <c r="Z20" s="7">
        <f t="shared" si="26"/>
        <v>271157.625</v>
      </c>
      <c r="AA20" s="7">
        <f t="shared" si="26"/>
        <v>0</v>
      </c>
      <c r="AB20" s="7">
        <f t="shared" si="26"/>
        <v>0</v>
      </c>
      <c r="AC20" s="7">
        <f t="shared" si="26"/>
        <v>0</v>
      </c>
      <c r="AD20" s="7">
        <f t="shared" si="26"/>
        <v>0</v>
      </c>
      <c r="AE20" s="7">
        <f t="shared" si="26"/>
        <v>0</v>
      </c>
      <c r="AF20" s="7">
        <f t="shared" si="26"/>
        <v>0</v>
      </c>
      <c r="AG20" s="7">
        <f t="shared" si="26"/>
        <v>0</v>
      </c>
      <c r="AH20" s="7">
        <f t="shared" si="26"/>
        <v>0</v>
      </c>
      <c r="AI20" s="7">
        <f t="shared" si="26"/>
        <v>0</v>
      </c>
      <c r="AJ20" s="7">
        <f t="shared" si="26"/>
        <v>0</v>
      </c>
      <c r="AK20" s="7">
        <f t="shared" si="26"/>
        <v>0</v>
      </c>
      <c r="AL20" s="7">
        <f t="shared" si="26"/>
        <v>0</v>
      </c>
      <c r="AM20" s="7">
        <f t="shared" si="26"/>
        <v>0</v>
      </c>
      <c r="AN20" s="7">
        <f t="shared" si="26"/>
        <v>0</v>
      </c>
      <c r="AO20" s="7">
        <f t="shared" si="26"/>
        <v>0</v>
      </c>
      <c r="AP20" s="7">
        <f t="shared" si="26"/>
        <v>0</v>
      </c>
      <c r="AQ20" s="7">
        <f t="shared" si="26"/>
        <v>0</v>
      </c>
      <c r="AR20" s="7">
        <f t="shared" si="26"/>
        <v>0</v>
      </c>
      <c r="AS20" s="7">
        <f t="shared" si="26"/>
        <v>0</v>
      </c>
      <c r="AT20" s="7">
        <f t="shared" si="26"/>
        <v>0</v>
      </c>
      <c r="AU20" s="7">
        <f t="shared" si="26"/>
        <v>0</v>
      </c>
      <c r="AV20" s="7">
        <f t="shared" si="26"/>
        <v>0</v>
      </c>
      <c r="AW20" s="7">
        <f t="shared" si="26"/>
        <v>0</v>
      </c>
      <c r="AX20" s="7">
        <f t="shared" si="26"/>
        <v>0</v>
      </c>
      <c r="AY20" s="7">
        <f t="shared" si="26"/>
        <v>0</v>
      </c>
      <c r="AZ20" s="7">
        <f t="shared" si="26"/>
        <v>0</v>
      </c>
      <c r="BA20" s="7">
        <f t="shared" si="26"/>
        <v>0</v>
      </c>
      <c r="BB20" s="7">
        <f t="shared" si="26"/>
        <v>0</v>
      </c>
      <c r="BC20" s="7">
        <f t="shared" si="26"/>
        <v>0</v>
      </c>
      <c r="BD20" s="7">
        <f t="shared" si="26"/>
        <v>0</v>
      </c>
      <c r="BE20" s="7">
        <f t="shared" si="26"/>
        <v>0</v>
      </c>
      <c r="BF20" s="7">
        <f t="shared" si="26"/>
        <v>0</v>
      </c>
      <c r="BG20" s="7">
        <f t="shared" si="26"/>
        <v>0</v>
      </c>
      <c r="BH20" s="7">
        <f t="shared" si="26"/>
        <v>0</v>
      </c>
      <c r="BI20" s="7">
        <f t="shared" si="26"/>
        <v>0</v>
      </c>
      <c r="BJ20" s="7">
        <f t="shared" si="26"/>
        <v>0</v>
      </c>
      <c r="BK20" s="7">
        <f t="shared" si="26"/>
        <v>0</v>
      </c>
      <c r="BL20" s="7">
        <f t="shared" si="26"/>
        <v>0</v>
      </c>
      <c r="BM20" s="7">
        <f t="shared" si="26"/>
        <v>0</v>
      </c>
      <c r="BN20" s="7">
        <f t="shared" si="26"/>
        <v>0</v>
      </c>
      <c r="BO20" s="7">
        <f t="shared" si="26"/>
        <v>0</v>
      </c>
      <c r="BP20" s="7">
        <f t="shared" si="26"/>
        <v>0</v>
      </c>
      <c r="BQ20" s="7">
        <f t="shared" si="26"/>
        <v>0</v>
      </c>
      <c r="BR20" s="7">
        <f t="shared" si="26"/>
        <v>0</v>
      </c>
      <c r="BS20" s="7">
        <f t="shared" si="26"/>
        <v>0</v>
      </c>
      <c r="BT20" s="7">
        <f t="shared" si="26"/>
        <v>0</v>
      </c>
      <c r="BU20" s="7">
        <f t="shared" si="26"/>
        <v>0</v>
      </c>
      <c r="BV20" s="7">
        <f t="shared" si="26"/>
        <v>0</v>
      </c>
      <c r="BW20" s="7">
        <f t="shared" si="26"/>
        <v>0</v>
      </c>
      <c r="BX20" s="7">
        <f t="shared" si="26"/>
        <v>0</v>
      </c>
      <c r="BY20" s="7">
        <f t="shared" si="26"/>
        <v>0</v>
      </c>
      <c r="BZ20" s="7">
        <f t="shared" si="26"/>
        <v>0</v>
      </c>
      <c r="CA20" s="7">
        <f t="shared" si="26"/>
        <v>0</v>
      </c>
      <c r="CB20" s="7">
        <f t="shared" si="26"/>
        <v>0</v>
      </c>
      <c r="CC20" s="7">
        <f t="shared" si="26"/>
        <v>0</v>
      </c>
      <c r="CD20" s="7">
        <f t="shared" si="26"/>
        <v>0</v>
      </c>
      <c r="CE20" s="7">
        <f t="shared" si="26"/>
        <v>0</v>
      </c>
      <c r="CF20" s="7">
        <f t="shared" si="26"/>
        <v>0</v>
      </c>
      <c r="CG20" s="7">
        <f t="shared" si="26"/>
        <v>0</v>
      </c>
      <c r="CH20" s="7">
        <f t="shared" si="26"/>
        <v>0</v>
      </c>
      <c r="CI20" s="7">
        <f t="shared" si="26"/>
        <v>0</v>
      </c>
      <c r="CJ20" s="7">
        <f t="shared" ref="CJ20:DG35" si="29">IF(AND(CJ$8&gt;=$F20,$H20&gt;CJ$8),$E20/$G20,0)</f>
        <v>0</v>
      </c>
      <c r="CK20" s="7">
        <f t="shared" si="29"/>
        <v>0</v>
      </c>
      <c r="CL20" s="7">
        <f t="shared" si="29"/>
        <v>0</v>
      </c>
      <c r="CM20" s="7">
        <f t="shared" si="29"/>
        <v>0</v>
      </c>
      <c r="CN20" s="7">
        <f t="shared" si="29"/>
        <v>0</v>
      </c>
      <c r="CO20" s="7">
        <f t="shared" si="29"/>
        <v>0</v>
      </c>
      <c r="CP20" s="7">
        <f t="shared" si="29"/>
        <v>0</v>
      </c>
      <c r="CQ20" s="7">
        <f t="shared" si="29"/>
        <v>0</v>
      </c>
      <c r="CR20" s="7">
        <f t="shared" si="29"/>
        <v>0</v>
      </c>
      <c r="CS20" s="7">
        <f t="shared" si="17"/>
        <v>0</v>
      </c>
      <c r="CT20" s="7">
        <f t="shared" si="18"/>
        <v>0</v>
      </c>
      <c r="CU20" s="7">
        <f t="shared" si="18"/>
        <v>0</v>
      </c>
      <c r="CV20" s="7">
        <f t="shared" si="18"/>
        <v>0</v>
      </c>
      <c r="CW20" s="7">
        <f t="shared" si="18"/>
        <v>0</v>
      </c>
      <c r="CX20" s="7">
        <f t="shared" si="18"/>
        <v>0</v>
      </c>
      <c r="CY20" s="7">
        <f t="shared" si="18"/>
        <v>0</v>
      </c>
      <c r="CZ20" s="7">
        <f t="shared" si="18"/>
        <v>0</v>
      </c>
      <c r="DA20" s="7">
        <f t="shared" si="18"/>
        <v>0</v>
      </c>
      <c r="DB20" s="7">
        <f t="shared" si="18"/>
        <v>0</v>
      </c>
      <c r="DC20" s="7">
        <f t="shared" si="18"/>
        <v>0</v>
      </c>
      <c r="DD20" s="7">
        <f t="shared" si="18"/>
        <v>0</v>
      </c>
      <c r="DE20" s="7">
        <f t="shared" si="18"/>
        <v>0</v>
      </c>
      <c r="DF20" s="7">
        <f t="shared" si="18"/>
        <v>0</v>
      </c>
      <c r="DG20" s="7">
        <f t="shared" si="18"/>
        <v>0</v>
      </c>
      <c r="DH20" s="7">
        <f t="shared" si="18"/>
        <v>0</v>
      </c>
      <c r="DI20" s="7">
        <f t="shared" si="18"/>
        <v>0</v>
      </c>
      <c r="DJ20" s="7">
        <f t="shared" si="18"/>
        <v>0</v>
      </c>
      <c r="DK20" s="7">
        <f t="shared" si="18"/>
        <v>0</v>
      </c>
      <c r="DL20" s="7">
        <f t="shared" si="18"/>
        <v>0</v>
      </c>
      <c r="DM20" s="7">
        <f t="shared" ref="DM20:DN20" si="30">IF(AND(DM$8&gt;=$F20,$H20&gt;DM$8),$E20/$G20,0)</f>
        <v>0</v>
      </c>
      <c r="DN20" s="7">
        <f t="shared" si="30"/>
        <v>0</v>
      </c>
      <c r="DO20" s="7">
        <f>IF(AND(DO$8&gt;=$F20,$H20&gt;DO$8),$E20/$G20,0)</f>
        <v>0</v>
      </c>
      <c r="DP20" s="7">
        <f>IF(AND(DP$8&gt;=$F20,$H20&gt;DP$8),$E20/$G20,0)</f>
        <v>0</v>
      </c>
      <c r="DQ20" s="7">
        <f>IF(AND(DQ$8&gt;=$F20,$H20&gt;DQ$8),$E20/$G20,0)</f>
        <v>0</v>
      </c>
      <c r="DR20" s="7">
        <f t="shared" si="19"/>
        <v>0</v>
      </c>
      <c r="DS20" s="7">
        <f t="shared" si="19"/>
        <v>0</v>
      </c>
      <c r="DT20" s="7">
        <f t="shared" si="19"/>
        <v>0</v>
      </c>
      <c r="DU20" s="7">
        <f t="shared" si="19"/>
        <v>0</v>
      </c>
      <c r="DV20" s="7">
        <f t="shared" si="19"/>
        <v>0</v>
      </c>
      <c r="DW20" s="7">
        <f t="shared" si="19"/>
        <v>0</v>
      </c>
      <c r="DX20" s="7">
        <f t="shared" si="19"/>
        <v>0</v>
      </c>
      <c r="DY20" s="7">
        <f t="shared" si="19"/>
        <v>0</v>
      </c>
      <c r="DZ20" s="7">
        <f t="shared" si="19"/>
        <v>0</v>
      </c>
      <c r="EA20" s="7">
        <f t="shared" si="19"/>
        <v>0</v>
      </c>
      <c r="EB20" s="7">
        <f t="shared" si="19"/>
        <v>0</v>
      </c>
      <c r="EC20" s="7">
        <f t="shared" si="19"/>
        <v>0</v>
      </c>
      <c r="ED20" s="7">
        <f t="shared" si="19"/>
        <v>0</v>
      </c>
      <c r="EE20" s="7">
        <f t="shared" si="19"/>
        <v>0</v>
      </c>
      <c r="EF20" s="7">
        <f t="shared" si="19"/>
        <v>0</v>
      </c>
      <c r="EG20" s="7">
        <f t="shared" si="19"/>
        <v>0</v>
      </c>
      <c r="EH20" s="7">
        <f t="shared" si="20"/>
        <v>0</v>
      </c>
      <c r="EI20" s="7">
        <f t="shared" si="20"/>
        <v>0</v>
      </c>
      <c r="EJ20" s="7">
        <f t="shared" si="20"/>
        <v>0</v>
      </c>
      <c r="EK20" s="7">
        <f t="shared" si="20"/>
        <v>0</v>
      </c>
      <c r="EL20" s="7">
        <f t="shared" si="20"/>
        <v>0</v>
      </c>
      <c r="EM20" s="7">
        <f t="shared" si="20"/>
        <v>0</v>
      </c>
      <c r="EN20" s="7">
        <f t="shared" si="20"/>
        <v>0</v>
      </c>
      <c r="EO20" s="7">
        <f t="shared" si="20"/>
        <v>0</v>
      </c>
      <c r="EP20" s="7">
        <f t="shared" si="20"/>
        <v>0</v>
      </c>
      <c r="EQ20" s="7">
        <f t="shared" si="20"/>
        <v>0</v>
      </c>
      <c r="ER20" s="7">
        <f t="shared" si="20"/>
        <v>0</v>
      </c>
      <c r="ES20" s="7">
        <f t="shared" si="20"/>
        <v>0</v>
      </c>
      <c r="ET20" s="7">
        <f t="shared" si="20"/>
        <v>0</v>
      </c>
      <c r="EU20" s="7">
        <f t="shared" si="20"/>
        <v>0</v>
      </c>
      <c r="EV20" s="7">
        <f t="shared" si="20"/>
        <v>0</v>
      </c>
      <c r="EW20" s="7">
        <f t="shared" si="20"/>
        <v>0</v>
      </c>
      <c r="EX20" s="7">
        <f t="shared" si="28"/>
        <v>0</v>
      </c>
      <c r="EY20" s="7">
        <f t="shared" si="28"/>
        <v>0</v>
      </c>
      <c r="EZ20" s="7">
        <f t="shared" si="28"/>
        <v>0</v>
      </c>
      <c r="FA20" s="7">
        <f t="shared" si="28"/>
        <v>0</v>
      </c>
      <c r="FB20" s="7">
        <f t="shared" si="28"/>
        <v>0</v>
      </c>
      <c r="FC20" s="7">
        <f t="shared" si="28"/>
        <v>0</v>
      </c>
      <c r="FD20" s="7">
        <f t="shared" si="28"/>
        <v>0</v>
      </c>
      <c r="FE20" s="7">
        <f t="shared" si="28"/>
        <v>0</v>
      </c>
      <c r="FF20" s="7">
        <f t="shared" si="28"/>
        <v>0</v>
      </c>
      <c r="FG20" s="7">
        <f t="shared" si="28"/>
        <v>0</v>
      </c>
      <c r="FH20" s="7">
        <f t="shared" si="28"/>
        <v>0</v>
      </c>
      <c r="FI20" s="7">
        <f t="shared" si="28"/>
        <v>0</v>
      </c>
      <c r="FJ20" s="7">
        <f t="shared" si="28"/>
        <v>0</v>
      </c>
      <c r="FK20" s="7">
        <f t="shared" si="28"/>
        <v>0</v>
      </c>
      <c r="FL20" s="7">
        <f t="shared" si="28"/>
        <v>0</v>
      </c>
      <c r="FM20" s="7">
        <f t="shared" si="28"/>
        <v>0</v>
      </c>
      <c r="FN20" s="7">
        <f t="shared" si="28"/>
        <v>0</v>
      </c>
      <c r="FO20" s="7">
        <f t="shared" si="28"/>
        <v>0</v>
      </c>
      <c r="FP20" s="7">
        <f t="shared" si="28"/>
        <v>0</v>
      </c>
      <c r="FQ20" s="7">
        <f t="shared" si="28"/>
        <v>0</v>
      </c>
      <c r="FR20" s="7">
        <f t="shared" si="28"/>
        <v>0</v>
      </c>
      <c r="FS20" s="7">
        <f t="shared" si="28"/>
        <v>0</v>
      </c>
      <c r="FT20" s="7">
        <f t="shared" si="28"/>
        <v>0</v>
      </c>
      <c r="FU20" s="7">
        <f t="shared" si="28"/>
        <v>0</v>
      </c>
      <c r="FV20" s="7">
        <f t="shared" si="28"/>
        <v>0</v>
      </c>
      <c r="FW20" s="7">
        <f t="shared" si="28"/>
        <v>0</v>
      </c>
      <c r="FX20" s="7">
        <f t="shared" si="28"/>
        <v>0</v>
      </c>
    </row>
    <row r="21" spans="4:180" x14ac:dyDescent="0.3">
      <c r="D21" s="11" t="s">
        <v>131</v>
      </c>
      <c r="E21" s="155">
        <v>4338522</v>
      </c>
      <c r="F21" s="2">
        <v>42522</v>
      </c>
      <c r="G21" s="6">
        <v>16</v>
      </c>
      <c r="H21" s="9">
        <f t="shared" si="22"/>
        <v>43009</v>
      </c>
      <c r="I21" s="7">
        <f t="shared" si="15"/>
        <v>0</v>
      </c>
      <c r="J21" s="7">
        <f t="shared" si="15"/>
        <v>0</v>
      </c>
      <c r="K21" s="7">
        <f t="shared" si="15"/>
        <v>271157.625</v>
      </c>
      <c r="L21" s="7">
        <f t="shared" si="15"/>
        <v>271157.625</v>
      </c>
      <c r="M21" s="7">
        <f t="shared" si="15"/>
        <v>271157.625</v>
      </c>
      <c r="N21" s="7">
        <f t="shared" si="15"/>
        <v>271157.625</v>
      </c>
      <c r="O21" s="7">
        <f t="shared" si="15"/>
        <v>271157.625</v>
      </c>
      <c r="P21" s="7">
        <f t="shared" si="15"/>
        <v>271157.625</v>
      </c>
      <c r="Q21" s="7">
        <f t="shared" si="15"/>
        <v>271157.625</v>
      </c>
      <c r="R21" s="7">
        <f t="shared" si="15"/>
        <v>271157.625</v>
      </c>
      <c r="S21" s="7">
        <f t="shared" si="15"/>
        <v>271157.625</v>
      </c>
      <c r="T21" s="7">
        <f t="shared" si="15"/>
        <v>271157.625</v>
      </c>
      <c r="U21" s="7">
        <f t="shared" si="15"/>
        <v>271157.625</v>
      </c>
      <c r="V21" s="7">
        <f t="shared" si="15"/>
        <v>271157.625</v>
      </c>
      <c r="W21" s="7">
        <f t="shared" si="15"/>
        <v>271157.625</v>
      </c>
      <c r="X21" s="7">
        <f t="shared" si="15"/>
        <v>271157.625</v>
      </c>
      <c r="Y21" s="7">
        <f t="shared" ref="Y21:CJ28" si="31">IF(AND(Y$8&gt;=$F21,$H21&gt;Y$8),$E21/$G21,0)</f>
        <v>271157.625</v>
      </c>
      <c r="Z21" s="7">
        <f t="shared" si="31"/>
        <v>271157.625</v>
      </c>
      <c r="AA21" s="7">
        <f t="shared" si="31"/>
        <v>0</v>
      </c>
      <c r="AB21" s="7">
        <f t="shared" si="31"/>
        <v>0</v>
      </c>
      <c r="AC21" s="7">
        <f t="shared" si="31"/>
        <v>0</v>
      </c>
      <c r="AD21" s="7">
        <f t="shared" si="31"/>
        <v>0</v>
      </c>
      <c r="AE21" s="7">
        <f t="shared" si="31"/>
        <v>0</v>
      </c>
      <c r="AF21" s="7">
        <f t="shared" si="31"/>
        <v>0</v>
      </c>
      <c r="AG21" s="7">
        <f t="shared" si="31"/>
        <v>0</v>
      </c>
      <c r="AH21" s="7">
        <f t="shared" si="31"/>
        <v>0</v>
      </c>
      <c r="AI21" s="7">
        <f t="shared" si="31"/>
        <v>0</v>
      </c>
      <c r="AJ21" s="7">
        <f t="shared" si="31"/>
        <v>0</v>
      </c>
      <c r="AK21" s="7">
        <f t="shared" si="31"/>
        <v>0</v>
      </c>
      <c r="AL21" s="7">
        <f t="shared" si="31"/>
        <v>0</v>
      </c>
      <c r="AM21" s="7">
        <f t="shared" si="31"/>
        <v>0</v>
      </c>
      <c r="AN21" s="7">
        <f t="shared" si="31"/>
        <v>0</v>
      </c>
      <c r="AO21" s="7">
        <f t="shared" si="31"/>
        <v>0</v>
      </c>
      <c r="AP21" s="7">
        <f t="shared" si="31"/>
        <v>0</v>
      </c>
      <c r="AQ21" s="7">
        <f t="shared" si="31"/>
        <v>0</v>
      </c>
      <c r="AR21" s="7">
        <f t="shared" si="31"/>
        <v>0</v>
      </c>
      <c r="AS21" s="7">
        <f t="shared" si="31"/>
        <v>0</v>
      </c>
      <c r="AT21" s="7">
        <f t="shared" si="31"/>
        <v>0</v>
      </c>
      <c r="AU21" s="7">
        <f t="shared" si="31"/>
        <v>0</v>
      </c>
      <c r="AV21" s="7">
        <f t="shared" si="31"/>
        <v>0</v>
      </c>
      <c r="AW21" s="7">
        <f t="shared" si="31"/>
        <v>0</v>
      </c>
      <c r="AX21" s="7">
        <f t="shared" si="31"/>
        <v>0</v>
      </c>
      <c r="AY21" s="7">
        <f t="shared" si="31"/>
        <v>0</v>
      </c>
      <c r="AZ21" s="7">
        <f t="shared" si="31"/>
        <v>0</v>
      </c>
      <c r="BA21" s="7">
        <f t="shared" si="31"/>
        <v>0</v>
      </c>
      <c r="BB21" s="7">
        <f t="shared" si="31"/>
        <v>0</v>
      </c>
      <c r="BC21" s="7">
        <f t="shared" si="31"/>
        <v>0</v>
      </c>
      <c r="BD21" s="7">
        <f t="shared" si="31"/>
        <v>0</v>
      </c>
      <c r="BE21" s="7">
        <f t="shared" si="31"/>
        <v>0</v>
      </c>
      <c r="BF21" s="7">
        <f t="shared" si="31"/>
        <v>0</v>
      </c>
      <c r="BG21" s="7">
        <f t="shared" si="31"/>
        <v>0</v>
      </c>
      <c r="BH21" s="7">
        <f t="shared" si="31"/>
        <v>0</v>
      </c>
      <c r="BI21" s="7">
        <f t="shared" si="31"/>
        <v>0</v>
      </c>
      <c r="BJ21" s="7">
        <f t="shared" si="31"/>
        <v>0</v>
      </c>
      <c r="BK21" s="7">
        <f t="shared" si="31"/>
        <v>0</v>
      </c>
      <c r="BL21" s="7">
        <f t="shared" si="31"/>
        <v>0</v>
      </c>
      <c r="BM21" s="7">
        <f t="shared" si="31"/>
        <v>0</v>
      </c>
      <c r="BN21" s="7">
        <f t="shared" si="31"/>
        <v>0</v>
      </c>
      <c r="BO21" s="7">
        <f t="shared" si="31"/>
        <v>0</v>
      </c>
      <c r="BP21" s="7">
        <f t="shared" si="31"/>
        <v>0</v>
      </c>
      <c r="BQ21" s="7">
        <f t="shared" si="31"/>
        <v>0</v>
      </c>
      <c r="BR21" s="7">
        <f t="shared" si="31"/>
        <v>0</v>
      </c>
      <c r="BS21" s="7">
        <f t="shared" si="31"/>
        <v>0</v>
      </c>
      <c r="BT21" s="7">
        <f t="shared" si="31"/>
        <v>0</v>
      </c>
      <c r="BU21" s="7">
        <f t="shared" si="31"/>
        <v>0</v>
      </c>
      <c r="BV21" s="7">
        <f t="shared" si="31"/>
        <v>0</v>
      </c>
      <c r="BW21" s="7">
        <f t="shared" si="31"/>
        <v>0</v>
      </c>
      <c r="BX21" s="7">
        <f t="shared" si="31"/>
        <v>0</v>
      </c>
      <c r="BY21" s="7">
        <f t="shared" si="31"/>
        <v>0</v>
      </c>
      <c r="BZ21" s="7">
        <f t="shared" si="31"/>
        <v>0</v>
      </c>
      <c r="CA21" s="7">
        <f t="shared" si="31"/>
        <v>0</v>
      </c>
      <c r="CB21" s="7">
        <f t="shared" si="31"/>
        <v>0</v>
      </c>
      <c r="CC21" s="7">
        <f t="shared" si="31"/>
        <v>0</v>
      </c>
      <c r="CD21" s="7">
        <f t="shared" si="31"/>
        <v>0</v>
      </c>
      <c r="CE21" s="7">
        <f t="shared" si="31"/>
        <v>0</v>
      </c>
      <c r="CF21" s="7">
        <f t="shared" si="31"/>
        <v>0</v>
      </c>
      <c r="CG21" s="7">
        <f t="shared" si="31"/>
        <v>0</v>
      </c>
      <c r="CH21" s="7">
        <f t="shared" si="31"/>
        <v>0</v>
      </c>
      <c r="CI21" s="7">
        <f t="shared" si="31"/>
        <v>0</v>
      </c>
      <c r="CJ21" s="7">
        <f t="shared" si="31"/>
        <v>0</v>
      </c>
      <c r="CK21" s="7">
        <f t="shared" si="29"/>
        <v>0</v>
      </c>
      <c r="CL21" s="7">
        <f t="shared" si="29"/>
        <v>0</v>
      </c>
      <c r="CM21" s="7">
        <f t="shared" si="29"/>
        <v>0</v>
      </c>
      <c r="CN21" s="7">
        <f t="shared" si="29"/>
        <v>0</v>
      </c>
      <c r="CO21" s="7">
        <f t="shared" si="29"/>
        <v>0</v>
      </c>
      <c r="CP21" s="7">
        <f t="shared" si="29"/>
        <v>0</v>
      </c>
      <c r="CQ21" s="7">
        <f t="shared" si="29"/>
        <v>0</v>
      </c>
      <c r="CR21" s="7">
        <f t="shared" si="29"/>
        <v>0</v>
      </c>
      <c r="CS21" s="7">
        <f t="shared" si="17"/>
        <v>0</v>
      </c>
      <c r="CT21" s="7">
        <f t="shared" si="17"/>
        <v>0</v>
      </c>
      <c r="CU21" s="7">
        <f t="shared" si="17"/>
        <v>0</v>
      </c>
      <c r="CV21" s="7">
        <f t="shared" si="17"/>
        <v>0</v>
      </c>
      <c r="CW21" s="7">
        <f t="shared" si="17"/>
        <v>0</v>
      </c>
      <c r="CX21" s="7">
        <f t="shared" si="17"/>
        <v>0</v>
      </c>
      <c r="CY21" s="7">
        <f t="shared" si="17"/>
        <v>0</v>
      </c>
      <c r="CZ21" s="7">
        <f t="shared" si="17"/>
        <v>0</v>
      </c>
      <c r="DA21" s="7">
        <f t="shared" si="17"/>
        <v>0</v>
      </c>
      <c r="DB21" s="7">
        <f t="shared" si="17"/>
        <v>0</v>
      </c>
      <c r="DC21" s="7">
        <f t="shared" si="17"/>
        <v>0</v>
      </c>
      <c r="DD21" s="7">
        <f t="shared" si="17"/>
        <v>0</v>
      </c>
      <c r="DE21" s="7">
        <f t="shared" si="17"/>
        <v>0</v>
      </c>
      <c r="DF21" s="7">
        <f t="shared" si="17"/>
        <v>0</v>
      </c>
      <c r="DG21" s="7">
        <f t="shared" si="17"/>
        <v>0</v>
      </c>
      <c r="DH21" s="7">
        <f t="shared" ref="DH21:DW36" si="32">IF(AND(DH$8&gt;=$F21,$H21&gt;DH$8),$E21/$G21,0)</f>
        <v>0</v>
      </c>
      <c r="DI21" s="7">
        <f t="shared" si="32"/>
        <v>0</v>
      </c>
      <c r="DJ21" s="7">
        <f t="shared" si="32"/>
        <v>0</v>
      </c>
      <c r="DK21" s="7">
        <f t="shared" si="32"/>
        <v>0</v>
      </c>
      <c r="DL21" s="7">
        <f t="shared" si="32"/>
        <v>0</v>
      </c>
      <c r="DM21" s="7">
        <f t="shared" si="32"/>
        <v>0</v>
      </c>
      <c r="DN21" s="7">
        <f t="shared" si="32"/>
        <v>0</v>
      </c>
      <c r="DO21" s="7">
        <f t="shared" si="32"/>
        <v>0</v>
      </c>
      <c r="DP21" s="7">
        <f t="shared" si="32"/>
        <v>0</v>
      </c>
      <c r="DQ21" s="7">
        <f t="shared" si="32"/>
        <v>0</v>
      </c>
      <c r="DR21" s="7">
        <f t="shared" si="19"/>
        <v>0</v>
      </c>
      <c r="DS21" s="7">
        <f t="shared" si="19"/>
        <v>0</v>
      </c>
      <c r="DT21" s="7">
        <f t="shared" si="19"/>
        <v>0</v>
      </c>
      <c r="DU21" s="7">
        <f t="shared" si="19"/>
        <v>0</v>
      </c>
      <c r="DV21" s="7">
        <f t="shared" si="19"/>
        <v>0</v>
      </c>
      <c r="DW21" s="7">
        <f t="shared" si="19"/>
        <v>0</v>
      </c>
      <c r="DX21" s="7">
        <f t="shared" si="19"/>
        <v>0</v>
      </c>
      <c r="DY21" s="7">
        <f t="shared" si="19"/>
        <v>0</v>
      </c>
      <c r="DZ21" s="7">
        <f t="shared" si="19"/>
        <v>0</v>
      </c>
      <c r="EA21" s="7">
        <f t="shared" si="19"/>
        <v>0</v>
      </c>
      <c r="EB21" s="7">
        <f t="shared" si="19"/>
        <v>0</v>
      </c>
      <c r="EC21" s="7">
        <f t="shared" si="19"/>
        <v>0</v>
      </c>
      <c r="ED21" s="7">
        <f t="shared" si="19"/>
        <v>0</v>
      </c>
      <c r="EE21" s="7">
        <f t="shared" si="19"/>
        <v>0</v>
      </c>
      <c r="EF21" s="7">
        <f t="shared" si="19"/>
        <v>0</v>
      </c>
      <c r="EG21" s="7">
        <f t="shared" si="19"/>
        <v>0</v>
      </c>
      <c r="EH21" s="7">
        <f t="shared" si="20"/>
        <v>0</v>
      </c>
      <c r="EI21" s="7">
        <f t="shared" si="20"/>
        <v>0</v>
      </c>
      <c r="EJ21" s="7">
        <f t="shared" si="20"/>
        <v>0</v>
      </c>
      <c r="EK21" s="7">
        <f t="shared" si="20"/>
        <v>0</v>
      </c>
      <c r="EL21" s="7">
        <f t="shared" si="20"/>
        <v>0</v>
      </c>
      <c r="EM21" s="7">
        <f t="shared" si="20"/>
        <v>0</v>
      </c>
      <c r="EN21" s="7">
        <f t="shared" si="20"/>
        <v>0</v>
      </c>
      <c r="EO21" s="7">
        <f t="shared" si="20"/>
        <v>0</v>
      </c>
      <c r="EP21" s="7">
        <f t="shared" si="20"/>
        <v>0</v>
      </c>
      <c r="EQ21" s="7">
        <f t="shared" si="20"/>
        <v>0</v>
      </c>
      <c r="ER21" s="7">
        <f t="shared" si="20"/>
        <v>0</v>
      </c>
      <c r="ES21" s="7">
        <f t="shared" si="20"/>
        <v>0</v>
      </c>
      <c r="ET21" s="7">
        <f t="shared" si="20"/>
        <v>0</v>
      </c>
      <c r="EU21" s="7">
        <f t="shared" si="20"/>
        <v>0</v>
      </c>
      <c r="EV21" s="7">
        <f t="shared" si="20"/>
        <v>0</v>
      </c>
      <c r="EW21" s="7">
        <f t="shared" si="20"/>
        <v>0</v>
      </c>
      <c r="EX21" s="7">
        <f t="shared" si="28"/>
        <v>0</v>
      </c>
      <c r="EY21" s="7">
        <f t="shared" si="28"/>
        <v>0</v>
      </c>
      <c r="EZ21" s="7">
        <f t="shared" si="28"/>
        <v>0</v>
      </c>
      <c r="FA21" s="7">
        <f t="shared" si="28"/>
        <v>0</v>
      </c>
      <c r="FB21" s="7">
        <f t="shared" si="28"/>
        <v>0</v>
      </c>
      <c r="FC21" s="7">
        <f t="shared" si="28"/>
        <v>0</v>
      </c>
      <c r="FD21" s="7">
        <f t="shared" si="28"/>
        <v>0</v>
      </c>
      <c r="FE21" s="7">
        <f t="shared" si="28"/>
        <v>0</v>
      </c>
      <c r="FF21" s="7">
        <f t="shared" si="28"/>
        <v>0</v>
      </c>
      <c r="FG21" s="7">
        <f t="shared" si="28"/>
        <v>0</v>
      </c>
      <c r="FH21" s="7">
        <f t="shared" si="28"/>
        <v>0</v>
      </c>
      <c r="FI21" s="7">
        <f t="shared" si="28"/>
        <v>0</v>
      </c>
      <c r="FJ21" s="7">
        <f t="shared" si="28"/>
        <v>0</v>
      </c>
      <c r="FK21" s="7">
        <f t="shared" si="28"/>
        <v>0</v>
      </c>
      <c r="FL21" s="7">
        <f t="shared" si="28"/>
        <v>0</v>
      </c>
      <c r="FM21" s="7">
        <f t="shared" si="28"/>
        <v>0</v>
      </c>
      <c r="FN21" s="7">
        <f t="shared" si="28"/>
        <v>0</v>
      </c>
      <c r="FO21" s="7">
        <f t="shared" si="28"/>
        <v>0</v>
      </c>
      <c r="FP21" s="7">
        <f t="shared" si="28"/>
        <v>0</v>
      </c>
      <c r="FQ21" s="7">
        <f t="shared" si="28"/>
        <v>0</v>
      </c>
      <c r="FR21" s="7">
        <f t="shared" si="28"/>
        <v>0</v>
      </c>
      <c r="FS21" s="7">
        <f t="shared" si="28"/>
        <v>0</v>
      </c>
      <c r="FT21" s="7">
        <f t="shared" si="28"/>
        <v>0</v>
      </c>
      <c r="FU21" s="7">
        <f t="shared" si="28"/>
        <v>0</v>
      </c>
      <c r="FV21" s="7">
        <f t="shared" si="28"/>
        <v>0</v>
      </c>
      <c r="FW21" s="7">
        <f t="shared" si="28"/>
        <v>0</v>
      </c>
      <c r="FX21" s="7">
        <f t="shared" si="28"/>
        <v>0</v>
      </c>
    </row>
    <row r="22" spans="4:180" x14ac:dyDescent="0.3">
      <c r="D22" s="11" t="s">
        <v>132</v>
      </c>
      <c r="E22" s="155">
        <v>0</v>
      </c>
      <c r="F22" s="2">
        <v>42522</v>
      </c>
      <c r="G22" s="6">
        <v>1</v>
      </c>
      <c r="H22" s="9">
        <f t="shared" si="22"/>
        <v>42552</v>
      </c>
      <c r="I22" s="7">
        <f t="shared" si="15"/>
        <v>0</v>
      </c>
      <c r="J22" s="7">
        <f t="shared" si="15"/>
        <v>0</v>
      </c>
      <c r="K22" s="7">
        <f t="shared" si="15"/>
        <v>0</v>
      </c>
      <c r="L22" s="7">
        <f t="shared" si="15"/>
        <v>0</v>
      </c>
      <c r="M22" s="7">
        <f t="shared" si="15"/>
        <v>0</v>
      </c>
      <c r="N22" s="7">
        <f t="shared" si="15"/>
        <v>0</v>
      </c>
      <c r="O22" s="7">
        <f t="shared" si="15"/>
        <v>0</v>
      </c>
      <c r="P22" s="7">
        <f t="shared" si="15"/>
        <v>0</v>
      </c>
      <c r="Q22" s="7">
        <f t="shared" si="15"/>
        <v>0</v>
      </c>
      <c r="R22" s="7">
        <f t="shared" si="15"/>
        <v>0</v>
      </c>
      <c r="S22" s="7">
        <f t="shared" si="15"/>
        <v>0</v>
      </c>
      <c r="T22" s="7">
        <f t="shared" si="15"/>
        <v>0</v>
      </c>
      <c r="U22" s="7">
        <f t="shared" si="15"/>
        <v>0</v>
      </c>
      <c r="V22" s="7">
        <f t="shared" si="15"/>
        <v>0</v>
      </c>
      <c r="W22" s="7">
        <f t="shared" si="15"/>
        <v>0</v>
      </c>
      <c r="X22" s="7">
        <f t="shared" si="15"/>
        <v>0</v>
      </c>
      <c r="Y22" s="7">
        <f t="shared" si="31"/>
        <v>0</v>
      </c>
      <c r="Z22" s="7">
        <f t="shared" si="31"/>
        <v>0</v>
      </c>
      <c r="AA22" s="7">
        <f t="shared" si="31"/>
        <v>0</v>
      </c>
      <c r="AB22" s="7">
        <f t="shared" si="31"/>
        <v>0</v>
      </c>
      <c r="AC22" s="7">
        <f t="shared" si="31"/>
        <v>0</v>
      </c>
      <c r="AD22" s="7">
        <f t="shared" si="31"/>
        <v>0</v>
      </c>
      <c r="AE22" s="7">
        <f t="shared" si="31"/>
        <v>0</v>
      </c>
      <c r="AF22" s="7">
        <f t="shared" si="31"/>
        <v>0</v>
      </c>
      <c r="AG22" s="7">
        <f t="shared" si="31"/>
        <v>0</v>
      </c>
      <c r="AH22" s="7">
        <f t="shared" si="31"/>
        <v>0</v>
      </c>
      <c r="AI22" s="7">
        <f t="shared" si="31"/>
        <v>0</v>
      </c>
      <c r="AJ22" s="7">
        <f t="shared" si="31"/>
        <v>0</v>
      </c>
      <c r="AK22" s="7">
        <f t="shared" si="31"/>
        <v>0</v>
      </c>
      <c r="AL22" s="7">
        <f t="shared" si="31"/>
        <v>0</v>
      </c>
      <c r="AM22" s="7">
        <f t="shared" si="31"/>
        <v>0</v>
      </c>
      <c r="AN22" s="7">
        <f t="shared" si="31"/>
        <v>0</v>
      </c>
      <c r="AO22" s="7">
        <f t="shared" si="31"/>
        <v>0</v>
      </c>
      <c r="AP22" s="7">
        <f t="shared" si="31"/>
        <v>0</v>
      </c>
      <c r="AQ22" s="7">
        <f t="shared" si="31"/>
        <v>0</v>
      </c>
      <c r="AR22" s="7">
        <f t="shared" si="31"/>
        <v>0</v>
      </c>
      <c r="AS22" s="7">
        <f t="shared" si="31"/>
        <v>0</v>
      </c>
      <c r="AT22" s="7">
        <f t="shared" si="31"/>
        <v>0</v>
      </c>
      <c r="AU22" s="7">
        <f t="shared" si="31"/>
        <v>0</v>
      </c>
      <c r="AV22" s="7">
        <f t="shared" si="31"/>
        <v>0</v>
      </c>
      <c r="AW22" s="7">
        <f t="shared" si="31"/>
        <v>0</v>
      </c>
      <c r="AX22" s="7">
        <f t="shared" si="31"/>
        <v>0</v>
      </c>
      <c r="AY22" s="7">
        <f t="shared" si="31"/>
        <v>0</v>
      </c>
      <c r="AZ22" s="7">
        <f t="shared" si="31"/>
        <v>0</v>
      </c>
      <c r="BA22" s="7">
        <f t="shared" si="31"/>
        <v>0</v>
      </c>
      <c r="BB22" s="7">
        <f t="shared" si="31"/>
        <v>0</v>
      </c>
      <c r="BC22" s="7">
        <f t="shared" si="31"/>
        <v>0</v>
      </c>
      <c r="BD22" s="7">
        <f t="shared" si="31"/>
        <v>0</v>
      </c>
      <c r="BE22" s="7">
        <f t="shared" si="31"/>
        <v>0</v>
      </c>
      <c r="BF22" s="7">
        <f t="shared" si="31"/>
        <v>0</v>
      </c>
      <c r="BG22" s="7">
        <f t="shared" si="31"/>
        <v>0</v>
      </c>
      <c r="BH22" s="7">
        <f t="shared" si="31"/>
        <v>0</v>
      </c>
      <c r="BI22" s="7">
        <f t="shared" si="31"/>
        <v>0</v>
      </c>
      <c r="BJ22" s="7">
        <f t="shared" si="31"/>
        <v>0</v>
      </c>
      <c r="BK22" s="7">
        <f t="shared" si="31"/>
        <v>0</v>
      </c>
      <c r="BL22" s="7">
        <f t="shared" si="31"/>
        <v>0</v>
      </c>
      <c r="BM22" s="7">
        <f t="shared" si="31"/>
        <v>0</v>
      </c>
      <c r="BN22" s="7">
        <f t="shared" si="31"/>
        <v>0</v>
      </c>
      <c r="BO22" s="7">
        <f t="shared" si="31"/>
        <v>0</v>
      </c>
      <c r="BP22" s="7">
        <f t="shared" si="31"/>
        <v>0</v>
      </c>
      <c r="BQ22" s="7">
        <f t="shared" si="31"/>
        <v>0</v>
      </c>
      <c r="BR22" s="7">
        <f t="shared" si="31"/>
        <v>0</v>
      </c>
      <c r="BS22" s="7">
        <f t="shared" si="31"/>
        <v>0</v>
      </c>
      <c r="BT22" s="7">
        <f t="shared" si="31"/>
        <v>0</v>
      </c>
      <c r="BU22" s="7">
        <f t="shared" si="31"/>
        <v>0</v>
      </c>
      <c r="BV22" s="7">
        <f t="shared" si="31"/>
        <v>0</v>
      </c>
      <c r="BW22" s="7">
        <f t="shared" si="31"/>
        <v>0</v>
      </c>
      <c r="BX22" s="7">
        <f t="shared" si="31"/>
        <v>0</v>
      </c>
      <c r="BY22" s="7">
        <f t="shared" si="31"/>
        <v>0</v>
      </c>
      <c r="BZ22" s="7">
        <f t="shared" si="31"/>
        <v>0</v>
      </c>
      <c r="CA22" s="7">
        <f t="shared" si="31"/>
        <v>0</v>
      </c>
      <c r="CB22" s="7">
        <f t="shared" si="31"/>
        <v>0</v>
      </c>
      <c r="CC22" s="7">
        <f t="shared" si="31"/>
        <v>0</v>
      </c>
      <c r="CD22" s="7">
        <f t="shared" si="31"/>
        <v>0</v>
      </c>
      <c r="CE22" s="7">
        <f t="shared" si="31"/>
        <v>0</v>
      </c>
      <c r="CF22" s="7">
        <f t="shared" si="31"/>
        <v>0</v>
      </c>
      <c r="CG22" s="7">
        <f t="shared" si="31"/>
        <v>0</v>
      </c>
      <c r="CH22" s="7">
        <f t="shared" si="31"/>
        <v>0</v>
      </c>
      <c r="CI22" s="7">
        <f t="shared" si="31"/>
        <v>0</v>
      </c>
      <c r="CJ22" s="7">
        <f t="shared" si="31"/>
        <v>0</v>
      </c>
      <c r="CK22" s="7">
        <f t="shared" si="29"/>
        <v>0</v>
      </c>
      <c r="CL22" s="7">
        <f t="shared" si="29"/>
        <v>0</v>
      </c>
      <c r="CM22" s="7">
        <f t="shared" si="29"/>
        <v>0</v>
      </c>
      <c r="CN22" s="7">
        <f t="shared" si="29"/>
        <v>0</v>
      </c>
      <c r="CO22" s="7">
        <f t="shared" si="29"/>
        <v>0</v>
      </c>
      <c r="CP22" s="7">
        <f t="shared" si="29"/>
        <v>0</v>
      </c>
      <c r="CQ22" s="7">
        <f t="shared" si="29"/>
        <v>0</v>
      </c>
      <c r="CR22" s="7">
        <f t="shared" si="29"/>
        <v>0</v>
      </c>
      <c r="CS22" s="7">
        <f t="shared" si="17"/>
        <v>0</v>
      </c>
      <c r="CT22" s="7">
        <f t="shared" si="17"/>
        <v>0</v>
      </c>
      <c r="CU22" s="7">
        <f t="shared" si="17"/>
        <v>0</v>
      </c>
      <c r="CV22" s="7">
        <f t="shared" si="17"/>
        <v>0</v>
      </c>
      <c r="CW22" s="7">
        <f t="shared" si="17"/>
        <v>0</v>
      </c>
      <c r="CX22" s="7">
        <f t="shared" si="17"/>
        <v>0</v>
      </c>
      <c r="CY22" s="7">
        <f t="shared" si="17"/>
        <v>0</v>
      </c>
      <c r="CZ22" s="7">
        <f t="shared" si="17"/>
        <v>0</v>
      </c>
      <c r="DA22" s="7">
        <f t="shared" si="17"/>
        <v>0</v>
      </c>
      <c r="DB22" s="7">
        <f t="shared" si="17"/>
        <v>0</v>
      </c>
      <c r="DC22" s="7">
        <f t="shared" si="17"/>
        <v>0</v>
      </c>
      <c r="DD22" s="7">
        <f t="shared" si="17"/>
        <v>0</v>
      </c>
      <c r="DE22" s="7">
        <f t="shared" si="17"/>
        <v>0</v>
      </c>
      <c r="DF22" s="7">
        <f t="shared" si="17"/>
        <v>0</v>
      </c>
      <c r="DG22" s="7">
        <f t="shared" si="17"/>
        <v>0</v>
      </c>
      <c r="DH22" s="7">
        <f t="shared" si="32"/>
        <v>0</v>
      </c>
      <c r="DI22" s="7">
        <f t="shared" si="32"/>
        <v>0</v>
      </c>
      <c r="DJ22" s="7">
        <f t="shared" si="32"/>
        <v>0</v>
      </c>
      <c r="DK22" s="7">
        <f t="shared" si="32"/>
        <v>0</v>
      </c>
      <c r="DL22" s="7">
        <f t="shared" si="32"/>
        <v>0</v>
      </c>
      <c r="DM22" s="7">
        <f t="shared" si="32"/>
        <v>0</v>
      </c>
      <c r="DN22" s="7">
        <f t="shared" si="32"/>
        <v>0</v>
      </c>
      <c r="DO22" s="7">
        <f t="shared" si="32"/>
        <v>0</v>
      </c>
      <c r="DP22" s="7">
        <f t="shared" si="32"/>
        <v>0</v>
      </c>
      <c r="DQ22" s="7">
        <f t="shared" si="32"/>
        <v>0</v>
      </c>
      <c r="DR22" s="7">
        <f t="shared" si="19"/>
        <v>0</v>
      </c>
      <c r="DS22" s="7">
        <f t="shared" si="19"/>
        <v>0</v>
      </c>
      <c r="DT22" s="7">
        <f t="shared" si="19"/>
        <v>0</v>
      </c>
      <c r="DU22" s="7">
        <f t="shared" si="19"/>
        <v>0</v>
      </c>
      <c r="DV22" s="7">
        <f t="shared" si="19"/>
        <v>0</v>
      </c>
      <c r="DW22" s="7">
        <f t="shared" si="19"/>
        <v>0</v>
      </c>
      <c r="DX22" s="7">
        <f t="shared" si="19"/>
        <v>0</v>
      </c>
      <c r="DY22" s="7">
        <f t="shared" si="19"/>
        <v>0</v>
      </c>
      <c r="DZ22" s="7">
        <f t="shared" si="19"/>
        <v>0</v>
      </c>
      <c r="EA22" s="7">
        <f t="shared" si="19"/>
        <v>0</v>
      </c>
      <c r="EB22" s="7">
        <f t="shared" si="19"/>
        <v>0</v>
      </c>
      <c r="EC22" s="7">
        <f t="shared" si="19"/>
        <v>0</v>
      </c>
      <c r="ED22" s="7">
        <f t="shared" si="19"/>
        <v>0</v>
      </c>
      <c r="EE22" s="7">
        <f t="shared" si="19"/>
        <v>0</v>
      </c>
      <c r="EF22" s="7">
        <f t="shared" si="19"/>
        <v>0</v>
      </c>
      <c r="EG22" s="7">
        <f t="shared" si="19"/>
        <v>0</v>
      </c>
      <c r="EH22" s="7">
        <f t="shared" si="20"/>
        <v>0</v>
      </c>
      <c r="EI22" s="7">
        <f t="shared" si="20"/>
        <v>0</v>
      </c>
      <c r="EJ22" s="7">
        <f t="shared" si="20"/>
        <v>0</v>
      </c>
      <c r="EK22" s="7">
        <f t="shared" si="20"/>
        <v>0</v>
      </c>
      <c r="EL22" s="7">
        <f t="shared" si="20"/>
        <v>0</v>
      </c>
      <c r="EM22" s="7">
        <f t="shared" si="20"/>
        <v>0</v>
      </c>
      <c r="EN22" s="7">
        <f t="shared" si="20"/>
        <v>0</v>
      </c>
      <c r="EO22" s="7">
        <f t="shared" si="20"/>
        <v>0</v>
      </c>
      <c r="EP22" s="7">
        <f t="shared" si="20"/>
        <v>0</v>
      </c>
      <c r="EQ22" s="7">
        <f t="shared" si="20"/>
        <v>0</v>
      </c>
      <c r="ER22" s="7">
        <f t="shared" si="20"/>
        <v>0</v>
      </c>
      <c r="ES22" s="7">
        <f t="shared" si="20"/>
        <v>0</v>
      </c>
      <c r="ET22" s="7">
        <f t="shared" si="20"/>
        <v>0</v>
      </c>
      <c r="EU22" s="7">
        <f t="shared" si="20"/>
        <v>0</v>
      </c>
      <c r="EV22" s="7">
        <f t="shared" si="20"/>
        <v>0</v>
      </c>
      <c r="EW22" s="7">
        <f t="shared" si="20"/>
        <v>0</v>
      </c>
      <c r="EX22" s="7">
        <f t="shared" si="28"/>
        <v>0</v>
      </c>
      <c r="EY22" s="7">
        <f t="shared" si="28"/>
        <v>0</v>
      </c>
      <c r="EZ22" s="7">
        <f t="shared" si="28"/>
        <v>0</v>
      </c>
      <c r="FA22" s="7">
        <f t="shared" si="28"/>
        <v>0</v>
      </c>
      <c r="FB22" s="7">
        <f t="shared" si="28"/>
        <v>0</v>
      </c>
      <c r="FC22" s="7">
        <f t="shared" si="28"/>
        <v>0</v>
      </c>
      <c r="FD22" s="7">
        <f t="shared" si="28"/>
        <v>0</v>
      </c>
      <c r="FE22" s="7">
        <f t="shared" si="28"/>
        <v>0</v>
      </c>
      <c r="FF22" s="7">
        <f t="shared" si="28"/>
        <v>0</v>
      </c>
      <c r="FG22" s="7">
        <f t="shared" si="28"/>
        <v>0</v>
      </c>
      <c r="FH22" s="7">
        <f t="shared" si="28"/>
        <v>0</v>
      </c>
      <c r="FI22" s="7">
        <f t="shared" si="28"/>
        <v>0</v>
      </c>
      <c r="FJ22" s="7">
        <f t="shared" si="28"/>
        <v>0</v>
      </c>
      <c r="FK22" s="7">
        <f t="shared" si="28"/>
        <v>0</v>
      </c>
      <c r="FL22" s="7">
        <f t="shared" si="28"/>
        <v>0</v>
      </c>
      <c r="FM22" s="7">
        <f t="shared" si="28"/>
        <v>0</v>
      </c>
      <c r="FN22" s="7">
        <f t="shared" si="28"/>
        <v>0</v>
      </c>
      <c r="FO22" s="7">
        <f t="shared" si="28"/>
        <v>0</v>
      </c>
      <c r="FP22" s="7">
        <f t="shared" si="28"/>
        <v>0</v>
      </c>
      <c r="FQ22" s="7">
        <f t="shared" si="28"/>
        <v>0</v>
      </c>
      <c r="FR22" s="7">
        <f t="shared" si="28"/>
        <v>0</v>
      </c>
      <c r="FS22" s="7">
        <f t="shared" si="28"/>
        <v>0</v>
      </c>
      <c r="FT22" s="7">
        <f t="shared" si="28"/>
        <v>0</v>
      </c>
      <c r="FU22" s="7">
        <f t="shared" si="28"/>
        <v>0</v>
      </c>
      <c r="FV22" s="7">
        <f t="shared" si="28"/>
        <v>0</v>
      </c>
      <c r="FW22" s="7">
        <f t="shared" si="28"/>
        <v>0</v>
      </c>
      <c r="FX22" s="7">
        <f t="shared" si="28"/>
        <v>0</v>
      </c>
    </row>
    <row r="23" spans="4:180" x14ac:dyDescent="0.3">
      <c r="D23" s="11" t="s">
        <v>133</v>
      </c>
      <c r="E23" s="155">
        <v>0</v>
      </c>
      <c r="F23" s="2">
        <v>42522</v>
      </c>
      <c r="G23" s="6">
        <v>1</v>
      </c>
      <c r="H23" s="9">
        <f t="shared" si="22"/>
        <v>42552</v>
      </c>
      <c r="I23" s="7">
        <f t="shared" si="15"/>
        <v>0</v>
      </c>
      <c r="J23" s="7">
        <f t="shared" si="15"/>
        <v>0</v>
      </c>
      <c r="K23" s="7">
        <f t="shared" si="15"/>
        <v>0</v>
      </c>
      <c r="L23" s="7">
        <f t="shared" si="15"/>
        <v>0</v>
      </c>
      <c r="M23" s="7">
        <f t="shared" si="15"/>
        <v>0</v>
      </c>
      <c r="N23" s="7">
        <f t="shared" si="15"/>
        <v>0</v>
      </c>
      <c r="O23" s="7">
        <f t="shared" si="15"/>
        <v>0</v>
      </c>
      <c r="P23" s="7">
        <f t="shared" si="15"/>
        <v>0</v>
      </c>
      <c r="Q23" s="7">
        <f t="shared" si="15"/>
        <v>0</v>
      </c>
      <c r="R23" s="7">
        <f t="shared" si="15"/>
        <v>0</v>
      </c>
      <c r="S23" s="7">
        <f t="shared" si="15"/>
        <v>0</v>
      </c>
      <c r="T23" s="7">
        <f t="shared" si="15"/>
        <v>0</v>
      </c>
      <c r="U23" s="7">
        <f t="shared" si="15"/>
        <v>0</v>
      </c>
      <c r="V23" s="7">
        <f t="shared" si="15"/>
        <v>0</v>
      </c>
      <c r="W23" s="7">
        <f t="shared" si="15"/>
        <v>0</v>
      </c>
      <c r="X23" s="7">
        <f t="shared" si="15"/>
        <v>0</v>
      </c>
      <c r="Y23" s="7">
        <f t="shared" si="31"/>
        <v>0</v>
      </c>
      <c r="Z23" s="7">
        <f t="shared" si="31"/>
        <v>0</v>
      </c>
      <c r="AA23" s="7">
        <f t="shared" si="31"/>
        <v>0</v>
      </c>
      <c r="AB23" s="7">
        <f t="shared" si="31"/>
        <v>0</v>
      </c>
      <c r="AC23" s="7">
        <f t="shared" si="31"/>
        <v>0</v>
      </c>
      <c r="AD23" s="7">
        <f t="shared" si="31"/>
        <v>0</v>
      </c>
      <c r="AE23" s="7">
        <f t="shared" si="31"/>
        <v>0</v>
      </c>
      <c r="AF23" s="7">
        <f t="shared" si="31"/>
        <v>0</v>
      </c>
      <c r="AG23" s="7">
        <f t="shared" si="31"/>
        <v>0</v>
      </c>
      <c r="AH23" s="7">
        <f t="shared" si="31"/>
        <v>0</v>
      </c>
      <c r="AI23" s="7">
        <f t="shared" si="31"/>
        <v>0</v>
      </c>
      <c r="AJ23" s="7">
        <f t="shared" si="31"/>
        <v>0</v>
      </c>
      <c r="AK23" s="7">
        <f t="shared" si="31"/>
        <v>0</v>
      </c>
      <c r="AL23" s="7">
        <f t="shared" si="31"/>
        <v>0</v>
      </c>
      <c r="AM23" s="7">
        <f t="shared" si="31"/>
        <v>0</v>
      </c>
      <c r="AN23" s="7">
        <f t="shared" si="31"/>
        <v>0</v>
      </c>
      <c r="AO23" s="7">
        <f t="shared" si="31"/>
        <v>0</v>
      </c>
      <c r="AP23" s="7">
        <f t="shared" si="31"/>
        <v>0</v>
      </c>
      <c r="AQ23" s="7">
        <f t="shared" si="31"/>
        <v>0</v>
      </c>
      <c r="AR23" s="7">
        <f t="shared" si="31"/>
        <v>0</v>
      </c>
      <c r="AS23" s="7">
        <f t="shared" si="31"/>
        <v>0</v>
      </c>
      <c r="AT23" s="7">
        <f t="shared" si="31"/>
        <v>0</v>
      </c>
      <c r="AU23" s="7">
        <f t="shared" si="31"/>
        <v>0</v>
      </c>
      <c r="AV23" s="7">
        <f t="shared" si="31"/>
        <v>0</v>
      </c>
      <c r="AW23" s="7">
        <f t="shared" si="31"/>
        <v>0</v>
      </c>
      <c r="AX23" s="7">
        <f t="shared" si="31"/>
        <v>0</v>
      </c>
      <c r="AY23" s="7">
        <f t="shared" si="31"/>
        <v>0</v>
      </c>
      <c r="AZ23" s="7">
        <f t="shared" si="31"/>
        <v>0</v>
      </c>
      <c r="BA23" s="7">
        <f t="shared" si="31"/>
        <v>0</v>
      </c>
      <c r="BB23" s="7">
        <f t="shared" si="31"/>
        <v>0</v>
      </c>
      <c r="BC23" s="7">
        <f t="shared" si="31"/>
        <v>0</v>
      </c>
      <c r="BD23" s="7">
        <f t="shared" si="31"/>
        <v>0</v>
      </c>
      <c r="BE23" s="7">
        <f t="shared" si="31"/>
        <v>0</v>
      </c>
      <c r="BF23" s="7">
        <f t="shared" si="31"/>
        <v>0</v>
      </c>
      <c r="BG23" s="7">
        <f t="shared" si="31"/>
        <v>0</v>
      </c>
      <c r="BH23" s="7">
        <f t="shared" si="31"/>
        <v>0</v>
      </c>
      <c r="BI23" s="7">
        <f t="shared" si="31"/>
        <v>0</v>
      </c>
      <c r="BJ23" s="7">
        <f t="shared" si="31"/>
        <v>0</v>
      </c>
      <c r="BK23" s="7">
        <f t="shared" si="31"/>
        <v>0</v>
      </c>
      <c r="BL23" s="7">
        <f t="shared" si="31"/>
        <v>0</v>
      </c>
      <c r="BM23" s="7">
        <f t="shared" si="31"/>
        <v>0</v>
      </c>
      <c r="BN23" s="7">
        <f t="shared" si="31"/>
        <v>0</v>
      </c>
      <c r="BO23" s="7">
        <f t="shared" si="31"/>
        <v>0</v>
      </c>
      <c r="BP23" s="7">
        <f t="shared" si="31"/>
        <v>0</v>
      </c>
      <c r="BQ23" s="7">
        <f t="shared" si="31"/>
        <v>0</v>
      </c>
      <c r="BR23" s="7">
        <f t="shared" si="31"/>
        <v>0</v>
      </c>
      <c r="BS23" s="7">
        <f t="shared" si="31"/>
        <v>0</v>
      </c>
      <c r="BT23" s="7">
        <f t="shared" si="31"/>
        <v>0</v>
      </c>
      <c r="BU23" s="7">
        <f t="shared" si="31"/>
        <v>0</v>
      </c>
      <c r="BV23" s="7">
        <f t="shared" si="31"/>
        <v>0</v>
      </c>
      <c r="BW23" s="7">
        <f t="shared" si="31"/>
        <v>0</v>
      </c>
      <c r="BX23" s="7">
        <f t="shared" si="31"/>
        <v>0</v>
      </c>
      <c r="BY23" s="7">
        <f t="shared" si="31"/>
        <v>0</v>
      </c>
      <c r="BZ23" s="7">
        <f t="shared" si="31"/>
        <v>0</v>
      </c>
      <c r="CA23" s="7">
        <f t="shared" si="31"/>
        <v>0</v>
      </c>
      <c r="CB23" s="7">
        <f t="shared" si="31"/>
        <v>0</v>
      </c>
      <c r="CC23" s="7">
        <f t="shared" si="31"/>
        <v>0</v>
      </c>
      <c r="CD23" s="7">
        <f t="shared" si="31"/>
        <v>0</v>
      </c>
      <c r="CE23" s="7">
        <f t="shared" si="31"/>
        <v>0</v>
      </c>
      <c r="CF23" s="7">
        <f t="shared" si="31"/>
        <v>0</v>
      </c>
      <c r="CG23" s="7">
        <f t="shared" si="31"/>
        <v>0</v>
      </c>
      <c r="CH23" s="7">
        <f t="shared" si="31"/>
        <v>0</v>
      </c>
      <c r="CI23" s="7">
        <f t="shared" si="31"/>
        <v>0</v>
      </c>
      <c r="CJ23" s="7">
        <f t="shared" si="31"/>
        <v>0</v>
      </c>
      <c r="CK23" s="7">
        <f t="shared" si="29"/>
        <v>0</v>
      </c>
      <c r="CL23" s="7">
        <f t="shared" si="29"/>
        <v>0</v>
      </c>
      <c r="CM23" s="7">
        <f t="shared" si="29"/>
        <v>0</v>
      </c>
      <c r="CN23" s="7">
        <f t="shared" si="29"/>
        <v>0</v>
      </c>
      <c r="CO23" s="7">
        <f t="shared" si="29"/>
        <v>0</v>
      </c>
      <c r="CP23" s="7">
        <f t="shared" si="29"/>
        <v>0</v>
      </c>
      <c r="CQ23" s="7">
        <f t="shared" si="29"/>
        <v>0</v>
      </c>
      <c r="CR23" s="7">
        <f t="shared" si="29"/>
        <v>0</v>
      </c>
      <c r="CS23" s="7">
        <f t="shared" si="17"/>
        <v>0</v>
      </c>
      <c r="CT23" s="7">
        <f t="shared" si="17"/>
        <v>0</v>
      </c>
      <c r="CU23" s="7">
        <f t="shared" si="17"/>
        <v>0</v>
      </c>
      <c r="CV23" s="7">
        <f t="shared" si="17"/>
        <v>0</v>
      </c>
      <c r="CW23" s="7">
        <f t="shared" si="17"/>
        <v>0</v>
      </c>
      <c r="CX23" s="7">
        <f t="shared" si="17"/>
        <v>0</v>
      </c>
      <c r="CY23" s="7">
        <f t="shared" si="17"/>
        <v>0</v>
      </c>
      <c r="CZ23" s="7">
        <f t="shared" si="17"/>
        <v>0</v>
      </c>
      <c r="DA23" s="7">
        <f t="shared" si="17"/>
        <v>0</v>
      </c>
      <c r="DB23" s="7">
        <f t="shared" si="17"/>
        <v>0</v>
      </c>
      <c r="DC23" s="7">
        <f t="shared" si="17"/>
        <v>0</v>
      </c>
      <c r="DD23" s="7">
        <f t="shared" si="17"/>
        <v>0</v>
      </c>
      <c r="DE23" s="7">
        <f t="shared" si="17"/>
        <v>0</v>
      </c>
      <c r="DF23" s="7">
        <f t="shared" si="17"/>
        <v>0</v>
      </c>
      <c r="DG23" s="7">
        <f t="shared" si="17"/>
        <v>0</v>
      </c>
      <c r="DH23" s="7">
        <f t="shared" si="32"/>
        <v>0</v>
      </c>
      <c r="DI23" s="7">
        <f t="shared" si="32"/>
        <v>0</v>
      </c>
      <c r="DJ23" s="7">
        <f t="shared" si="32"/>
        <v>0</v>
      </c>
      <c r="DK23" s="7">
        <f t="shared" si="32"/>
        <v>0</v>
      </c>
      <c r="DL23" s="7">
        <f t="shared" si="32"/>
        <v>0</v>
      </c>
      <c r="DM23" s="7">
        <f t="shared" si="32"/>
        <v>0</v>
      </c>
      <c r="DN23" s="7">
        <f t="shared" si="32"/>
        <v>0</v>
      </c>
      <c r="DO23" s="7">
        <f t="shared" si="32"/>
        <v>0</v>
      </c>
      <c r="DP23" s="7">
        <f t="shared" si="32"/>
        <v>0</v>
      </c>
      <c r="DQ23" s="7">
        <f t="shared" si="32"/>
        <v>0</v>
      </c>
      <c r="DR23" s="7">
        <f t="shared" si="19"/>
        <v>0</v>
      </c>
      <c r="DS23" s="7">
        <f t="shared" si="19"/>
        <v>0</v>
      </c>
      <c r="DT23" s="7">
        <f t="shared" si="19"/>
        <v>0</v>
      </c>
      <c r="DU23" s="7">
        <f t="shared" si="19"/>
        <v>0</v>
      </c>
      <c r="DV23" s="7">
        <f t="shared" si="19"/>
        <v>0</v>
      </c>
      <c r="DW23" s="7">
        <f t="shared" si="19"/>
        <v>0</v>
      </c>
      <c r="DX23" s="7">
        <f t="shared" si="19"/>
        <v>0</v>
      </c>
      <c r="DY23" s="7">
        <f t="shared" si="19"/>
        <v>0</v>
      </c>
      <c r="DZ23" s="7">
        <f t="shared" si="19"/>
        <v>0</v>
      </c>
      <c r="EA23" s="7">
        <f t="shared" si="19"/>
        <v>0</v>
      </c>
      <c r="EB23" s="7">
        <f t="shared" si="19"/>
        <v>0</v>
      </c>
      <c r="EC23" s="7">
        <f t="shared" si="19"/>
        <v>0</v>
      </c>
      <c r="ED23" s="7">
        <f t="shared" si="19"/>
        <v>0</v>
      </c>
      <c r="EE23" s="7">
        <f t="shared" si="19"/>
        <v>0</v>
      </c>
      <c r="EF23" s="7">
        <f t="shared" si="19"/>
        <v>0</v>
      </c>
      <c r="EG23" s="7">
        <f t="shared" si="19"/>
        <v>0</v>
      </c>
      <c r="EH23" s="7">
        <f t="shared" si="20"/>
        <v>0</v>
      </c>
      <c r="EI23" s="7">
        <f t="shared" si="20"/>
        <v>0</v>
      </c>
      <c r="EJ23" s="7">
        <f t="shared" si="20"/>
        <v>0</v>
      </c>
      <c r="EK23" s="7">
        <f t="shared" si="20"/>
        <v>0</v>
      </c>
      <c r="EL23" s="7">
        <f t="shared" si="20"/>
        <v>0</v>
      </c>
      <c r="EM23" s="7">
        <f t="shared" si="20"/>
        <v>0</v>
      </c>
      <c r="EN23" s="7">
        <f t="shared" si="20"/>
        <v>0</v>
      </c>
      <c r="EO23" s="7">
        <f t="shared" si="20"/>
        <v>0</v>
      </c>
      <c r="EP23" s="7">
        <f t="shared" si="20"/>
        <v>0</v>
      </c>
      <c r="EQ23" s="7">
        <f t="shared" si="20"/>
        <v>0</v>
      </c>
      <c r="ER23" s="7">
        <f t="shared" si="20"/>
        <v>0</v>
      </c>
      <c r="ES23" s="7">
        <f t="shared" si="20"/>
        <v>0</v>
      </c>
      <c r="ET23" s="7">
        <f t="shared" si="20"/>
        <v>0</v>
      </c>
      <c r="EU23" s="7">
        <f t="shared" si="20"/>
        <v>0</v>
      </c>
      <c r="EV23" s="7">
        <f t="shared" si="20"/>
        <v>0</v>
      </c>
      <c r="EW23" s="7">
        <f t="shared" si="20"/>
        <v>0</v>
      </c>
      <c r="EX23" s="7">
        <f t="shared" si="28"/>
        <v>0</v>
      </c>
      <c r="EY23" s="7">
        <f t="shared" si="28"/>
        <v>0</v>
      </c>
      <c r="EZ23" s="7">
        <f t="shared" si="28"/>
        <v>0</v>
      </c>
      <c r="FA23" s="7">
        <f t="shared" si="28"/>
        <v>0</v>
      </c>
      <c r="FB23" s="7">
        <f t="shared" si="28"/>
        <v>0</v>
      </c>
      <c r="FC23" s="7">
        <f t="shared" si="28"/>
        <v>0</v>
      </c>
      <c r="FD23" s="7">
        <f t="shared" si="28"/>
        <v>0</v>
      </c>
      <c r="FE23" s="7">
        <f t="shared" si="28"/>
        <v>0</v>
      </c>
      <c r="FF23" s="7">
        <f t="shared" si="28"/>
        <v>0</v>
      </c>
      <c r="FG23" s="7">
        <f t="shared" si="28"/>
        <v>0</v>
      </c>
      <c r="FH23" s="7">
        <f t="shared" si="28"/>
        <v>0</v>
      </c>
      <c r="FI23" s="7">
        <f t="shared" si="28"/>
        <v>0</v>
      </c>
      <c r="FJ23" s="7">
        <f t="shared" si="28"/>
        <v>0</v>
      </c>
      <c r="FK23" s="7">
        <f t="shared" si="28"/>
        <v>0</v>
      </c>
      <c r="FL23" s="7">
        <f t="shared" si="28"/>
        <v>0</v>
      </c>
      <c r="FM23" s="7">
        <f t="shared" si="28"/>
        <v>0</v>
      </c>
      <c r="FN23" s="7">
        <f t="shared" si="28"/>
        <v>0</v>
      </c>
      <c r="FO23" s="7">
        <f t="shared" si="28"/>
        <v>0</v>
      </c>
      <c r="FP23" s="7">
        <f t="shared" si="28"/>
        <v>0</v>
      </c>
      <c r="FQ23" s="7">
        <f t="shared" si="28"/>
        <v>0</v>
      </c>
      <c r="FR23" s="7">
        <f t="shared" si="28"/>
        <v>0</v>
      </c>
      <c r="FS23" s="7">
        <f t="shared" si="28"/>
        <v>0</v>
      </c>
      <c r="FT23" s="7">
        <f t="shared" si="28"/>
        <v>0</v>
      </c>
      <c r="FU23" s="7">
        <f t="shared" si="28"/>
        <v>0</v>
      </c>
      <c r="FV23" s="7">
        <f t="shared" si="28"/>
        <v>0</v>
      </c>
      <c r="FW23" s="7">
        <f t="shared" si="28"/>
        <v>0</v>
      </c>
      <c r="FX23" s="7">
        <f t="shared" si="28"/>
        <v>0</v>
      </c>
    </row>
    <row r="24" spans="4:180" x14ac:dyDescent="0.3">
      <c r="D24" s="11" t="s">
        <v>134</v>
      </c>
      <c r="E24" s="155">
        <v>14161683.750000002</v>
      </c>
      <c r="F24" s="2">
        <v>42522</v>
      </c>
      <c r="G24" s="6">
        <v>5</v>
      </c>
      <c r="H24" s="9">
        <f t="shared" si="22"/>
        <v>42675</v>
      </c>
      <c r="I24" s="7">
        <f t="shared" si="15"/>
        <v>0</v>
      </c>
      <c r="J24" s="7">
        <f t="shared" si="15"/>
        <v>0</v>
      </c>
      <c r="K24" s="7">
        <f t="shared" si="15"/>
        <v>2832336.7500000005</v>
      </c>
      <c r="L24" s="7">
        <f t="shared" si="15"/>
        <v>2832336.7500000005</v>
      </c>
      <c r="M24" s="7">
        <f t="shared" si="15"/>
        <v>2832336.7500000005</v>
      </c>
      <c r="N24" s="7">
        <f t="shared" si="15"/>
        <v>2832336.7500000005</v>
      </c>
      <c r="O24" s="7">
        <f t="shared" si="15"/>
        <v>2832336.7500000005</v>
      </c>
      <c r="P24" s="7">
        <f t="shared" si="15"/>
        <v>0</v>
      </c>
      <c r="Q24" s="7">
        <f t="shared" si="15"/>
        <v>0</v>
      </c>
      <c r="R24" s="7">
        <f t="shared" si="15"/>
        <v>0</v>
      </c>
      <c r="S24" s="7">
        <f t="shared" si="15"/>
        <v>0</v>
      </c>
      <c r="T24" s="7">
        <f t="shared" si="15"/>
        <v>0</v>
      </c>
      <c r="U24" s="7">
        <f t="shared" si="15"/>
        <v>0</v>
      </c>
      <c r="V24" s="7">
        <f t="shared" si="15"/>
        <v>0</v>
      </c>
      <c r="W24" s="7">
        <f t="shared" si="15"/>
        <v>0</v>
      </c>
      <c r="X24" s="7">
        <f t="shared" ref="X24:BU29" si="33">IF(AND(X$8&gt;=$F24,$H24&gt;X$8),$E24/$G24,0)</f>
        <v>0</v>
      </c>
      <c r="Y24" s="7">
        <f t="shared" si="33"/>
        <v>0</v>
      </c>
      <c r="Z24" s="7">
        <f t="shared" si="33"/>
        <v>0</v>
      </c>
      <c r="AA24" s="7">
        <f t="shared" si="33"/>
        <v>0</v>
      </c>
      <c r="AB24" s="7">
        <f t="shared" si="33"/>
        <v>0</v>
      </c>
      <c r="AC24" s="7">
        <f t="shared" si="33"/>
        <v>0</v>
      </c>
      <c r="AD24" s="7">
        <f t="shared" si="33"/>
        <v>0</v>
      </c>
      <c r="AE24" s="7">
        <f t="shared" si="33"/>
        <v>0</v>
      </c>
      <c r="AF24" s="7">
        <f t="shared" si="33"/>
        <v>0</v>
      </c>
      <c r="AG24" s="7">
        <f t="shared" si="33"/>
        <v>0</v>
      </c>
      <c r="AH24" s="7">
        <f t="shared" si="33"/>
        <v>0</v>
      </c>
      <c r="AI24" s="7">
        <f t="shared" si="33"/>
        <v>0</v>
      </c>
      <c r="AJ24" s="7">
        <f t="shared" si="33"/>
        <v>0</v>
      </c>
      <c r="AK24" s="7">
        <f t="shared" si="33"/>
        <v>0</v>
      </c>
      <c r="AL24" s="7">
        <f t="shared" si="33"/>
        <v>0</v>
      </c>
      <c r="AM24" s="7">
        <f t="shared" si="33"/>
        <v>0</v>
      </c>
      <c r="AN24" s="7">
        <f t="shared" si="33"/>
        <v>0</v>
      </c>
      <c r="AO24" s="7">
        <f t="shared" si="33"/>
        <v>0</v>
      </c>
      <c r="AP24" s="7">
        <f t="shared" si="33"/>
        <v>0</v>
      </c>
      <c r="AQ24" s="7">
        <f t="shared" si="33"/>
        <v>0</v>
      </c>
      <c r="AR24" s="7">
        <f t="shared" si="33"/>
        <v>0</v>
      </c>
      <c r="AS24" s="7">
        <f t="shared" si="33"/>
        <v>0</v>
      </c>
      <c r="AT24" s="7">
        <f t="shared" si="33"/>
        <v>0</v>
      </c>
      <c r="AU24" s="7">
        <f t="shared" si="33"/>
        <v>0</v>
      </c>
      <c r="AV24" s="7">
        <f t="shared" si="33"/>
        <v>0</v>
      </c>
      <c r="AW24" s="7">
        <f t="shared" si="33"/>
        <v>0</v>
      </c>
      <c r="AX24" s="7">
        <f t="shared" si="33"/>
        <v>0</v>
      </c>
      <c r="AY24" s="7">
        <f t="shared" si="33"/>
        <v>0</v>
      </c>
      <c r="AZ24" s="7">
        <f t="shared" si="33"/>
        <v>0</v>
      </c>
      <c r="BA24" s="7">
        <f t="shared" si="33"/>
        <v>0</v>
      </c>
      <c r="BB24" s="7">
        <f t="shared" si="33"/>
        <v>0</v>
      </c>
      <c r="BC24" s="7">
        <f t="shared" si="33"/>
        <v>0</v>
      </c>
      <c r="BD24" s="7">
        <f t="shared" si="33"/>
        <v>0</v>
      </c>
      <c r="BE24" s="7">
        <f t="shared" si="33"/>
        <v>0</v>
      </c>
      <c r="BF24" s="7">
        <f t="shared" si="33"/>
        <v>0</v>
      </c>
      <c r="BG24" s="7">
        <f t="shared" si="33"/>
        <v>0</v>
      </c>
      <c r="BH24" s="7">
        <f t="shared" si="33"/>
        <v>0</v>
      </c>
      <c r="BI24" s="7">
        <f t="shared" si="33"/>
        <v>0</v>
      </c>
      <c r="BJ24" s="7">
        <f t="shared" si="33"/>
        <v>0</v>
      </c>
      <c r="BK24" s="7">
        <f t="shared" si="33"/>
        <v>0</v>
      </c>
      <c r="BL24" s="7">
        <f t="shared" si="33"/>
        <v>0</v>
      </c>
      <c r="BM24" s="7">
        <f t="shared" si="33"/>
        <v>0</v>
      </c>
      <c r="BN24" s="7">
        <f t="shared" si="33"/>
        <v>0</v>
      </c>
      <c r="BO24" s="7">
        <f t="shared" si="33"/>
        <v>0</v>
      </c>
      <c r="BP24" s="7">
        <f t="shared" si="33"/>
        <v>0</v>
      </c>
      <c r="BQ24" s="7">
        <f t="shared" si="33"/>
        <v>0</v>
      </c>
      <c r="BR24" s="7">
        <f t="shared" si="33"/>
        <v>0</v>
      </c>
      <c r="BS24" s="7">
        <f t="shared" si="33"/>
        <v>0</v>
      </c>
      <c r="BT24" s="7">
        <f t="shared" si="33"/>
        <v>0</v>
      </c>
      <c r="BU24" s="7">
        <f t="shared" si="33"/>
        <v>0</v>
      </c>
      <c r="BV24" s="7">
        <f t="shared" si="31"/>
        <v>0</v>
      </c>
      <c r="BW24" s="7">
        <f t="shared" si="31"/>
        <v>0</v>
      </c>
      <c r="BX24" s="7">
        <f t="shared" si="31"/>
        <v>0</v>
      </c>
      <c r="BY24" s="7">
        <f t="shared" si="31"/>
        <v>0</v>
      </c>
      <c r="BZ24" s="7">
        <f t="shared" si="31"/>
        <v>0</v>
      </c>
      <c r="CA24" s="7">
        <f t="shared" si="31"/>
        <v>0</v>
      </c>
      <c r="CB24" s="7">
        <f t="shared" si="31"/>
        <v>0</v>
      </c>
      <c r="CC24" s="7">
        <f t="shared" si="31"/>
        <v>0</v>
      </c>
      <c r="CD24" s="7">
        <f t="shared" si="31"/>
        <v>0</v>
      </c>
      <c r="CE24" s="7">
        <f t="shared" si="31"/>
        <v>0</v>
      </c>
      <c r="CF24" s="7">
        <f t="shared" si="31"/>
        <v>0</v>
      </c>
      <c r="CG24" s="7">
        <f t="shared" si="31"/>
        <v>0</v>
      </c>
      <c r="CH24" s="7">
        <f t="shared" si="31"/>
        <v>0</v>
      </c>
      <c r="CI24" s="7">
        <f t="shared" si="31"/>
        <v>0</v>
      </c>
      <c r="CJ24" s="7">
        <f t="shared" si="31"/>
        <v>0</v>
      </c>
      <c r="CK24" s="7">
        <f t="shared" si="29"/>
        <v>0</v>
      </c>
      <c r="CL24" s="7">
        <f t="shared" si="29"/>
        <v>0</v>
      </c>
      <c r="CM24" s="7">
        <f t="shared" si="29"/>
        <v>0</v>
      </c>
      <c r="CN24" s="7">
        <f t="shared" si="29"/>
        <v>0</v>
      </c>
      <c r="CO24" s="7">
        <f t="shared" si="29"/>
        <v>0</v>
      </c>
      <c r="CP24" s="7">
        <f t="shared" si="29"/>
        <v>0</v>
      </c>
      <c r="CQ24" s="7">
        <f t="shared" si="29"/>
        <v>0</v>
      </c>
      <c r="CR24" s="7">
        <f t="shared" si="29"/>
        <v>0</v>
      </c>
      <c r="CS24" s="7">
        <f t="shared" si="17"/>
        <v>0</v>
      </c>
      <c r="CT24" s="7">
        <f t="shared" si="17"/>
        <v>0</v>
      </c>
      <c r="CU24" s="7">
        <f t="shared" si="17"/>
        <v>0</v>
      </c>
      <c r="CV24" s="7">
        <f t="shared" si="17"/>
        <v>0</v>
      </c>
      <c r="CW24" s="7">
        <f t="shared" si="17"/>
        <v>0</v>
      </c>
      <c r="CX24" s="7">
        <f t="shared" si="17"/>
        <v>0</v>
      </c>
      <c r="CY24" s="7">
        <f t="shared" si="17"/>
        <v>0</v>
      </c>
      <c r="CZ24" s="7">
        <f t="shared" si="17"/>
        <v>0</v>
      </c>
      <c r="DA24" s="7">
        <f t="shared" si="17"/>
        <v>0</v>
      </c>
      <c r="DB24" s="7">
        <f t="shared" si="17"/>
        <v>0</v>
      </c>
      <c r="DC24" s="7">
        <f t="shared" si="17"/>
        <v>0</v>
      </c>
      <c r="DD24" s="7">
        <f t="shared" si="17"/>
        <v>0</v>
      </c>
      <c r="DE24" s="7">
        <f t="shared" si="17"/>
        <v>0</v>
      </c>
      <c r="DF24" s="7">
        <f t="shared" si="17"/>
        <v>0</v>
      </c>
      <c r="DG24" s="7">
        <f t="shared" si="17"/>
        <v>0</v>
      </c>
      <c r="DH24" s="7">
        <f t="shared" si="32"/>
        <v>0</v>
      </c>
      <c r="DI24" s="7">
        <f t="shared" si="32"/>
        <v>0</v>
      </c>
      <c r="DJ24" s="7">
        <f t="shared" si="32"/>
        <v>0</v>
      </c>
      <c r="DK24" s="7">
        <f t="shared" si="32"/>
        <v>0</v>
      </c>
      <c r="DL24" s="7">
        <f t="shared" si="32"/>
        <v>0</v>
      </c>
      <c r="DM24" s="7">
        <f t="shared" si="32"/>
        <v>0</v>
      </c>
      <c r="DN24" s="7">
        <f t="shared" si="32"/>
        <v>0</v>
      </c>
      <c r="DO24" s="7">
        <f t="shared" si="32"/>
        <v>0</v>
      </c>
      <c r="DP24" s="7">
        <f t="shared" si="32"/>
        <v>0</v>
      </c>
      <c r="DQ24" s="7">
        <f t="shared" si="32"/>
        <v>0</v>
      </c>
      <c r="DR24" s="7">
        <f t="shared" si="19"/>
        <v>0</v>
      </c>
      <c r="DS24" s="7">
        <f t="shared" si="19"/>
        <v>0</v>
      </c>
      <c r="DT24" s="7">
        <f t="shared" si="19"/>
        <v>0</v>
      </c>
      <c r="DU24" s="7">
        <f t="shared" si="19"/>
        <v>0</v>
      </c>
      <c r="DV24" s="7">
        <f t="shared" si="19"/>
        <v>0</v>
      </c>
      <c r="DW24" s="7">
        <f t="shared" si="19"/>
        <v>0</v>
      </c>
      <c r="DX24" s="7">
        <f t="shared" si="19"/>
        <v>0</v>
      </c>
      <c r="DY24" s="7">
        <f t="shared" si="19"/>
        <v>0</v>
      </c>
      <c r="DZ24" s="7">
        <f t="shared" si="19"/>
        <v>0</v>
      </c>
      <c r="EA24" s="7">
        <f t="shared" si="19"/>
        <v>0</v>
      </c>
      <c r="EB24" s="7">
        <f t="shared" si="19"/>
        <v>0</v>
      </c>
      <c r="EC24" s="7">
        <f t="shared" si="19"/>
        <v>0</v>
      </c>
      <c r="ED24" s="7">
        <f t="shared" si="19"/>
        <v>0</v>
      </c>
      <c r="EE24" s="7">
        <f t="shared" si="19"/>
        <v>0</v>
      </c>
      <c r="EF24" s="7">
        <f t="shared" si="19"/>
        <v>0</v>
      </c>
      <c r="EG24" s="7">
        <f t="shared" ref="EG24:FX31" si="34">IF(AND(EG$8&gt;=$F24,$H24&gt;EG$8),$E24/$G24,0)</f>
        <v>0</v>
      </c>
      <c r="EH24" s="7">
        <f t="shared" si="34"/>
        <v>0</v>
      </c>
      <c r="EI24" s="7">
        <f t="shared" si="34"/>
        <v>0</v>
      </c>
      <c r="EJ24" s="7">
        <f t="shared" si="34"/>
        <v>0</v>
      </c>
      <c r="EK24" s="7">
        <f t="shared" si="34"/>
        <v>0</v>
      </c>
      <c r="EL24" s="7">
        <f t="shared" si="34"/>
        <v>0</v>
      </c>
      <c r="EM24" s="7">
        <f t="shared" si="34"/>
        <v>0</v>
      </c>
      <c r="EN24" s="7">
        <f t="shared" si="34"/>
        <v>0</v>
      </c>
      <c r="EO24" s="7">
        <f t="shared" si="34"/>
        <v>0</v>
      </c>
      <c r="EP24" s="7">
        <f t="shared" si="34"/>
        <v>0</v>
      </c>
      <c r="EQ24" s="7">
        <f t="shared" si="34"/>
        <v>0</v>
      </c>
      <c r="ER24" s="7">
        <f t="shared" si="34"/>
        <v>0</v>
      </c>
      <c r="ES24" s="7">
        <f t="shared" si="34"/>
        <v>0</v>
      </c>
      <c r="ET24" s="7">
        <f t="shared" si="34"/>
        <v>0</v>
      </c>
      <c r="EU24" s="7">
        <f t="shared" si="34"/>
        <v>0</v>
      </c>
      <c r="EV24" s="7">
        <f t="shared" si="34"/>
        <v>0</v>
      </c>
      <c r="EW24" s="7">
        <f t="shared" si="34"/>
        <v>0</v>
      </c>
      <c r="EX24" s="7">
        <f t="shared" si="34"/>
        <v>0</v>
      </c>
      <c r="EY24" s="7">
        <f t="shared" si="34"/>
        <v>0</v>
      </c>
      <c r="EZ24" s="7">
        <f t="shared" si="34"/>
        <v>0</v>
      </c>
      <c r="FA24" s="7">
        <f t="shared" si="34"/>
        <v>0</v>
      </c>
      <c r="FB24" s="7">
        <f t="shared" si="34"/>
        <v>0</v>
      </c>
      <c r="FC24" s="7">
        <f t="shared" si="34"/>
        <v>0</v>
      </c>
      <c r="FD24" s="7">
        <f t="shared" si="34"/>
        <v>0</v>
      </c>
      <c r="FE24" s="7">
        <f t="shared" si="34"/>
        <v>0</v>
      </c>
      <c r="FF24" s="7">
        <f t="shared" si="34"/>
        <v>0</v>
      </c>
      <c r="FG24" s="7">
        <f t="shared" si="34"/>
        <v>0</v>
      </c>
      <c r="FH24" s="7">
        <f t="shared" si="28"/>
        <v>0</v>
      </c>
      <c r="FI24" s="7">
        <f t="shared" si="28"/>
        <v>0</v>
      </c>
      <c r="FJ24" s="7">
        <f t="shared" si="28"/>
        <v>0</v>
      </c>
      <c r="FK24" s="7">
        <f t="shared" si="28"/>
        <v>0</v>
      </c>
      <c r="FL24" s="7">
        <f t="shared" si="28"/>
        <v>0</v>
      </c>
      <c r="FM24" s="7">
        <f t="shared" si="28"/>
        <v>0</v>
      </c>
      <c r="FN24" s="7">
        <f t="shared" si="28"/>
        <v>0</v>
      </c>
      <c r="FO24" s="7">
        <f t="shared" si="28"/>
        <v>0</v>
      </c>
      <c r="FP24" s="7">
        <f t="shared" si="28"/>
        <v>0</v>
      </c>
      <c r="FQ24" s="7">
        <f t="shared" si="28"/>
        <v>0</v>
      </c>
      <c r="FR24" s="7">
        <f t="shared" si="28"/>
        <v>0</v>
      </c>
      <c r="FS24" s="7">
        <f t="shared" si="28"/>
        <v>0</v>
      </c>
      <c r="FT24" s="7">
        <f t="shared" si="28"/>
        <v>0</v>
      </c>
      <c r="FU24" s="7">
        <f t="shared" si="28"/>
        <v>0</v>
      </c>
      <c r="FV24" s="7">
        <f t="shared" si="28"/>
        <v>0</v>
      </c>
      <c r="FW24" s="7">
        <f t="shared" si="28"/>
        <v>0</v>
      </c>
      <c r="FX24" s="7">
        <f t="shared" si="28"/>
        <v>0</v>
      </c>
    </row>
    <row r="25" spans="4:180" x14ac:dyDescent="0.3">
      <c r="D25" s="10" t="s">
        <v>135</v>
      </c>
      <c r="E25" s="155">
        <v>1000000</v>
      </c>
      <c r="F25" s="2">
        <v>42675</v>
      </c>
      <c r="G25" s="6">
        <v>2</v>
      </c>
      <c r="H25" s="9">
        <f t="shared" si="22"/>
        <v>42736</v>
      </c>
      <c r="I25" s="7">
        <f t="shared" ref="I25:X40" si="35">IF(AND(I$8&gt;=$F25,$H25&gt;I$8),$E25/$G25,0)</f>
        <v>0</v>
      </c>
      <c r="J25" s="7">
        <f t="shared" si="35"/>
        <v>0</v>
      </c>
      <c r="K25" s="7">
        <f t="shared" si="35"/>
        <v>0</v>
      </c>
      <c r="L25" s="7">
        <f t="shared" si="35"/>
        <v>0</v>
      </c>
      <c r="M25" s="7">
        <f t="shared" si="35"/>
        <v>0</v>
      </c>
      <c r="N25" s="7">
        <f t="shared" si="35"/>
        <v>0</v>
      </c>
      <c r="O25" s="7">
        <f t="shared" si="35"/>
        <v>0</v>
      </c>
      <c r="P25" s="7">
        <f t="shared" si="35"/>
        <v>500000</v>
      </c>
      <c r="Q25" s="7">
        <f t="shared" si="35"/>
        <v>500000</v>
      </c>
      <c r="R25" s="7">
        <f t="shared" si="35"/>
        <v>0</v>
      </c>
      <c r="S25" s="7">
        <f t="shared" si="35"/>
        <v>0</v>
      </c>
      <c r="T25" s="7">
        <f t="shared" si="35"/>
        <v>0</v>
      </c>
      <c r="U25" s="7">
        <f t="shared" si="35"/>
        <v>0</v>
      </c>
      <c r="V25" s="7">
        <f t="shared" si="35"/>
        <v>0</v>
      </c>
      <c r="W25" s="7">
        <f t="shared" si="35"/>
        <v>0</v>
      </c>
      <c r="X25" s="7">
        <f t="shared" si="35"/>
        <v>0</v>
      </c>
      <c r="Y25" s="7">
        <f t="shared" si="33"/>
        <v>0</v>
      </c>
      <c r="Z25" s="7">
        <f t="shared" si="33"/>
        <v>0</v>
      </c>
      <c r="AA25" s="7">
        <f t="shared" si="33"/>
        <v>0</v>
      </c>
      <c r="AB25" s="7">
        <f t="shared" si="33"/>
        <v>0</v>
      </c>
      <c r="AC25" s="7">
        <f t="shared" si="33"/>
        <v>0</v>
      </c>
      <c r="AD25" s="7">
        <f t="shared" si="33"/>
        <v>0</v>
      </c>
      <c r="AE25" s="7">
        <f t="shared" si="33"/>
        <v>0</v>
      </c>
      <c r="AF25" s="7">
        <f t="shared" si="33"/>
        <v>0</v>
      </c>
      <c r="AG25" s="7">
        <f t="shared" si="33"/>
        <v>0</v>
      </c>
      <c r="AH25" s="7">
        <f t="shared" si="33"/>
        <v>0</v>
      </c>
      <c r="AI25" s="7">
        <f t="shared" si="33"/>
        <v>0</v>
      </c>
      <c r="AJ25" s="7">
        <f t="shared" si="33"/>
        <v>0</v>
      </c>
      <c r="AK25" s="7">
        <f t="shared" si="33"/>
        <v>0</v>
      </c>
      <c r="AL25" s="7">
        <f t="shared" si="33"/>
        <v>0</v>
      </c>
      <c r="AM25" s="7">
        <f t="shared" si="33"/>
        <v>0</v>
      </c>
      <c r="AN25" s="7">
        <f t="shared" si="33"/>
        <v>0</v>
      </c>
      <c r="AO25" s="7">
        <f t="shared" si="33"/>
        <v>0</v>
      </c>
      <c r="AP25" s="7">
        <f t="shared" si="33"/>
        <v>0</v>
      </c>
      <c r="AQ25" s="7">
        <f t="shared" si="33"/>
        <v>0</v>
      </c>
      <c r="AR25" s="7">
        <f t="shared" si="33"/>
        <v>0</v>
      </c>
      <c r="AS25" s="7">
        <f t="shared" si="33"/>
        <v>0</v>
      </c>
      <c r="AT25" s="7">
        <f t="shared" si="33"/>
        <v>0</v>
      </c>
      <c r="AU25" s="7">
        <f t="shared" si="33"/>
        <v>0</v>
      </c>
      <c r="AV25" s="7">
        <f t="shared" si="33"/>
        <v>0</v>
      </c>
      <c r="AW25" s="7">
        <f t="shared" si="33"/>
        <v>0</v>
      </c>
      <c r="AX25" s="7">
        <f t="shared" si="33"/>
        <v>0</v>
      </c>
      <c r="AY25" s="7">
        <f t="shared" si="33"/>
        <v>0</v>
      </c>
      <c r="AZ25" s="7">
        <f t="shared" si="33"/>
        <v>0</v>
      </c>
      <c r="BA25" s="7">
        <f t="shared" si="33"/>
        <v>0</v>
      </c>
      <c r="BB25" s="7">
        <f t="shared" si="33"/>
        <v>0</v>
      </c>
      <c r="BC25" s="7">
        <f t="shared" si="33"/>
        <v>0</v>
      </c>
      <c r="BD25" s="7">
        <f t="shared" si="33"/>
        <v>0</v>
      </c>
      <c r="BE25" s="7">
        <f t="shared" si="33"/>
        <v>0</v>
      </c>
      <c r="BF25" s="7">
        <f t="shared" si="33"/>
        <v>0</v>
      </c>
      <c r="BG25" s="7">
        <f t="shared" si="33"/>
        <v>0</v>
      </c>
      <c r="BH25" s="7">
        <f t="shared" si="33"/>
        <v>0</v>
      </c>
      <c r="BI25" s="7">
        <f t="shared" si="33"/>
        <v>0</v>
      </c>
      <c r="BJ25" s="7">
        <f t="shared" si="33"/>
        <v>0</v>
      </c>
      <c r="BK25" s="7">
        <f t="shared" si="33"/>
        <v>0</v>
      </c>
      <c r="BL25" s="7">
        <f t="shared" si="33"/>
        <v>0</v>
      </c>
      <c r="BM25" s="7">
        <f t="shared" si="33"/>
        <v>0</v>
      </c>
      <c r="BN25" s="7">
        <f t="shared" si="33"/>
        <v>0</v>
      </c>
      <c r="BO25" s="7">
        <f t="shared" si="33"/>
        <v>0</v>
      </c>
      <c r="BP25" s="7">
        <f t="shared" si="33"/>
        <v>0</v>
      </c>
      <c r="BQ25" s="7">
        <f t="shared" si="33"/>
        <v>0</v>
      </c>
      <c r="BR25" s="7">
        <f t="shared" si="33"/>
        <v>0</v>
      </c>
      <c r="BS25" s="7">
        <f t="shared" si="33"/>
        <v>0</v>
      </c>
      <c r="BT25" s="7">
        <f t="shared" si="33"/>
        <v>0</v>
      </c>
      <c r="BU25" s="7">
        <f t="shared" si="33"/>
        <v>0</v>
      </c>
      <c r="BV25" s="7">
        <f t="shared" si="31"/>
        <v>0</v>
      </c>
      <c r="BW25" s="7">
        <f t="shared" si="31"/>
        <v>0</v>
      </c>
      <c r="BX25" s="7">
        <f t="shared" si="31"/>
        <v>0</v>
      </c>
      <c r="BY25" s="7">
        <f t="shared" si="31"/>
        <v>0</v>
      </c>
      <c r="BZ25" s="7">
        <f t="shared" si="31"/>
        <v>0</v>
      </c>
      <c r="CA25" s="7">
        <f t="shared" si="31"/>
        <v>0</v>
      </c>
      <c r="CB25" s="7">
        <f t="shared" si="31"/>
        <v>0</v>
      </c>
      <c r="CC25" s="7">
        <f t="shared" si="31"/>
        <v>0</v>
      </c>
      <c r="CD25" s="7">
        <f t="shared" si="31"/>
        <v>0</v>
      </c>
      <c r="CE25" s="7">
        <f t="shared" si="31"/>
        <v>0</v>
      </c>
      <c r="CF25" s="7">
        <f t="shared" si="31"/>
        <v>0</v>
      </c>
      <c r="CG25" s="7">
        <f t="shared" si="31"/>
        <v>0</v>
      </c>
      <c r="CH25" s="7">
        <f t="shared" si="31"/>
        <v>0</v>
      </c>
      <c r="CI25" s="7">
        <f t="shared" si="31"/>
        <v>0</v>
      </c>
      <c r="CJ25" s="7">
        <f t="shared" si="31"/>
        <v>0</v>
      </c>
      <c r="CK25" s="7">
        <f t="shared" si="29"/>
        <v>0</v>
      </c>
      <c r="CL25" s="7">
        <f t="shared" si="29"/>
        <v>0</v>
      </c>
      <c r="CM25" s="7">
        <f t="shared" si="29"/>
        <v>0</v>
      </c>
      <c r="CN25" s="7">
        <f t="shared" si="29"/>
        <v>0</v>
      </c>
      <c r="CO25" s="7">
        <f t="shared" si="29"/>
        <v>0</v>
      </c>
      <c r="CP25" s="7">
        <f t="shared" si="29"/>
        <v>0</v>
      </c>
      <c r="CQ25" s="7">
        <f t="shared" si="29"/>
        <v>0</v>
      </c>
      <c r="CR25" s="7">
        <f t="shared" si="29"/>
        <v>0</v>
      </c>
      <c r="CS25" s="7">
        <f t="shared" si="29"/>
        <v>0</v>
      </c>
      <c r="CT25" s="7">
        <f t="shared" si="29"/>
        <v>0</v>
      </c>
      <c r="CU25" s="7">
        <f t="shared" si="29"/>
        <v>0</v>
      </c>
      <c r="CV25" s="7">
        <f t="shared" si="29"/>
        <v>0</v>
      </c>
      <c r="CW25" s="7">
        <f t="shared" si="29"/>
        <v>0</v>
      </c>
      <c r="CX25" s="7">
        <f t="shared" si="29"/>
        <v>0</v>
      </c>
      <c r="CY25" s="7">
        <f t="shared" si="29"/>
        <v>0</v>
      </c>
      <c r="CZ25" s="7">
        <f t="shared" si="29"/>
        <v>0</v>
      </c>
      <c r="DA25" s="7">
        <f t="shared" si="29"/>
        <v>0</v>
      </c>
      <c r="DB25" s="7">
        <f t="shared" si="29"/>
        <v>0</v>
      </c>
      <c r="DC25" s="7">
        <f t="shared" si="29"/>
        <v>0</v>
      </c>
      <c r="DD25" s="7">
        <f t="shared" si="29"/>
        <v>0</v>
      </c>
      <c r="DE25" s="7">
        <f t="shared" si="29"/>
        <v>0</v>
      </c>
      <c r="DF25" s="7">
        <f t="shared" si="29"/>
        <v>0</v>
      </c>
      <c r="DG25" s="7">
        <f t="shared" si="29"/>
        <v>0</v>
      </c>
      <c r="DH25" s="7">
        <f t="shared" si="32"/>
        <v>0</v>
      </c>
      <c r="DI25" s="7">
        <f t="shared" si="32"/>
        <v>0</v>
      </c>
      <c r="DJ25" s="7">
        <f t="shared" si="32"/>
        <v>0</v>
      </c>
      <c r="DK25" s="7">
        <f t="shared" si="32"/>
        <v>0</v>
      </c>
      <c r="DL25" s="7">
        <f t="shared" si="32"/>
        <v>0</v>
      </c>
      <c r="DM25" s="7">
        <f t="shared" si="32"/>
        <v>0</v>
      </c>
      <c r="DN25" s="7">
        <f t="shared" si="32"/>
        <v>0</v>
      </c>
      <c r="DO25" s="7">
        <f t="shared" si="32"/>
        <v>0</v>
      </c>
      <c r="DP25" s="7">
        <f t="shared" si="32"/>
        <v>0</v>
      </c>
      <c r="DQ25" s="7">
        <f t="shared" si="32"/>
        <v>0</v>
      </c>
      <c r="DR25" s="7">
        <f t="shared" si="32"/>
        <v>0</v>
      </c>
      <c r="DS25" s="7">
        <f t="shared" si="32"/>
        <v>0</v>
      </c>
      <c r="DT25" s="7">
        <f t="shared" si="32"/>
        <v>0</v>
      </c>
      <c r="DU25" s="7">
        <f t="shared" si="32"/>
        <v>0</v>
      </c>
      <c r="DV25" s="7">
        <f t="shared" si="32"/>
        <v>0</v>
      </c>
      <c r="DW25" s="7">
        <f t="shared" si="32"/>
        <v>0</v>
      </c>
      <c r="DX25" s="7">
        <f t="shared" ref="DX25:EM40" si="36">IF(AND(DX$8&gt;=$F25,$H25&gt;DX$8),$E25/$G25,0)</f>
        <v>0</v>
      </c>
      <c r="DY25" s="7">
        <f t="shared" si="36"/>
        <v>0</v>
      </c>
      <c r="DZ25" s="7">
        <f t="shared" si="36"/>
        <v>0</v>
      </c>
      <c r="EA25" s="7">
        <f t="shared" si="36"/>
        <v>0</v>
      </c>
      <c r="EB25" s="7">
        <f t="shared" si="36"/>
        <v>0</v>
      </c>
      <c r="EC25" s="7">
        <f t="shared" si="36"/>
        <v>0</v>
      </c>
      <c r="ED25" s="7">
        <f t="shared" si="36"/>
        <v>0</v>
      </c>
      <c r="EE25" s="7">
        <f t="shared" si="36"/>
        <v>0</v>
      </c>
      <c r="EF25" s="7">
        <f t="shared" si="36"/>
        <v>0</v>
      </c>
      <c r="EG25" s="7">
        <f t="shared" si="36"/>
        <v>0</v>
      </c>
      <c r="EH25" s="7">
        <f t="shared" si="36"/>
        <v>0</v>
      </c>
      <c r="EI25" s="7">
        <f t="shared" si="36"/>
        <v>0</v>
      </c>
      <c r="EJ25" s="7">
        <f t="shared" si="36"/>
        <v>0</v>
      </c>
      <c r="EK25" s="7">
        <f t="shared" si="36"/>
        <v>0</v>
      </c>
      <c r="EL25" s="7">
        <f t="shared" si="36"/>
        <v>0</v>
      </c>
      <c r="EM25" s="7">
        <f t="shared" si="36"/>
        <v>0</v>
      </c>
      <c r="EN25" s="7">
        <f t="shared" si="34"/>
        <v>0</v>
      </c>
      <c r="EO25" s="7">
        <f t="shared" si="34"/>
        <v>0</v>
      </c>
      <c r="EP25" s="7">
        <f t="shared" si="34"/>
        <v>0</v>
      </c>
      <c r="EQ25" s="7">
        <f t="shared" si="34"/>
        <v>0</v>
      </c>
      <c r="ER25" s="7">
        <f t="shared" si="34"/>
        <v>0</v>
      </c>
      <c r="ES25" s="7">
        <f t="shared" si="34"/>
        <v>0</v>
      </c>
      <c r="ET25" s="7">
        <f t="shared" si="34"/>
        <v>0</v>
      </c>
      <c r="EU25" s="7">
        <f t="shared" si="34"/>
        <v>0</v>
      </c>
      <c r="EV25" s="7">
        <f t="shared" si="34"/>
        <v>0</v>
      </c>
      <c r="EW25" s="7">
        <f t="shared" si="34"/>
        <v>0</v>
      </c>
      <c r="EX25" s="7">
        <f t="shared" si="34"/>
        <v>0</v>
      </c>
      <c r="EY25" s="7">
        <f t="shared" si="34"/>
        <v>0</v>
      </c>
      <c r="EZ25" s="7">
        <f t="shared" si="34"/>
        <v>0</v>
      </c>
      <c r="FA25" s="7">
        <f t="shared" si="34"/>
        <v>0</v>
      </c>
      <c r="FB25" s="7">
        <f t="shared" si="34"/>
        <v>0</v>
      </c>
      <c r="FC25" s="7">
        <f t="shared" si="34"/>
        <v>0</v>
      </c>
      <c r="FD25" s="7">
        <f t="shared" si="34"/>
        <v>0</v>
      </c>
      <c r="FE25" s="7">
        <f t="shared" si="34"/>
        <v>0</v>
      </c>
      <c r="FF25" s="7">
        <f t="shared" si="34"/>
        <v>0</v>
      </c>
      <c r="FG25" s="7">
        <f t="shared" si="34"/>
        <v>0</v>
      </c>
      <c r="FH25" s="7">
        <f t="shared" si="34"/>
        <v>0</v>
      </c>
      <c r="FI25" s="7">
        <f t="shared" si="34"/>
        <v>0</v>
      </c>
      <c r="FJ25" s="7">
        <f t="shared" si="34"/>
        <v>0</v>
      </c>
      <c r="FK25" s="7">
        <f t="shared" si="34"/>
        <v>0</v>
      </c>
      <c r="FL25" s="7">
        <f t="shared" si="34"/>
        <v>0</v>
      </c>
      <c r="FM25" s="7">
        <f t="shared" si="34"/>
        <v>0</v>
      </c>
      <c r="FN25" s="7">
        <f t="shared" si="34"/>
        <v>0</v>
      </c>
      <c r="FO25" s="7">
        <f t="shared" si="34"/>
        <v>0</v>
      </c>
      <c r="FP25" s="7">
        <f t="shared" si="34"/>
        <v>0</v>
      </c>
      <c r="FQ25" s="7">
        <f t="shared" si="34"/>
        <v>0</v>
      </c>
      <c r="FR25" s="7">
        <f t="shared" si="34"/>
        <v>0</v>
      </c>
      <c r="FS25" s="7">
        <f t="shared" si="34"/>
        <v>0</v>
      </c>
      <c r="FT25" s="7">
        <f t="shared" si="34"/>
        <v>0</v>
      </c>
      <c r="FU25" s="7">
        <f t="shared" si="34"/>
        <v>0</v>
      </c>
      <c r="FV25" s="7">
        <f t="shared" si="34"/>
        <v>0</v>
      </c>
      <c r="FW25" s="7">
        <f t="shared" si="34"/>
        <v>0</v>
      </c>
      <c r="FX25" s="7">
        <f t="shared" si="34"/>
        <v>0</v>
      </c>
    </row>
    <row r="26" spans="4:180" x14ac:dyDescent="0.3">
      <c r="D26" s="10" t="s">
        <v>136</v>
      </c>
      <c r="E26" s="155">
        <v>0</v>
      </c>
      <c r="F26" s="2">
        <v>42522</v>
      </c>
      <c r="G26" s="6">
        <v>1</v>
      </c>
      <c r="H26" s="9">
        <f t="shared" si="22"/>
        <v>42552</v>
      </c>
      <c r="I26" s="7">
        <f t="shared" si="35"/>
        <v>0</v>
      </c>
      <c r="J26" s="7">
        <f t="shared" si="35"/>
        <v>0</v>
      </c>
      <c r="K26" s="7">
        <f t="shared" si="35"/>
        <v>0</v>
      </c>
      <c r="L26" s="7">
        <f t="shared" si="35"/>
        <v>0</v>
      </c>
      <c r="M26" s="7">
        <f t="shared" si="35"/>
        <v>0</v>
      </c>
      <c r="N26" s="7">
        <f t="shared" si="35"/>
        <v>0</v>
      </c>
      <c r="O26" s="7">
        <f t="shared" si="35"/>
        <v>0</v>
      </c>
      <c r="P26" s="7">
        <f t="shared" si="35"/>
        <v>0</v>
      </c>
      <c r="Q26" s="7">
        <f t="shared" si="35"/>
        <v>0</v>
      </c>
      <c r="R26" s="7">
        <f t="shared" si="35"/>
        <v>0</v>
      </c>
      <c r="S26" s="7">
        <f t="shared" si="35"/>
        <v>0</v>
      </c>
      <c r="T26" s="7">
        <f t="shared" si="35"/>
        <v>0</v>
      </c>
      <c r="U26" s="7">
        <f t="shared" si="35"/>
        <v>0</v>
      </c>
      <c r="V26" s="7">
        <f t="shared" si="35"/>
        <v>0</v>
      </c>
      <c r="W26" s="7">
        <f t="shared" si="35"/>
        <v>0</v>
      </c>
      <c r="X26" s="7">
        <f t="shared" si="35"/>
        <v>0</v>
      </c>
      <c r="Y26" s="7">
        <f t="shared" si="33"/>
        <v>0</v>
      </c>
      <c r="Z26" s="7">
        <f t="shared" si="33"/>
        <v>0</v>
      </c>
      <c r="AA26" s="7">
        <f t="shared" si="33"/>
        <v>0</v>
      </c>
      <c r="AB26" s="7">
        <f t="shared" si="33"/>
        <v>0</v>
      </c>
      <c r="AC26" s="7">
        <f t="shared" si="33"/>
        <v>0</v>
      </c>
      <c r="AD26" s="7">
        <f t="shared" si="33"/>
        <v>0</v>
      </c>
      <c r="AE26" s="7">
        <f t="shared" si="33"/>
        <v>0</v>
      </c>
      <c r="AF26" s="7">
        <f t="shared" si="33"/>
        <v>0</v>
      </c>
      <c r="AG26" s="7">
        <f t="shared" si="33"/>
        <v>0</v>
      </c>
      <c r="AH26" s="7">
        <f t="shared" si="33"/>
        <v>0</v>
      </c>
      <c r="AI26" s="7">
        <f t="shared" si="33"/>
        <v>0</v>
      </c>
      <c r="AJ26" s="7">
        <f t="shared" si="33"/>
        <v>0</v>
      </c>
      <c r="AK26" s="7">
        <f t="shared" si="33"/>
        <v>0</v>
      </c>
      <c r="AL26" s="7">
        <f t="shared" si="33"/>
        <v>0</v>
      </c>
      <c r="AM26" s="7">
        <f t="shared" si="33"/>
        <v>0</v>
      </c>
      <c r="AN26" s="7">
        <f t="shared" si="33"/>
        <v>0</v>
      </c>
      <c r="AO26" s="7">
        <f t="shared" si="33"/>
        <v>0</v>
      </c>
      <c r="AP26" s="7">
        <f t="shared" si="33"/>
        <v>0</v>
      </c>
      <c r="AQ26" s="7">
        <f t="shared" si="33"/>
        <v>0</v>
      </c>
      <c r="AR26" s="7">
        <f t="shared" si="33"/>
        <v>0</v>
      </c>
      <c r="AS26" s="7">
        <f t="shared" si="33"/>
        <v>0</v>
      </c>
      <c r="AT26" s="7">
        <f t="shared" si="33"/>
        <v>0</v>
      </c>
      <c r="AU26" s="7">
        <f t="shared" si="33"/>
        <v>0</v>
      </c>
      <c r="AV26" s="7">
        <f t="shared" si="33"/>
        <v>0</v>
      </c>
      <c r="AW26" s="7">
        <f t="shared" si="33"/>
        <v>0</v>
      </c>
      <c r="AX26" s="7">
        <f t="shared" si="33"/>
        <v>0</v>
      </c>
      <c r="AY26" s="7">
        <f t="shared" si="33"/>
        <v>0</v>
      </c>
      <c r="AZ26" s="7">
        <f t="shared" si="33"/>
        <v>0</v>
      </c>
      <c r="BA26" s="7">
        <f t="shared" si="33"/>
        <v>0</v>
      </c>
      <c r="BB26" s="7">
        <f t="shared" si="33"/>
        <v>0</v>
      </c>
      <c r="BC26" s="7">
        <f t="shared" si="33"/>
        <v>0</v>
      </c>
      <c r="BD26" s="7">
        <f t="shared" si="33"/>
        <v>0</v>
      </c>
      <c r="BE26" s="7">
        <f t="shared" si="33"/>
        <v>0</v>
      </c>
      <c r="BF26" s="7">
        <f t="shared" si="33"/>
        <v>0</v>
      </c>
      <c r="BG26" s="7">
        <f t="shared" si="33"/>
        <v>0</v>
      </c>
      <c r="BH26" s="7">
        <f t="shared" si="33"/>
        <v>0</v>
      </c>
      <c r="BI26" s="7">
        <f t="shared" si="33"/>
        <v>0</v>
      </c>
      <c r="BJ26" s="7">
        <f t="shared" si="33"/>
        <v>0</v>
      </c>
      <c r="BK26" s="7">
        <f t="shared" si="33"/>
        <v>0</v>
      </c>
      <c r="BL26" s="7">
        <f t="shared" si="33"/>
        <v>0</v>
      </c>
      <c r="BM26" s="7">
        <f t="shared" si="33"/>
        <v>0</v>
      </c>
      <c r="BN26" s="7">
        <f t="shared" si="33"/>
        <v>0</v>
      </c>
      <c r="BO26" s="7">
        <f t="shared" si="33"/>
        <v>0</v>
      </c>
      <c r="BP26" s="7">
        <f t="shared" si="33"/>
        <v>0</v>
      </c>
      <c r="BQ26" s="7">
        <f t="shared" si="33"/>
        <v>0</v>
      </c>
      <c r="BR26" s="7">
        <f t="shared" si="33"/>
        <v>0</v>
      </c>
      <c r="BS26" s="7">
        <f t="shared" si="33"/>
        <v>0</v>
      </c>
      <c r="BT26" s="7">
        <f t="shared" si="33"/>
        <v>0</v>
      </c>
      <c r="BU26" s="7">
        <f t="shared" si="33"/>
        <v>0</v>
      </c>
      <c r="BV26" s="7">
        <f t="shared" si="31"/>
        <v>0</v>
      </c>
      <c r="BW26" s="7">
        <f t="shared" si="31"/>
        <v>0</v>
      </c>
      <c r="BX26" s="7">
        <f t="shared" si="31"/>
        <v>0</v>
      </c>
      <c r="BY26" s="7">
        <f t="shared" si="31"/>
        <v>0</v>
      </c>
      <c r="BZ26" s="7">
        <f t="shared" si="31"/>
        <v>0</v>
      </c>
      <c r="CA26" s="7">
        <f t="shared" si="31"/>
        <v>0</v>
      </c>
      <c r="CB26" s="7">
        <f t="shared" si="31"/>
        <v>0</v>
      </c>
      <c r="CC26" s="7">
        <f t="shared" si="31"/>
        <v>0</v>
      </c>
      <c r="CD26" s="7">
        <f t="shared" si="31"/>
        <v>0</v>
      </c>
      <c r="CE26" s="7">
        <f t="shared" si="31"/>
        <v>0</v>
      </c>
      <c r="CF26" s="7">
        <f t="shared" si="31"/>
        <v>0</v>
      </c>
      <c r="CG26" s="7">
        <f t="shared" si="31"/>
        <v>0</v>
      </c>
      <c r="CH26" s="7">
        <f t="shared" si="31"/>
        <v>0</v>
      </c>
      <c r="CI26" s="7">
        <f t="shared" si="31"/>
        <v>0</v>
      </c>
      <c r="CJ26" s="7">
        <f t="shared" si="31"/>
        <v>0</v>
      </c>
      <c r="CK26" s="7">
        <f t="shared" si="29"/>
        <v>0</v>
      </c>
      <c r="CL26" s="7">
        <f t="shared" si="29"/>
        <v>0</v>
      </c>
      <c r="CM26" s="7">
        <f t="shared" si="29"/>
        <v>0</v>
      </c>
      <c r="CN26" s="7">
        <f t="shared" si="29"/>
        <v>0</v>
      </c>
      <c r="CO26" s="7">
        <f t="shared" si="29"/>
        <v>0</v>
      </c>
      <c r="CP26" s="7">
        <f t="shared" si="29"/>
        <v>0</v>
      </c>
      <c r="CQ26" s="7">
        <f t="shared" si="29"/>
        <v>0</v>
      </c>
      <c r="CR26" s="7">
        <f t="shared" si="29"/>
        <v>0</v>
      </c>
      <c r="CS26" s="7">
        <f t="shared" si="29"/>
        <v>0</v>
      </c>
      <c r="CT26" s="7">
        <f t="shared" si="29"/>
        <v>0</v>
      </c>
      <c r="CU26" s="7">
        <f t="shared" si="29"/>
        <v>0</v>
      </c>
      <c r="CV26" s="7">
        <f t="shared" si="29"/>
        <v>0</v>
      </c>
      <c r="CW26" s="7">
        <f t="shared" si="29"/>
        <v>0</v>
      </c>
      <c r="CX26" s="7">
        <f t="shared" si="29"/>
        <v>0</v>
      </c>
      <c r="CY26" s="7">
        <f t="shared" si="29"/>
        <v>0</v>
      </c>
      <c r="CZ26" s="7">
        <f t="shared" si="29"/>
        <v>0</v>
      </c>
      <c r="DA26" s="7">
        <f t="shared" si="29"/>
        <v>0</v>
      </c>
      <c r="DB26" s="7">
        <f t="shared" si="29"/>
        <v>0</v>
      </c>
      <c r="DC26" s="7">
        <f t="shared" si="29"/>
        <v>0</v>
      </c>
      <c r="DD26" s="7">
        <f t="shared" si="29"/>
        <v>0</v>
      </c>
      <c r="DE26" s="7">
        <f t="shared" si="29"/>
        <v>0</v>
      </c>
      <c r="DF26" s="7">
        <f t="shared" si="29"/>
        <v>0</v>
      </c>
      <c r="DG26" s="7">
        <f t="shared" si="29"/>
        <v>0</v>
      </c>
      <c r="DH26" s="7">
        <f t="shared" si="32"/>
        <v>0</v>
      </c>
      <c r="DI26" s="7">
        <f t="shared" si="32"/>
        <v>0</v>
      </c>
      <c r="DJ26" s="7">
        <f t="shared" si="32"/>
        <v>0</v>
      </c>
      <c r="DK26" s="7">
        <f t="shared" si="32"/>
        <v>0</v>
      </c>
      <c r="DL26" s="7">
        <f t="shared" si="32"/>
        <v>0</v>
      </c>
      <c r="DM26" s="7">
        <f t="shared" si="32"/>
        <v>0</v>
      </c>
      <c r="DN26" s="7">
        <f t="shared" si="32"/>
        <v>0</v>
      </c>
      <c r="DO26" s="7">
        <f t="shared" si="32"/>
        <v>0</v>
      </c>
      <c r="DP26" s="7">
        <f t="shared" si="32"/>
        <v>0</v>
      </c>
      <c r="DQ26" s="7">
        <f t="shared" si="32"/>
        <v>0</v>
      </c>
      <c r="DR26" s="7">
        <f t="shared" si="32"/>
        <v>0</v>
      </c>
      <c r="DS26" s="7">
        <f t="shared" si="32"/>
        <v>0</v>
      </c>
      <c r="DT26" s="7">
        <f t="shared" si="32"/>
        <v>0</v>
      </c>
      <c r="DU26" s="7">
        <f t="shared" si="32"/>
        <v>0</v>
      </c>
      <c r="DV26" s="7">
        <f t="shared" si="32"/>
        <v>0</v>
      </c>
      <c r="DW26" s="7">
        <f t="shared" si="32"/>
        <v>0</v>
      </c>
      <c r="DX26" s="7">
        <f t="shared" si="36"/>
        <v>0</v>
      </c>
      <c r="DY26" s="7">
        <f t="shared" si="36"/>
        <v>0</v>
      </c>
      <c r="DZ26" s="7">
        <f t="shared" si="36"/>
        <v>0</v>
      </c>
      <c r="EA26" s="7">
        <f t="shared" si="36"/>
        <v>0</v>
      </c>
      <c r="EB26" s="7">
        <f t="shared" si="36"/>
        <v>0</v>
      </c>
      <c r="EC26" s="7">
        <f t="shared" si="36"/>
        <v>0</v>
      </c>
      <c r="ED26" s="7">
        <f t="shared" si="36"/>
        <v>0</v>
      </c>
      <c r="EE26" s="7">
        <f t="shared" si="36"/>
        <v>0</v>
      </c>
      <c r="EF26" s="7">
        <f t="shared" si="36"/>
        <v>0</v>
      </c>
      <c r="EG26" s="7">
        <f t="shared" si="36"/>
        <v>0</v>
      </c>
      <c r="EH26" s="7">
        <f t="shared" si="36"/>
        <v>0</v>
      </c>
      <c r="EI26" s="7">
        <f t="shared" si="36"/>
        <v>0</v>
      </c>
      <c r="EJ26" s="7">
        <f t="shared" si="36"/>
        <v>0</v>
      </c>
      <c r="EK26" s="7">
        <f t="shared" si="36"/>
        <v>0</v>
      </c>
      <c r="EL26" s="7">
        <f t="shared" si="36"/>
        <v>0</v>
      </c>
      <c r="EM26" s="7">
        <f t="shared" si="36"/>
        <v>0</v>
      </c>
      <c r="EN26" s="7">
        <f t="shared" si="34"/>
        <v>0</v>
      </c>
      <c r="EO26" s="7">
        <f t="shared" si="34"/>
        <v>0</v>
      </c>
      <c r="EP26" s="7">
        <f t="shared" si="34"/>
        <v>0</v>
      </c>
      <c r="EQ26" s="7">
        <f t="shared" si="34"/>
        <v>0</v>
      </c>
      <c r="ER26" s="7">
        <f t="shared" si="34"/>
        <v>0</v>
      </c>
      <c r="ES26" s="7">
        <f t="shared" si="34"/>
        <v>0</v>
      </c>
      <c r="ET26" s="7">
        <f t="shared" si="34"/>
        <v>0</v>
      </c>
      <c r="EU26" s="7">
        <f t="shared" si="34"/>
        <v>0</v>
      </c>
      <c r="EV26" s="7">
        <f t="shared" si="34"/>
        <v>0</v>
      </c>
      <c r="EW26" s="7">
        <f t="shared" si="34"/>
        <v>0</v>
      </c>
      <c r="EX26" s="7">
        <f t="shared" si="34"/>
        <v>0</v>
      </c>
      <c r="EY26" s="7">
        <f t="shared" si="34"/>
        <v>0</v>
      </c>
      <c r="EZ26" s="7">
        <f t="shared" si="34"/>
        <v>0</v>
      </c>
      <c r="FA26" s="7">
        <f t="shared" si="34"/>
        <v>0</v>
      </c>
      <c r="FB26" s="7">
        <f t="shared" si="34"/>
        <v>0</v>
      </c>
      <c r="FC26" s="7">
        <f t="shared" si="34"/>
        <v>0</v>
      </c>
      <c r="FD26" s="7">
        <f t="shared" si="34"/>
        <v>0</v>
      </c>
      <c r="FE26" s="7">
        <f t="shared" si="34"/>
        <v>0</v>
      </c>
      <c r="FF26" s="7">
        <f t="shared" si="34"/>
        <v>0</v>
      </c>
      <c r="FG26" s="7">
        <f t="shared" si="34"/>
        <v>0</v>
      </c>
      <c r="FH26" s="7">
        <f t="shared" si="34"/>
        <v>0</v>
      </c>
      <c r="FI26" s="7">
        <f t="shared" si="34"/>
        <v>0</v>
      </c>
      <c r="FJ26" s="7">
        <f t="shared" si="34"/>
        <v>0</v>
      </c>
      <c r="FK26" s="7">
        <f t="shared" si="34"/>
        <v>0</v>
      </c>
      <c r="FL26" s="7">
        <f t="shared" si="34"/>
        <v>0</v>
      </c>
      <c r="FM26" s="7">
        <f t="shared" si="34"/>
        <v>0</v>
      </c>
      <c r="FN26" s="7">
        <f t="shared" si="34"/>
        <v>0</v>
      </c>
      <c r="FO26" s="7">
        <f t="shared" si="34"/>
        <v>0</v>
      </c>
      <c r="FP26" s="7">
        <f t="shared" si="34"/>
        <v>0</v>
      </c>
      <c r="FQ26" s="7">
        <f t="shared" si="34"/>
        <v>0</v>
      </c>
      <c r="FR26" s="7">
        <f t="shared" si="34"/>
        <v>0</v>
      </c>
      <c r="FS26" s="7">
        <f t="shared" si="34"/>
        <v>0</v>
      </c>
      <c r="FT26" s="7">
        <f t="shared" si="34"/>
        <v>0</v>
      </c>
      <c r="FU26" s="7">
        <f t="shared" si="34"/>
        <v>0</v>
      </c>
      <c r="FV26" s="7">
        <f t="shared" si="34"/>
        <v>0</v>
      </c>
      <c r="FW26" s="7">
        <f t="shared" si="34"/>
        <v>0</v>
      </c>
      <c r="FX26" s="7">
        <f t="shared" si="34"/>
        <v>0</v>
      </c>
    </row>
    <row r="27" spans="4:180" x14ac:dyDescent="0.3">
      <c r="D27" s="10" t="s">
        <v>137</v>
      </c>
      <c r="E27" s="155">
        <v>1533357.1125</v>
      </c>
      <c r="F27" s="2">
        <v>42491</v>
      </c>
      <c r="G27" s="6">
        <v>17</v>
      </c>
      <c r="H27" s="9">
        <f t="shared" si="22"/>
        <v>43009</v>
      </c>
      <c r="I27" s="7">
        <f t="shared" si="35"/>
        <v>0</v>
      </c>
      <c r="J27" s="7">
        <f t="shared" si="35"/>
        <v>90197.477205882358</v>
      </c>
      <c r="K27" s="7">
        <f t="shared" si="35"/>
        <v>90197.477205882358</v>
      </c>
      <c r="L27" s="7">
        <f t="shared" si="35"/>
        <v>90197.477205882358</v>
      </c>
      <c r="M27" s="7">
        <f t="shared" si="35"/>
        <v>90197.477205882358</v>
      </c>
      <c r="N27" s="7">
        <f t="shared" si="35"/>
        <v>90197.477205882358</v>
      </c>
      <c r="O27" s="7">
        <f t="shared" si="35"/>
        <v>90197.477205882358</v>
      </c>
      <c r="P27" s="7">
        <f t="shared" si="35"/>
        <v>90197.477205882358</v>
      </c>
      <c r="Q27" s="7">
        <f t="shared" si="35"/>
        <v>90197.477205882358</v>
      </c>
      <c r="R27" s="7">
        <f t="shared" si="35"/>
        <v>90197.477205882358</v>
      </c>
      <c r="S27" s="7">
        <f t="shared" si="35"/>
        <v>90197.477205882358</v>
      </c>
      <c r="T27" s="7">
        <f t="shared" si="35"/>
        <v>90197.477205882358</v>
      </c>
      <c r="U27" s="7">
        <f t="shared" si="35"/>
        <v>90197.477205882358</v>
      </c>
      <c r="V27" s="7">
        <f t="shared" si="35"/>
        <v>90197.477205882358</v>
      </c>
      <c r="W27" s="7">
        <f t="shared" si="35"/>
        <v>90197.477205882358</v>
      </c>
      <c r="X27" s="7">
        <f t="shared" si="35"/>
        <v>90197.477205882358</v>
      </c>
      <c r="Y27" s="7">
        <f t="shared" si="33"/>
        <v>90197.477205882358</v>
      </c>
      <c r="Z27" s="7">
        <f t="shared" si="33"/>
        <v>90197.477205882358</v>
      </c>
      <c r="AA27" s="7">
        <f t="shared" si="33"/>
        <v>0</v>
      </c>
      <c r="AB27" s="7">
        <f t="shared" si="33"/>
        <v>0</v>
      </c>
      <c r="AC27" s="7">
        <f t="shared" si="33"/>
        <v>0</v>
      </c>
      <c r="AD27" s="7">
        <f t="shared" si="33"/>
        <v>0</v>
      </c>
      <c r="AE27" s="7">
        <f t="shared" si="33"/>
        <v>0</v>
      </c>
      <c r="AF27" s="7">
        <f t="shared" si="33"/>
        <v>0</v>
      </c>
      <c r="AG27" s="7">
        <f t="shared" si="33"/>
        <v>0</v>
      </c>
      <c r="AH27" s="7">
        <f t="shared" si="33"/>
        <v>0</v>
      </c>
      <c r="AI27" s="7">
        <f t="shared" si="33"/>
        <v>0</v>
      </c>
      <c r="AJ27" s="7">
        <f t="shared" si="33"/>
        <v>0</v>
      </c>
      <c r="AK27" s="7">
        <f t="shared" si="33"/>
        <v>0</v>
      </c>
      <c r="AL27" s="7">
        <f t="shared" si="33"/>
        <v>0</v>
      </c>
      <c r="AM27" s="7">
        <f t="shared" si="33"/>
        <v>0</v>
      </c>
      <c r="AN27" s="7">
        <f t="shared" si="33"/>
        <v>0</v>
      </c>
      <c r="AO27" s="7">
        <f t="shared" si="33"/>
        <v>0</v>
      </c>
      <c r="AP27" s="7">
        <f t="shared" si="33"/>
        <v>0</v>
      </c>
      <c r="AQ27" s="7">
        <f t="shared" si="33"/>
        <v>0</v>
      </c>
      <c r="AR27" s="7">
        <f t="shared" si="33"/>
        <v>0</v>
      </c>
      <c r="AS27" s="7">
        <f t="shared" si="33"/>
        <v>0</v>
      </c>
      <c r="AT27" s="7">
        <f t="shared" si="33"/>
        <v>0</v>
      </c>
      <c r="AU27" s="7">
        <f t="shared" si="33"/>
        <v>0</v>
      </c>
      <c r="AV27" s="7">
        <f t="shared" si="33"/>
        <v>0</v>
      </c>
      <c r="AW27" s="7">
        <f t="shared" si="33"/>
        <v>0</v>
      </c>
      <c r="AX27" s="7">
        <f t="shared" si="33"/>
        <v>0</v>
      </c>
      <c r="AY27" s="7">
        <f t="shared" si="33"/>
        <v>0</v>
      </c>
      <c r="AZ27" s="7">
        <f t="shared" si="33"/>
        <v>0</v>
      </c>
      <c r="BA27" s="7">
        <f t="shared" si="33"/>
        <v>0</v>
      </c>
      <c r="BB27" s="7">
        <f t="shared" si="33"/>
        <v>0</v>
      </c>
      <c r="BC27" s="7">
        <f t="shared" si="33"/>
        <v>0</v>
      </c>
      <c r="BD27" s="7">
        <f t="shared" si="33"/>
        <v>0</v>
      </c>
      <c r="BE27" s="7">
        <f t="shared" si="33"/>
        <v>0</v>
      </c>
      <c r="BF27" s="7">
        <f t="shared" si="33"/>
        <v>0</v>
      </c>
      <c r="BG27" s="7">
        <f t="shared" si="33"/>
        <v>0</v>
      </c>
      <c r="BH27" s="7">
        <f t="shared" si="33"/>
        <v>0</v>
      </c>
      <c r="BI27" s="7">
        <f t="shared" si="33"/>
        <v>0</v>
      </c>
      <c r="BJ27" s="7">
        <f t="shared" si="33"/>
        <v>0</v>
      </c>
      <c r="BK27" s="7">
        <f t="shared" si="33"/>
        <v>0</v>
      </c>
      <c r="BL27" s="7">
        <f t="shared" si="33"/>
        <v>0</v>
      </c>
      <c r="BM27" s="7">
        <f t="shared" si="33"/>
        <v>0</v>
      </c>
      <c r="BN27" s="7">
        <f t="shared" si="33"/>
        <v>0</v>
      </c>
      <c r="BO27" s="7">
        <f t="shared" si="33"/>
        <v>0</v>
      </c>
      <c r="BP27" s="7">
        <f t="shared" si="33"/>
        <v>0</v>
      </c>
      <c r="BQ27" s="7">
        <f t="shared" si="33"/>
        <v>0</v>
      </c>
      <c r="BR27" s="7">
        <f t="shared" si="33"/>
        <v>0</v>
      </c>
      <c r="BS27" s="7">
        <f t="shared" si="33"/>
        <v>0</v>
      </c>
      <c r="BT27" s="7">
        <f t="shared" si="33"/>
        <v>0</v>
      </c>
      <c r="BU27" s="7">
        <f t="shared" si="33"/>
        <v>0</v>
      </c>
      <c r="BV27" s="7">
        <f t="shared" si="31"/>
        <v>0</v>
      </c>
      <c r="BW27" s="7">
        <f t="shared" si="31"/>
        <v>0</v>
      </c>
      <c r="BX27" s="7">
        <f t="shared" si="31"/>
        <v>0</v>
      </c>
      <c r="BY27" s="7">
        <f t="shared" si="31"/>
        <v>0</v>
      </c>
      <c r="BZ27" s="7">
        <f t="shared" si="31"/>
        <v>0</v>
      </c>
      <c r="CA27" s="7">
        <f t="shared" si="31"/>
        <v>0</v>
      </c>
      <c r="CB27" s="7">
        <f t="shared" si="31"/>
        <v>0</v>
      </c>
      <c r="CC27" s="7">
        <f t="shared" si="31"/>
        <v>0</v>
      </c>
      <c r="CD27" s="7">
        <f t="shared" si="31"/>
        <v>0</v>
      </c>
      <c r="CE27" s="7">
        <f t="shared" si="31"/>
        <v>0</v>
      </c>
      <c r="CF27" s="7">
        <f t="shared" si="31"/>
        <v>0</v>
      </c>
      <c r="CG27" s="7">
        <f t="shared" si="31"/>
        <v>0</v>
      </c>
      <c r="CH27" s="7">
        <f t="shared" si="31"/>
        <v>0</v>
      </c>
      <c r="CI27" s="7">
        <f t="shared" si="31"/>
        <v>0</v>
      </c>
      <c r="CJ27" s="7">
        <f t="shared" si="31"/>
        <v>0</v>
      </c>
      <c r="CK27" s="7">
        <f t="shared" si="29"/>
        <v>0</v>
      </c>
      <c r="CL27" s="7">
        <f t="shared" si="29"/>
        <v>0</v>
      </c>
      <c r="CM27" s="7">
        <f t="shared" si="29"/>
        <v>0</v>
      </c>
      <c r="CN27" s="7">
        <f t="shared" si="29"/>
        <v>0</v>
      </c>
      <c r="CO27" s="7">
        <f t="shared" si="29"/>
        <v>0</v>
      </c>
      <c r="CP27" s="7">
        <f t="shared" si="29"/>
        <v>0</v>
      </c>
      <c r="CQ27" s="7">
        <f t="shared" si="29"/>
        <v>0</v>
      </c>
      <c r="CR27" s="7">
        <f t="shared" si="29"/>
        <v>0</v>
      </c>
      <c r="CS27" s="7">
        <f t="shared" si="29"/>
        <v>0</v>
      </c>
      <c r="CT27" s="7">
        <f t="shared" si="29"/>
        <v>0</v>
      </c>
      <c r="CU27" s="7">
        <f t="shared" si="29"/>
        <v>0</v>
      </c>
      <c r="CV27" s="7">
        <f t="shared" si="29"/>
        <v>0</v>
      </c>
      <c r="CW27" s="7">
        <f t="shared" si="29"/>
        <v>0</v>
      </c>
      <c r="CX27" s="7">
        <f t="shared" si="29"/>
        <v>0</v>
      </c>
      <c r="CY27" s="7">
        <f t="shared" si="29"/>
        <v>0</v>
      </c>
      <c r="CZ27" s="7">
        <f t="shared" si="29"/>
        <v>0</v>
      </c>
      <c r="DA27" s="7">
        <f t="shared" si="29"/>
        <v>0</v>
      </c>
      <c r="DB27" s="7">
        <f t="shared" si="29"/>
        <v>0</v>
      </c>
      <c r="DC27" s="7">
        <f t="shared" si="29"/>
        <v>0</v>
      </c>
      <c r="DD27" s="7">
        <f t="shared" si="29"/>
        <v>0</v>
      </c>
      <c r="DE27" s="7">
        <f t="shared" si="29"/>
        <v>0</v>
      </c>
      <c r="DF27" s="7">
        <f t="shared" si="29"/>
        <v>0</v>
      </c>
      <c r="DG27" s="7">
        <f t="shared" si="29"/>
        <v>0</v>
      </c>
      <c r="DH27" s="7">
        <f t="shared" si="32"/>
        <v>0</v>
      </c>
      <c r="DI27" s="7">
        <f t="shared" si="32"/>
        <v>0</v>
      </c>
      <c r="DJ27" s="7">
        <f t="shared" si="32"/>
        <v>0</v>
      </c>
      <c r="DK27" s="7">
        <f t="shared" si="32"/>
        <v>0</v>
      </c>
      <c r="DL27" s="7">
        <f t="shared" si="32"/>
        <v>0</v>
      </c>
      <c r="DM27" s="7">
        <f t="shared" si="32"/>
        <v>0</v>
      </c>
      <c r="DN27" s="7">
        <f t="shared" si="32"/>
        <v>0</v>
      </c>
      <c r="DO27" s="7">
        <f t="shared" si="32"/>
        <v>0</v>
      </c>
      <c r="DP27" s="7">
        <f t="shared" si="32"/>
        <v>0</v>
      </c>
      <c r="DQ27" s="7">
        <f t="shared" si="32"/>
        <v>0</v>
      </c>
      <c r="DR27" s="7">
        <f t="shared" si="32"/>
        <v>0</v>
      </c>
      <c r="DS27" s="7">
        <f t="shared" si="32"/>
        <v>0</v>
      </c>
      <c r="DT27" s="7">
        <f t="shared" si="32"/>
        <v>0</v>
      </c>
      <c r="DU27" s="7">
        <f t="shared" si="32"/>
        <v>0</v>
      </c>
      <c r="DV27" s="7">
        <f t="shared" si="32"/>
        <v>0</v>
      </c>
      <c r="DW27" s="7">
        <f t="shared" si="32"/>
        <v>0</v>
      </c>
      <c r="DX27" s="7">
        <f t="shared" si="36"/>
        <v>0</v>
      </c>
      <c r="DY27" s="7">
        <f t="shared" si="36"/>
        <v>0</v>
      </c>
      <c r="DZ27" s="7">
        <f t="shared" si="36"/>
        <v>0</v>
      </c>
      <c r="EA27" s="7">
        <f t="shared" si="36"/>
        <v>0</v>
      </c>
      <c r="EB27" s="7">
        <f t="shared" si="36"/>
        <v>0</v>
      </c>
      <c r="EC27" s="7">
        <f t="shared" si="36"/>
        <v>0</v>
      </c>
      <c r="ED27" s="7">
        <f t="shared" si="36"/>
        <v>0</v>
      </c>
      <c r="EE27" s="7">
        <f t="shared" si="36"/>
        <v>0</v>
      </c>
      <c r="EF27" s="7">
        <f t="shared" si="36"/>
        <v>0</v>
      </c>
      <c r="EG27" s="7">
        <f t="shared" si="36"/>
        <v>0</v>
      </c>
      <c r="EH27" s="7">
        <f t="shared" si="36"/>
        <v>0</v>
      </c>
      <c r="EI27" s="7">
        <f t="shared" si="36"/>
        <v>0</v>
      </c>
      <c r="EJ27" s="7">
        <f t="shared" si="36"/>
        <v>0</v>
      </c>
      <c r="EK27" s="7">
        <f t="shared" si="36"/>
        <v>0</v>
      </c>
      <c r="EL27" s="7">
        <f t="shared" si="36"/>
        <v>0</v>
      </c>
      <c r="EM27" s="7">
        <f t="shared" si="36"/>
        <v>0</v>
      </c>
      <c r="EN27" s="7">
        <f t="shared" si="34"/>
        <v>0</v>
      </c>
      <c r="EO27" s="7">
        <f t="shared" si="34"/>
        <v>0</v>
      </c>
      <c r="EP27" s="7">
        <f t="shared" si="34"/>
        <v>0</v>
      </c>
      <c r="EQ27" s="7">
        <f t="shared" si="34"/>
        <v>0</v>
      </c>
      <c r="ER27" s="7">
        <f t="shared" si="34"/>
        <v>0</v>
      </c>
      <c r="ES27" s="7">
        <f t="shared" si="34"/>
        <v>0</v>
      </c>
      <c r="ET27" s="7">
        <f t="shared" si="34"/>
        <v>0</v>
      </c>
      <c r="EU27" s="7">
        <f t="shared" si="34"/>
        <v>0</v>
      </c>
      <c r="EV27" s="7">
        <f t="shared" si="34"/>
        <v>0</v>
      </c>
      <c r="EW27" s="7">
        <f t="shared" si="34"/>
        <v>0</v>
      </c>
      <c r="EX27" s="7">
        <f t="shared" si="34"/>
        <v>0</v>
      </c>
      <c r="EY27" s="7">
        <f t="shared" si="34"/>
        <v>0</v>
      </c>
      <c r="EZ27" s="7">
        <f t="shared" si="34"/>
        <v>0</v>
      </c>
      <c r="FA27" s="7">
        <f t="shared" si="34"/>
        <v>0</v>
      </c>
      <c r="FB27" s="7">
        <f t="shared" si="34"/>
        <v>0</v>
      </c>
      <c r="FC27" s="7">
        <f t="shared" si="34"/>
        <v>0</v>
      </c>
      <c r="FD27" s="7">
        <f t="shared" si="34"/>
        <v>0</v>
      </c>
      <c r="FE27" s="7">
        <f t="shared" si="34"/>
        <v>0</v>
      </c>
      <c r="FF27" s="7">
        <f t="shared" si="34"/>
        <v>0</v>
      </c>
      <c r="FG27" s="7">
        <f t="shared" si="34"/>
        <v>0</v>
      </c>
      <c r="FH27" s="7">
        <f t="shared" si="34"/>
        <v>0</v>
      </c>
      <c r="FI27" s="7">
        <f t="shared" si="34"/>
        <v>0</v>
      </c>
      <c r="FJ27" s="7">
        <f t="shared" si="34"/>
        <v>0</v>
      </c>
      <c r="FK27" s="7">
        <f t="shared" si="34"/>
        <v>0</v>
      </c>
      <c r="FL27" s="7">
        <f t="shared" si="34"/>
        <v>0</v>
      </c>
      <c r="FM27" s="7">
        <f t="shared" si="34"/>
        <v>0</v>
      </c>
      <c r="FN27" s="7">
        <f t="shared" si="34"/>
        <v>0</v>
      </c>
      <c r="FO27" s="7">
        <f t="shared" si="34"/>
        <v>0</v>
      </c>
      <c r="FP27" s="7">
        <f t="shared" si="34"/>
        <v>0</v>
      </c>
      <c r="FQ27" s="7">
        <f t="shared" si="34"/>
        <v>0</v>
      </c>
      <c r="FR27" s="7">
        <f t="shared" si="34"/>
        <v>0</v>
      </c>
      <c r="FS27" s="7">
        <f t="shared" si="34"/>
        <v>0</v>
      </c>
      <c r="FT27" s="7">
        <f t="shared" si="34"/>
        <v>0</v>
      </c>
      <c r="FU27" s="7">
        <f t="shared" si="34"/>
        <v>0</v>
      </c>
      <c r="FV27" s="7">
        <f t="shared" si="34"/>
        <v>0</v>
      </c>
      <c r="FW27" s="7">
        <f t="shared" si="34"/>
        <v>0</v>
      </c>
      <c r="FX27" s="7">
        <f t="shared" si="34"/>
        <v>0</v>
      </c>
    </row>
    <row r="28" spans="4:180" x14ac:dyDescent="0.3">
      <c r="D28" s="11" t="s">
        <v>138</v>
      </c>
      <c r="E28" s="155">
        <v>1490434.4000000001</v>
      </c>
      <c r="F28" s="2">
        <v>42461</v>
      </c>
      <c r="G28" s="6">
        <v>18</v>
      </c>
      <c r="H28" s="9">
        <f t="shared" si="22"/>
        <v>43009</v>
      </c>
      <c r="I28" s="7">
        <f t="shared" si="35"/>
        <v>82801.911111111112</v>
      </c>
      <c r="J28" s="7">
        <f t="shared" si="35"/>
        <v>82801.911111111112</v>
      </c>
      <c r="K28" s="7">
        <f t="shared" si="35"/>
        <v>82801.911111111112</v>
      </c>
      <c r="L28" s="7">
        <f t="shared" si="35"/>
        <v>82801.911111111112</v>
      </c>
      <c r="M28" s="7">
        <f t="shared" si="35"/>
        <v>82801.911111111112</v>
      </c>
      <c r="N28" s="7">
        <f t="shared" si="35"/>
        <v>82801.911111111112</v>
      </c>
      <c r="O28" s="7">
        <f t="shared" si="35"/>
        <v>82801.911111111112</v>
      </c>
      <c r="P28" s="7">
        <f t="shared" si="35"/>
        <v>82801.911111111112</v>
      </c>
      <c r="Q28" s="7">
        <f t="shared" si="35"/>
        <v>82801.911111111112</v>
      </c>
      <c r="R28" s="7">
        <f t="shared" si="35"/>
        <v>82801.911111111112</v>
      </c>
      <c r="S28" s="7">
        <f t="shared" si="35"/>
        <v>82801.911111111112</v>
      </c>
      <c r="T28" s="7">
        <f t="shared" si="35"/>
        <v>82801.911111111112</v>
      </c>
      <c r="U28" s="7">
        <f t="shared" si="35"/>
        <v>82801.911111111112</v>
      </c>
      <c r="V28" s="7">
        <f t="shared" si="35"/>
        <v>82801.911111111112</v>
      </c>
      <c r="W28" s="7">
        <f t="shared" si="35"/>
        <v>82801.911111111112</v>
      </c>
      <c r="X28" s="7">
        <f t="shared" si="35"/>
        <v>82801.911111111112</v>
      </c>
      <c r="Y28" s="7">
        <f t="shared" si="33"/>
        <v>82801.911111111112</v>
      </c>
      <c r="Z28" s="7">
        <f t="shared" si="33"/>
        <v>82801.911111111112</v>
      </c>
      <c r="AA28" s="7">
        <f t="shared" si="33"/>
        <v>0</v>
      </c>
      <c r="AB28" s="7">
        <f t="shared" si="33"/>
        <v>0</v>
      </c>
      <c r="AC28" s="7">
        <f t="shared" si="33"/>
        <v>0</v>
      </c>
      <c r="AD28" s="7">
        <f t="shared" si="33"/>
        <v>0</v>
      </c>
      <c r="AE28" s="7">
        <f t="shared" si="33"/>
        <v>0</v>
      </c>
      <c r="AF28" s="7">
        <f t="shared" si="33"/>
        <v>0</v>
      </c>
      <c r="AG28" s="7">
        <f t="shared" si="33"/>
        <v>0</v>
      </c>
      <c r="AH28" s="7">
        <f t="shared" si="33"/>
        <v>0</v>
      </c>
      <c r="AI28" s="7">
        <f t="shared" si="33"/>
        <v>0</v>
      </c>
      <c r="AJ28" s="7">
        <f t="shared" si="33"/>
        <v>0</v>
      </c>
      <c r="AK28" s="7">
        <f t="shared" si="33"/>
        <v>0</v>
      </c>
      <c r="AL28" s="7">
        <f t="shared" si="33"/>
        <v>0</v>
      </c>
      <c r="AM28" s="7">
        <f t="shared" si="33"/>
        <v>0</v>
      </c>
      <c r="AN28" s="7">
        <f t="shared" si="33"/>
        <v>0</v>
      </c>
      <c r="AO28" s="7">
        <f t="shared" si="33"/>
        <v>0</v>
      </c>
      <c r="AP28" s="7">
        <f t="shared" si="33"/>
        <v>0</v>
      </c>
      <c r="AQ28" s="7">
        <f t="shared" si="33"/>
        <v>0</v>
      </c>
      <c r="AR28" s="7">
        <f t="shared" si="33"/>
        <v>0</v>
      </c>
      <c r="AS28" s="7">
        <f t="shared" si="33"/>
        <v>0</v>
      </c>
      <c r="AT28" s="7">
        <f t="shared" si="33"/>
        <v>0</v>
      </c>
      <c r="AU28" s="7">
        <f t="shared" si="33"/>
        <v>0</v>
      </c>
      <c r="AV28" s="7">
        <f t="shared" si="33"/>
        <v>0</v>
      </c>
      <c r="AW28" s="7">
        <f t="shared" si="33"/>
        <v>0</v>
      </c>
      <c r="AX28" s="7">
        <f t="shared" si="33"/>
        <v>0</v>
      </c>
      <c r="AY28" s="7">
        <f t="shared" si="33"/>
        <v>0</v>
      </c>
      <c r="AZ28" s="7">
        <f t="shared" si="33"/>
        <v>0</v>
      </c>
      <c r="BA28" s="7">
        <f t="shared" si="33"/>
        <v>0</v>
      </c>
      <c r="BB28" s="7">
        <f t="shared" si="33"/>
        <v>0</v>
      </c>
      <c r="BC28" s="7">
        <f t="shared" si="33"/>
        <v>0</v>
      </c>
      <c r="BD28" s="7">
        <f t="shared" si="33"/>
        <v>0</v>
      </c>
      <c r="BE28" s="7">
        <f t="shared" si="33"/>
        <v>0</v>
      </c>
      <c r="BF28" s="7">
        <f t="shared" si="33"/>
        <v>0</v>
      </c>
      <c r="BG28" s="7">
        <f t="shared" si="33"/>
        <v>0</v>
      </c>
      <c r="BH28" s="7">
        <f t="shared" si="33"/>
        <v>0</v>
      </c>
      <c r="BI28" s="7">
        <f t="shared" si="33"/>
        <v>0</v>
      </c>
      <c r="BJ28" s="7">
        <f t="shared" si="33"/>
        <v>0</v>
      </c>
      <c r="BK28" s="7">
        <f t="shared" si="33"/>
        <v>0</v>
      </c>
      <c r="BL28" s="7">
        <f t="shared" si="33"/>
        <v>0</v>
      </c>
      <c r="BM28" s="7">
        <f t="shared" si="33"/>
        <v>0</v>
      </c>
      <c r="BN28" s="7">
        <f t="shared" si="33"/>
        <v>0</v>
      </c>
      <c r="BO28" s="7">
        <f t="shared" si="33"/>
        <v>0</v>
      </c>
      <c r="BP28" s="7">
        <f t="shared" si="33"/>
        <v>0</v>
      </c>
      <c r="BQ28" s="7">
        <f t="shared" si="33"/>
        <v>0</v>
      </c>
      <c r="BR28" s="7">
        <f t="shared" si="33"/>
        <v>0</v>
      </c>
      <c r="BS28" s="7">
        <f t="shared" si="33"/>
        <v>0</v>
      </c>
      <c r="BT28" s="7">
        <f t="shared" si="33"/>
        <v>0</v>
      </c>
      <c r="BU28" s="7">
        <f t="shared" si="33"/>
        <v>0</v>
      </c>
      <c r="BV28" s="7">
        <f t="shared" si="31"/>
        <v>0</v>
      </c>
      <c r="BW28" s="7">
        <f t="shared" si="31"/>
        <v>0</v>
      </c>
      <c r="BX28" s="7">
        <f t="shared" si="31"/>
        <v>0</v>
      </c>
      <c r="BY28" s="7">
        <f t="shared" ref="BY28:CR28" si="37">IF(AND(BY$8&gt;=$F28,$H28&gt;BY$8),$E28/$G28,0)</f>
        <v>0</v>
      </c>
      <c r="BZ28" s="7">
        <f t="shared" si="37"/>
        <v>0</v>
      </c>
      <c r="CA28" s="7">
        <f t="shared" si="37"/>
        <v>0</v>
      </c>
      <c r="CB28" s="7">
        <f t="shared" si="37"/>
        <v>0</v>
      </c>
      <c r="CC28" s="7">
        <f t="shared" si="37"/>
        <v>0</v>
      </c>
      <c r="CD28" s="7">
        <f t="shared" si="37"/>
        <v>0</v>
      </c>
      <c r="CE28" s="7">
        <f t="shared" si="37"/>
        <v>0</v>
      </c>
      <c r="CF28" s="7">
        <f t="shared" si="37"/>
        <v>0</v>
      </c>
      <c r="CG28" s="7">
        <f t="shared" si="37"/>
        <v>0</v>
      </c>
      <c r="CH28" s="7">
        <f t="shared" si="37"/>
        <v>0</v>
      </c>
      <c r="CI28" s="7">
        <f t="shared" si="37"/>
        <v>0</v>
      </c>
      <c r="CJ28" s="7">
        <f t="shared" si="37"/>
        <v>0</v>
      </c>
      <c r="CK28" s="7">
        <f t="shared" si="37"/>
        <v>0</v>
      </c>
      <c r="CL28" s="7">
        <f t="shared" si="37"/>
        <v>0</v>
      </c>
      <c r="CM28" s="7">
        <f t="shared" si="37"/>
        <v>0</v>
      </c>
      <c r="CN28" s="7">
        <f t="shared" si="37"/>
        <v>0</v>
      </c>
      <c r="CO28" s="7">
        <f t="shared" si="37"/>
        <v>0</v>
      </c>
      <c r="CP28" s="7">
        <f t="shared" si="37"/>
        <v>0</v>
      </c>
      <c r="CQ28" s="7">
        <f t="shared" si="37"/>
        <v>0</v>
      </c>
      <c r="CR28" s="7">
        <f t="shared" si="37"/>
        <v>0</v>
      </c>
      <c r="CS28" s="7">
        <f t="shared" si="29"/>
        <v>0</v>
      </c>
      <c r="CT28" s="7">
        <f t="shared" si="29"/>
        <v>0</v>
      </c>
      <c r="CU28" s="7">
        <f t="shared" si="29"/>
        <v>0</v>
      </c>
      <c r="CV28" s="7">
        <f t="shared" si="29"/>
        <v>0</v>
      </c>
      <c r="CW28" s="7">
        <f t="shared" si="29"/>
        <v>0</v>
      </c>
      <c r="CX28" s="7">
        <f t="shared" si="29"/>
        <v>0</v>
      </c>
      <c r="CY28" s="7">
        <f t="shared" si="29"/>
        <v>0</v>
      </c>
      <c r="CZ28" s="7">
        <f t="shared" si="29"/>
        <v>0</v>
      </c>
      <c r="DA28" s="7">
        <f t="shared" si="29"/>
        <v>0</v>
      </c>
      <c r="DB28" s="7">
        <f t="shared" si="29"/>
        <v>0</v>
      </c>
      <c r="DC28" s="7">
        <f t="shared" si="29"/>
        <v>0</v>
      </c>
      <c r="DD28" s="7">
        <f t="shared" si="29"/>
        <v>0</v>
      </c>
      <c r="DE28" s="7">
        <f t="shared" si="29"/>
        <v>0</v>
      </c>
      <c r="DF28" s="7">
        <f t="shared" si="29"/>
        <v>0</v>
      </c>
      <c r="DG28" s="7">
        <f t="shared" si="29"/>
        <v>0</v>
      </c>
      <c r="DH28" s="7">
        <f t="shared" si="32"/>
        <v>0</v>
      </c>
      <c r="DI28" s="7">
        <f t="shared" si="32"/>
        <v>0</v>
      </c>
      <c r="DJ28" s="7">
        <f t="shared" si="32"/>
        <v>0</v>
      </c>
      <c r="DK28" s="7">
        <f t="shared" si="32"/>
        <v>0</v>
      </c>
      <c r="DL28" s="7">
        <f t="shared" si="32"/>
        <v>0</v>
      </c>
      <c r="DM28" s="7">
        <f t="shared" si="32"/>
        <v>0</v>
      </c>
      <c r="DN28" s="7">
        <f t="shared" si="32"/>
        <v>0</v>
      </c>
      <c r="DO28" s="7">
        <f t="shared" si="32"/>
        <v>0</v>
      </c>
      <c r="DP28" s="7">
        <f t="shared" si="32"/>
        <v>0</v>
      </c>
      <c r="DQ28" s="7">
        <f t="shared" si="32"/>
        <v>0</v>
      </c>
      <c r="DR28" s="7">
        <f t="shared" si="32"/>
        <v>0</v>
      </c>
      <c r="DS28" s="7">
        <f t="shared" si="32"/>
        <v>0</v>
      </c>
      <c r="DT28" s="7">
        <f t="shared" si="32"/>
        <v>0</v>
      </c>
      <c r="DU28" s="7">
        <f t="shared" si="32"/>
        <v>0</v>
      </c>
      <c r="DV28" s="7">
        <f t="shared" si="32"/>
        <v>0</v>
      </c>
      <c r="DW28" s="7">
        <f t="shared" si="32"/>
        <v>0</v>
      </c>
      <c r="DX28" s="7">
        <f t="shared" si="36"/>
        <v>0</v>
      </c>
      <c r="DY28" s="7">
        <f t="shared" si="36"/>
        <v>0</v>
      </c>
      <c r="DZ28" s="7">
        <f t="shared" si="36"/>
        <v>0</v>
      </c>
      <c r="EA28" s="7">
        <f t="shared" si="36"/>
        <v>0</v>
      </c>
      <c r="EB28" s="7">
        <f t="shared" si="36"/>
        <v>0</v>
      </c>
      <c r="EC28" s="7">
        <f t="shared" si="36"/>
        <v>0</v>
      </c>
      <c r="ED28" s="7">
        <f t="shared" si="36"/>
        <v>0</v>
      </c>
      <c r="EE28" s="7">
        <f t="shared" si="36"/>
        <v>0</v>
      </c>
      <c r="EF28" s="7">
        <f t="shared" si="36"/>
        <v>0</v>
      </c>
      <c r="EG28" s="7">
        <f t="shared" si="36"/>
        <v>0</v>
      </c>
      <c r="EH28" s="7">
        <f t="shared" si="36"/>
        <v>0</v>
      </c>
      <c r="EI28" s="7">
        <f t="shared" si="36"/>
        <v>0</v>
      </c>
      <c r="EJ28" s="7">
        <f t="shared" si="36"/>
        <v>0</v>
      </c>
      <c r="EK28" s="7">
        <f t="shared" si="36"/>
        <v>0</v>
      </c>
      <c r="EL28" s="7">
        <f t="shared" si="36"/>
        <v>0</v>
      </c>
      <c r="EM28" s="7">
        <f t="shared" si="36"/>
        <v>0</v>
      </c>
      <c r="EN28" s="7">
        <f t="shared" si="34"/>
        <v>0</v>
      </c>
      <c r="EO28" s="7">
        <f t="shared" si="34"/>
        <v>0</v>
      </c>
      <c r="EP28" s="7">
        <f t="shared" si="34"/>
        <v>0</v>
      </c>
      <c r="EQ28" s="7">
        <f t="shared" si="34"/>
        <v>0</v>
      </c>
      <c r="ER28" s="7">
        <f t="shared" si="34"/>
        <v>0</v>
      </c>
      <c r="ES28" s="7">
        <f t="shared" si="34"/>
        <v>0</v>
      </c>
      <c r="ET28" s="7">
        <f t="shared" si="34"/>
        <v>0</v>
      </c>
      <c r="EU28" s="7">
        <f t="shared" si="34"/>
        <v>0</v>
      </c>
      <c r="EV28" s="7">
        <f t="shared" si="34"/>
        <v>0</v>
      </c>
      <c r="EW28" s="7">
        <f t="shared" si="34"/>
        <v>0</v>
      </c>
      <c r="EX28" s="7">
        <f t="shared" si="34"/>
        <v>0</v>
      </c>
      <c r="EY28" s="7">
        <f t="shared" si="34"/>
        <v>0</v>
      </c>
      <c r="EZ28" s="7">
        <f t="shared" si="34"/>
        <v>0</v>
      </c>
      <c r="FA28" s="7">
        <f t="shared" si="34"/>
        <v>0</v>
      </c>
      <c r="FB28" s="7">
        <f t="shared" si="34"/>
        <v>0</v>
      </c>
      <c r="FC28" s="7">
        <f t="shared" si="34"/>
        <v>0</v>
      </c>
      <c r="FD28" s="7">
        <f t="shared" si="34"/>
        <v>0</v>
      </c>
      <c r="FE28" s="7">
        <f t="shared" si="34"/>
        <v>0</v>
      </c>
      <c r="FF28" s="7">
        <f t="shared" si="34"/>
        <v>0</v>
      </c>
      <c r="FG28" s="7">
        <f t="shared" si="34"/>
        <v>0</v>
      </c>
      <c r="FH28" s="7">
        <f t="shared" si="34"/>
        <v>0</v>
      </c>
      <c r="FI28" s="7">
        <f t="shared" si="34"/>
        <v>0</v>
      </c>
      <c r="FJ28" s="7">
        <f t="shared" si="34"/>
        <v>0</v>
      </c>
      <c r="FK28" s="7">
        <f t="shared" si="34"/>
        <v>0</v>
      </c>
      <c r="FL28" s="7">
        <f t="shared" si="34"/>
        <v>0</v>
      </c>
      <c r="FM28" s="7">
        <f t="shared" si="34"/>
        <v>0</v>
      </c>
      <c r="FN28" s="7">
        <f t="shared" si="34"/>
        <v>0</v>
      </c>
      <c r="FO28" s="7">
        <f t="shared" si="34"/>
        <v>0</v>
      </c>
      <c r="FP28" s="7">
        <f t="shared" si="34"/>
        <v>0</v>
      </c>
      <c r="FQ28" s="7">
        <f t="shared" si="34"/>
        <v>0</v>
      </c>
      <c r="FR28" s="7">
        <f t="shared" si="34"/>
        <v>0</v>
      </c>
      <c r="FS28" s="7">
        <f t="shared" si="34"/>
        <v>0</v>
      </c>
      <c r="FT28" s="7">
        <f t="shared" si="34"/>
        <v>0</v>
      </c>
      <c r="FU28" s="7">
        <f t="shared" si="34"/>
        <v>0</v>
      </c>
      <c r="FV28" s="7">
        <f t="shared" si="34"/>
        <v>0</v>
      </c>
      <c r="FW28" s="7">
        <f t="shared" si="34"/>
        <v>0</v>
      </c>
      <c r="FX28" s="7">
        <f t="shared" si="34"/>
        <v>0</v>
      </c>
    </row>
    <row r="29" spans="4:180" x14ac:dyDescent="0.3">
      <c r="D29" s="11" t="s">
        <v>139</v>
      </c>
      <c r="E29" s="155">
        <v>513317.50000000006</v>
      </c>
      <c r="F29" s="2">
        <v>42461</v>
      </c>
      <c r="G29" s="6">
        <v>7</v>
      </c>
      <c r="H29" s="9">
        <f t="shared" si="22"/>
        <v>42675</v>
      </c>
      <c r="I29" s="7">
        <f t="shared" si="35"/>
        <v>73331.071428571435</v>
      </c>
      <c r="J29" s="7">
        <f t="shared" si="35"/>
        <v>73331.071428571435</v>
      </c>
      <c r="K29" s="7">
        <f t="shared" si="35"/>
        <v>73331.071428571435</v>
      </c>
      <c r="L29" s="7">
        <f t="shared" si="35"/>
        <v>73331.071428571435</v>
      </c>
      <c r="M29" s="7">
        <f t="shared" si="35"/>
        <v>73331.071428571435</v>
      </c>
      <c r="N29" s="7">
        <f t="shared" si="35"/>
        <v>73331.071428571435</v>
      </c>
      <c r="O29" s="7">
        <f t="shared" si="35"/>
        <v>73331.071428571435</v>
      </c>
      <c r="P29" s="7">
        <f t="shared" si="35"/>
        <v>0</v>
      </c>
      <c r="Q29" s="7">
        <f t="shared" si="35"/>
        <v>0</v>
      </c>
      <c r="R29" s="7">
        <f t="shared" si="35"/>
        <v>0</v>
      </c>
      <c r="S29" s="7">
        <f t="shared" si="35"/>
        <v>0</v>
      </c>
      <c r="T29" s="7">
        <f t="shared" si="35"/>
        <v>0</v>
      </c>
      <c r="U29" s="7">
        <f t="shared" si="35"/>
        <v>0</v>
      </c>
      <c r="V29" s="7">
        <f t="shared" si="35"/>
        <v>0</v>
      </c>
      <c r="W29" s="7">
        <f t="shared" si="35"/>
        <v>0</v>
      </c>
      <c r="X29" s="7">
        <f t="shared" si="35"/>
        <v>0</v>
      </c>
      <c r="Y29" s="7">
        <f t="shared" si="33"/>
        <v>0</v>
      </c>
      <c r="Z29" s="7">
        <f t="shared" si="33"/>
        <v>0</v>
      </c>
      <c r="AA29" s="7">
        <f t="shared" si="33"/>
        <v>0</v>
      </c>
      <c r="AB29" s="7">
        <f t="shared" si="33"/>
        <v>0</v>
      </c>
      <c r="AC29" s="7">
        <f t="shared" si="33"/>
        <v>0</v>
      </c>
      <c r="AD29" s="7">
        <f t="shared" si="33"/>
        <v>0</v>
      </c>
      <c r="AE29" s="7">
        <f t="shared" si="33"/>
        <v>0</v>
      </c>
      <c r="AF29" s="7">
        <f t="shared" si="33"/>
        <v>0</v>
      </c>
      <c r="AG29" s="7">
        <f t="shared" si="33"/>
        <v>0</v>
      </c>
      <c r="AH29" s="7">
        <f t="shared" ref="AH29:CR34" si="38">IF(AND(AH$8&gt;=$F29,$H29&gt;AH$8),$E29/$G29,0)</f>
        <v>0</v>
      </c>
      <c r="AI29" s="7">
        <f t="shared" si="38"/>
        <v>0</v>
      </c>
      <c r="AJ29" s="7">
        <f t="shared" si="38"/>
        <v>0</v>
      </c>
      <c r="AK29" s="7">
        <f t="shared" si="38"/>
        <v>0</v>
      </c>
      <c r="AL29" s="7">
        <f t="shared" si="38"/>
        <v>0</v>
      </c>
      <c r="AM29" s="7">
        <f t="shared" si="38"/>
        <v>0</v>
      </c>
      <c r="AN29" s="7">
        <f t="shared" si="38"/>
        <v>0</v>
      </c>
      <c r="AO29" s="7">
        <f t="shared" si="38"/>
        <v>0</v>
      </c>
      <c r="AP29" s="7">
        <f t="shared" si="38"/>
        <v>0</v>
      </c>
      <c r="AQ29" s="7">
        <f t="shared" si="38"/>
        <v>0</v>
      </c>
      <c r="AR29" s="7">
        <f t="shared" si="38"/>
        <v>0</v>
      </c>
      <c r="AS29" s="7">
        <f t="shared" si="38"/>
        <v>0</v>
      </c>
      <c r="AT29" s="7">
        <f t="shared" si="38"/>
        <v>0</v>
      </c>
      <c r="AU29" s="7">
        <f t="shared" si="38"/>
        <v>0</v>
      </c>
      <c r="AV29" s="7">
        <f t="shared" si="38"/>
        <v>0</v>
      </c>
      <c r="AW29" s="7">
        <f t="shared" si="38"/>
        <v>0</v>
      </c>
      <c r="AX29" s="7">
        <f t="shared" si="38"/>
        <v>0</v>
      </c>
      <c r="AY29" s="7">
        <f t="shared" si="38"/>
        <v>0</v>
      </c>
      <c r="AZ29" s="7">
        <f t="shared" si="38"/>
        <v>0</v>
      </c>
      <c r="BA29" s="7">
        <f t="shared" si="38"/>
        <v>0</v>
      </c>
      <c r="BB29" s="7">
        <f t="shared" si="38"/>
        <v>0</v>
      </c>
      <c r="BC29" s="7">
        <f t="shared" si="38"/>
        <v>0</v>
      </c>
      <c r="BD29" s="7">
        <f t="shared" si="38"/>
        <v>0</v>
      </c>
      <c r="BE29" s="7">
        <f t="shared" si="38"/>
        <v>0</v>
      </c>
      <c r="BF29" s="7">
        <f t="shared" si="38"/>
        <v>0</v>
      </c>
      <c r="BG29" s="7">
        <f t="shared" si="38"/>
        <v>0</v>
      </c>
      <c r="BH29" s="7">
        <f t="shared" si="38"/>
        <v>0</v>
      </c>
      <c r="BI29" s="7">
        <f t="shared" si="38"/>
        <v>0</v>
      </c>
      <c r="BJ29" s="7">
        <f t="shared" si="38"/>
        <v>0</v>
      </c>
      <c r="BK29" s="7">
        <f t="shared" si="38"/>
        <v>0</v>
      </c>
      <c r="BL29" s="7">
        <f t="shared" si="38"/>
        <v>0</v>
      </c>
      <c r="BM29" s="7">
        <f t="shared" si="38"/>
        <v>0</v>
      </c>
      <c r="BN29" s="7">
        <f t="shared" si="38"/>
        <v>0</v>
      </c>
      <c r="BO29" s="7">
        <f t="shared" si="38"/>
        <v>0</v>
      </c>
      <c r="BP29" s="7">
        <f t="shared" si="38"/>
        <v>0</v>
      </c>
      <c r="BQ29" s="7">
        <f t="shared" si="38"/>
        <v>0</v>
      </c>
      <c r="BR29" s="7">
        <f t="shared" si="38"/>
        <v>0</v>
      </c>
      <c r="BS29" s="7">
        <f t="shared" si="38"/>
        <v>0</v>
      </c>
      <c r="BT29" s="7">
        <f t="shared" si="38"/>
        <v>0</v>
      </c>
      <c r="BU29" s="7">
        <f t="shared" si="38"/>
        <v>0</v>
      </c>
      <c r="BV29" s="7">
        <f t="shared" si="38"/>
        <v>0</v>
      </c>
      <c r="BW29" s="7">
        <f t="shared" si="38"/>
        <v>0</v>
      </c>
      <c r="BX29" s="7">
        <f t="shared" si="38"/>
        <v>0</v>
      </c>
      <c r="BY29" s="7">
        <f t="shared" si="38"/>
        <v>0</v>
      </c>
      <c r="BZ29" s="7">
        <f t="shared" si="38"/>
        <v>0</v>
      </c>
      <c r="CA29" s="7">
        <f t="shared" si="38"/>
        <v>0</v>
      </c>
      <c r="CB29" s="7">
        <f t="shared" si="38"/>
        <v>0</v>
      </c>
      <c r="CC29" s="7">
        <f t="shared" si="38"/>
        <v>0</v>
      </c>
      <c r="CD29" s="7">
        <f t="shared" si="38"/>
        <v>0</v>
      </c>
      <c r="CE29" s="7">
        <f t="shared" si="38"/>
        <v>0</v>
      </c>
      <c r="CF29" s="7">
        <f t="shared" si="38"/>
        <v>0</v>
      </c>
      <c r="CG29" s="7">
        <f t="shared" si="38"/>
        <v>0</v>
      </c>
      <c r="CH29" s="7">
        <f t="shared" si="38"/>
        <v>0</v>
      </c>
      <c r="CI29" s="7">
        <f t="shared" si="38"/>
        <v>0</v>
      </c>
      <c r="CJ29" s="7">
        <f t="shared" si="38"/>
        <v>0</v>
      </c>
      <c r="CK29" s="7">
        <f t="shared" si="38"/>
        <v>0</v>
      </c>
      <c r="CL29" s="7">
        <f t="shared" si="38"/>
        <v>0</v>
      </c>
      <c r="CM29" s="7">
        <f t="shared" si="38"/>
        <v>0</v>
      </c>
      <c r="CN29" s="7">
        <f t="shared" si="38"/>
        <v>0</v>
      </c>
      <c r="CO29" s="7">
        <f t="shared" si="38"/>
        <v>0</v>
      </c>
      <c r="CP29" s="7">
        <f t="shared" si="38"/>
        <v>0</v>
      </c>
      <c r="CQ29" s="7">
        <f t="shared" si="38"/>
        <v>0</v>
      </c>
      <c r="CR29" s="7">
        <f t="shared" si="38"/>
        <v>0</v>
      </c>
      <c r="CS29" s="7">
        <f t="shared" si="29"/>
        <v>0</v>
      </c>
      <c r="CT29" s="7">
        <f t="shared" si="29"/>
        <v>0</v>
      </c>
      <c r="CU29" s="7">
        <f t="shared" si="29"/>
        <v>0</v>
      </c>
      <c r="CV29" s="7">
        <f t="shared" si="29"/>
        <v>0</v>
      </c>
      <c r="CW29" s="7">
        <f t="shared" si="29"/>
        <v>0</v>
      </c>
      <c r="CX29" s="7">
        <f t="shared" si="29"/>
        <v>0</v>
      </c>
      <c r="CY29" s="7">
        <f t="shared" si="29"/>
        <v>0</v>
      </c>
      <c r="CZ29" s="7">
        <f t="shared" si="29"/>
        <v>0</v>
      </c>
      <c r="DA29" s="7">
        <f t="shared" si="29"/>
        <v>0</v>
      </c>
      <c r="DB29" s="7">
        <f t="shared" si="29"/>
        <v>0</v>
      </c>
      <c r="DC29" s="7">
        <f t="shared" si="29"/>
        <v>0</v>
      </c>
      <c r="DD29" s="7">
        <f t="shared" si="29"/>
        <v>0</v>
      </c>
      <c r="DE29" s="7">
        <f t="shared" si="29"/>
        <v>0</v>
      </c>
      <c r="DF29" s="7">
        <f t="shared" si="29"/>
        <v>0</v>
      </c>
      <c r="DG29" s="7">
        <f t="shared" si="29"/>
        <v>0</v>
      </c>
      <c r="DH29" s="7">
        <f t="shared" si="32"/>
        <v>0</v>
      </c>
      <c r="DI29" s="7">
        <f t="shared" si="32"/>
        <v>0</v>
      </c>
      <c r="DJ29" s="7">
        <f t="shared" si="32"/>
        <v>0</v>
      </c>
      <c r="DK29" s="7">
        <f t="shared" si="32"/>
        <v>0</v>
      </c>
      <c r="DL29" s="7">
        <f t="shared" si="32"/>
        <v>0</v>
      </c>
      <c r="DM29" s="7">
        <f t="shared" si="32"/>
        <v>0</v>
      </c>
      <c r="DN29" s="7">
        <f t="shared" si="32"/>
        <v>0</v>
      </c>
      <c r="DO29" s="7">
        <f t="shared" si="32"/>
        <v>0</v>
      </c>
      <c r="DP29" s="7">
        <f t="shared" si="32"/>
        <v>0</v>
      </c>
      <c r="DQ29" s="7">
        <f t="shared" si="32"/>
        <v>0</v>
      </c>
      <c r="DR29" s="7">
        <f t="shared" si="32"/>
        <v>0</v>
      </c>
      <c r="DS29" s="7">
        <f t="shared" si="32"/>
        <v>0</v>
      </c>
      <c r="DT29" s="7">
        <f t="shared" si="32"/>
        <v>0</v>
      </c>
      <c r="DU29" s="7">
        <f t="shared" si="32"/>
        <v>0</v>
      </c>
      <c r="DV29" s="7">
        <f t="shared" si="32"/>
        <v>0</v>
      </c>
      <c r="DW29" s="7">
        <f t="shared" si="32"/>
        <v>0</v>
      </c>
      <c r="DX29" s="7">
        <f t="shared" si="36"/>
        <v>0</v>
      </c>
      <c r="DY29" s="7">
        <f t="shared" si="36"/>
        <v>0</v>
      </c>
      <c r="DZ29" s="7">
        <f t="shared" si="36"/>
        <v>0</v>
      </c>
      <c r="EA29" s="7">
        <f t="shared" si="36"/>
        <v>0</v>
      </c>
      <c r="EB29" s="7">
        <f t="shared" si="36"/>
        <v>0</v>
      </c>
      <c r="EC29" s="7">
        <f t="shared" si="36"/>
        <v>0</v>
      </c>
      <c r="ED29" s="7">
        <f t="shared" si="36"/>
        <v>0</v>
      </c>
      <c r="EE29" s="7">
        <f t="shared" si="36"/>
        <v>0</v>
      </c>
      <c r="EF29" s="7">
        <f t="shared" si="36"/>
        <v>0</v>
      </c>
      <c r="EG29" s="7">
        <f t="shared" si="36"/>
        <v>0</v>
      </c>
      <c r="EH29" s="7">
        <f t="shared" si="36"/>
        <v>0</v>
      </c>
      <c r="EI29" s="7">
        <f t="shared" si="36"/>
        <v>0</v>
      </c>
      <c r="EJ29" s="7">
        <f t="shared" si="36"/>
        <v>0</v>
      </c>
      <c r="EK29" s="7">
        <f t="shared" si="36"/>
        <v>0</v>
      </c>
      <c r="EL29" s="7">
        <f t="shared" si="36"/>
        <v>0</v>
      </c>
      <c r="EM29" s="7">
        <f t="shared" si="36"/>
        <v>0</v>
      </c>
      <c r="EN29" s="7">
        <f t="shared" si="34"/>
        <v>0</v>
      </c>
      <c r="EO29" s="7">
        <f t="shared" si="34"/>
        <v>0</v>
      </c>
      <c r="EP29" s="7">
        <f t="shared" si="34"/>
        <v>0</v>
      </c>
      <c r="EQ29" s="7">
        <f t="shared" si="34"/>
        <v>0</v>
      </c>
      <c r="ER29" s="7">
        <f t="shared" si="34"/>
        <v>0</v>
      </c>
      <c r="ES29" s="7">
        <f t="shared" si="34"/>
        <v>0</v>
      </c>
      <c r="ET29" s="7">
        <f t="shared" si="34"/>
        <v>0</v>
      </c>
      <c r="EU29" s="7">
        <f t="shared" si="34"/>
        <v>0</v>
      </c>
      <c r="EV29" s="7">
        <f t="shared" si="34"/>
        <v>0</v>
      </c>
      <c r="EW29" s="7">
        <f t="shared" si="34"/>
        <v>0</v>
      </c>
      <c r="EX29" s="7">
        <f t="shared" si="34"/>
        <v>0</v>
      </c>
      <c r="EY29" s="7">
        <f t="shared" si="34"/>
        <v>0</v>
      </c>
      <c r="EZ29" s="7">
        <f t="shared" si="34"/>
        <v>0</v>
      </c>
      <c r="FA29" s="7">
        <f t="shared" si="34"/>
        <v>0</v>
      </c>
      <c r="FB29" s="7">
        <f t="shared" si="34"/>
        <v>0</v>
      </c>
      <c r="FC29" s="7">
        <f t="shared" si="34"/>
        <v>0</v>
      </c>
      <c r="FD29" s="7">
        <f t="shared" si="34"/>
        <v>0</v>
      </c>
      <c r="FE29" s="7">
        <f t="shared" si="34"/>
        <v>0</v>
      </c>
      <c r="FF29" s="7">
        <f t="shared" si="34"/>
        <v>0</v>
      </c>
      <c r="FG29" s="7">
        <f t="shared" si="34"/>
        <v>0</v>
      </c>
      <c r="FH29" s="7">
        <f t="shared" si="34"/>
        <v>0</v>
      </c>
      <c r="FI29" s="7">
        <f t="shared" si="34"/>
        <v>0</v>
      </c>
      <c r="FJ29" s="7">
        <f t="shared" si="34"/>
        <v>0</v>
      </c>
      <c r="FK29" s="7">
        <f t="shared" si="34"/>
        <v>0</v>
      </c>
      <c r="FL29" s="7">
        <f t="shared" si="34"/>
        <v>0</v>
      </c>
      <c r="FM29" s="7">
        <f t="shared" si="34"/>
        <v>0</v>
      </c>
      <c r="FN29" s="7">
        <f t="shared" si="34"/>
        <v>0</v>
      </c>
      <c r="FO29" s="7">
        <f t="shared" si="34"/>
        <v>0</v>
      </c>
      <c r="FP29" s="7">
        <f t="shared" si="34"/>
        <v>0</v>
      </c>
      <c r="FQ29" s="7">
        <f t="shared" si="34"/>
        <v>0</v>
      </c>
      <c r="FR29" s="7">
        <f t="shared" si="34"/>
        <v>0</v>
      </c>
      <c r="FS29" s="7">
        <f t="shared" si="34"/>
        <v>0</v>
      </c>
      <c r="FT29" s="7">
        <f t="shared" si="34"/>
        <v>0</v>
      </c>
      <c r="FU29" s="7">
        <f t="shared" si="34"/>
        <v>0</v>
      </c>
      <c r="FV29" s="7">
        <f t="shared" si="34"/>
        <v>0</v>
      </c>
      <c r="FW29" s="7">
        <f t="shared" si="34"/>
        <v>0</v>
      </c>
      <c r="FX29" s="7">
        <f t="shared" si="34"/>
        <v>0</v>
      </c>
    </row>
    <row r="30" spans="4:180" x14ac:dyDescent="0.3">
      <c r="D30" s="11" t="s">
        <v>140</v>
      </c>
      <c r="E30" s="155">
        <v>215000</v>
      </c>
      <c r="F30" s="2">
        <v>42491</v>
      </c>
      <c r="G30" s="6">
        <v>6</v>
      </c>
      <c r="H30" s="9">
        <f t="shared" si="22"/>
        <v>42675</v>
      </c>
      <c r="I30" s="7">
        <f t="shared" si="35"/>
        <v>0</v>
      </c>
      <c r="J30" s="7">
        <f t="shared" si="35"/>
        <v>35833.333333333336</v>
      </c>
      <c r="K30" s="7">
        <f t="shared" si="35"/>
        <v>35833.333333333336</v>
      </c>
      <c r="L30" s="7">
        <f t="shared" si="35"/>
        <v>35833.333333333336</v>
      </c>
      <c r="M30" s="7">
        <f t="shared" si="35"/>
        <v>35833.333333333336</v>
      </c>
      <c r="N30" s="7">
        <f t="shared" si="35"/>
        <v>35833.333333333336</v>
      </c>
      <c r="O30" s="7">
        <f t="shared" si="35"/>
        <v>35833.333333333336</v>
      </c>
      <c r="P30" s="7">
        <f t="shared" si="35"/>
        <v>0</v>
      </c>
      <c r="Q30" s="7">
        <f t="shared" si="35"/>
        <v>0</v>
      </c>
      <c r="R30" s="7">
        <f t="shared" si="35"/>
        <v>0</v>
      </c>
      <c r="S30" s="7">
        <f t="shared" si="35"/>
        <v>0</v>
      </c>
      <c r="T30" s="7">
        <f t="shared" si="35"/>
        <v>0</v>
      </c>
      <c r="U30" s="7">
        <f t="shared" si="35"/>
        <v>0</v>
      </c>
      <c r="V30" s="7">
        <f t="shared" si="35"/>
        <v>0</v>
      </c>
      <c r="W30" s="7">
        <f t="shared" si="35"/>
        <v>0</v>
      </c>
      <c r="X30" s="7">
        <f t="shared" si="35"/>
        <v>0</v>
      </c>
      <c r="Y30" s="7">
        <f t="shared" ref="Y30:CJ34" si="39">IF(AND(Y$8&gt;=$F30,$H30&gt;Y$8),$E30/$G30,0)</f>
        <v>0</v>
      </c>
      <c r="Z30" s="7">
        <f t="shared" si="39"/>
        <v>0</v>
      </c>
      <c r="AA30" s="7">
        <f t="shared" si="39"/>
        <v>0</v>
      </c>
      <c r="AB30" s="7">
        <f t="shared" si="39"/>
        <v>0</v>
      </c>
      <c r="AC30" s="7">
        <f t="shared" si="39"/>
        <v>0</v>
      </c>
      <c r="AD30" s="7">
        <f t="shared" si="39"/>
        <v>0</v>
      </c>
      <c r="AE30" s="7">
        <f t="shared" si="39"/>
        <v>0</v>
      </c>
      <c r="AF30" s="7">
        <f t="shared" si="39"/>
        <v>0</v>
      </c>
      <c r="AG30" s="7">
        <f t="shared" si="39"/>
        <v>0</v>
      </c>
      <c r="AH30" s="7">
        <f t="shared" si="39"/>
        <v>0</v>
      </c>
      <c r="AI30" s="7">
        <f t="shared" si="39"/>
        <v>0</v>
      </c>
      <c r="AJ30" s="7">
        <f t="shared" si="39"/>
        <v>0</v>
      </c>
      <c r="AK30" s="7">
        <f t="shared" si="39"/>
        <v>0</v>
      </c>
      <c r="AL30" s="7">
        <f t="shared" si="39"/>
        <v>0</v>
      </c>
      <c r="AM30" s="7">
        <f t="shared" si="39"/>
        <v>0</v>
      </c>
      <c r="AN30" s="7">
        <f t="shared" si="39"/>
        <v>0</v>
      </c>
      <c r="AO30" s="7">
        <f t="shared" si="39"/>
        <v>0</v>
      </c>
      <c r="AP30" s="7">
        <f t="shared" si="39"/>
        <v>0</v>
      </c>
      <c r="AQ30" s="7">
        <f t="shared" si="39"/>
        <v>0</v>
      </c>
      <c r="AR30" s="7">
        <f t="shared" si="39"/>
        <v>0</v>
      </c>
      <c r="AS30" s="7">
        <f t="shared" si="39"/>
        <v>0</v>
      </c>
      <c r="AT30" s="7">
        <f t="shared" si="39"/>
        <v>0</v>
      </c>
      <c r="AU30" s="7">
        <f t="shared" si="39"/>
        <v>0</v>
      </c>
      <c r="AV30" s="7">
        <f t="shared" si="39"/>
        <v>0</v>
      </c>
      <c r="AW30" s="7">
        <f t="shared" si="39"/>
        <v>0</v>
      </c>
      <c r="AX30" s="7">
        <f t="shared" si="39"/>
        <v>0</v>
      </c>
      <c r="AY30" s="7">
        <f t="shared" si="39"/>
        <v>0</v>
      </c>
      <c r="AZ30" s="7">
        <f t="shared" si="39"/>
        <v>0</v>
      </c>
      <c r="BA30" s="7">
        <f t="shared" si="39"/>
        <v>0</v>
      </c>
      <c r="BB30" s="7">
        <f t="shared" si="39"/>
        <v>0</v>
      </c>
      <c r="BC30" s="7">
        <f t="shared" si="39"/>
        <v>0</v>
      </c>
      <c r="BD30" s="7">
        <f t="shared" si="39"/>
        <v>0</v>
      </c>
      <c r="BE30" s="7">
        <f t="shared" si="39"/>
        <v>0</v>
      </c>
      <c r="BF30" s="7">
        <f t="shared" si="39"/>
        <v>0</v>
      </c>
      <c r="BG30" s="7">
        <f t="shared" si="39"/>
        <v>0</v>
      </c>
      <c r="BH30" s="7">
        <f t="shared" si="39"/>
        <v>0</v>
      </c>
      <c r="BI30" s="7">
        <f t="shared" si="39"/>
        <v>0</v>
      </c>
      <c r="BJ30" s="7">
        <f t="shared" si="39"/>
        <v>0</v>
      </c>
      <c r="BK30" s="7">
        <f t="shared" si="39"/>
        <v>0</v>
      </c>
      <c r="BL30" s="7">
        <f t="shared" si="39"/>
        <v>0</v>
      </c>
      <c r="BM30" s="7">
        <f t="shared" si="39"/>
        <v>0</v>
      </c>
      <c r="BN30" s="7">
        <f t="shared" si="39"/>
        <v>0</v>
      </c>
      <c r="BO30" s="7">
        <f t="shared" si="39"/>
        <v>0</v>
      </c>
      <c r="BP30" s="7">
        <f t="shared" si="39"/>
        <v>0</v>
      </c>
      <c r="BQ30" s="7">
        <f t="shared" si="39"/>
        <v>0</v>
      </c>
      <c r="BR30" s="7">
        <f t="shared" si="39"/>
        <v>0</v>
      </c>
      <c r="BS30" s="7">
        <f t="shared" si="39"/>
        <v>0</v>
      </c>
      <c r="BT30" s="7">
        <f t="shared" si="39"/>
        <v>0</v>
      </c>
      <c r="BU30" s="7">
        <f t="shared" si="39"/>
        <v>0</v>
      </c>
      <c r="BV30" s="7">
        <f t="shared" si="38"/>
        <v>0</v>
      </c>
      <c r="BW30" s="7">
        <f t="shared" si="38"/>
        <v>0</v>
      </c>
      <c r="BX30" s="7">
        <f t="shared" si="38"/>
        <v>0</v>
      </c>
      <c r="BY30" s="7">
        <f t="shared" si="38"/>
        <v>0</v>
      </c>
      <c r="BZ30" s="7">
        <f t="shared" si="38"/>
        <v>0</v>
      </c>
      <c r="CA30" s="7">
        <f t="shared" si="38"/>
        <v>0</v>
      </c>
      <c r="CB30" s="7">
        <f t="shared" si="38"/>
        <v>0</v>
      </c>
      <c r="CC30" s="7">
        <f t="shared" si="38"/>
        <v>0</v>
      </c>
      <c r="CD30" s="7">
        <f t="shared" si="38"/>
        <v>0</v>
      </c>
      <c r="CE30" s="7">
        <f t="shared" si="38"/>
        <v>0</v>
      </c>
      <c r="CF30" s="7">
        <f t="shared" si="38"/>
        <v>0</v>
      </c>
      <c r="CG30" s="7">
        <f t="shared" si="38"/>
        <v>0</v>
      </c>
      <c r="CH30" s="7">
        <f t="shared" si="38"/>
        <v>0</v>
      </c>
      <c r="CI30" s="7">
        <f t="shared" si="38"/>
        <v>0</v>
      </c>
      <c r="CJ30" s="7">
        <f t="shared" si="38"/>
        <v>0</v>
      </c>
      <c r="CK30" s="7">
        <f t="shared" si="38"/>
        <v>0</v>
      </c>
      <c r="CL30" s="7">
        <f t="shared" si="38"/>
        <v>0</v>
      </c>
      <c r="CM30" s="7">
        <f t="shared" si="38"/>
        <v>0</v>
      </c>
      <c r="CN30" s="7">
        <f t="shared" si="38"/>
        <v>0</v>
      </c>
      <c r="CO30" s="7">
        <f t="shared" si="38"/>
        <v>0</v>
      </c>
      <c r="CP30" s="7">
        <f t="shared" si="38"/>
        <v>0</v>
      </c>
      <c r="CQ30" s="7">
        <f t="shared" si="38"/>
        <v>0</v>
      </c>
      <c r="CR30" s="7">
        <f t="shared" si="38"/>
        <v>0</v>
      </c>
      <c r="CS30" s="7">
        <f t="shared" si="29"/>
        <v>0</v>
      </c>
      <c r="CT30" s="7">
        <f t="shared" si="29"/>
        <v>0</v>
      </c>
      <c r="CU30" s="7">
        <f t="shared" si="29"/>
        <v>0</v>
      </c>
      <c r="CV30" s="7">
        <f t="shared" si="29"/>
        <v>0</v>
      </c>
      <c r="CW30" s="7">
        <f t="shared" si="29"/>
        <v>0</v>
      </c>
      <c r="CX30" s="7">
        <f t="shared" si="29"/>
        <v>0</v>
      </c>
      <c r="CY30" s="7">
        <f t="shared" si="29"/>
        <v>0</v>
      </c>
      <c r="CZ30" s="7">
        <f t="shared" si="29"/>
        <v>0</v>
      </c>
      <c r="DA30" s="7">
        <f t="shared" si="29"/>
        <v>0</v>
      </c>
      <c r="DB30" s="7">
        <f t="shared" si="29"/>
        <v>0</v>
      </c>
      <c r="DC30" s="7">
        <f t="shared" si="29"/>
        <v>0</v>
      </c>
      <c r="DD30" s="7">
        <f t="shared" si="29"/>
        <v>0</v>
      </c>
      <c r="DE30" s="7">
        <f t="shared" si="29"/>
        <v>0</v>
      </c>
      <c r="DF30" s="7">
        <f t="shared" si="29"/>
        <v>0</v>
      </c>
      <c r="DG30" s="7">
        <f t="shared" si="29"/>
        <v>0</v>
      </c>
      <c r="DH30" s="7">
        <f t="shared" si="32"/>
        <v>0</v>
      </c>
      <c r="DI30" s="7">
        <f t="shared" si="32"/>
        <v>0</v>
      </c>
      <c r="DJ30" s="7">
        <f t="shared" si="32"/>
        <v>0</v>
      </c>
      <c r="DK30" s="7">
        <f t="shared" si="32"/>
        <v>0</v>
      </c>
      <c r="DL30" s="7">
        <f t="shared" si="32"/>
        <v>0</v>
      </c>
      <c r="DM30" s="7">
        <f t="shared" si="32"/>
        <v>0</v>
      </c>
      <c r="DN30" s="7">
        <f t="shared" si="32"/>
        <v>0</v>
      </c>
      <c r="DO30" s="7">
        <f t="shared" si="32"/>
        <v>0</v>
      </c>
      <c r="DP30" s="7">
        <f t="shared" si="32"/>
        <v>0</v>
      </c>
      <c r="DQ30" s="7">
        <f t="shared" si="32"/>
        <v>0</v>
      </c>
      <c r="DR30" s="7">
        <f t="shared" si="32"/>
        <v>0</v>
      </c>
      <c r="DS30" s="7">
        <f t="shared" si="32"/>
        <v>0</v>
      </c>
      <c r="DT30" s="7">
        <f t="shared" si="32"/>
        <v>0</v>
      </c>
      <c r="DU30" s="7">
        <f t="shared" si="32"/>
        <v>0</v>
      </c>
      <c r="DV30" s="7">
        <f t="shared" si="32"/>
        <v>0</v>
      </c>
      <c r="DW30" s="7">
        <f t="shared" si="32"/>
        <v>0</v>
      </c>
      <c r="DX30" s="7">
        <f t="shared" si="36"/>
        <v>0</v>
      </c>
      <c r="DY30" s="7">
        <f t="shared" si="36"/>
        <v>0</v>
      </c>
      <c r="DZ30" s="7">
        <f t="shared" si="36"/>
        <v>0</v>
      </c>
      <c r="EA30" s="7">
        <f t="shared" si="36"/>
        <v>0</v>
      </c>
      <c r="EB30" s="7">
        <f t="shared" si="36"/>
        <v>0</v>
      </c>
      <c r="EC30" s="7">
        <f t="shared" si="36"/>
        <v>0</v>
      </c>
      <c r="ED30" s="7">
        <f t="shared" si="36"/>
        <v>0</v>
      </c>
      <c r="EE30" s="7">
        <f t="shared" si="36"/>
        <v>0</v>
      </c>
      <c r="EF30" s="7">
        <f t="shared" si="36"/>
        <v>0</v>
      </c>
      <c r="EG30" s="7">
        <f t="shared" si="36"/>
        <v>0</v>
      </c>
      <c r="EH30" s="7">
        <f t="shared" si="36"/>
        <v>0</v>
      </c>
      <c r="EI30" s="7">
        <f t="shared" si="36"/>
        <v>0</v>
      </c>
      <c r="EJ30" s="7">
        <f t="shared" si="36"/>
        <v>0</v>
      </c>
      <c r="EK30" s="7">
        <f t="shared" si="36"/>
        <v>0</v>
      </c>
      <c r="EL30" s="7">
        <f t="shared" si="36"/>
        <v>0</v>
      </c>
      <c r="EM30" s="7">
        <f t="shared" si="36"/>
        <v>0</v>
      </c>
      <c r="EN30" s="7">
        <f t="shared" si="34"/>
        <v>0</v>
      </c>
      <c r="EO30" s="7">
        <f t="shared" si="34"/>
        <v>0</v>
      </c>
      <c r="EP30" s="7">
        <f t="shared" si="34"/>
        <v>0</v>
      </c>
      <c r="EQ30" s="7">
        <f t="shared" si="34"/>
        <v>0</v>
      </c>
      <c r="ER30" s="7">
        <f t="shared" si="34"/>
        <v>0</v>
      </c>
      <c r="ES30" s="7">
        <f t="shared" si="34"/>
        <v>0</v>
      </c>
      <c r="ET30" s="7">
        <f t="shared" si="34"/>
        <v>0</v>
      </c>
      <c r="EU30" s="7">
        <f t="shared" si="34"/>
        <v>0</v>
      </c>
      <c r="EV30" s="7">
        <f t="shared" si="34"/>
        <v>0</v>
      </c>
      <c r="EW30" s="7">
        <f t="shared" si="34"/>
        <v>0</v>
      </c>
      <c r="EX30" s="7">
        <f t="shared" si="34"/>
        <v>0</v>
      </c>
      <c r="EY30" s="7">
        <f t="shared" si="34"/>
        <v>0</v>
      </c>
      <c r="EZ30" s="7">
        <f t="shared" si="34"/>
        <v>0</v>
      </c>
      <c r="FA30" s="7">
        <f t="shared" si="34"/>
        <v>0</v>
      </c>
      <c r="FB30" s="7">
        <f t="shared" si="34"/>
        <v>0</v>
      </c>
      <c r="FC30" s="7">
        <f t="shared" si="34"/>
        <v>0</v>
      </c>
      <c r="FD30" s="7">
        <f t="shared" si="34"/>
        <v>0</v>
      </c>
      <c r="FE30" s="7">
        <f t="shared" si="34"/>
        <v>0</v>
      </c>
      <c r="FF30" s="7">
        <f t="shared" si="34"/>
        <v>0</v>
      </c>
      <c r="FG30" s="7">
        <f t="shared" si="34"/>
        <v>0</v>
      </c>
      <c r="FH30" s="7">
        <f t="shared" si="34"/>
        <v>0</v>
      </c>
      <c r="FI30" s="7">
        <f t="shared" si="34"/>
        <v>0</v>
      </c>
      <c r="FJ30" s="7">
        <f t="shared" si="34"/>
        <v>0</v>
      </c>
      <c r="FK30" s="7">
        <f t="shared" si="34"/>
        <v>0</v>
      </c>
      <c r="FL30" s="7">
        <f t="shared" si="34"/>
        <v>0</v>
      </c>
      <c r="FM30" s="7">
        <f t="shared" si="34"/>
        <v>0</v>
      </c>
      <c r="FN30" s="7">
        <f t="shared" si="34"/>
        <v>0</v>
      </c>
      <c r="FO30" s="7">
        <f t="shared" si="34"/>
        <v>0</v>
      </c>
      <c r="FP30" s="7">
        <f t="shared" si="34"/>
        <v>0</v>
      </c>
      <c r="FQ30" s="7">
        <f t="shared" si="34"/>
        <v>0</v>
      </c>
      <c r="FR30" s="7">
        <f t="shared" si="34"/>
        <v>0</v>
      </c>
      <c r="FS30" s="7">
        <f t="shared" si="34"/>
        <v>0</v>
      </c>
      <c r="FT30" s="7">
        <f t="shared" si="34"/>
        <v>0</v>
      </c>
      <c r="FU30" s="7">
        <f t="shared" si="34"/>
        <v>0</v>
      </c>
      <c r="FV30" s="7">
        <f t="shared" si="34"/>
        <v>0</v>
      </c>
      <c r="FW30" s="7">
        <f t="shared" si="34"/>
        <v>0</v>
      </c>
      <c r="FX30" s="7">
        <f t="shared" si="34"/>
        <v>0</v>
      </c>
    </row>
    <row r="31" spans="4:180" x14ac:dyDescent="0.3">
      <c r="D31" s="11" t="s">
        <v>141</v>
      </c>
      <c r="E31" s="155">
        <v>125000</v>
      </c>
      <c r="F31" s="2">
        <v>42491</v>
      </c>
      <c r="G31" s="6">
        <v>10</v>
      </c>
      <c r="H31" s="9">
        <f t="shared" si="22"/>
        <v>42795</v>
      </c>
      <c r="I31" s="7">
        <f t="shared" si="35"/>
        <v>0</v>
      </c>
      <c r="J31" s="7">
        <f t="shared" si="35"/>
        <v>12500</v>
      </c>
      <c r="K31" s="7">
        <f t="shared" si="35"/>
        <v>12500</v>
      </c>
      <c r="L31" s="7">
        <f t="shared" si="35"/>
        <v>12500</v>
      </c>
      <c r="M31" s="7">
        <f t="shared" si="35"/>
        <v>12500</v>
      </c>
      <c r="N31" s="7">
        <f t="shared" si="35"/>
        <v>12500</v>
      </c>
      <c r="O31" s="7">
        <f t="shared" si="35"/>
        <v>12500</v>
      </c>
      <c r="P31" s="7">
        <f t="shared" si="35"/>
        <v>12500</v>
      </c>
      <c r="Q31" s="7">
        <f t="shared" si="35"/>
        <v>12500</v>
      </c>
      <c r="R31" s="7">
        <f t="shared" si="35"/>
        <v>12500</v>
      </c>
      <c r="S31" s="7">
        <f t="shared" si="35"/>
        <v>12500</v>
      </c>
      <c r="T31" s="7">
        <f t="shared" si="35"/>
        <v>0</v>
      </c>
      <c r="U31" s="7">
        <f t="shared" si="35"/>
        <v>0</v>
      </c>
      <c r="V31" s="7">
        <f t="shared" si="35"/>
        <v>0</v>
      </c>
      <c r="W31" s="7">
        <f t="shared" si="35"/>
        <v>0</v>
      </c>
      <c r="X31" s="7">
        <f t="shared" si="35"/>
        <v>0</v>
      </c>
      <c r="Y31" s="7">
        <f t="shared" si="39"/>
        <v>0</v>
      </c>
      <c r="Z31" s="7">
        <f t="shared" si="39"/>
        <v>0</v>
      </c>
      <c r="AA31" s="7">
        <f t="shared" si="39"/>
        <v>0</v>
      </c>
      <c r="AB31" s="7">
        <f t="shared" si="39"/>
        <v>0</v>
      </c>
      <c r="AC31" s="7">
        <f t="shared" si="39"/>
        <v>0</v>
      </c>
      <c r="AD31" s="7">
        <f t="shared" si="39"/>
        <v>0</v>
      </c>
      <c r="AE31" s="7">
        <f t="shared" si="39"/>
        <v>0</v>
      </c>
      <c r="AF31" s="7">
        <f t="shared" si="39"/>
        <v>0</v>
      </c>
      <c r="AG31" s="7">
        <f t="shared" si="39"/>
        <v>0</v>
      </c>
      <c r="AH31" s="7">
        <f t="shared" si="39"/>
        <v>0</v>
      </c>
      <c r="AI31" s="7">
        <f t="shared" si="39"/>
        <v>0</v>
      </c>
      <c r="AJ31" s="7">
        <f t="shared" si="39"/>
        <v>0</v>
      </c>
      <c r="AK31" s="7">
        <f t="shared" si="39"/>
        <v>0</v>
      </c>
      <c r="AL31" s="7">
        <f t="shared" si="39"/>
        <v>0</v>
      </c>
      <c r="AM31" s="7">
        <f t="shared" si="39"/>
        <v>0</v>
      </c>
      <c r="AN31" s="7">
        <f t="shared" si="39"/>
        <v>0</v>
      </c>
      <c r="AO31" s="7">
        <f t="shared" si="39"/>
        <v>0</v>
      </c>
      <c r="AP31" s="7">
        <f t="shared" si="39"/>
        <v>0</v>
      </c>
      <c r="AQ31" s="7">
        <f t="shared" si="39"/>
        <v>0</v>
      </c>
      <c r="AR31" s="7">
        <f t="shared" si="39"/>
        <v>0</v>
      </c>
      <c r="AS31" s="7">
        <f t="shared" si="39"/>
        <v>0</v>
      </c>
      <c r="AT31" s="7">
        <f t="shared" si="39"/>
        <v>0</v>
      </c>
      <c r="AU31" s="7">
        <f t="shared" si="39"/>
        <v>0</v>
      </c>
      <c r="AV31" s="7">
        <f t="shared" si="39"/>
        <v>0</v>
      </c>
      <c r="AW31" s="7">
        <f t="shared" si="39"/>
        <v>0</v>
      </c>
      <c r="AX31" s="7">
        <f t="shared" si="39"/>
        <v>0</v>
      </c>
      <c r="AY31" s="7">
        <f t="shared" si="39"/>
        <v>0</v>
      </c>
      <c r="AZ31" s="7">
        <f t="shared" si="39"/>
        <v>0</v>
      </c>
      <c r="BA31" s="7">
        <f t="shared" si="39"/>
        <v>0</v>
      </c>
      <c r="BB31" s="7">
        <f t="shared" si="39"/>
        <v>0</v>
      </c>
      <c r="BC31" s="7">
        <f t="shared" si="39"/>
        <v>0</v>
      </c>
      <c r="BD31" s="7">
        <f t="shared" si="39"/>
        <v>0</v>
      </c>
      <c r="BE31" s="7">
        <f t="shared" si="39"/>
        <v>0</v>
      </c>
      <c r="BF31" s="7">
        <f t="shared" si="39"/>
        <v>0</v>
      </c>
      <c r="BG31" s="7">
        <f t="shared" si="39"/>
        <v>0</v>
      </c>
      <c r="BH31" s="7">
        <f t="shared" si="39"/>
        <v>0</v>
      </c>
      <c r="BI31" s="7">
        <f t="shared" si="39"/>
        <v>0</v>
      </c>
      <c r="BJ31" s="7">
        <f t="shared" si="39"/>
        <v>0</v>
      </c>
      <c r="BK31" s="7">
        <f t="shared" si="39"/>
        <v>0</v>
      </c>
      <c r="BL31" s="7">
        <f t="shared" si="39"/>
        <v>0</v>
      </c>
      <c r="BM31" s="7">
        <f t="shared" si="39"/>
        <v>0</v>
      </c>
      <c r="BN31" s="7">
        <f t="shared" si="39"/>
        <v>0</v>
      </c>
      <c r="BO31" s="7">
        <f t="shared" si="39"/>
        <v>0</v>
      </c>
      <c r="BP31" s="7">
        <f t="shared" si="39"/>
        <v>0</v>
      </c>
      <c r="BQ31" s="7">
        <f t="shared" si="39"/>
        <v>0</v>
      </c>
      <c r="BR31" s="7">
        <f t="shared" si="39"/>
        <v>0</v>
      </c>
      <c r="BS31" s="7">
        <f t="shared" si="39"/>
        <v>0</v>
      </c>
      <c r="BT31" s="7">
        <f t="shared" si="39"/>
        <v>0</v>
      </c>
      <c r="BU31" s="7">
        <f t="shared" si="39"/>
        <v>0</v>
      </c>
      <c r="BV31" s="7">
        <f t="shared" si="39"/>
        <v>0</v>
      </c>
      <c r="BW31" s="7">
        <f t="shared" si="39"/>
        <v>0</v>
      </c>
      <c r="BX31" s="7">
        <f t="shared" si="39"/>
        <v>0</v>
      </c>
      <c r="BY31" s="7">
        <f t="shared" si="39"/>
        <v>0</v>
      </c>
      <c r="BZ31" s="7">
        <f t="shared" si="39"/>
        <v>0</v>
      </c>
      <c r="CA31" s="7">
        <f t="shared" si="39"/>
        <v>0</v>
      </c>
      <c r="CB31" s="7">
        <f t="shared" si="39"/>
        <v>0</v>
      </c>
      <c r="CC31" s="7">
        <f t="shared" si="39"/>
        <v>0</v>
      </c>
      <c r="CD31" s="7">
        <f t="shared" si="39"/>
        <v>0</v>
      </c>
      <c r="CE31" s="7">
        <f t="shared" si="39"/>
        <v>0</v>
      </c>
      <c r="CF31" s="7">
        <f t="shared" si="39"/>
        <v>0</v>
      </c>
      <c r="CG31" s="7">
        <f t="shared" si="39"/>
        <v>0</v>
      </c>
      <c r="CH31" s="7">
        <f t="shared" si="39"/>
        <v>0</v>
      </c>
      <c r="CI31" s="7">
        <f t="shared" si="39"/>
        <v>0</v>
      </c>
      <c r="CJ31" s="7">
        <f t="shared" si="39"/>
        <v>0</v>
      </c>
      <c r="CK31" s="7">
        <f t="shared" si="38"/>
        <v>0</v>
      </c>
      <c r="CL31" s="7">
        <f t="shared" si="38"/>
        <v>0</v>
      </c>
      <c r="CM31" s="7">
        <f t="shared" si="38"/>
        <v>0</v>
      </c>
      <c r="CN31" s="7">
        <f t="shared" si="38"/>
        <v>0</v>
      </c>
      <c r="CO31" s="7">
        <f t="shared" si="38"/>
        <v>0</v>
      </c>
      <c r="CP31" s="7">
        <f t="shared" si="38"/>
        <v>0</v>
      </c>
      <c r="CQ31" s="7">
        <f t="shared" si="38"/>
        <v>0</v>
      </c>
      <c r="CR31" s="7">
        <f t="shared" si="38"/>
        <v>0</v>
      </c>
      <c r="CS31" s="7">
        <f t="shared" si="29"/>
        <v>0</v>
      </c>
      <c r="CT31" s="7">
        <f t="shared" si="29"/>
        <v>0</v>
      </c>
      <c r="CU31" s="7">
        <f t="shared" si="29"/>
        <v>0</v>
      </c>
      <c r="CV31" s="7">
        <f t="shared" si="29"/>
        <v>0</v>
      </c>
      <c r="CW31" s="7">
        <f t="shared" si="29"/>
        <v>0</v>
      </c>
      <c r="CX31" s="7">
        <f t="shared" si="29"/>
        <v>0</v>
      </c>
      <c r="CY31" s="7">
        <f t="shared" si="29"/>
        <v>0</v>
      </c>
      <c r="CZ31" s="7">
        <f t="shared" si="29"/>
        <v>0</v>
      </c>
      <c r="DA31" s="7">
        <f t="shared" si="29"/>
        <v>0</v>
      </c>
      <c r="DB31" s="7">
        <f t="shared" si="29"/>
        <v>0</v>
      </c>
      <c r="DC31" s="7">
        <f t="shared" si="29"/>
        <v>0</v>
      </c>
      <c r="DD31" s="7">
        <f t="shared" si="29"/>
        <v>0</v>
      </c>
      <c r="DE31" s="7">
        <f t="shared" si="29"/>
        <v>0</v>
      </c>
      <c r="DF31" s="7">
        <f t="shared" si="29"/>
        <v>0</v>
      </c>
      <c r="DG31" s="7">
        <f t="shared" si="29"/>
        <v>0</v>
      </c>
      <c r="DH31" s="7">
        <f t="shared" si="32"/>
        <v>0</v>
      </c>
      <c r="DI31" s="7">
        <f t="shared" si="32"/>
        <v>0</v>
      </c>
      <c r="DJ31" s="7">
        <f t="shared" si="32"/>
        <v>0</v>
      </c>
      <c r="DK31" s="7">
        <f t="shared" si="32"/>
        <v>0</v>
      </c>
      <c r="DL31" s="7">
        <f t="shared" si="32"/>
        <v>0</v>
      </c>
      <c r="DM31" s="7">
        <f t="shared" si="32"/>
        <v>0</v>
      </c>
      <c r="DN31" s="7">
        <f t="shared" si="32"/>
        <v>0</v>
      </c>
      <c r="DO31" s="7">
        <f t="shared" si="32"/>
        <v>0</v>
      </c>
      <c r="DP31" s="7">
        <f t="shared" si="32"/>
        <v>0</v>
      </c>
      <c r="DQ31" s="7">
        <f t="shared" si="32"/>
        <v>0</v>
      </c>
      <c r="DR31" s="7">
        <f t="shared" si="32"/>
        <v>0</v>
      </c>
      <c r="DS31" s="7">
        <f t="shared" si="32"/>
        <v>0</v>
      </c>
      <c r="DT31" s="7">
        <f t="shared" si="32"/>
        <v>0</v>
      </c>
      <c r="DU31" s="7">
        <f t="shared" si="32"/>
        <v>0</v>
      </c>
      <c r="DV31" s="7">
        <f t="shared" si="32"/>
        <v>0</v>
      </c>
      <c r="DW31" s="7">
        <f t="shared" si="32"/>
        <v>0</v>
      </c>
      <c r="DX31" s="7">
        <f t="shared" si="36"/>
        <v>0</v>
      </c>
      <c r="DY31" s="7">
        <f t="shared" si="36"/>
        <v>0</v>
      </c>
      <c r="DZ31" s="7">
        <f t="shared" si="36"/>
        <v>0</v>
      </c>
      <c r="EA31" s="7">
        <f t="shared" si="36"/>
        <v>0</v>
      </c>
      <c r="EB31" s="7">
        <f t="shared" si="36"/>
        <v>0</v>
      </c>
      <c r="EC31" s="7">
        <f t="shared" si="36"/>
        <v>0</v>
      </c>
      <c r="ED31" s="7">
        <f t="shared" si="36"/>
        <v>0</v>
      </c>
      <c r="EE31" s="7">
        <f t="shared" si="36"/>
        <v>0</v>
      </c>
      <c r="EF31" s="7">
        <f t="shared" si="36"/>
        <v>0</v>
      </c>
      <c r="EG31" s="7">
        <f t="shared" si="36"/>
        <v>0</v>
      </c>
      <c r="EH31" s="7">
        <f t="shared" si="36"/>
        <v>0</v>
      </c>
      <c r="EI31" s="7">
        <f t="shared" si="36"/>
        <v>0</v>
      </c>
      <c r="EJ31" s="7">
        <f t="shared" si="36"/>
        <v>0</v>
      </c>
      <c r="EK31" s="7">
        <f t="shared" si="36"/>
        <v>0</v>
      </c>
      <c r="EL31" s="7">
        <f t="shared" si="36"/>
        <v>0</v>
      </c>
      <c r="EM31" s="7">
        <f t="shared" si="36"/>
        <v>0</v>
      </c>
      <c r="EN31" s="7">
        <f t="shared" si="34"/>
        <v>0</v>
      </c>
      <c r="EO31" s="7">
        <f t="shared" si="34"/>
        <v>0</v>
      </c>
      <c r="EP31" s="7">
        <f t="shared" si="34"/>
        <v>0</v>
      </c>
      <c r="EQ31" s="7">
        <f t="shared" si="34"/>
        <v>0</v>
      </c>
      <c r="ER31" s="7">
        <f t="shared" si="34"/>
        <v>0</v>
      </c>
      <c r="ES31" s="7">
        <f t="shared" si="34"/>
        <v>0</v>
      </c>
      <c r="ET31" s="7">
        <f t="shared" ref="ET31:FX31" si="40">IF(AND(ET$8&gt;=$F31,$H31&gt;ET$8),$E31/$G31,0)</f>
        <v>0</v>
      </c>
      <c r="EU31" s="7">
        <f t="shared" si="40"/>
        <v>0</v>
      </c>
      <c r="EV31" s="7">
        <f t="shared" si="40"/>
        <v>0</v>
      </c>
      <c r="EW31" s="7">
        <f t="shared" si="40"/>
        <v>0</v>
      </c>
      <c r="EX31" s="7">
        <f t="shared" si="40"/>
        <v>0</v>
      </c>
      <c r="EY31" s="7">
        <f t="shared" si="40"/>
        <v>0</v>
      </c>
      <c r="EZ31" s="7">
        <f t="shared" si="40"/>
        <v>0</v>
      </c>
      <c r="FA31" s="7">
        <f t="shared" si="40"/>
        <v>0</v>
      </c>
      <c r="FB31" s="7">
        <f t="shared" si="40"/>
        <v>0</v>
      </c>
      <c r="FC31" s="7">
        <f t="shared" si="40"/>
        <v>0</v>
      </c>
      <c r="FD31" s="7">
        <f t="shared" si="40"/>
        <v>0</v>
      </c>
      <c r="FE31" s="7">
        <f t="shared" si="40"/>
        <v>0</v>
      </c>
      <c r="FF31" s="7">
        <f t="shared" si="40"/>
        <v>0</v>
      </c>
      <c r="FG31" s="7">
        <f t="shared" si="40"/>
        <v>0</v>
      </c>
      <c r="FH31" s="7">
        <f t="shared" si="40"/>
        <v>0</v>
      </c>
      <c r="FI31" s="7">
        <f t="shared" si="40"/>
        <v>0</v>
      </c>
      <c r="FJ31" s="7">
        <f t="shared" si="40"/>
        <v>0</v>
      </c>
      <c r="FK31" s="7">
        <f t="shared" si="40"/>
        <v>0</v>
      </c>
      <c r="FL31" s="7">
        <f t="shared" si="40"/>
        <v>0</v>
      </c>
      <c r="FM31" s="7">
        <f t="shared" si="40"/>
        <v>0</v>
      </c>
      <c r="FN31" s="7">
        <f t="shared" si="40"/>
        <v>0</v>
      </c>
      <c r="FO31" s="7">
        <f t="shared" si="40"/>
        <v>0</v>
      </c>
      <c r="FP31" s="7">
        <f t="shared" si="40"/>
        <v>0</v>
      </c>
      <c r="FQ31" s="7">
        <f t="shared" si="40"/>
        <v>0</v>
      </c>
      <c r="FR31" s="7">
        <f t="shared" si="40"/>
        <v>0</v>
      </c>
      <c r="FS31" s="7">
        <f t="shared" si="40"/>
        <v>0</v>
      </c>
      <c r="FT31" s="7">
        <f t="shared" si="40"/>
        <v>0</v>
      </c>
      <c r="FU31" s="7">
        <f t="shared" si="40"/>
        <v>0</v>
      </c>
      <c r="FV31" s="7">
        <f t="shared" si="40"/>
        <v>0</v>
      </c>
      <c r="FW31" s="7">
        <f t="shared" si="40"/>
        <v>0</v>
      </c>
      <c r="FX31" s="7">
        <f t="shared" si="40"/>
        <v>0</v>
      </c>
    </row>
    <row r="32" spans="4:180" x14ac:dyDescent="0.3">
      <c r="D32" s="11" t="s">
        <v>142</v>
      </c>
      <c r="E32" s="155">
        <v>37000</v>
      </c>
      <c r="F32" s="2">
        <v>42491</v>
      </c>
      <c r="G32" s="6">
        <v>3</v>
      </c>
      <c r="H32" s="9">
        <f t="shared" si="22"/>
        <v>42583</v>
      </c>
      <c r="I32" s="7">
        <f t="shared" si="35"/>
        <v>0</v>
      </c>
      <c r="J32" s="7">
        <f t="shared" si="35"/>
        <v>12333.333333333334</v>
      </c>
      <c r="K32" s="7">
        <f t="shared" si="35"/>
        <v>12333.333333333334</v>
      </c>
      <c r="L32" s="7">
        <f t="shared" si="35"/>
        <v>12333.333333333334</v>
      </c>
      <c r="M32" s="7">
        <f t="shared" si="35"/>
        <v>0</v>
      </c>
      <c r="N32" s="7">
        <f t="shared" si="35"/>
        <v>0</v>
      </c>
      <c r="O32" s="7">
        <f t="shared" si="35"/>
        <v>0</v>
      </c>
      <c r="P32" s="7">
        <f t="shared" si="35"/>
        <v>0</v>
      </c>
      <c r="Q32" s="7">
        <f t="shared" si="35"/>
        <v>0</v>
      </c>
      <c r="R32" s="7">
        <f t="shared" si="35"/>
        <v>0</v>
      </c>
      <c r="S32" s="7">
        <f t="shared" si="35"/>
        <v>0</v>
      </c>
      <c r="T32" s="7">
        <f t="shared" si="35"/>
        <v>0</v>
      </c>
      <c r="U32" s="7">
        <f t="shared" si="35"/>
        <v>0</v>
      </c>
      <c r="V32" s="7">
        <f t="shared" si="35"/>
        <v>0</v>
      </c>
      <c r="W32" s="7">
        <f t="shared" si="35"/>
        <v>0</v>
      </c>
      <c r="X32" s="7">
        <f t="shared" si="35"/>
        <v>0</v>
      </c>
      <c r="Y32" s="7">
        <f t="shared" si="39"/>
        <v>0</v>
      </c>
      <c r="Z32" s="7">
        <f t="shared" si="39"/>
        <v>0</v>
      </c>
      <c r="AA32" s="7">
        <f t="shared" si="39"/>
        <v>0</v>
      </c>
      <c r="AB32" s="7">
        <f t="shared" si="39"/>
        <v>0</v>
      </c>
      <c r="AC32" s="7">
        <f t="shared" si="39"/>
        <v>0</v>
      </c>
      <c r="AD32" s="7">
        <f t="shared" si="39"/>
        <v>0</v>
      </c>
      <c r="AE32" s="7">
        <f t="shared" si="39"/>
        <v>0</v>
      </c>
      <c r="AF32" s="7">
        <f t="shared" si="39"/>
        <v>0</v>
      </c>
      <c r="AG32" s="7">
        <f t="shared" si="39"/>
        <v>0</v>
      </c>
      <c r="AH32" s="7">
        <f t="shared" si="39"/>
        <v>0</v>
      </c>
      <c r="AI32" s="7">
        <f t="shared" si="39"/>
        <v>0</v>
      </c>
      <c r="AJ32" s="7">
        <f t="shared" si="39"/>
        <v>0</v>
      </c>
      <c r="AK32" s="7">
        <f t="shared" si="39"/>
        <v>0</v>
      </c>
      <c r="AL32" s="7">
        <f t="shared" si="39"/>
        <v>0</v>
      </c>
      <c r="AM32" s="7">
        <f t="shared" si="39"/>
        <v>0</v>
      </c>
      <c r="AN32" s="7">
        <f t="shared" si="39"/>
        <v>0</v>
      </c>
      <c r="AO32" s="7">
        <f t="shared" si="39"/>
        <v>0</v>
      </c>
      <c r="AP32" s="7">
        <f t="shared" si="39"/>
        <v>0</v>
      </c>
      <c r="AQ32" s="7">
        <f t="shared" si="39"/>
        <v>0</v>
      </c>
      <c r="AR32" s="7">
        <f t="shared" si="39"/>
        <v>0</v>
      </c>
      <c r="AS32" s="7">
        <f t="shared" si="39"/>
        <v>0</v>
      </c>
      <c r="AT32" s="7">
        <f t="shared" si="39"/>
        <v>0</v>
      </c>
      <c r="AU32" s="7">
        <f t="shared" si="39"/>
        <v>0</v>
      </c>
      <c r="AV32" s="7">
        <f t="shared" si="39"/>
        <v>0</v>
      </c>
      <c r="AW32" s="7">
        <f t="shared" si="39"/>
        <v>0</v>
      </c>
      <c r="AX32" s="7">
        <f t="shared" si="39"/>
        <v>0</v>
      </c>
      <c r="AY32" s="7">
        <f t="shared" si="39"/>
        <v>0</v>
      </c>
      <c r="AZ32" s="7">
        <f t="shared" si="39"/>
        <v>0</v>
      </c>
      <c r="BA32" s="7">
        <f t="shared" si="39"/>
        <v>0</v>
      </c>
      <c r="BB32" s="7">
        <f t="shared" si="39"/>
        <v>0</v>
      </c>
      <c r="BC32" s="7">
        <f t="shared" si="39"/>
        <v>0</v>
      </c>
      <c r="BD32" s="7">
        <f t="shared" si="39"/>
        <v>0</v>
      </c>
      <c r="BE32" s="7">
        <f t="shared" si="39"/>
        <v>0</v>
      </c>
      <c r="BF32" s="7">
        <f t="shared" si="39"/>
        <v>0</v>
      </c>
      <c r="BG32" s="7">
        <f t="shared" si="39"/>
        <v>0</v>
      </c>
      <c r="BH32" s="7">
        <f t="shared" si="39"/>
        <v>0</v>
      </c>
      <c r="BI32" s="7">
        <f t="shared" si="39"/>
        <v>0</v>
      </c>
      <c r="BJ32" s="7">
        <f t="shared" si="39"/>
        <v>0</v>
      </c>
      <c r="BK32" s="7">
        <f t="shared" si="39"/>
        <v>0</v>
      </c>
      <c r="BL32" s="7">
        <f t="shared" si="39"/>
        <v>0</v>
      </c>
      <c r="BM32" s="7">
        <f t="shared" si="39"/>
        <v>0</v>
      </c>
      <c r="BN32" s="7">
        <f t="shared" si="39"/>
        <v>0</v>
      </c>
      <c r="BO32" s="7">
        <f t="shared" si="39"/>
        <v>0</v>
      </c>
      <c r="BP32" s="7">
        <f t="shared" si="39"/>
        <v>0</v>
      </c>
      <c r="BQ32" s="7">
        <f t="shared" si="39"/>
        <v>0</v>
      </c>
      <c r="BR32" s="7">
        <f t="shared" si="39"/>
        <v>0</v>
      </c>
      <c r="BS32" s="7">
        <f t="shared" si="39"/>
        <v>0</v>
      </c>
      <c r="BT32" s="7">
        <f t="shared" si="39"/>
        <v>0</v>
      </c>
      <c r="BU32" s="7">
        <f t="shared" si="39"/>
        <v>0</v>
      </c>
      <c r="BV32" s="7">
        <f t="shared" si="38"/>
        <v>0</v>
      </c>
      <c r="BW32" s="7">
        <f t="shared" si="38"/>
        <v>0</v>
      </c>
      <c r="BX32" s="7">
        <f t="shared" si="38"/>
        <v>0</v>
      </c>
      <c r="BY32" s="7">
        <f t="shared" si="38"/>
        <v>0</v>
      </c>
      <c r="BZ32" s="7">
        <f t="shared" si="38"/>
        <v>0</v>
      </c>
      <c r="CA32" s="7">
        <f t="shared" si="38"/>
        <v>0</v>
      </c>
      <c r="CB32" s="7">
        <f t="shared" si="38"/>
        <v>0</v>
      </c>
      <c r="CC32" s="7">
        <f t="shared" si="38"/>
        <v>0</v>
      </c>
      <c r="CD32" s="7">
        <f t="shared" si="38"/>
        <v>0</v>
      </c>
      <c r="CE32" s="7">
        <f t="shared" si="38"/>
        <v>0</v>
      </c>
      <c r="CF32" s="7">
        <f t="shared" si="38"/>
        <v>0</v>
      </c>
      <c r="CG32" s="7">
        <f t="shared" si="38"/>
        <v>0</v>
      </c>
      <c r="CH32" s="7">
        <f t="shared" si="38"/>
        <v>0</v>
      </c>
      <c r="CI32" s="7">
        <f t="shared" si="38"/>
        <v>0</v>
      </c>
      <c r="CJ32" s="7">
        <f t="shared" si="38"/>
        <v>0</v>
      </c>
      <c r="CK32" s="7">
        <f t="shared" si="38"/>
        <v>0</v>
      </c>
      <c r="CL32" s="7">
        <f t="shared" si="38"/>
        <v>0</v>
      </c>
      <c r="CM32" s="7">
        <f t="shared" si="38"/>
        <v>0</v>
      </c>
      <c r="CN32" s="7">
        <f t="shared" si="38"/>
        <v>0</v>
      </c>
      <c r="CO32" s="7">
        <f t="shared" si="38"/>
        <v>0</v>
      </c>
      <c r="CP32" s="7">
        <f t="shared" si="38"/>
        <v>0</v>
      </c>
      <c r="CQ32" s="7">
        <f t="shared" si="38"/>
        <v>0</v>
      </c>
      <c r="CR32" s="7">
        <f t="shared" si="38"/>
        <v>0</v>
      </c>
      <c r="CS32" s="7">
        <f t="shared" si="29"/>
        <v>0</v>
      </c>
      <c r="CT32" s="7">
        <f t="shared" si="29"/>
        <v>0</v>
      </c>
      <c r="CU32" s="7">
        <f t="shared" si="29"/>
        <v>0</v>
      </c>
      <c r="CV32" s="7">
        <f t="shared" si="29"/>
        <v>0</v>
      </c>
      <c r="CW32" s="7">
        <f t="shared" si="29"/>
        <v>0</v>
      </c>
      <c r="CX32" s="7">
        <f t="shared" si="29"/>
        <v>0</v>
      </c>
      <c r="CY32" s="7">
        <f t="shared" si="29"/>
        <v>0</v>
      </c>
      <c r="CZ32" s="7">
        <f t="shared" si="29"/>
        <v>0</v>
      </c>
      <c r="DA32" s="7">
        <f t="shared" si="29"/>
        <v>0</v>
      </c>
      <c r="DB32" s="7">
        <f t="shared" si="29"/>
        <v>0</v>
      </c>
      <c r="DC32" s="7">
        <f t="shared" si="29"/>
        <v>0</v>
      </c>
      <c r="DD32" s="7">
        <f t="shared" si="29"/>
        <v>0</v>
      </c>
      <c r="DE32" s="7">
        <f t="shared" si="29"/>
        <v>0</v>
      </c>
      <c r="DF32" s="7">
        <f t="shared" si="29"/>
        <v>0</v>
      </c>
      <c r="DG32" s="7">
        <f t="shared" si="29"/>
        <v>0</v>
      </c>
      <c r="DH32" s="7">
        <f t="shared" si="32"/>
        <v>0</v>
      </c>
      <c r="DI32" s="7">
        <f t="shared" si="32"/>
        <v>0</v>
      </c>
      <c r="DJ32" s="7">
        <f t="shared" si="32"/>
        <v>0</v>
      </c>
      <c r="DK32" s="7">
        <f t="shared" si="32"/>
        <v>0</v>
      </c>
      <c r="DL32" s="7">
        <f t="shared" si="32"/>
        <v>0</v>
      </c>
      <c r="DM32" s="7">
        <f t="shared" si="32"/>
        <v>0</v>
      </c>
      <c r="DN32" s="7">
        <f t="shared" si="32"/>
        <v>0</v>
      </c>
      <c r="DO32" s="7">
        <f t="shared" si="32"/>
        <v>0</v>
      </c>
      <c r="DP32" s="7">
        <f t="shared" si="32"/>
        <v>0</v>
      </c>
      <c r="DQ32" s="7">
        <f t="shared" si="32"/>
        <v>0</v>
      </c>
      <c r="DR32" s="7">
        <f t="shared" si="32"/>
        <v>0</v>
      </c>
      <c r="DS32" s="7">
        <f t="shared" si="32"/>
        <v>0</v>
      </c>
      <c r="DT32" s="7">
        <f t="shared" si="32"/>
        <v>0</v>
      </c>
      <c r="DU32" s="7">
        <f t="shared" si="32"/>
        <v>0</v>
      </c>
      <c r="DV32" s="7">
        <f t="shared" si="32"/>
        <v>0</v>
      </c>
      <c r="DW32" s="7">
        <f t="shared" si="32"/>
        <v>0</v>
      </c>
      <c r="DX32" s="7">
        <f t="shared" si="36"/>
        <v>0</v>
      </c>
      <c r="DY32" s="7">
        <f t="shared" si="36"/>
        <v>0</v>
      </c>
      <c r="DZ32" s="7">
        <f t="shared" si="36"/>
        <v>0</v>
      </c>
      <c r="EA32" s="7">
        <f t="shared" si="36"/>
        <v>0</v>
      </c>
      <c r="EB32" s="7">
        <f t="shared" si="36"/>
        <v>0</v>
      </c>
      <c r="EC32" s="7">
        <f t="shared" si="36"/>
        <v>0</v>
      </c>
      <c r="ED32" s="7">
        <f t="shared" si="36"/>
        <v>0</v>
      </c>
      <c r="EE32" s="7">
        <f t="shared" si="36"/>
        <v>0</v>
      </c>
      <c r="EF32" s="7">
        <f t="shared" si="36"/>
        <v>0</v>
      </c>
      <c r="EG32" s="7">
        <f t="shared" si="36"/>
        <v>0</v>
      </c>
      <c r="EH32" s="7">
        <f t="shared" si="36"/>
        <v>0</v>
      </c>
      <c r="EI32" s="7">
        <f t="shared" si="36"/>
        <v>0</v>
      </c>
      <c r="EJ32" s="7">
        <f t="shared" si="36"/>
        <v>0</v>
      </c>
      <c r="EK32" s="7">
        <f t="shared" si="36"/>
        <v>0</v>
      </c>
      <c r="EL32" s="7">
        <f t="shared" si="36"/>
        <v>0</v>
      </c>
      <c r="EM32" s="7">
        <f t="shared" si="36"/>
        <v>0</v>
      </c>
      <c r="EN32" s="7">
        <f t="shared" ref="EN32:FX38" si="41">IF(AND(EN$8&gt;=$F32,$H32&gt;EN$8),$E32/$G32,0)</f>
        <v>0</v>
      </c>
      <c r="EO32" s="7">
        <f t="shared" si="41"/>
        <v>0</v>
      </c>
      <c r="EP32" s="7">
        <f t="shared" si="41"/>
        <v>0</v>
      </c>
      <c r="EQ32" s="7">
        <f t="shared" si="41"/>
        <v>0</v>
      </c>
      <c r="ER32" s="7">
        <f t="shared" si="41"/>
        <v>0</v>
      </c>
      <c r="ES32" s="7">
        <f t="shared" si="41"/>
        <v>0</v>
      </c>
      <c r="ET32" s="7">
        <f t="shared" si="41"/>
        <v>0</v>
      </c>
      <c r="EU32" s="7">
        <f t="shared" si="41"/>
        <v>0</v>
      </c>
      <c r="EV32" s="7">
        <f t="shared" si="41"/>
        <v>0</v>
      </c>
      <c r="EW32" s="7">
        <f t="shared" si="41"/>
        <v>0</v>
      </c>
      <c r="EX32" s="7">
        <f t="shared" si="41"/>
        <v>0</v>
      </c>
      <c r="EY32" s="7">
        <f t="shared" si="41"/>
        <v>0</v>
      </c>
      <c r="EZ32" s="7">
        <f t="shared" si="41"/>
        <v>0</v>
      </c>
      <c r="FA32" s="7">
        <f t="shared" si="41"/>
        <v>0</v>
      </c>
      <c r="FB32" s="7">
        <f t="shared" si="41"/>
        <v>0</v>
      </c>
      <c r="FC32" s="7">
        <f t="shared" si="41"/>
        <v>0</v>
      </c>
      <c r="FD32" s="7">
        <f t="shared" si="41"/>
        <v>0</v>
      </c>
      <c r="FE32" s="7">
        <f t="shared" si="41"/>
        <v>0</v>
      </c>
      <c r="FF32" s="7">
        <f t="shared" si="41"/>
        <v>0</v>
      </c>
      <c r="FG32" s="7">
        <f t="shared" si="41"/>
        <v>0</v>
      </c>
      <c r="FH32" s="7">
        <f t="shared" si="41"/>
        <v>0</v>
      </c>
      <c r="FI32" s="7">
        <f t="shared" si="41"/>
        <v>0</v>
      </c>
      <c r="FJ32" s="7">
        <f t="shared" si="41"/>
        <v>0</v>
      </c>
      <c r="FK32" s="7">
        <f t="shared" si="41"/>
        <v>0</v>
      </c>
      <c r="FL32" s="7">
        <f t="shared" si="41"/>
        <v>0</v>
      </c>
      <c r="FM32" s="7">
        <f t="shared" si="41"/>
        <v>0</v>
      </c>
      <c r="FN32" s="7">
        <f t="shared" si="41"/>
        <v>0</v>
      </c>
      <c r="FO32" s="7">
        <f t="shared" si="41"/>
        <v>0</v>
      </c>
      <c r="FP32" s="7">
        <f t="shared" si="41"/>
        <v>0</v>
      </c>
      <c r="FQ32" s="7">
        <f t="shared" si="41"/>
        <v>0</v>
      </c>
      <c r="FR32" s="7">
        <f t="shared" si="41"/>
        <v>0</v>
      </c>
      <c r="FS32" s="7">
        <f t="shared" si="41"/>
        <v>0</v>
      </c>
      <c r="FT32" s="7">
        <f t="shared" si="41"/>
        <v>0</v>
      </c>
      <c r="FU32" s="7">
        <f t="shared" si="41"/>
        <v>0</v>
      </c>
      <c r="FV32" s="7">
        <f t="shared" si="41"/>
        <v>0</v>
      </c>
      <c r="FW32" s="7">
        <f t="shared" si="41"/>
        <v>0</v>
      </c>
      <c r="FX32" s="7">
        <f t="shared" si="41"/>
        <v>0</v>
      </c>
    </row>
    <row r="33" spans="4:180" x14ac:dyDescent="0.3">
      <c r="D33" s="11" t="s">
        <v>143</v>
      </c>
      <c r="E33" s="155">
        <v>0</v>
      </c>
      <c r="F33" s="2">
        <v>42522</v>
      </c>
      <c r="G33" s="6">
        <v>1</v>
      </c>
      <c r="H33" s="9">
        <f t="shared" si="22"/>
        <v>42552</v>
      </c>
      <c r="I33" s="7">
        <f t="shared" si="35"/>
        <v>0</v>
      </c>
      <c r="J33" s="7">
        <f t="shared" si="35"/>
        <v>0</v>
      </c>
      <c r="K33" s="7">
        <f t="shared" si="35"/>
        <v>0</v>
      </c>
      <c r="L33" s="7">
        <f t="shared" si="35"/>
        <v>0</v>
      </c>
      <c r="M33" s="7">
        <f t="shared" si="35"/>
        <v>0</v>
      </c>
      <c r="N33" s="7">
        <f t="shared" si="35"/>
        <v>0</v>
      </c>
      <c r="O33" s="7">
        <f t="shared" si="35"/>
        <v>0</v>
      </c>
      <c r="P33" s="7">
        <f t="shared" si="35"/>
        <v>0</v>
      </c>
      <c r="Q33" s="7">
        <f t="shared" si="35"/>
        <v>0</v>
      </c>
      <c r="R33" s="7">
        <f t="shared" si="35"/>
        <v>0</v>
      </c>
      <c r="S33" s="7">
        <f t="shared" si="35"/>
        <v>0</v>
      </c>
      <c r="T33" s="7">
        <f t="shared" si="35"/>
        <v>0</v>
      </c>
      <c r="U33" s="7">
        <f t="shared" si="35"/>
        <v>0</v>
      </c>
      <c r="V33" s="7">
        <f t="shared" si="35"/>
        <v>0</v>
      </c>
      <c r="W33" s="7">
        <f t="shared" si="35"/>
        <v>0</v>
      </c>
      <c r="X33" s="7">
        <f t="shared" si="35"/>
        <v>0</v>
      </c>
      <c r="Y33" s="7">
        <f t="shared" si="39"/>
        <v>0</v>
      </c>
      <c r="Z33" s="7">
        <f t="shared" si="39"/>
        <v>0</v>
      </c>
      <c r="AA33" s="7">
        <f t="shared" si="39"/>
        <v>0</v>
      </c>
      <c r="AB33" s="7">
        <f t="shared" si="39"/>
        <v>0</v>
      </c>
      <c r="AC33" s="7">
        <f t="shared" si="39"/>
        <v>0</v>
      </c>
      <c r="AD33" s="7">
        <f t="shared" si="39"/>
        <v>0</v>
      </c>
      <c r="AE33" s="7">
        <f t="shared" si="39"/>
        <v>0</v>
      </c>
      <c r="AF33" s="7">
        <f t="shared" si="39"/>
        <v>0</v>
      </c>
      <c r="AG33" s="7">
        <f t="shared" si="39"/>
        <v>0</v>
      </c>
      <c r="AH33" s="7">
        <f t="shared" si="39"/>
        <v>0</v>
      </c>
      <c r="AI33" s="7">
        <f t="shared" si="39"/>
        <v>0</v>
      </c>
      <c r="AJ33" s="7">
        <f t="shared" si="39"/>
        <v>0</v>
      </c>
      <c r="AK33" s="7">
        <f t="shared" si="39"/>
        <v>0</v>
      </c>
      <c r="AL33" s="7">
        <f t="shared" si="39"/>
        <v>0</v>
      </c>
      <c r="AM33" s="7">
        <f t="shared" si="39"/>
        <v>0</v>
      </c>
      <c r="AN33" s="7">
        <f t="shared" si="39"/>
        <v>0</v>
      </c>
      <c r="AO33" s="7">
        <f t="shared" si="39"/>
        <v>0</v>
      </c>
      <c r="AP33" s="7">
        <f t="shared" si="39"/>
        <v>0</v>
      </c>
      <c r="AQ33" s="7">
        <f t="shared" si="39"/>
        <v>0</v>
      </c>
      <c r="AR33" s="7">
        <f t="shared" si="39"/>
        <v>0</v>
      </c>
      <c r="AS33" s="7">
        <f t="shared" si="39"/>
        <v>0</v>
      </c>
      <c r="AT33" s="7">
        <f t="shared" si="39"/>
        <v>0</v>
      </c>
      <c r="AU33" s="7">
        <f t="shared" si="39"/>
        <v>0</v>
      </c>
      <c r="AV33" s="7">
        <f t="shared" si="39"/>
        <v>0</v>
      </c>
      <c r="AW33" s="7">
        <f t="shared" si="39"/>
        <v>0</v>
      </c>
      <c r="AX33" s="7">
        <f t="shared" si="39"/>
        <v>0</v>
      </c>
      <c r="AY33" s="7">
        <f t="shared" si="39"/>
        <v>0</v>
      </c>
      <c r="AZ33" s="7">
        <f t="shared" si="39"/>
        <v>0</v>
      </c>
      <c r="BA33" s="7">
        <f t="shared" si="39"/>
        <v>0</v>
      </c>
      <c r="BB33" s="7">
        <f t="shared" si="39"/>
        <v>0</v>
      </c>
      <c r="BC33" s="7">
        <f t="shared" si="39"/>
        <v>0</v>
      </c>
      <c r="BD33" s="7">
        <f t="shared" si="39"/>
        <v>0</v>
      </c>
      <c r="BE33" s="7">
        <f t="shared" si="39"/>
        <v>0</v>
      </c>
      <c r="BF33" s="7">
        <f t="shared" si="39"/>
        <v>0</v>
      </c>
      <c r="BG33" s="7">
        <f t="shared" si="39"/>
        <v>0</v>
      </c>
      <c r="BH33" s="7">
        <f t="shared" si="39"/>
        <v>0</v>
      </c>
      <c r="BI33" s="7">
        <f t="shared" si="39"/>
        <v>0</v>
      </c>
      <c r="BJ33" s="7">
        <f t="shared" si="39"/>
        <v>0</v>
      </c>
      <c r="BK33" s="7">
        <f t="shared" si="39"/>
        <v>0</v>
      </c>
      <c r="BL33" s="7">
        <f t="shared" si="39"/>
        <v>0</v>
      </c>
      <c r="BM33" s="7">
        <f t="shared" si="39"/>
        <v>0</v>
      </c>
      <c r="BN33" s="7">
        <f t="shared" si="39"/>
        <v>0</v>
      </c>
      <c r="BO33" s="7">
        <f t="shared" si="39"/>
        <v>0</v>
      </c>
      <c r="BP33" s="7">
        <f t="shared" si="39"/>
        <v>0</v>
      </c>
      <c r="BQ33" s="7">
        <f t="shared" si="39"/>
        <v>0</v>
      </c>
      <c r="BR33" s="7">
        <f t="shared" si="39"/>
        <v>0</v>
      </c>
      <c r="BS33" s="7">
        <f t="shared" si="39"/>
        <v>0</v>
      </c>
      <c r="BT33" s="7">
        <f t="shared" si="39"/>
        <v>0</v>
      </c>
      <c r="BU33" s="7">
        <f t="shared" si="39"/>
        <v>0</v>
      </c>
      <c r="BV33" s="7">
        <f t="shared" si="38"/>
        <v>0</v>
      </c>
      <c r="BW33" s="7">
        <f t="shared" si="38"/>
        <v>0</v>
      </c>
      <c r="BX33" s="7">
        <f t="shared" si="38"/>
        <v>0</v>
      </c>
      <c r="BY33" s="7">
        <f t="shared" si="38"/>
        <v>0</v>
      </c>
      <c r="BZ33" s="7">
        <f t="shared" si="38"/>
        <v>0</v>
      </c>
      <c r="CA33" s="7">
        <f t="shared" si="38"/>
        <v>0</v>
      </c>
      <c r="CB33" s="7">
        <f t="shared" si="38"/>
        <v>0</v>
      </c>
      <c r="CC33" s="7">
        <f t="shared" si="38"/>
        <v>0</v>
      </c>
      <c r="CD33" s="7">
        <f t="shared" si="38"/>
        <v>0</v>
      </c>
      <c r="CE33" s="7">
        <f t="shared" si="38"/>
        <v>0</v>
      </c>
      <c r="CF33" s="7">
        <f t="shared" si="38"/>
        <v>0</v>
      </c>
      <c r="CG33" s="7">
        <f t="shared" si="38"/>
        <v>0</v>
      </c>
      <c r="CH33" s="7">
        <f t="shared" si="38"/>
        <v>0</v>
      </c>
      <c r="CI33" s="7">
        <f t="shared" si="38"/>
        <v>0</v>
      </c>
      <c r="CJ33" s="7">
        <f t="shared" si="38"/>
        <v>0</v>
      </c>
      <c r="CK33" s="7">
        <f t="shared" si="38"/>
        <v>0</v>
      </c>
      <c r="CL33" s="7">
        <f t="shared" si="38"/>
        <v>0</v>
      </c>
      <c r="CM33" s="7">
        <f t="shared" si="38"/>
        <v>0</v>
      </c>
      <c r="CN33" s="7">
        <f t="shared" si="38"/>
        <v>0</v>
      </c>
      <c r="CO33" s="7">
        <f t="shared" si="38"/>
        <v>0</v>
      </c>
      <c r="CP33" s="7">
        <f t="shared" si="38"/>
        <v>0</v>
      </c>
      <c r="CQ33" s="7">
        <f t="shared" si="38"/>
        <v>0</v>
      </c>
      <c r="CR33" s="7">
        <f t="shared" si="38"/>
        <v>0</v>
      </c>
      <c r="CS33" s="7">
        <f t="shared" si="29"/>
        <v>0</v>
      </c>
      <c r="CT33" s="7">
        <f t="shared" si="29"/>
        <v>0</v>
      </c>
      <c r="CU33" s="7">
        <f t="shared" si="29"/>
        <v>0</v>
      </c>
      <c r="CV33" s="7">
        <f t="shared" si="29"/>
        <v>0</v>
      </c>
      <c r="CW33" s="7">
        <f t="shared" si="29"/>
        <v>0</v>
      </c>
      <c r="CX33" s="7">
        <f t="shared" si="29"/>
        <v>0</v>
      </c>
      <c r="CY33" s="7">
        <f t="shared" si="29"/>
        <v>0</v>
      </c>
      <c r="CZ33" s="7">
        <f t="shared" si="29"/>
        <v>0</v>
      </c>
      <c r="DA33" s="7">
        <f t="shared" si="29"/>
        <v>0</v>
      </c>
      <c r="DB33" s="7">
        <f t="shared" si="29"/>
        <v>0</v>
      </c>
      <c r="DC33" s="7">
        <f t="shared" si="29"/>
        <v>0</v>
      </c>
      <c r="DD33" s="7">
        <f t="shared" si="29"/>
        <v>0</v>
      </c>
      <c r="DE33" s="7">
        <f t="shared" si="29"/>
        <v>0</v>
      </c>
      <c r="DF33" s="7">
        <f t="shared" si="29"/>
        <v>0</v>
      </c>
      <c r="DG33" s="7">
        <f t="shared" si="29"/>
        <v>0</v>
      </c>
      <c r="DH33" s="7">
        <f t="shared" si="32"/>
        <v>0</v>
      </c>
      <c r="DI33" s="7">
        <f t="shared" si="32"/>
        <v>0</v>
      </c>
      <c r="DJ33" s="7">
        <f t="shared" si="32"/>
        <v>0</v>
      </c>
      <c r="DK33" s="7">
        <f t="shared" si="32"/>
        <v>0</v>
      </c>
      <c r="DL33" s="7">
        <f t="shared" si="32"/>
        <v>0</v>
      </c>
      <c r="DM33" s="7">
        <f t="shared" si="32"/>
        <v>0</v>
      </c>
      <c r="DN33" s="7">
        <f t="shared" si="32"/>
        <v>0</v>
      </c>
      <c r="DO33" s="7">
        <f t="shared" si="32"/>
        <v>0</v>
      </c>
      <c r="DP33" s="7">
        <f t="shared" si="32"/>
        <v>0</v>
      </c>
      <c r="DQ33" s="7">
        <f t="shared" si="32"/>
        <v>0</v>
      </c>
      <c r="DR33" s="7">
        <f t="shared" si="32"/>
        <v>0</v>
      </c>
      <c r="DS33" s="7">
        <f t="shared" si="32"/>
        <v>0</v>
      </c>
      <c r="DT33" s="7">
        <f t="shared" si="32"/>
        <v>0</v>
      </c>
      <c r="DU33" s="7">
        <f t="shared" si="32"/>
        <v>0</v>
      </c>
      <c r="DV33" s="7">
        <f t="shared" si="32"/>
        <v>0</v>
      </c>
      <c r="DW33" s="7">
        <f t="shared" si="32"/>
        <v>0</v>
      </c>
      <c r="DX33" s="7">
        <f t="shared" si="36"/>
        <v>0</v>
      </c>
      <c r="DY33" s="7">
        <f t="shared" si="36"/>
        <v>0</v>
      </c>
      <c r="DZ33" s="7">
        <f t="shared" si="36"/>
        <v>0</v>
      </c>
      <c r="EA33" s="7">
        <f t="shared" si="36"/>
        <v>0</v>
      </c>
      <c r="EB33" s="7">
        <f t="shared" si="36"/>
        <v>0</v>
      </c>
      <c r="EC33" s="7">
        <f t="shared" si="36"/>
        <v>0</v>
      </c>
      <c r="ED33" s="7">
        <f t="shared" si="36"/>
        <v>0</v>
      </c>
      <c r="EE33" s="7">
        <f t="shared" si="36"/>
        <v>0</v>
      </c>
      <c r="EF33" s="7">
        <f t="shared" si="36"/>
        <v>0</v>
      </c>
      <c r="EG33" s="7">
        <f t="shared" si="36"/>
        <v>0</v>
      </c>
      <c r="EH33" s="7">
        <f t="shared" si="36"/>
        <v>0</v>
      </c>
      <c r="EI33" s="7">
        <f t="shared" si="36"/>
        <v>0</v>
      </c>
      <c r="EJ33" s="7">
        <f t="shared" si="36"/>
        <v>0</v>
      </c>
      <c r="EK33" s="7">
        <f t="shared" si="36"/>
        <v>0</v>
      </c>
      <c r="EL33" s="7">
        <f t="shared" si="36"/>
        <v>0</v>
      </c>
      <c r="EM33" s="7">
        <f t="shared" si="36"/>
        <v>0</v>
      </c>
      <c r="EN33" s="7">
        <f t="shared" si="41"/>
        <v>0</v>
      </c>
      <c r="EO33" s="7">
        <f t="shared" si="41"/>
        <v>0</v>
      </c>
      <c r="EP33" s="7">
        <f t="shared" si="41"/>
        <v>0</v>
      </c>
      <c r="EQ33" s="7">
        <f t="shared" si="41"/>
        <v>0</v>
      </c>
      <c r="ER33" s="7">
        <f t="shared" si="41"/>
        <v>0</v>
      </c>
      <c r="ES33" s="7">
        <f t="shared" si="41"/>
        <v>0</v>
      </c>
      <c r="ET33" s="7">
        <f t="shared" si="41"/>
        <v>0</v>
      </c>
      <c r="EU33" s="7">
        <f t="shared" si="41"/>
        <v>0</v>
      </c>
      <c r="EV33" s="7">
        <f t="shared" si="41"/>
        <v>0</v>
      </c>
      <c r="EW33" s="7">
        <f t="shared" si="41"/>
        <v>0</v>
      </c>
      <c r="EX33" s="7">
        <f t="shared" si="41"/>
        <v>0</v>
      </c>
      <c r="EY33" s="7">
        <f t="shared" si="41"/>
        <v>0</v>
      </c>
      <c r="EZ33" s="7">
        <f t="shared" si="41"/>
        <v>0</v>
      </c>
      <c r="FA33" s="7">
        <f t="shared" si="41"/>
        <v>0</v>
      </c>
      <c r="FB33" s="7">
        <f t="shared" si="41"/>
        <v>0</v>
      </c>
      <c r="FC33" s="7">
        <f t="shared" si="41"/>
        <v>0</v>
      </c>
      <c r="FD33" s="7">
        <f t="shared" si="41"/>
        <v>0</v>
      </c>
      <c r="FE33" s="7">
        <f t="shared" si="41"/>
        <v>0</v>
      </c>
      <c r="FF33" s="7">
        <f t="shared" si="41"/>
        <v>0</v>
      </c>
      <c r="FG33" s="7">
        <f t="shared" si="41"/>
        <v>0</v>
      </c>
      <c r="FH33" s="7">
        <f t="shared" si="41"/>
        <v>0</v>
      </c>
      <c r="FI33" s="7">
        <f t="shared" si="41"/>
        <v>0</v>
      </c>
      <c r="FJ33" s="7">
        <f t="shared" si="41"/>
        <v>0</v>
      </c>
      <c r="FK33" s="7">
        <f t="shared" si="41"/>
        <v>0</v>
      </c>
      <c r="FL33" s="7">
        <f t="shared" si="41"/>
        <v>0</v>
      </c>
      <c r="FM33" s="7">
        <f t="shared" si="41"/>
        <v>0</v>
      </c>
      <c r="FN33" s="7">
        <f t="shared" si="41"/>
        <v>0</v>
      </c>
      <c r="FO33" s="7">
        <f t="shared" si="41"/>
        <v>0</v>
      </c>
      <c r="FP33" s="7">
        <f t="shared" si="41"/>
        <v>0</v>
      </c>
      <c r="FQ33" s="7">
        <f t="shared" si="41"/>
        <v>0</v>
      </c>
      <c r="FR33" s="7">
        <f t="shared" si="41"/>
        <v>0</v>
      </c>
      <c r="FS33" s="7">
        <f t="shared" si="41"/>
        <v>0</v>
      </c>
      <c r="FT33" s="7">
        <f t="shared" si="41"/>
        <v>0</v>
      </c>
      <c r="FU33" s="7">
        <f t="shared" si="41"/>
        <v>0</v>
      </c>
      <c r="FV33" s="7">
        <f t="shared" si="41"/>
        <v>0</v>
      </c>
      <c r="FW33" s="7">
        <f t="shared" si="41"/>
        <v>0</v>
      </c>
      <c r="FX33" s="7">
        <f t="shared" si="41"/>
        <v>0</v>
      </c>
    </row>
    <row r="34" spans="4:180" x14ac:dyDescent="0.3">
      <c r="D34" s="11" t="s">
        <v>144</v>
      </c>
      <c r="E34" s="155">
        <v>75000</v>
      </c>
      <c r="F34" s="2">
        <v>42461</v>
      </c>
      <c r="G34" s="6">
        <v>18</v>
      </c>
      <c r="H34" s="9">
        <f t="shared" si="22"/>
        <v>43009</v>
      </c>
      <c r="I34" s="7">
        <f t="shared" si="35"/>
        <v>4166.666666666667</v>
      </c>
      <c r="J34" s="7">
        <f t="shared" si="35"/>
        <v>4166.666666666667</v>
      </c>
      <c r="K34" s="7">
        <f t="shared" si="35"/>
        <v>4166.666666666667</v>
      </c>
      <c r="L34" s="7">
        <f t="shared" si="35"/>
        <v>4166.666666666667</v>
      </c>
      <c r="M34" s="7">
        <f t="shared" si="35"/>
        <v>4166.666666666667</v>
      </c>
      <c r="N34" s="7">
        <f t="shared" si="35"/>
        <v>4166.666666666667</v>
      </c>
      <c r="O34" s="7">
        <f t="shared" si="35"/>
        <v>4166.666666666667</v>
      </c>
      <c r="P34" s="7">
        <f t="shared" si="35"/>
        <v>4166.666666666667</v>
      </c>
      <c r="Q34" s="7">
        <f t="shared" si="35"/>
        <v>4166.666666666667</v>
      </c>
      <c r="R34" s="7">
        <f t="shared" si="35"/>
        <v>4166.666666666667</v>
      </c>
      <c r="S34" s="7">
        <f t="shared" si="35"/>
        <v>4166.666666666667</v>
      </c>
      <c r="T34" s="7">
        <f t="shared" si="35"/>
        <v>4166.666666666667</v>
      </c>
      <c r="U34" s="7">
        <f t="shared" si="35"/>
        <v>4166.666666666667</v>
      </c>
      <c r="V34" s="7">
        <f t="shared" si="35"/>
        <v>4166.666666666667</v>
      </c>
      <c r="W34" s="7">
        <f t="shared" si="35"/>
        <v>4166.666666666667</v>
      </c>
      <c r="X34" s="7">
        <f t="shared" si="35"/>
        <v>4166.666666666667</v>
      </c>
      <c r="Y34" s="7">
        <f t="shared" si="39"/>
        <v>4166.666666666667</v>
      </c>
      <c r="Z34" s="7">
        <f t="shared" si="39"/>
        <v>4166.666666666667</v>
      </c>
      <c r="AA34" s="7">
        <f t="shared" si="39"/>
        <v>0</v>
      </c>
      <c r="AB34" s="7">
        <f t="shared" si="39"/>
        <v>0</v>
      </c>
      <c r="AC34" s="7">
        <f t="shared" si="39"/>
        <v>0</v>
      </c>
      <c r="AD34" s="7">
        <f t="shared" si="39"/>
        <v>0</v>
      </c>
      <c r="AE34" s="7">
        <f t="shared" si="39"/>
        <v>0</v>
      </c>
      <c r="AF34" s="7">
        <f t="shared" si="39"/>
        <v>0</v>
      </c>
      <c r="AG34" s="7">
        <f t="shared" si="39"/>
        <v>0</v>
      </c>
      <c r="AH34" s="7">
        <f t="shared" si="39"/>
        <v>0</v>
      </c>
      <c r="AI34" s="7">
        <f t="shared" si="39"/>
        <v>0</v>
      </c>
      <c r="AJ34" s="7">
        <f t="shared" si="39"/>
        <v>0</v>
      </c>
      <c r="AK34" s="7">
        <f t="shared" si="39"/>
        <v>0</v>
      </c>
      <c r="AL34" s="7">
        <f t="shared" si="39"/>
        <v>0</v>
      </c>
      <c r="AM34" s="7">
        <f t="shared" si="39"/>
        <v>0</v>
      </c>
      <c r="AN34" s="7">
        <f t="shared" si="39"/>
        <v>0</v>
      </c>
      <c r="AO34" s="7">
        <f t="shared" si="39"/>
        <v>0</v>
      </c>
      <c r="AP34" s="7">
        <f t="shared" si="39"/>
        <v>0</v>
      </c>
      <c r="AQ34" s="7">
        <f t="shared" si="39"/>
        <v>0</v>
      </c>
      <c r="AR34" s="7">
        <f t="shared" si="39"/>
        <v>0</v>
      </c>
      <c r="AS34" s="7">
        <f t="shared" si="39"/>
        <v>0</v>
      </c>
      <c r="AT34" s="7">
        <f t="shared" si="39"/>
        <v>0</v>
      </c>
      <c r="AU34" s="7">
        <f t="shared" si="39"/>
        <v>0</v>
      </c>
      <c r="AV34" s="7">
        <f t="shared" si="39"/>
        <v>0</v>
      </c>
      <c r="AW34" s="7">
        <f t="shared" si="39"/>
        <v>0</v>
      </c>
      <c r="AX34" s="7">
        <f t="shared" si="39"/>
        <v>0</v>
      </c>
      <c r="AY34" s="7">
        <f t="shared" si="39"/>
        <v>0</v>
      </c>
      <c r="AZ34" s="7">
        <f t="shared" si="39"/>
        <v>0</v>
      </c>
      <c r="BA34" s="7">
        <f t="shared" si="39"/>
        <v>0</v>
      </c>
      <c r="BB34" s="7">
        <f t="shared" si="39"/>
        <v>0</v>
      </c>
      <c r="BC34" s="7">
        <f t="shared" si="39"/>
        <v>0</v>
      </c>
      <c r="BD34" s="7">
        <f t="shared" si="39"/>
        <v>0</v>
      </c>
      <c r="BE34" s="7">
        <f t="shared" si="39"/>
        <v>0</v>
      </c>
      <c r="BF34" s="7">
        <f t="shared" si="39"/>
        <v>0</v>
      </c>
      <c r="BG34" s="7">
        <f t="shared" si="39"/>
        <v>0</v>
      </c>
      <c r="BH34" s="7">
        <f t="shared" si="39"/>
        <v>0</v>
      </c>
      <c r="BI34" s="7">
        <f t="shared" si="39"/>
        <v>0</v>
      </c>
      <c r="BJ34" s="7">
        <f t="shared" si="39"/>
        <v>0</v>
      </c>
      <c r="BK34" s="7">
        <f t="shared" si="39"/>
        <v>0</v>
      </c>
      <c r="BL34" s="7">
        <f t="shared" si="39"/>
        <v>0</v>
      </c>
      <c r="BM34" s="7">
        <f t="shared" si="39"/>
        <v>0</v>
      </c>
      <c r="BN34" s="7">
        <f t="shared" si="39"/>
        <v>0</v>
      </c>
      <c r="BO34" s="7">
        <f t="shared" si="39"/>
        <v>0</v>
      </c>
      <c r="BP34" s="7">
        <f t="shared" si="39"/>
        <v>0</v>
      </c>
      <c r="BQ34" s="7">
        <f t="shared" ref="BQ34:EB40" si="42">IF(AND(BQ$8&gt;=$F34,$H34&gt;BQ$8),$E34/$G34,0)</f>
        <v>0</v>
      </c>
      <c r="BR34" s="7">
        <f t="shared" si="42"/>
        <v>0</v>
      </c>
      <c r="BS34" s="7">
        <f t="shared" si="42"/>
        <v>0</v>
      </c>
      <c r="BT34" s="7">
        <f t="shared" si="42"/>
        <v>0</v>
      </c>
      <c r="BU34" s="7">
        <f t="shared" si="42"/>
        <v>0</v>
      </c>
      <c r="BV34" s="7">
        <f t="shared" si="38"/>
        <v>0</v>
      </c>
      <c r="BW34" s="7">
        <f t="shared" si="38"/>
        <v>0</v>
      </c>
      <c r="BX34" s="7">
        <f t="shared" si="38"/>
        <v>0</v>
      </c>
      <c r="BY34" s="7">
        <f t="shared" si="38"/>
        <v>0</v>
      </c>
      <c r="BZ34" s="7">
        <f t="shared" si="38"/>
        <v>0</v>
      </c>
      <c r="CA34" s="7">
        <f t="shared" si="38"/>
        <v>0</v>
      </c>
      <c r="CB34" s="7">
        <f t="shared" si="38"/>
        <v>0</v>
      </c>
      <c r="CC34" s="7">
        <f t="shared" si="38"/>
        <v>0</v>
      </c>
      <c r="CD34" s="7">
        <f t="shared" si="38"/>
        <v>0</v>
      </c>
      <c r="CE34" s="7">
        <f t="shared" si="38"/>
        <v>0</v>
      </c>
      <c r="CF34" s="7">
        <f t="shared" si="38"/>
        <v>0</v>
      </c>
      <c r="CG34" s="7">
        <f t="shared" si="38"/>
        <v>0</v>
      </c>
      <c r="CH34" s="7">
        <f t="shared" si="38"/>
        <v>0</v>
      </c>
      <c r="CI34" s="7">
        <f t="shared" si="38"/>
        <v>0</v>
      </c>
      <c r="CJ34" s="7">
        <f t="shared" si="38"/>
        <v>0</v>
      </c>
      <c r="CK34" s="7">
        <f t="shared" si="38"/>
        <v>0</v>
      </c>
      <c r="CL34" s="7">
        <f t="shared" si="38"/>
        <v>0</v>
      </c>
      <c r="CM34" s="7">
        <f t="shared" si="38"/>
        <v>0</v>
      </c>
      <c r="CN34" s="7">
        <f t="shared" si="38"/>
        <v>0</v>
      </c>
      <c r="CO34" s="7">
        <f t="shared" si="38"/>
        <v>0</v>
      </c>
      <c r="CP34" s="7">
        <f t="shared" si="38"/>
        <v>0</v>
      </c>
      <c r="CQ34" s="7">
        <f t="shared" si="38"/>
        <v>0</v>
      </c>
      <c r="CR34" s="7">
        <f t="shared" si="38"/>
        <v>0</v>
      </c>
      <c r="CS34" s="7">
        <f t="shared" si="29"/>
        <v>0</v>
      </c>
      <c r="CT34" s="7">
        <f t="shared" si="29"/>
        <v>0</v>
      </c>
      <c r="CU34" s="7">
        <f t="shared" si="29"/>
        <v>0</v>
      </c>
      <c r="CV34" s="7">
        <f t="shared" si="29"/>
        <v>0</v>
      </c>
      <c r="CW34" s="7">
        <f t="shared" si="29"/>
        <v>0</v>
      </c>
      <c r="CX34" s="7">
        <f t="shared" si="29"/>
        <v>0</v>
      </c>
      <c r="CY34" s="7">
        <f t="shared" si="29"/>
        <v>0</v>
      </c>
      <c r="CZ34" s="7">
        <f t="shared" si="29"/>
        <v>0</v>
      </c>
      <c r="DA34" s="7">
        <f t="shared" si="29"/>
        <v>0</v>
      </c>
      <c r="DB34" s="7">
        <f t="shared" si="29"/>
        <v>0</v>
      </c>
      <c r="DC34" s="7">
        <f t="shared" si="29"/>
        <v>0</v>
      </c>
      <c r="DD34" s="7">
        <f t="shared" si="29"/>
        <v>0</v>
      </c>
      <c r="DE34" s="7">
        <f t="shared" si="29"/>
        <v>0</v>
      </c>
      <c r="DF34" s="7">
        <f t="shared" si="29"/>
        <v>0</v>
      </c>
      <c r="DG34" s="7">
        <f t="shared" si="29"/>
        <v>0</v>
      </c>
      <c r="DH34" s="7">
        <f t="shared" si="32"/>
        <v>0</v>
      </c>
      <c r="DI34" s="7">
        <f t="shared" si="32"/>
        <v>0</v>
      </c>
      <c r="DJ34" s="7">
        <f t="shared" si="32"/>
        <v>0</v>
      </c>
      <c r="DK34" s="7">
        <f t="shared" si="32"/>
        <v>0</v>
      </c>
      <c r="DL34" s="7">
        <f t="shared" si="32"/>
        <v>0</v>
      </c>
      <c r="DM34" s="7">
        <f t="shared" si="32"/>
        <v>0</v>
      </c>
      <c r="DN34" s="7">
        <f t="shared" si="32"/>
        <v>0</v>
      </c>
      <c r="DO34" s="7">
        <f t="shared" si="32"/>
        <v>0</v>
      </c>
      <c r="DP34" s="7">
        <f t="shared" si="32"/>
        <v>0</v>
      </c>
      <c r="DQ34" s="7">
        <f t="shared" si="32"/>
        <v>0</v>
      </c>
      <c r="DR34" s="7">
        <f t="shared" si="32"/>
        <v>0</v>
      </c>
      <c r="DS34" s="7">
        <f t="shared" si="32"/>
        <v>0</v>
      </c>
      <c r="DT34" s="7">
        <f t="shared" si="32"/>
        <v>0</v>
      </c>
      <c r="DU34" s="7">
        <f t="shared" si="32"/>
        <v>0</v>
      </c>
      <c r="DV34" s="7">
        <f t="shared" si="32"/>
        <v>0</v>
      </c>
      <c r="DW34" s="7">
        <f t="shared" si="32"/>
        <v>0</v>
      </c>
      <c r="DX34" s="7">
        <f t="shared" si="36"/>
        <v>0</v>
      </c>
      <c r="DY34" s="7">
        <f t="shared" si="36"/>
        <v>0</v>
      </c>
      <c r="DZ34" s="7">
        <f t="shared" si="36"/>
        <v>0</v>
      </c>
      <c r="EA34" s="7">
        <f t="shared" si="36"/>
        <v>0</v>
      </c>
      <c r="EB34" s="7">
        <f t="shared" si="36"/>
        <v>0</v>
      </c>
      <c r="EC34" s="7">
        <f t="shared" si="36"/>
        <v>0</v>
      </c>
      <c r="ED34" s="7">
        <f t="shared" si="36"/>
        <v>0</v>
      </c>
      <c r="EE34" s="7">
        <f t="shared" si="36"/>
        <v>0</v>
      </c>
      <c r="EF34" s="7">
        <f t="shared" si="36"/>
        <v>0</v>
      </c>
      <c r="EG34" s="7">
        <f t="shared" si="36"/>
        <v>0</v>
      </c>
      <c r="EH34" s="7">
        <f t="shared" si="36"/>
        <v>0</v>
      </c>
      <c r="EI34" s="7">
        <f t="shared" si="36"/>
        <v>0</v>
      </c>
      <c r="EJ34" s="7">
        <f t="shared" si="36"/>
        <v>0</v>
      </c>
      <c r="EK34" s="7">
        <f t="shared" si="36"/>
        <v>0</v>
      </c>
      <c r="EL34" s="7">
        <f t="shared" si="36"/>
        <v>0</v>
      </c>
      <c r="EM34" s="7">
        <f t="shared" si="36"/>
        <v>0</v>
      </c>
      <c r="EN34" s="7">
        <f t="shared" si="41"/>
        <v>0</v>
      </c>
      <c r="EO34" s="7">
        <f t="shared" si="41"/>
        <v>0</v>
      </c>
      <c r="EP34" s="7">
        <f t="shared" si="41"/>
        <v>0</v>
      </c>
      <c r="EQ34" s="7">
        <f t="shared" si="41"/>
        <v>0</v>
      </c>
      <c r="ER34" s="7">
        <f t="shared" si="41"/>
        <v>0</v>
      </c>
      <c r="ES34" s="7">
        <f t="shared" si="41"/>
        <v>0</v>
      </c>
      <c r="ET34" s="7">
        <f t="shared" si="41"/>
        <v>0</v>
      </c>
      <c r="EU34" s="7">
        <f t="shared" si="41"/>
        <v>0</v>
      </c>
      <c r="EV34" s="7">
        <f t="shared" si="41"/>
        <v>0</v>
      </c>
      <c r="EW34" s="7">
        <f t="shared" si="41"/>
        <v>0</v>
      </c>
      <c r="EX34" s="7">
        <f t="shared" si="41"/>
        <v>0</v>
      </c>
      <c r="EY34" s="7">
        <f t="shared" si="41"/>
        <v>0</v>
      </c>
      <c r="EZ34" s="7">
        <f t="shared" si="41"/>
        <v>0</v>
      </c>
      <c r="FA34" s="7">
        <f t="shared" si="41"/>
        <v>0</v>
      </c>
      <c r="FB34" s="7">
        <f t="shared" si="41"/>
        <v>0</v>
      </c>
      <c r="FC34" s="7">
        <f t="shared" si="41"/>
        <v>0</v>
      </c>
      <c r="FD34" s="7">
        <f t="shared" si="41"/>
        <v>0</v>
      </c>
      <c r="FE34" s="7">
        <f t="shared" si="41"/>
        <v>0</v>
      </c>
      <c r="FF34" s="7">
        <f t="shared" si="41"/>
        <v>0</v>
      </c>
      <c r="FG34" s="7">
        <f t="shared" si="41"/>
        <v>0</v>
      </c>
      <c r="FH34" s="7">
        <f t="shared" si="41"/>
        <v>0</v>
      </c>
      <c r="FI34" s="7">
        <f t="shared" si="41"/>
        <v>0</v>
      </c>
      <c r="FJ34" s="7">
        <f t="shared" si="41"/>
        <v>0</v>
      </c>
      <c r="FK34" s="7">
        <f t="shared" si="41"/>
        <v>0</v>
      </c>
      <c r="FL34" s="7">
        <f t="shared" si="41"/>
        <v>0</v>
      </c>
      <c r="FM34" s="7">
        <f t="shared" si="41"/>
        <v>0</v>
      </c>
      <c r="FN34" s="7">
        <f t="shared" si="41"/>
        <v>0</v>
      </c>
      <c r="FO34" s="7">
        <f t="shared" si="41"/>
        <v>0</v>
      </c>
      <c r="FP34" s="7">
        <f t="shared" si="41"/>
        <v>0</v>
      </c>
      <c r="FQ34" s="7">
        <f t="shared" si="41"/>
        <v>0</v>
      </c>
      <c r="FR34" s="7">
        <f t="shared" si="41"/>
        <v>0</v>
      </c>
      <c r="FS34" s="7">
        <f t="shared" si="41"/>
        <v>0</v>
      </c>
      <c r="FT34" s="7">
        <f t="shared" si="41"/>
        <v>0</v>
      </c>
      <c r="FU34" s="7">
        <f t="shared" si="41"/>
        <v>0</v>
      </c>
      <c r="FV34" s="7">
        <f t="shared" si="41"/>
        <v>0</v>
      </c>
      <c r="FW34" s="7">
        <f t="shared" si="41"/>
        <v>0</v>
      </c>
      <c r="FX34" s="7">
        <f t="shared" si="41"/>
        <v>0</v>
      </c>
    </row>
    <row r="35" spans="4:180" x14ac:dyDescent="0.3">
      <c r="D35" s="11" t="s">
        <v>145</v>
      </c>
      <c r="E35" s="155">
        <v>150000</v>
      </c>
      <c r="F35" s="2">
        <f>F34</f>
        <v>42461</v>
      </c>
      <c r="G35" s="6">
        <v>18</v>
      </c>
      <c r="H35" s="9">
        <f t="shared" si="22"/>
        <v>43009</v>
      </c>
      <c r="I35" s="7">
        <f t="shared" si="35"/>
        <v>8333.3333333333339</v>
      </c>
      <c r="J35" s="7">
        <f t="shared" si="35"/>
        <v>8333.3333333333339</v>
      </c>
      <c r="K35" s="7">
        <f t="shared" si="35"/>
        <v>8333.3333333333339</v>
      </c>
      <c r="L35" s="7">
        <f t="shared" si="35"/>
        <v>8333.3333333333339</v>
      </c>
      <c r="M35" s="7">
        <f t="shared" si="35"/>
        <v>8333.3333333333339</v>
      </c>
      <c r="N35" s="7">
        <f t="shared" si="35"/>
        <v>8333.3333333333339</v>
      </c>
      <c r="O35" s="7">
        <f t="shared" si="35"/>
        <v>8333.3333333333339</v>
      </c>
      <c r="P35" s="7">
        <f t="shared" si="35"/>
        <v>8333.3333333333339</v>
      </c>
      <c r="Q35" s="7">
        <f t="shared" si="35"/>
        <v>8333.3333333333339</v>
      </c>
      <c r="R35" s="7">
        <f t="shared" si="35"/>
        <v>8333.3333333333339</v>
      </c>
      <c r="S35" s="7">
        <f t="shared" si="35"/>
        <v>8333.3333333333339</v>
      </c>
      <c r="T35" s="7">
        <f t="shared" si="35"/>
        <v>8333.3333333333339</v>
      </c>
      <c r="U35" s="7">
        <f t="shared" si="35"/>
        <v>8333.3333333333339</v>
      </c>
      <c r="V35" s="7">
        <f t="shared" si="35"/>
        <v>8333.3333333333339</v>
      </c>
      <c r="W35" s="7">
        <f t="shared" si="35"/>
        <v>8333.3333333333339</v>
      </c>
      <c r="X35" s="7">
        <f t="shared" si="35"/>
        <v>8333.3333333333339</v>
      </c>
      <c r="Y35" s="7">
        <f t="shared" ref="Y35:CF39" si="43">IF(AND(Y$8&gt;=$F35,$H35&gt;Y$8),$E35/$G35,0)</f>
        <v>8333.3333333333339</v>
      </c>
      <c r="Z35" s="7">
        <f t="shared" si="43"/>
        <v>8333.3333333333339</v>
      </c>
      <c r="AA35" s="7">
        <f t="shared" si="43"/>
        <v>0</v>
      </c>
      <c r="AB35" s="7">
        <f t="shared" si="43"/>
        <v>0</v>
      </c>
      <c r="AC35" s="7">
        <f t="shared" si="43"/>
        <v>0</v>
      </c>
      <c r="AD35" s="7">
        <f t="shared" si="43"/>
        <v>0</v>
      </c>
      <c r="AE35" s="7">
        <f t="shared" si="43"/>
        <v>0</v>
      </c>
      <c r="AF35" s="7">
        <f t="shared" si="43"/>
        <v>0</v>
      </c>
      <c r="AG35" s="7">
        <f t="shared" si="43"/>
        <v>0</v>
      </c>
      <c r="AH35" s="7">
        <f t="shared" si="43"/>
        <v>0</v>
      </c>
      <c r="AI35" s="7">
        <f t="shared" si="43"/>
        <v>0</v>
      </c>
      <c r="AJ35" s="7">
        <f t="shared" si="43"/>
        <v>0</v>
      </c>
      <c r="AK35" s="7">
        <f t="shared" si="43"/>
        <v>0</v>
      </c>
      <c r="AL35" s="7">
        <f t="shared" si="43"/>
        <v>0</v>
      </c>
      <c r="AM35" s="7">
        <f t="shared" si="43"/>
        <v>0</v>
      </c>
      <c r="AN35" s="7">
        <f t="shared" si="43"/>
        <v>0</v>
      </c>
      <c r="AO35" s="7">
        <f t="shared" si="43"/>
        <v>0</v>
      </c>
      <c r="AP35" s="7">
        <f t="shared" si="43"/>
        <v>0</v>
      </c>
      <c r="AQ35" s="7">
        <f t="shared" si="43"/>
        <v>0</v>
      </c>
      <c r="AR35" s="7">
        <f t="shared" si="43"/>
        <v>0</v>
      </c>
      <c r="AS35" s="7">
        <f t="shared" si="43"/>
        <v>0</v>
      </c>
      <c r="AT35" s="7">
        <f t="shared" si="43"/>
        <v>0</v>
      </c>
      <c r="AU35" s="7">
        <f t="shared" si="43"/>
        <v>0</v>
      </c>
      <c r="AV35" s="7">
        <f t="shared" si="43"/>
        <v>0</v>
      </c>
      <c r="AW35" s="7">
        <f t="shared" si="43"/>
        <v>0</v>
      </c>
      <c r="AX35" s="7">
        <f t="shared" si="43"/>
        <v>0</v>
      </c>
      <c r="AY35" s="7">
        <f t="shared" si="43"/>
        <v>0</v>
      </c>
      <c r="AZ35" s="7">
        <f t="shared" si="43"/>
        <v>0</v>
      </c>
      <c r="BA35" s="7">
        <f t="shared" si="43"/>
        <v>0</v>
      </c>
      <c r="BB35" s="7">
        <f t="shared" si="43"/>
        <v>0</v>
      </c>
      <c r="BC35" s="7">
        <f t="shared" si="43"/>
        <v>0</v>
      </c>
      <c r="BD35" s="7">
        <f t="shared" si="43"/>
        <v>0</v>
      </c>
      <c r="BE35" s="7">
        <f t="shared" si="43"/>
        <v>0</v>
      </c>
      <c r="BF35" s="7">
        <f t="shared" si="43"/>
        <v>0</v>
      </c>
      <c r="BG35" s="7">
        <f t="shared" si="43"/>
        <v>0</v>
      </c>
      <c r="BH35" s="7">
        <f t="shared" si="43"/>
        <v>0</v>
      </c>
      <c r="BI35" s="7">
        <f t="shared" si="43"/>
        <v>0</v>
      </c>
      <c r="BJ35" s="7">
        <f t="shared" si="43"/>
        <v>0</v>
      </c>
      <c r="BK35" s="7">
        <f t="shared" si="43"/>
        <v>0</v>
      </c>
      <c r="BL35" s="7">
        <f t="shared" si="43"/>
        <v>0</v>
      </c>
      <c r="BM35" s="7">
        <f t="shared" si="43"/>
        <v>0</v>
      </c>
      <c r="BN35" s="7">
        <f t="shared" si="43"/>
        <v>0</v>
      </c>
      <c r="BO35" s="7">
        <f t="shared" si="43"/>
        <v>0</v>
      </c>
      <c r="BP35" s="7">
        <f t="shared" si="43"/>
        <v>0</v>
      </c>
      <c r="BQ35" s="7">
        <f t="shared" si="43"/>
        <v>0</v>
      </c>
      <c r="BR35" s="7">
        <f t="shared" si="43"/>
        <v>0</v>
      </c>
      <c r="BS35" s="7">
        <f t="shared" si="43"/>
        <v>0</v>
      </c>
      <c r="BT35" s="7">
        <f t="shared" si="43"/>
        <v>0</v>
      </c>
      <c r="BU35" s="7">
        <f t="shared" si="42"/>
        <v>0</v>
      </c>
      <c r="BV35" s="7">
        <f t="shared" si="42"/>
        <v>0</v>
      </c>
      <c r="BW35" s="7">
        <f t="shared" si="42"/>
        <v>0</v>
      </c>
      <c r="BX35" s="7">
        <f t="shared" si="42"/>
        <v>0</v>
      </c>
      <c r="BY35" s="7">
        <f t="shared" si="42"/>
        <v>0</v>
      </c>
      <c r="BZ35" s="7">
        <f t="shared" si="42"/>
        <v>0</v>
      </c>
      <c r="CA35" s="7">
        <f t="shared" si="42"/>
        <v>0</v>
      </c>
      <c r="CB35" s="7">
        <f t="shared" si="42"/>
        <v>0</v>
      </c>
      <c r="CC35" s="7">
        <f t="shared" si="42"/>
        <v>0</v>
      </c>
      <c r="CD35" s="7">
        <f t="shared" si="42"/>
        <v>0</v>
      </c>
      <c r="CE35" s="7">
        <f t="shared" si="42"/>
        <v>0</v>
      </c>
      <c r="CF35" s="7">
        <f t="shared" si="42"/>
        <v>0</v>
      </c>
      <c r="CG35" s="7">
        <f t="shared" si="42"/>
        <v>0</v>
      </c>
      <c r="CH35" s="7">
        <f t="shared" si="42"/>
        <v>0</v>
      </c>
      <c r="CI35" s="7">
        <f t="shared" si="42"/>
        <v>0</v>
      </c>
      <c r="CJ35" s="7">
        <f t="shared" si="42"/>
        <v>0</v>
      </c>
      <c r="CK35" s="7">
        <f t="shared" si="42"/>
        <v>0</v>
      </c>
      <c r="CL35" s="7">
        <f t="shared" si="42"/>
        <v>0</v>
      </c>
      <c r="CM35" s="7">
        <f t="shared" si="42"/>
        <v>0</v>
      </c>
      <c r="CN35" s="7">
        <f t="shared" si="42"/>
        <v>0</v>
      </c>
      <c r="CO35" s="7">
        <f t="shared" si="42"/>
        <v>0</v>
      </c>
      <c r="CP35" s="7">
        <f t="shared" si="42"/>
        <v>0</v>
      </c>
      <c r="CQ35" s="7">
        <f t="shared" si="42"/>
        <v>0</v>
      </c>
      <c r="CR35" s="7">
        <f t="shared" si="42"/>
        <v>0</v>
      </c>
      <c r="CS35" s="7">
        <f t="shared" si="29"/>
        <v>0</v>
      </c>
      <c r="CT35" s="7">
        <f t="shared" si="29"/>
        <v>0</v>
      </c>
      <c r="CU35" s="7">
        <f t="shared" si="29"/>
        <v>0</v>
      </c>
      <c r="CV35" s="7">
        <f t="shared" si="29"/>
        <v>0</v>
      </c>
      <c r="CW35" s="7">
        <f t="shared" si="29"/>
        <v>0</v>
      </c>
      <c r="CX35" s="7">
        <f t="shared" si="29"/>
        <v>0</v>
      </c>
      <c r="CY35" s="7">
        <f t="shared" si="29"/>
        <v>0</v>
      </c>
      <c r="CZ35" s="7">
        <f t="shared" si="29"/>
        <v>0</v>
      </c>
      <c r="DA35" s="7">
        <f t="shared" si="29"/>
        <v>0</v>
      </c>
      <c r="DB35" s="7">
        <f t="shared" si="29"/>
        <v>0</v>
      </c>
      <c r="DC35" s="7">
        <f t="shared" si="29"/>
        <v>0</v>
      </c>
      <c r="DD35" s="7">
        <f t="shared" si="29"/>
        <v>0</v>
      </c>
      <c r="DE35" s="7">
        <f t="shared" si="29"/>
        <v>0</v>
      </c>
      <c r="DF35" s="7">
        <f t="shared" si="29"/>
        <v>0</v>
      </c>
      <c r="DG35" s="7">
        <f t="shared" si="29"/>
        <v>0</v>
      </c>
      <c r="DH35" s="7">
        <f t="shared" si="32"/>
        <v>0</v>
      </c>
      <c r="DI35" s="7">
        <f t="shared" si="32"/>
        <v>0</v>
      </c>
      <c r="DJ35" s="7">
        <f t="shared" si="32"/>
        <v>0</v>
      </c>
      <c r="DK35" s="7">
        <f t="shared" si="32"/>
        <v>0</v>
      </c>
      <c r="DL35" s="7">
        <f t="shared" si="32"/>
        <v>0</v>
      </c>
      <c r="DM35" s="7">
        <f t="shared" si="32"/>
        <v>0</v>
      </c>
      <c r="DN35" s="7">
        <f t="shared" si="32"/>
        <v>0</v>
      </c>
      <c r="DO35" s="7">
        <f t="shared" si="32"/>
        <v>0</v>
      </c>
      <c r="DP35" s="7">
        <f t="shared" si="32"/>
        <v>0</v>
      </c>
      <c r="DQ35" s="7">
        <f t="shared" si="32"/>
        <v>0</v>
      </c>
      <c r="DR35" s="7">
        <f t="shared" si="32"/>
        <v>0</v>
      </c>
      <c r="DS35" s="7">
        <f t="shared" si="32"/>
        <v>0</v>
      </c>
      <c r="DT35" s="7">
        <f t="shared" si="32"/>
        <v>0</v>
      </c>
      <c r="DU35" s="7">
        <f t="shared" si="32"/>
        <v>0</v>
      </c>
      <c r="DV35" s="7">
        <f t="shared" si="32"/>
        <v>0</v>
      </c>
      <c r="DW35" s="7">
        <f t="shared" si="32"/>
        <v>0</v>
      </c>
      <c r="DX35" s="7">
        <f t="shared" si="36"/>
        <v>0</v>
      </c>
      <c r="DY35" s="7">
        <f t="shared" si="36"/>
        <v>0</v>
      </c>
      <c r="DZ35" s="7">
        <f t="shared" si="36"/>
        <v>0</v>
      </c>
      <c r="EA35" s="7">
        <f t="shared" si="36"/>
        <v>0</v>
      </c>
      <c r="EB35" s="7">
        <f t="shared" si="36"/>
        <v>0</v>
      </c>
      <c r="EC35" s="7">
        <f t="shared" si="36"/>
        <v>0</v>
      </c>
      <c r="ED35" s="7">
        <f t="shared" si="36"/>
        <v>0</v>
      </c>
      <c r="EE35" s="7">
        <f t="shared" si="36"/>
        <v>0</v>
      </c>
      <c r="EF35" s="7">
        <f t="shared" si="36"/>
        <v>0</v>
      </c>
      <c r="EG35" s="7">
        <f t="shared" si="36"/>
        <v>0</v>
      </c>
      <c r="EH35" s="7">
        <f t="shared" si="36"/>
        <v>0</v>
      </c>
      <c r="EI35" s="7">
        <f t="shared" si="36"/>
        <v>0</v>
      </c>
      <c r="EJ35" s="7">
        <f t="shared" si="36"/>
        <v>0</v>
      </c>
      <c r="EK35" s="7">
        <f t="shared" si="36"/>
        <v>0</v>
      </c>
      <c r="EL35" s="7">
        <f t="shared" si="36"/>
        <v>0</v>
      </c>
      <c r="EM35" s="7">
        <f t="shared" si="36"/>
        <v>0</v>
      </c>
      <c r="EN35" s="7">
        <f t="shared" si="41"/>
        <v>0</v>
      </c>
      <c r="EO35" s="7">
        <f t="shared" si="41"/>
        <v>0</v>
      </c>
      <c r="EP35" s="7">
        <f t="shared" si="41"/>
        <v>0</v>
      </c>
      <c r="EQ35" s="7">
        <f t="shared" si="41"/>
        <v>0</v>
      </c>
      <c r="ER35" s="7">
        <f t="shared" si="41"/>
        <v>0</v>
      </c>
      <c r="ES35" s="7">
        <f t="shared" si="41"/>
        <v>0</v>
      </c>
      <c r="ET35" s="7">
        <f t="shared" si="41"/>
        <v>0</v>
      </c>
      <c r="EU35" s="7">
        <f t="shared" si="41"/>
        <v>0</v>
      </c>
      <c r="EV35" s="7">
        <f t="shared" si="41"/>
        <v>0</v>
      </c>
      <c r="EW35" s="7">
        <f t="shared" si="41"/>
        <v>0</v>
      </c>
      <c r="EX35" s="7">
        <f t="shared" si="41"/>
        <v>0</v>
      </c>
      <c r="EY35" s="7">
        <f t="shared" si="41"/>
        <v>0</v>
      </c>
      <c r="EZ35" s="7">
        <f t="shared" si="41"/>
        <v>0</v>
      </c>
      <c r="FA35" s="7">
        <f t="shared" si="41"/>
        <v>0</v>
      </c>
      <c r="FB35" s="7">
        <f t="shared" si="41"/>
        <v>0</v>
      </c>
      <c r="FC35" s="7">
        <f t="shared" si="41"/>
        <v>0</v>
      </c>
      <c r="FD35" s="7">
        <f t="shared" si="41"/>
        <v>0</v>
      </c>
      <c r="FE35" s="7">
        <f t="shared" si="41"/>
        <v>0</v>
      </c>
      <c r="FF35" s="7">
        <f t="shared" si="41"/>
        <v>0</v>
      </c>
      <c r="FG35" s="7">
        <f t="shared" si="41"/>
        <v>0</v>
      </c>
      <c r="FH35" s="7">
        <f t="shared" si="41"/>
        <v>0</v>
      </c>
      <c r="FI35" s="7">
        <f t="shared" si="41"/>
        <v>0</v>
      </c>
      <c r="FJ35" s="7">
        <f t="shared" si="41"/>
        <v>0</v>
      </c>
      <c r="FK35" s="7">
        <f t="shared" si="41"/>
        <v>0</v>
      </c>
      <c r="FL35" s="7">
        <f t="shared" si="41"/>
        <v>0</v>
      </c>
      <c r="FM35" s="7">
        <f t="shared" si="41"/>
        <v>0</v>
      </c>
      <c r="FN35" s="7">
        <f t="shared" si="41"/>
        <v>0</v>
      </c>
      <c r="FO35" s="7">
        <f t="shared" si="41"/>
        <v>0</v>
      </c>
      <c r="FP35" s="7">
        <f t="shared" si="41"/>
        <v>0</v>
      </c>
      <c r="FQ35" s="7">
        <f t="shared" si="41"/>
        <v>0</v>
      </c>
      <c r="FR35" s="7">
        <f t="shared" si="41"/>
        <v>0</v>
      </c>
      <c r="FS35" s="7">
        <f t="shared" si="41"/>
        <v>0</v>
      </c>
      <c r="FT35" s="7">
        <f t="shared" si="41"/>
        <v>0</v>
      </c>
      <c r="FU35" s="7">
        <f t="shared" si="41"/>
        <v>0</v>
      </c>
      <c r="FV35" s="7">
        <f t="shared" si="41"/>
        <v>0</v>
      </c>
      <c r="FW35" s="7">
        <f t="shared" si="41"/>
        <v>0</v>
      </c>
      <c r="FX35" s="7">
        <f t="shared" si="41"/>
        <v>0</v>
      </c>
    </row>
    <row r="36" spans="4:180" x14ac:dyDescent="0.3">
      <c r="D36" s="11" t="s">
        <v>146</v>
      </c>
      <c r="E36" s="155">
        <v>5000</v>
      </c>
      <c r="F36" s="2">
        <v>42491</v>
      </c>
      <c r="G36" s="6">
        <v>1</v>
      </c>
      <c r="H36" s="9">
        <f t="shared" si="22"/>
        <v>42522</v>
      </c>
      <c r="I36" s="7">
        <f t="shared" si="35"/>
        <v>0</v>
      </c>
      <c r="J36" s="7">
        <f t="shared" si="35"/>
        <v>5000</v>
      </c>
      <c r="K36" s="7">
        <f t="shared" si="35"/>
        <v>0</v>
      </c>
      <c r="L36" s="7">
        <f t="shared" si="35"/>
        <v>0</v>
      </c>
      <c r="M36" s="7">
        <f t="shared" si="35"/>
        <v>0</v>
      </c>
      <c r="N36" s="7">
        <f t="shared" si="35"/>
        <v>0</v>
      </c>
      <c r="O36" s="7">
        <f t="shared" si="35"/>
        <v>0</v>
      </c>
      <c r="P36" s="7">
        <f t="shared" si="35"/>
        <v>0</v>
      </c>
      <c r="Q36" s="7">
        <f t="shared" si="35"/>
        <v>0</v>
      </c>
      <c r="R36" s="7">
        <f t="shared" si="35"/>
        <v>0</v>
      </c>
      <c r="S36" s="7">
        <f t="shared" si="35"/>
        <v>0</v>
      </c>
      <c r="T36" s="7">
        <f t="shared" si="35"/>
        <v>0</v>
      </c>
      <c r="U36" s="7">
        <f t="shared" si="35"/>
        <v>0</v>
      </c>
      <c r="V36" s="7">
        <f t="shared" si="35"/>
        <v>0</v>
      </c>
      <c r="W36" s="7">
        <f t="shared" si="35"/>
        <v>0</v>
      </c>
      <c r="X36" s="7">
        <f t="shared" si="35"/>
        <v>0</v>
      </c>
      <c r="Y36" s="7">
        <f t="shared" si="43"/>
        <v>0</v>
      </c>
      <c r="Z36" s="7">
        <f t="shared" si="43"/>
        <v>0</v>
      </c>
      <c r="AA36" s="7">
        <f t="shared" si="43"/>
        <v>0</v>
      </c>
      <c r="AB36" s="7">
        <f t="shared" si="43"/>
        <v>0</v>
      </c>
      <c r="AC36" s="7">
        <f t="shared" si="43"/>
        <v>0</v>
      </c>
      <c r="AD36" s="7">
        <f t="shared" si="43"/>
        <v>0</v>
      </c>
      <c r="AE36" s="7">
        <f t="shared" si="43"/>
        <v>0</v>
      </c>
      <c r="AF36" s="7">
        <f t="shared" si="43"/>
        <v>0</v>
      </c>
      <c r="AG36" s="7">
        <f t="shared" si="43"/>
        <v>0</v>
      </c>
      <c r="AH36" s="7">
        <f t="shared" si="43"/>
        <v>0</v>
      </c>
      <c r="AI36" s="7">
        <f t="shared" si="43"/>
        <v>0</v>
      </c>
      <c r="AJ36" s="7">
        <f t="shared" si="43"/>
        <v>0</v>
      </c>
      <c r="AK36" s="7">
        <f t="shared" si="43"/>
        <v>0</v>
      </c>
      <c r="AL36" s="7">
        <f t="shared" si="43"/>
        <v>0</v>
      </c>
      <c r="AM36" s="7">
        <f t="shared" si="43"/>
        <v>0</v>
      </c>
      <c r="AN36" s="7">
        <f t="shared" si="43"/>
        <v>0</v>
      </c>
      <c r="AO36" s="7">
        <f t="shared" si="43"/>
        <v>0</v>
      </c>
      <c r="AP36" s="7">
        <f t="shared" si="43"/>
        <v>0</v>
      </c>
      <c r="AQ36" s="7">
        <f t="shared" si="43"/>
        <v>0</v>
      </c>
      <c r="AR36" s="7">
        <f t="shared" si="43"/>
        <v>0</v>
      </c>
      <c r="AS36" s="7">
        <f t="shared" si="43"/>
        <v>0</v>
      </c>
      <c r="AT36" s="7">
        <f t="shared" si="43"/>
        <v>0</v>
      </c>
      <c r="AU36" s="7">
        <f t="shared" si="43"/>
        <v>0</v>
      </c>
      <c r="AV36" s="7">
        <f t="shared" si="43"/>
        <v>0</v>
      </c>
      <c r="AW36" s="7">
        <f t="shared" si="43"/>
        <v>0</v>
      </c>
      <c r="AX36" s="7">
        <f t="shared" si="43"/>
        <v>0</v>
      </c>
      <c r="AY36" s="7">
        <f t="shared" si="43"/>
        <v>0</v>
      </c>
      <c r="AZ36" s="7">
        <f t="shared" si="43"/>
        <v>0</v>
      </c>
      <c r="BA36" s="7">
        <f t="shared" si="43"/>
        <v>0</v>
      </c>
      <c r="BB36" s="7">
        <f t="shared" si="43"/>
        <v>0</v>
      </c>
      <c r="BC36" s="7">
        <f t="shared" si="43"/>
        <v>0</v>
      </c>
      <c r="BD36" s="7">
        <f t="shared" si="43"/>
        <v>0</v>
      </c>
      <c r="BE36" s="7">
        <f t="shared" si="43"/>
        <v>0</v>
      </c>
      <c r="BF36" s="7">
        <f t="shared" si="43"/>
        <v>0</v>
      </c>
      <c r="BG36" s="7">
        <f t="shared" si="43"/>
        <v>0</v>
      </c>
      <c r="BH36" s="7">
        <f t="shared" si="43"/>
        <v>0</v>
      </c>
      <c r="BI36" s="7">
        <f t="shared" si="43"/>
        <v>0</v>
      </c>
      <c r="BJ36" s="7">
        <f t="shared" si="43"/>
        <v>0</v>
      </c>
      <c r="BK36" s="7">
        <f t="shared" si="43"/>
        <v>0</v>
      </c>
      <c r="BL36" s="7">
        <f t="shared" si="43"/>
        <v>0</v>
      </c>
      <c r="BM36" s="7">
        <f t="shared" si="43"/>
        <v>0</v>
      </c>
      <c r="BN36" s="7">
        <f t="shared" si="43"/>
        <v>0</v>
      </c>
      <c r="BO36" s="7">
        <f t="shared" si="43"/>
        <v>0</v>
      </c>
      <c r="BP36" s="7">
        <f t="shared" si="43"/>
        <v>0</v>
      </c>
      <c r="BQ36" s="7">
        <f t="shared" si="43"/>
        <v>0</v>
      </c>
      <c r="BR36" s="7">
        <f t="shared" si="43"/>
        <v>0</v>
      </c>
      <c r="BS36" s="7">
        <f t="shared" si="43"/>
        <v>0</v>
      </c>
      <c r="BT36" s="7">
        <f t="shared" si="43"/>
        <v>0</v>
      </c>
      <c r="BU36" s="7">
        <f t="shared" si="43"/>
        <v>0</v>
      </c>
      <c r="BV36" s="7">
        <f t="shared" si="42"/>
        <v>0</v>
      </c>
      <c r="BW36" s="7">
        <f t="shared" si="42"/>
        <v>0</v>
      </c>
      <c r="BX36" s="7">
        <f t="shared" si="42"/>
        <v>0</v>
      </c>
      <c r="BY36" s="7">
        <f t="shared" si="42"/>
        <v>0</v>
      </c>
      <c r="BZ36" s="7">
        <f t="shared" si="42"/>
        <v>0</v>
      </c>
      <c r="CA36" s="7">
        <f t="shared" si="42"/>
        <v>0</v>
      </c>
      <c r="CB36" s="7">
        <f t="shared" si="42"/>
        <v>0</v>
      </c>
      <c r="CC36" s="7">
        <f t="shared" si="42"/>
        <v>0</v>
      </c>
      <c r="CD36" s="7">
        <f t="shared" si="42"/>
        <v>0</v>
      </c>
      <c r="CE36" s="7">
        <f t="shared" si="42"/>
        <v>0</v>
      </c>
      <c r="CF36" s="7">
        <f t="shared" si="42"/>
        <v>0</v>
      </c>
      <c r="CG36" s="7">
        <f t="shared" si="42"/>
        <v>0</v>
      </c>
      <c r="CH36" s="7">
        <f t="shared" si="42"/>
        <v>0</v>
      </c>
      <c r="CI36" s="7">
        <f t="shared" si="42"/>
        <v>0</v>
      </c>
      <c r="CJ36" s="7">
        <f t="shared" si="42"/>
        <v>0</v>
      </c>
      <c r="CK36" s="7">
        <f t="shared" si="42"/>
        <v>0</v>
      </c>
      <c r="CL36" s="7">
        <f t="shared" si="42"/>
        <v>0</v>
      </c>
      <c r="CM36" s="7">
        <f t="shared" si="42"/>
        <v>0</v>
      </c>
      <c r="CN36" s="7">
        <f t="shared" si="42"/>
        <v>0</v>
      </c>
      <c r="CO36" s="7">
        <f t="shared" si="42"/>
        <v>0</v>
      </c>
      <c r="CP36" s="7">
        <f t="shared" si="42"/>
        <v>0</v>
      </c>
      <c r="CQ36" s="7">
        <f t="shared" si="42"/>
        <v>0</v>
      </c>
      <c r="CR36" s="7">
        <f t="shared" si="42"/>
        <v>0</v>
      </c>
      <c r="CS36" s="7">
        <f t="shared" si="42"/>
        <v>0</v>
      </c>
      <c r="CT36" s="7">
        <f t="shared" si="42"/>
        <v>0</v>
      </c>
      <c r="CU36" s="7">
        <f t="shared" si="42"/>
        <v>0</v>
      </c>
      <c r="CV36" s="7">
        <f t="shared" si="42"/>
        <v>0</v>
      </c>
      <c r="CW36" s="7">
        <f t="shared" si="42"/>
        <v>0</v>
      </c>
      <c r="CX36" s="7">
        <f t="shared" si="42"/>
        <v>0</v>
      </c>
      <c r="CY36" s="7">
        <f t="shared" si="42"/>
        <v>0</v>
      </c>
      <c r="CZ36" s="7">
        <f t="shared" si="42"/>
        <v>0</v>
      </c>
      <c r="DA36" s="7">
        <f t="shared" si="42"/>
        <v>0</v>
      </c>
      <c r="DB36" s="7">
        <f t="shared" si="42"/>
        <v>0</v>
      </c>
      <c r="DC36" s="7">
        <f t="shared" si="42"/>
        <v>0</v>
      </c>
      <c r="DD36" s="7">
        <f t="shared" si="42"/>
        <v>0</v>
      </c>
      <c r="DE36" s="7">
        <f t="shared" si="42"/>
        <v>0</v>
      </c>
      <c r="DF36" s="7">
        <f t="shared" si="42"/>
        <v>0</v>
      </c>
      <c r="DG36" s="7">
        <f t="shared" si="42"/>
        <v>0</v>
      </c>
      <c r="DH36" s="7">
        <f t="shared" si="42"/>
        <v>0</v>
      </c>
      <c r="DI36" s="7">
        <f t="shared" si="42"/>
        <v>0</v>
      </c>
      <c r="DJ36" s="7">
        <f t="shared" si="42"/>
        <v>0</v>
      </c>
      <c r="DK36" s="7">
        <f t="shared" si="42"/>
        <v>0</v>
      </c>
      <c r="DL36" s="7">
        <f t="shared" si="42"/>
        <v>0</v>
      </c>
      <c r="DM36" s="7">
        <f t="shared" si="32"/>
        <v>0</v>
      </c>
      <c r="DN36" s="7">
        <f t="shared" si="32"/>
        <v>0</v>
      </c>
      <c r="DO36" s="7">
        <f t="shared" si="32"/>
        <v>0</v>
      </c>
      <c r="DP36" s="7">
        <f t="shared" si="32"/>
        <v>0</v>
      </c>
      <c r="DQ36" s="7">
        <f t="shared" si="32"/>
        <v>0</v>
      </c>
      <c r="DR36" s="7">
        <f t="shared" si="32"/>
        <v>0</v>
      </c>
      <c r="DS36" s="7">
        <f t="shared" si="32"/>
        <v>0</v>
      </c>
      <c r="DT36" s="7">
        <f t="shared" si="32"/>
        <v>0</v>
      </c>
      <c r="DU36" s="7">
        <f t="shared" si="32"/>
        <v>0</v>
      </c>
      <c r="DV36" s="7">
        <f t="shared" si="32"/>
        <v>0</v>
      </c>
      <c r="DW36" s="7">
        <f t="shared" si="32"/>
        <v>0</v>
      </c>
      <c r="DX36" s="7">
        <f t="shared" si="36"/>
        <v>0</v>
      </c>
      <c r="DY36" s="7">
        <f t="shared" si="36"/>
        <v>0</v>
      </c>
      <c r="DZ36" s="7">
        <f t="shared" si="36"/>
        <v>0</v>
      </c>
      <c r="EA36" s="7">
        <f t="shared" si="36"/>
        <v>0</v>
      </c>
      <c r="EB36" s="7">
        <f t="shared" si="36"/>
        <v>0</v>
      </c>
      <c r="EC36" s="7">
        <f t="shared" si="36"/>
        <v>0</v>
      </c>
      <c r="ED36" s="7">
        <f t="shared" si="36"/>
        <v>0</v>
      </c>
      <c r="EE36" s="7">
        <f t="shared" si="36"/>
        <v>0</v>
      </c>
      <c r="EF36" s="7">
        <f t="shared" si="36"/>
        <v>0</v>
      </c>
      <c r="EG36" s="7">
        <f t="shared" si="36"/>
        <v>0</v>
      </c>
      <c r="EH36" s="7">
        <f t="shared" si="36"/>
        <v>0</v>
      </c>
      <c r="EI36" s="7">
        <f t="shared" si="36"/>
        <v>0</v>
      </c>
      <c r="EJ36" s="7">
        <f t="shared" si="36"/>
        <v>0</v>
      </c>
      <c r="EK36" s="7">
        <f t="shared" si="36"/>
        <v>0</v>
      </c>
      <c r="EL36" s="7">
        <f t="shared" si="36"/>
        <v>0</v>
      </c>
      <c r="EM36" s="7">
        <f t="shared" si="36"/>
        <v>0</v>
      </c>
      <c r="EN36" s="7">
        <f t="shared" si="41"/>
        <v>0</v>
      </c>
      <c r="EO36" s="7">
        <f t="shared" si="41"/>
        <v>0</v>
      </c>
      <c r="EP36" s="7">
        <f t="shared" si="41"/>
        <v>0</v>
      </c>
      <c r="EQ36" s="7">
        <f t="shared" si="41"/>
        <v>0</v>
      </c>
      <c r="ER36" s="7">
        <f t="shared" si="41"/>
        <v>0</v>
      </c>
      <c r="ES36" s="7">
        <f t="shared" si="41"/>
        <v>0</v>
      </c>
      <c r="ET36" s="7">
        <f t="shared" si="41"/>
        <v>0</v>
      </c>
      <c r="EU36" s="7">
        <f t="shared" si="41"/>
        <v>0</v>
      </c>
      <c r="EV36" s="7">
        <f t="shared" si="41"/>
        <v>0</v>
      </c>
      <c r="EW36" s="7">
        <f t="shared" si="41"/>
        <v>0</v>
      </c>
      <c r="EX36" s="7">
        <f t="shared" si="41"/>
        <v>0</v>
      </c>
      <c r="EY36" s="7">
        <f t="shared" si="41"/>
        <v>0</v>
      </c>
      <c r="EZ36" s="7">
        <f t="shared" si="41"/>
        <v>0</v>
      </c>
      <c r="FA36" s="7">
        <f t="shared" si="41"/>
        <v>0</v>
      </c>
      <c r="FB36" s="7">
        <f t="shared" si="41"/>
        <v>0</v>
      </c>
      <c r="FC36" s="7">
        <f t="shared" si="41"/>
        <v>0</v>
      </c>
      <c r="FD36" s="7">
        <f t="shared" si="41"/>
        <v>0</v>
      </c>
      <c r="FE36" s="7">
        <f t="shared" si="41"/>
        <v>0</v>
      </c>
      <c r="FF36" s="7">
        <f t="shared" si="41"/>
        <v>0</v>
      </c>
      <c r="FG36" s="7">
        <f t="shared" si="41"/>
        <v>0</v>
      </c>
      <c r="FH36" s="7">
        <f t="shared" si="41"/>
        <v>0</v>
      </c>
      <c r="FI36" s="7">
        <f t="shared" si="41"/>
        <v>0</v>
      </c>
      <c r="FJ36" s="7">
        <f t="shared" si="41"/>
        <v>0</v>
      </c>
      <c r="FK36" s="7">
        <f t="shared" si="41"/>
        <v>0</v>
      </c>
      <c r="FL36" s="7">
        <f t="shared" si="41"/>
        <v>0</v>
      </c>
      <c r="FM36" s="7">
        <f t="shared" si="41"/>
        <v>0</v>
      </c>
      <c r="FN36" s="7">
        <f t="shared" si="41"/>
        <v>0</v>
      </c>
      <c r="FO36" s="7">
        <f t="shared" si="41"/>
        <v>0</v>
      </c>
      <c r="FP36" s="7">
        <f t="shared" si="41"/>
        <v>0</v>
      </c>
      <c r="FQ36" s="7">
        <f t="shared" si="41"/>
        <v>0</v>
      </c>
      <c r="FR36" s="7">
        <f t="shared" si="41"/>
        <v>0</v>
      </c>
      <c r="FS36" s="7">
        <f t="shared" si="41"/>
        <v>0</v>
      </c>
      <c r="FT36" s="7">
        <f t="shared" si="41"/>
        <v>0</v>
      </c>
      <c r="FU36" s="7">
        <f t="shared" si="41"/>
        <v>0</v>
      </c>
      <c r="FV36" s="7">
        <f t="shared" si="41"/>
        <v>0</v>
      </c>
      <c r="FW36" s="7">
        <f t="shared" si="41"/>
        <v>0</v>
      </c>
      <c r="FX36" s="7">
        <f t="shared" si="41"/>
        <v>0</v>
      </c>
    </row>
    <row r="37" spans="4:180" x14ac:dyDescent="0.3">
      <c r="D37" s="11" t="s">
        <v>147</v>
      </c>
      <c r="E37" s="155">
        <v>30000</v>
      </c>
      <c r="F37" s="2">
        <v>42491</v>
      </c>
      <c r="G37" s="6">
        <v>6</v>
      </c>
      <c r="H37" s="9">
        <f t="shared" si="22"/>
        <v>42675</v>
      </c>
      <c r="I37" s="7">
        <f t="shared" si="35"/>
        <v>0</v>
      </c>
      <c r="J37" s="7">
        <f t="shared" si="35"/>
        <v>5000</v>
      </c>
      <c r="K37" s="7">
        <f t="shared" si="35"/>
        <v>5000</v>
      </c>
      <c r="L37" s="7">
        <f t="shared" si="35"/>
        <v>5000</v>
      </c>
      <c r="M37" s="7">
        <f t="shared" si="35"/>
        <v>5000</v>
      </c>
      <c r="N37" s="7">
        <f t="shared" si="35"/>
        <v>5000</v>
      </c>
      <c r="O37" s="7">
        <f t="shared" si="35"/>
        <v>5000</v>
      </c>
      <c r="P37" s="7">
        <f t="shared" si="35"/>
        <v>0</v>
      </c>
      <c r="Q37" s="7">
        <f t="shared" si="35"/>
        <v>0</v>
      </c>
      <c r="R37" s="7">
        <f t="shared" si="35"/>
        <v>0</v>
      </c>
      <c r="S37" s="7">
        <f t="shared" si="35"/>
        <v>0</v>
      </c>
      <c r="T37" s="7">
        <f t="shared" si="35"/>
        <v>0</v>
      </c>
      <c r="U37" s="7">
        <f t="shared" si="35"/>
        <v>0</v>
      </c>
      <c r="V37" s="7">
        <f t="shared" si="35"/>
        <v>0</v>
      </c>
      <c r="W37" s="7">
        <f t="shared" si="35"/>
        <v>0</v>
      </c>
      <c r="X37" s="7">
        <f t="shared" si="35"/>
        <v>0</v>
      </c>
      <c r="Y37" s="7">
        <f t="shared" si="43"/>
        <v>0</v>
      </c>
      <c r="Z37" s="7">
        <f t="shared" si="43"/>
        <v>0</v>
      </c>
      <c r="AA37" s="7">
        <f t="shared" si="43"/>
        <v>0</v>
      </c>
      <c r="AB37" s="7">
        <f t="shared" si="43"/>
        <v>0</v>
      </c>
      <c r="AC37" s="7">
        <f t="shared" si="43"/>
        <v>0</v>
      </c>
      <c r="AD37" s="7">
        <f t="shared" si="43"/>
        <v>0</v>
      </c>
      <c r="AE37" s="7">
        <f t="shared" si="43"/>
        <v>0</v>
      </c>
      <c r="AF37" s="7">
        <f t="shared" si="43"/>
        <v>0</v>
      </c>
      <c r="AG37" s="7">
        <f t="shared" si="43"/>
        <v>0</v>
      </c>
      <c r="AH37" s="7">
        <f t="shared" si="43"/>
        <v>0</v>
      </c>
      <c r="AI37" s="7">
        <f t="shared" si="43"/>
        <v>0</v>
      </c>
      <c r="AJ37" s="7">
        <f t="shared" si="43"/>
        <v>0</v>
      </c>
      <c r="AK37" s="7">
        <f t="shared" si="43"/>
        <v>0</v>
      </c>
      <c r="AL37" s="7">
        <f t="shared" si="43"/>
        <v>0</v>
      </c>
      <c r="AM37" s="7">
        <f t="shared" si="43"/>
        <v>0</v>
      </c>
      <c r="AN37" s="7">
        <f t="shared" si="43"/>
        <v>0</v>
      </c>
      <c r="AO37" s="7">
        <f t="shared" si="43"/>
        <v>0</v>
      </c>
      <c r="AP37" s="7">
        <f t="shared" si="43"/>
        <v>0</v>
      </c>
      <c r="AQ37" s="7">
        <f t="shared" si="43"/>
        <v>0</v>
      </c>
      <c r="AR37" s="7">
        <f t="shared" si="43"/>
        <v>0</v>
      </c>
      <c r="AS37" s="7">
        <f t="shared" si="43"/>
        <v>0</v>
      </c>
      <c r="AT37" s="7">
        <f t="shared" si="43"/>
        <v>0</v>
      </c>
      <c r="AU37" s="7">
        <f t="shared" si="43"/>
        <v>0</v>
      </c>
      <c r="AV37" s="7">
        <f t="shared" si="43"/>
        <v>0</v>
      </c>
      <c r="AW37" s="7">
        <f t="shared" si="43"/>
        <v>0</v>
      </c>
      <c r="AX37" s="7">
        <f t="shared" si="43"/>
        <v>0</v>
      </c>
      <c r="AY37" s="7">
        <f t="shared" si="43"/>
        <v>0</v>
      </c>
      <c r="AZ37" s="7">
        <f t="shared" si="43"/>
        <v>0</v>
      </c>
      <c r="BA37" s="7">
        <f t="shared" si="43"/>
        <v>0</v>
      </c>
      <c r="BB37" s="7">
        <f t="shared" si="43"/>
        <v>0</v>
      </c>
      <c r="BC37" s="7">
        <f t="shared" si="43"/>
        <v>0</v>
      </c>
      <c r="BD37" s="7">
        <f t="shared" si="43"/>
        <v>0</v>
      </c>
      <c r="BE37" s="7">
        <f t="shared" si="43"/>
        <v>0</v>
      </c>
      <c r="BF37" s="7">
        <f t="shared" si="43"/>
        <v>0</v>
      </c>
      <c r="BG37" s="7">
        <f t="shared" si="43"/>
        <v>0</v>
      </c>
      <c r="BH37" s="7">
        <f t="shared" si="43"/>
        <v>0</v>
      </c>
      <c r="BI37" s="7">
        <f t="shared" si="43"/>
        <v>0</v>
      </c>
      <c r="BJ37" s="7">
        <f t="shared" si="43"/>
        <v>0</v>
      </c>
      <c r="BK37" s="7">
        <f t="shared" si="43"/>
        <v>0</v>
      </c>
      <c r="BL37" s="7">
        <f t="shared" si="43"/>
        <v>0</v>
      </c>
      <c r="BM37" s="7">
        <f t="shared" si="43"/>
        <v>0</v>
      </c>
      <c r="BN37" s="7">
        <f t="shared" si="43"/>
        <v>0</v>
      </c>
      <c r="BO37" s="7">
        <f t="shared" si="43"/>
        <v>0</v>
      </c>
      <c r="BP37" s="7">
        <f t="shared" si="43"/>
        <v>0</v>
      </c>
      <c r="BQ37" s="7">
        <f t="shared" si="43"/>
        <v>0</v>
      </c>
      <c r="BR37" s="7">
        <f t="shared" si="43"/>
        <v>0</v>
      </c>
      <c r="BS37" s="7">
        <f t="shared" si="43"/>
        <v>0</v>
      </c>
      <c r="BT37" s="7">
        <f t="shared" si="43"/>
        <v>0</v>
      </c>
      <c r="BU37" s="7">
        <f t="shared" si="43"/>
        <v>0</v>
      </c>
      <c r="BV37" s="7">
        <f t="shared" si="42"/>
        <v>0</v>
      </c>
      <c r="BW37" s="7">
        <f t="shared" si="42"/>
        <v>0</v>
      </c>
      <c r="BX37" s="7">
        <f t="shared" si="42"/>
        <v>0</v>
      </c>
      <c r="BY37" s="7">
        <f t="shared" si="42"/>
        <v>0</v>
      </c>
      <c r="BZ37" s="7">
        <f t="shared" si="42"/>
        <v>0</v>
      </c>
      <c r="CA37" s="7">
        <f t="shared" si="42"/>
        <v>0</v>
      </c>
      <c r="CB37" s="7">
        <f t="shared" si="42"/>
        <v>0</v>
      </c>
      <c r="CC37" s="7">
        <f t="shared" si="42"/>
        <v>0</v>
      </c>
      <c r="CD37" s="7">
        <f t="shared" si="42"/>
        <v>0</v>
      </c>
      <c r="CE37" s="7">
        <f t="shared" si="42"/>
        <v>0</v>
      </c>
      <c r="CF37" s="7">
        <f t="shared" si="42"/>
        <v>0</v>
      </c>
      <c r="CG37" s="7">
        <f t="shared" si="42"/>
        <v>0</v>
      </c>
      <c r="CH37" s="7">
        <f t="shared" si="42"/>
        <v>0</v>
      </c>
      <c r="CI37" s="7">
        <f t="shared" si="42"/>
        <v>0</v>
      </c>
      <c r="CJ37" s="7">
        <f t="shared" si="42"/>
        <v>0</v>
      </c>
      <c r="CK37" s="7">
        <f t="shared" si="42"/>
        <v>0</v>
      </c>
      <c r="CL37" s="7">
        <f t="shared" si="42"/>
        <v>0</v>
      </c>
      <c r="CM37" s="7">
        <f t="shared" si="42"/>
        <v>0</v>
      </c>
      <c r="CN37" s="7">
        <f t="shared" si="42"/>
        <v>0</v>
      </c>
      <c r="CO37" s="7">
        <f t="shared" si="42"/>
        <v>0</v>
      </c>
      <c r="CP37" s="7">
        <f t="shared" si="42"/>
        <v>0</v>
      </c>
      <c r="CQ37" s="7">
        <f t="shared" si="42"/>
        <v>0</v>
      </c>
      <c r="CR37" s="7">
        <f t="shared" si="42"/>
        <v>0</v>
      </c>
      <c r="CS37" s="7">
        <f t="shared" si="42"/>
        <v>0</v>
      </c>
      <c r="CT37" s="7">
        <f t="shared" si="42"/>
        <v>0</v>
      </c>
      <c r="CU37" s="7">
        <f t="shared" si="42"/>
        <v>0</v>
      </c>
      <c r="CV37" s="7">
        <f t="shared" si="42"/>
        <v>0</v>
      </c>
      <c r="CW37" s="7">
        <f t="shared" si="42"/>
        <v>0</v>
      </c>
      <c r="CX37" s="7">
        <f t="shared" si="42"/>
        <v>0</v>
      </c>
      <c r="CY37" s="7">
        <f t="shared" si="42"/>
        <v>0</v>
      </c>
      <c r="CZ37" s="7">
        <f t="shared" si="42"/>
        <v>0</v>
      </c>
      <c r="DA37" s="7">
        <f t="shared" si="42"/>
        <v>0</v>
      </c>
      <c r="DB37" s="7">
        <f t="shared" si="42"/>
        <v>0</v>
      </c>
      <c r="DC37" s="7">
        <f t="shared" si="42"/>
        <v>0</v>
      </c>
      <c r="DD37" s="7">
        <f t="shared" si="42"/>
        <v>0</v>
      </c>
      <c r="DE37" s="7">
        <f t="shared" si="42"/>
        <v>0</v>
      </c>
      <c r="DF37" s="7">
        <f t="shared" si="42"/>
        <v>0</v>
      </c>
      <c r="DG37" s="7">
        <f t="shared" si="42"/>
        <v>0</v>
      </c>
      <c r="DH37" s="7">
        <f t="shared" si="42"/>
        <v>0</v>
      </c>
      <c r="DI37" s="7">
        <f t="shared" si="42"/>
        <v>0</v>
      </c>
      <c r="DJ37" s="7">
        <f t="shared" si="42"/>
        <v>0</v>
      </c>
      <c r="DK37" s="7">
        <f t="shared" si="42"/>
        <v>0</v>
      </c>
      <c r="DL37" s="7">
        <f t="shared" si="42"/>
        <v>0</v>
      </c>
      <c r="DM37" s="7">
        <f t="shared" si="42"/>
        <v>0</v>
      </c>
      <c r="DN37" s="7">
        <f t="shared" si="42"/>
        <v>0</v>
      </c>
      <c r="DO37" s="7">
        <f t="shared" si="42"/>
        <v>0</v>
      </c>
      <c r="DP37" s="7">
        <f t="shared" si="42"/>
        <v>0</v>
      </c>
      <c r="DQ37" s="7">
        <f t="shared" si="42"/>
        <v>0</v>
      </c>
      <c r="DR37" s="7">
        <f t="shared" si="42"/>
        <v>0</v>
      </c>
      <c r="DS37" s="7">
        <f t="shared" si="42"/>
        <v>0</v>
      </c>
      <c r="DT37" s="7">
        <f t="shared" si="42"/>
        <v>0</v>
      </c>
      <c r="DU37" s="7">
        <f t="shared" si="42"/>
        <v>0</v>
      </c>
      <c r="DV37" s="7">
        <f t="shared" si="42"/>
        <v>0</v>
      </c>
      <c r="DW37" s="7">
        <f t="shared" si="42"/>
        <v>0</v>
      </c>
      <c r="DX37" s="7">
        <f t="shared" si="42"/>
        <v>0</v>
      </c>
      <c r="DY37" s="7">
        <f t="shared" si="42"/>
        <v>0</v>
      </c>
      <c r="DZ37" s="7">
        <f t="shared" si="42"/>
        <v>0</v>
      </c>
      <c r="EA37" s="7">
        <f t="shared" si="42"/>
        <v>0</v>
      </c>
      <c r="EB37" s="7">
        <f t="shared" si="42"/>
        <v>0</v>
      </c>
      <c r="EC37" s="7">
        <f t="shared" si="36"/>
        <v>0</v>
      </c>
      <c r="ED37" s="7">
        <f t="shared" si="36"/>
        <v>0</v>
      </c>
      <c r="EE37" s="7">
        <f t="shared" si="36"/>
        <v>0</v>
      </c>
      <c r="EF37" s="7">
        <f t="shared" si="36"/>
        <v>0</v>
      </c>
      <c r="EG37" s="7">
        <f t="shared" si="36"/>
        <v>0</v>
      </c>
      <c r="EH37" s="7">
        <f t="shared" si="36"/>
        <v>0</v>
      </c>
      <c r="EI37" s="7">
        <f t="shared" si="36"/>
        <v>0</v>
      </c>
      <c r="EJ37" s="7">
        <f t="shared" si="36"/>
        <v>0</v>
      </c>
      <c r="EK37" s="7">
        <f t="shared" si="36"/>
        <v>0</v>
      </c>
      <c r="EL37" s="7">
        <f t="shared" si="36"/>
        <v>0</v>
      </c>
      <c r="EM37" s="7">
        <f t="shared" si="36"/>
        <v>0</v>
      </c>
      <c r="EN37" s="7">
        <f t="shared" si="41"/>
        <v>0</v>
      </c>
      <c r="EO37" s="7">
        <f t="shared" si="41"/>
        <v>0</v>
      </c>
      <c r="EP37" s="7">
        <f t="shared" si="41"/>
        <v>0</v>
      </c>
      <c r="EQ37" s="7">
        <f t="shared" si="41"/>
        <v>0</v>
      </c>
      <c r="ER37" s="7">
        <f t="shared" si="41"/>
        <v>0</v>
      </c>
      <c r="ES37" s="7">
        <f t="shared" si="41"/>
        <v>0</v>
      </c>
      <c r="ET37" s="7">
        <f t="shared" si="41"/>
        <v>0</v>
      </c>
      <c r="EU37" s="7">
        <f t="shared" si="41"/>
        <v>0</v>
      </c>
      <c r="EV37" s="7">
        <f t="shared" si="41"/>
        <v>0</v>
      </c>
      <c r="EW37" s="7">
        <f t="shared" si="41"/>
        <v>0</v>
      </c>
      <c r="EX37" s="7">
        <f t="shared" si="41"/>
        <v>0</v>
      </c>
      <c r="EY37" s="7">
        <f t="shared" si="41"/>
        <v>0</v>
      </c>
      <c r="EZ37" s="7">
        <f t="shared" si="41"/>
        <v>0</v>
      </c>
      <c r="FA37" s="7">
        <f t="shared" si="41"/>
        <v>0</v>
      </c>
      <c r="FB37" s="7">
        <f t="shared" si="41"/>
        <v>0</v>
      </c>
      <c r="FC37" s="7">
        <f t="shared" si="41"/>
        <v>0</v>
      </c>
      <c r="FD37" s="7">
        <f t="shared" si="41"/>
        <v>0</v>
      </c>
      <c r="FE37" s="7">
        <f t="shared" si="41"/>
        <v>0</v>
      </c>
      <c r="FF37" s="7">
        <f t="shared" si="41"/>
        <v>0</v>
      </c>
      <c r="FG37" s="7">
        <f t="shared" si="41"/>
        <v>0</v>
      </c>
      <c r="FH37" s="7">
        <f t="shared" si="41"/>
        <v>0</v>
      </c>
      <c r="FI37" s="7">
        <f t="shared" si="41"/>
        <v>0</v>
      </c>
      <c r="FJ37" s="7">
        <f t="shared" si="41"/>
        <v>0</v>
      </c>
      <c r="FK37" s="7">
        <f t="shared" si="41"/>
        <v>0</v>
      </c>
      <c r="FL37" s="7">
        <f t="shared" si="41"/>
        <v>0</v>
      </c>
      <c r="FM37" s="7">
        <f t="shared" si="41"/>
        <v>0</v>
      </c>
      <c r="FN37" s="7">
        <f t="shared" si="41"/>
        <v>0</v>
      </c>
      <c r="FO37" s="7">
        <f t="shared" si="41"/>
        <v>0</v>
      </c>
      <c r="FP37" s="7">
        <f t="shared" si="41"/>
        <v>0</v>
      </c>
      <c r="FQ37" s="7">
        <f t="shared" si="41"/>
        <v>0</v>
      </c>
      <c r="FR37" s="7">
        <f t="shared" si="41"/>
        <v>0</v>
      </c>
      <c r="FS37" s="7">
        <f t="shared" si="41"/>
        <v>0</v>
      </c>
      <c r="FT37" s="7">
        <f t="shared" si="41"/>
        <v>0</v>
      </c>
      <c r="FU37" s="7">
        <f t="shared" si="41"/>
        <v>0</v>
      </c>
      <c r="FV37" s="7">
        <f t="shared" si="41"/>
        <v>0</v>
      </c>
      <c r="FW37" s="7">
        <f t="shared" si="41"/>
        <v>0</v>
      </c>
      <c r="FX37" s="7">
        <f t="shared" si="41"/>
        <v>0</v>
      </c>
    </row>
    <row r="38" spans="4:180" x14ac:dyDescent="0.3">
      <c r="D38" s="11" t="s">
        <v>148</v>
      </c>
      <c r="E38" s="155">
        <v>1118407.5</v>
      </c>
      <c r="F38" s="2">
        <v>42491</v>
      </c>
      <c r="G38" s="6">
        <v>3</v>
      </c>
      <c r="H38" s="9">
        <f t="shared" si="22"/>
        <v>42583</v>
      </c>
      <c r="I38" s="7">
        <f t="shared" si="35"/>
        <v>0</v>
      </c>
      <c r="J38" s="7">
        <f t="shared" si="35"/>
        <v>372802.5</v>
      </c>
      <c r="K38" s="7">
        <f t="shared" si="35"/>
        <v>372802.5</v>
      </c>
      <c r="L38" s="7">
        <f t="shared" si="35"/>
        <v>372802.5</v>
      </c>
      <c r="M38" s="7">
        <f t="shared" si="35"/>
        <v>0</v>
      </c>
      <c r="N38" s="7">
        <f t="shared" si="35"/>
        <v>0</v>
      </c>
      <c r="O38" s="7">
        <f t="shared" si="35"/>
        <v>0</v>
      </c>
      <c r="P38" s="7">
        <f t="shared" si="35"/>
        <v>0</v>
      </c>
      <c r="Q38" s="7">
        <f t="shared" si="35"/>
        <v>0</v>
      </c>
      <c r="R38" s="7">
        <f t="shared" si="35"/>
        <v>0</v>
      </c>
      <c r="S38" s="7">
        <f t="shared" si="35"/>
        <v>0</v>
      </c>
      <c r="T38" s="7">
        <f t="shared" si="35"/>
        <v>0</v>
      </c>
      <c r="U38" s="7">
        <f t="shared" si="35"/>
        <v>0</v>
      </c>
      <c r="V38" s="7">
        <f t="shared" si="35"/>
        <v>0</v>
      </c>
      <c r="W38" s="7">
        <f t="shared" si="35"/>
        <v>0</v>
      </c>
      <c r="X38" s="7">
        <f t="shared" si="35"/>
        <v>0</v>
      </c>
      <c r="Y38" s="7">
        <f t="shared" si="43"/>
        <v>0</v>
      </c>
      <c r="Z38" s="7">
        <f t="shared" si="43"/>
        <v>0</v>
      </c>
      <c r="AA38" s="7">
        <f t="shared" si="43"/>
        <v>0</v>
      </c>
      <c r="AB38" s="7">
        <f t="shared" si="43"/>
        <v>0</v>
      </c>
      <c r="AC38" s="7">
        <f t="shared" si="43"/>
        <v>0</v>
      </c>
      <c r="AD38" s="7">
        <f t="shared" si="43"/>
        <v>0</v>
      </c>
      <c r="AE38" s="7">
        <f t="shared" si="43"/>
        <v>0</v>
      </c>
      <c r="AF38" s="7">
        <f t="shared" si="43"/>
        <v>0</v>
      </c>
      <c r="AG38" s="7">
        <f t="shared" si="43"/>
        <v>0</v>
      </c>
      <c r="AH38" s="7">
        <f t="shared" si="43"/>
        <v>0</v>
      </c>
      <c r="AI38" s="7">
        <f t="shared" si="43"/>
        <v>0</v>
      </c>
      <c r="AJ38" s="7">
        <f t="shared" si="43"/>
        <v>0</v>
      </c>
      <c r="AK38" s="7">
        <f t="shared" si="43"/>
        <v>0</v>
      </c>
      <c r="AL38" s="7">
        <f t="shared" si="43"/>
        <v>0</v>
      </c>
      <c r="AM38" s="7">
        <f t="shared" si="43"/>
        <v>0</v>
      </c>
      <c r="AN38" s="7">
        <f t="shared" si="43"/>
        <v>0</v>
      </c>
      <c r="AO38" s="7">
        <f t="shared" si="43"/>
        <v>0</v>
      </c>
      <c r="AP38" s="7">
        <f t="shared" si="43"/>
        <v>0</v>
      </c>
      <c r="AQ38" s="7">
        <f t="shared" si="43"/>
        <v>0</v>
      </c>
      <c r="AR38" s="7">
        <f t="shared" si="43"/>
        <v>0</v>
      </c>
      <c r="AS38" s="7">
        <f t="shared" si="43"/>
        <v>0</v>
      </c>
      <c r="AT38" s="7">
        <f t="shared" si="43"/>
        <v>0</v>
      </c>
      <c r="AU38" s="7">
        <f t="shared" si="43"/>
        <v>0</v>
      </c>
      <c r="AV38" s="7">
        <f t="shared" si="43"/>
        <v>0</v>
      </c>
      <c r="AW38" s="7">
        <f t="shared" si="43"/>
        <v>0</v>
      </c>
      <c r="AX38" s="7">
        <f t="shared" si="43"/>
        <v>0</v>
      </c>
      <c r="AY38" s="7">
        <f t="shared" si="43"/>
        <v>0</v>
      </c>
      <c r="AZ38" s="7">
        <f t="shared" si="43"/>
        <v>0</v>
      </c>
      <c r="BA38" s="7">
        <f t="shared" si="43"/>
        <v>0</v>
      </c>
      <c r="BB38" s="7">
        <f t="shared" si="43"/>
        <v>0</v>
      </c>
      <c r="BC38" s="7">
        <f t="shared" si="43"/>
        <v>0</v>
      </c>
      <c r="BD38" s="7">
        <f t="shared" si="43"/>
        <v>0</v>
      </c>
      <c r="BE38" s="7">
        <f t="shared" si="43"/>
        <v>0</v>
      </c>
      <c r="BF38" s="7">
        <f t="shared" si="43"/>
        <v>0</v>
      </c>
      <c r="BG38" s="7">
        <f t="shared" si="43"/>
        <v>0</v>
      </c>
      <c r="BH38" s="7">
        <f t="shared" si="43"/>
        <v>0</v>
      </c>
      <c r="BI38" s="7">
        <f t="shared" si="43"/>
        <v>0</v>
      </c>
      <c r="BJ38" s="7">
        <f t="shared" si="43"/>
        <v>0</v>
      </c>
      <c r="BK38" s="7">
        <f t="shared" si="43"/>
        <v>0</v>
      </c>
      <c r="BL38" s="7">
        <f t="shared" si="43"/>
        <v>0</v>
      </c>
      <c r="BM38" s="7">
        <f t="shared" si="43"/>
        <v>0</v>
      </c>
      <c r="BN38" s="7">
        <f t="shared" si="43"/>
        <v>0</v>
      </c>
      <c r="BO38" s="7">
        <f t="shared" si="43"/>
        <v>0</v>
      </c>
      <c r="BP38" s="7">
        <f t="shared" si="43"/>
        <v>0</v>
      </c>
      <c r="BQ38" s="7">
        <f t="shared" si="43"/>
        <v>0</v>
      </c>
      <c r="BR38" s="7">
        <f t="shared" si="43"/>
        <v>0</v>
      </c>
      <c r="BS38" s="7">
        <f t="shared" si="43"/>
        <v>0</v>
      </c>
      <c r="BT38" s="7">
        <f t="shared" si="43"/>
        <v>0</v>
      </c>
      <c r="BU38" s="7">
        <f t="shared" si="43"/>
        <v>0</v>
      </c>
      <c r="BV38" s="7">
        <f t="shared" si="42"/>
        <v>0</v>
      </c>
      <c r="BW38" s="7">
        <f t="shared" si="42"/>
        <v>0</v>
      </c>
      <c r="BX38" s="7">
        <f t="shared" si="42"/>
        <v>0</v>
      </c>
      <c r="BY38" s="7">
        <f t="shared" si="42"/>
        <v>0</v>
      </c>
      <c r="BZ38" s="7">
        <f t="shared" si="42"/>
        <v>0</v>
      </c>
      <c r="CA38" s="7">
        <f t="shared" si="42"/>
        <v>0</v>
      </c>
      <c r="CB38" s="7">
        <f t="shared" si="42"/>
        <v>0</v>
      </c>
      <c r="CC38" s="7">
        <f t="shared" si="42"/>
        <v>0</v>
      </c>
      <c r="CD38" s="7">
        <f t="shared" si="42"/>
        <v>0</v>
      </c>
      <c r="CE38" s="7">
        <f t="shared" si="42"/>
        <v>0</v>
      </c>
      <c r="CF38" s="7">
        <f t="shared" si="42"/>
        <v>0</v>
      </c>
      <c r="CG38" s="7">
        <f t="shared" si="42"/>
        <v>0</v>
      </c>
      <c r="CH38" s="7">
        <f t="shared" si="42"/>
        <v>0</v>
      </c>
      <c r="CI38" s="7">
        <f t="shared" si="42"/>
        <v>0</v>
      </c>
      <c r="CJ38" s="7">
        <f t="shared" si="42"/>
        <v>0</v>
      </c>
      <c r="CK38" s="7">
        <f t="shared" si="42"/>
        <v>0</v>
      </c>
      <c r="CL38" s="7">
        <f t="shared" si="42"/>
        <v>0</v>
      </c>
      <c r="CM38" s="7">
        <f t="shared" si="42"/>
        <v>0</v>
      </c>
      <c r="CN38" s="7">
        <f t="shared" si="42"/>
        <v>0</v>
      </c>
      <c r="CO38" s="7">
        <f t="shared" si="42"/>
        <v>0</v>
      </c>
      <c r="CP38" s="7">
        <f t="shared" si="42"/>
        <v>0</v>
      </c>
      <c r="CQ38" s="7">
        <f t="shared" si="42"/>
        <v>0</v>
      </c>
      <c r="CR38" s="7">
        <f t="shared" si="42"/>
        <v>0</v>
      </c>
      <c r="CS38" s="7">
        <f t="shared" si="42"/>
        <v>0</v>
      </c>
      <c r="CT38" s="7">
        <f t="shared" si="42"/>
        <v>0</v>
      </c>
      <c r="CU38" s="7">
        <f t="shared" si="42"/>
        <v>0</v>
      </c>
      <c r="CV38" s="7">
        <f t="shared" si="42"/>
        <v>0</v>
      </c>
      <c r="CW38" s="7">
        <f t="shared" si="42"/>
        <v>0</v>
      </c>
      <c r="CX38" s="7">
        <f t="shared" si="42"/>
        <v>0</v>
      </c>
      <c r="CY38" s="7">
        <f t="shared" si="42"/>
        <v>0</v>
      </c>
      <c r="CZ38" s="7">
        <f t="shared" si="42"/>
        <v>0</v>
      </c>
      <c r="DA38" s="7">
        <f t="shared" si="42"/>
        <v>0</v>
      </c>
      <c r="DB38" s="7">
        <f t="shared" si="42"/>
        <v>0</v>
      </c>
      <c r="DC38" s="7">
        <f t="shared" si="42"/>
        <v>0</v>
      </c>
      <c r="DD38" s="7">
        <f t="shared" si="42"/>
        <v>0</v>
      </c>
      <c r="DE38" s="7">
        <f t="shared" si="42"/>
        <v>0</v>
      </c>
      <c r="DF38" s="7">
        <f t="shared" si="42"/>
        <v>0</v>
      </c>
      <c r="DG38" s="7">
        <f t="shared" si="42"/>
        <v>0</v>
      </c>
      <c r="DH38" s="7">
        <f t="shared" si="42"/>
        <v>0</v>
      </c>
      <c r="DI38" s="7">
        <f t="shared" si="42"/>
        <v>0</v>
      </c>
      <c r="DJ38" s="7">
        <f t="shared" si="42"/>
        <v>0</v>
      </c>
      <c r="DK38" s="7">
        <f t="shared" si="42"/>
        <v>0</v>
      </c>
      <c r="DL38" s="7">
        <f t="shared" si="42"/>
        <v>0</v>
      </c>
      <c r="DM38" s="7">
        <f t="shared" si="42"/>
        <v>0</v>
      </c>
      <c r="DN38" s="7">
        <f t="shared" si="42"/>
        <v>0</v>
      </c>
      <c r="DO38" s="7">
        <f t="shared" si="42"/>
        <v>0</v>
      </c>
      <c r="DP38" s="7">
        <f t="shared" si="42"/>
        <v>0</v>
      </c>
      <c r="DQ38" s="7">
        <f t="shared" si="42"/>
        <v>0</v>
      </c>
      <c r="DR38" s="7">
        <f t="shared" si="42"/>
        <v>0</v>
      </c>
      <c r="DS38" s="7">
        <f t="shared" si="42"/>
        <v>0</v>
      </c>
      <c r="DT38" s="7">
        <f t="shared" si="42"/>
        <v>0</v>
      </c>
      <c r="DU38" s="7">
        <f t="shared" si="42"/>
        <v>0</v>
      </c>
      <c r="DV38" s="7">
        <f t="shared" si="42"/>
        <v>0</v>
      </c>
      <c r="DW38" s="7">
        <f t="shared" si="42"/>
        <v>0</v>
      </c>
      <c r="DX38" s="7">
        <f t="shared" si="42"/>
        <v>0</v>
      </c>
      <c r="DY38" s="7">
        <f t="shared" si="42"/>
        <v>0</v>
      </c>
      <c r="DZ38" s="7">
        <f t="shared" si="42"/>
        <v>0</v>
      </c>
      <c r="EA38" s="7">
        <f t="shared" si="42"/>
        <v>0</v>
      </c>
      <c r="EB38" s="7">
        <f t="shared" si="42"/>
        <v>0</v>
      </c>
      <c r="EC38" s="7">
        <f t="shared" si="36"/>
        <v>0</v>
      </c>
      <c r="ED38" s="7">
        <f t="shared" si="36"/>
        <v>0</v>
      </c>
      <c r="EE38" s="7">
        <f t="shared" si="36"/>
        <v>0</v>
      </c>
      <c r="EF38" s="7">
        <f t="shared" si="36"/>
        <v>0</v>
      </c>
      <c r="EG38" s="7">
        <f t="shared" si="36"/>
        <v>0</v>
      </c>
      <c r="EH38" s="7">
        <f t="shared" si="36"/>
        <v>0</v>
      </c>
      <c r="EI38" s="7">
        <f t="shared" si="36"/>
        <v>0</v>
      </c>
      <c r="EJ38" s="7">
        <f t="shared" si="36"/>
        <v>0</v>
      </c>
      <c r="EK38" s="7">
        <f t="shared" si="36"/>
        <v>0</v>
      </c>
      <c r="EL38" s="7">
        <f t="shared" si="36"/>
        <v>0</v>
      </c>
      <c r="EM38" s="7">
        <f t="shared" si="36"/>
        <v>0</v>
      </c>
      <c r="EN38" s="7">
        <f t="shared" si="41"/>
        <v>0</v>
      </c>
      <c r="EO38" s="7">
        <f t="shared" si="41"/>
        <v>0</v>
      </c>
      <c r="EP38" s="7">
        <f t="shared" si="41"/>
        <v>0</v>
      </c>
      <c r="EQ38" s="7">
        <f t="shared" si="41"/>
        <v>0</v>
      </c>
      <c r="ER38" s="7">
        <f t="shared" si="41"/>
        <v>0</v>
      </c>
      <c r="ES38" s="7">
        <f t="shared" si="41"/>
        <v>0</v>
      </c>
      <c r="ET38" s="7">
        <f t="shared" si="41"/>
        <v>0</v>
      </c>
      <c r="EU38" s="7">
        <f t="shared" si="41"/>
        <v>0</v>
      </c>
      <c r="EV38" s="7">
        <f t="shared" si="41"/>
        <v>0</v>
      </c>
      <c r="EW38" s="7">
        <f t="shared" si="41"/>
        <v>0</v>
      </c>
      <c r="EX38" s="7">
        <f t="shared" si="41"/>
        <v>0</v>
      </c>
      <c r="EY38" s="7">
        <f t="shared" si="41"/>
        <v>0</v>
      </c>
      <c r="EZ38" s="7">
        <f t="shared" si="41"/>
        <v>0</v>
      </c>
      <c r="FA38" s="7">
        <f t="shared" si="41"/>
        <v>0</v>
      </c>
      <c r="FB38" s="7">
        <f t="shared" si="41"/>
        <v>0</v>
      </c>
      <c r="FC38" s="7">
        <f t="shared" si="41"/>
        <v>0</v>
      </c>
      <c r="FD38" s="7">
        <f t="shared" si="41"/>
        <v>0</v>
      </c>
      <c r="FE38" s="7">
        <f t="shared" si="41"/>
        <v>0</v>
      </c>
      <c r="FF38" s="7">
        <f t="shared" si="41"/>
        <v>0</v>
      </c>
      <c r="FG38" s="7">
        <f t="shared" si="41"/>
        <v>0</v>
      </c>
      <c r="FH38" s="7">
        <f t="shared" si="41"/>
        <v>0</v>
      </c>
      <c r="FI38" s="7">
        <f t="shared" si="41"/>
        <v>0</v>
      </c>
      <c r="FJ38" s="7">
        <f t="shared" si="41"/>
        <v>0</v>
      </c>
      <c r="FK38" s="7">
        <f t="shared" si="41"/>
        <v>0</v>
      </c>
      <c r="FL38" s="7">
        <f t="shared" si="41"/>
        <v>0</v>
      </c>
      <c r="FM38" s="7">
        <f t="shared" si="41"/>
        <v>0</v>
      </c>
      <c r="FN38" s="7">
        <f t="shared" si="41"/>
        <v>0</v>
      </c>
      <c r="FO38" s="7">
        <f t="shared" si="41"/>
        <v>0</v>
      </c>
      <c r="FP38" s="7">
        <f t="shared" si="41"/>
        <v>0</v>
      </c>
      <c r="FQ38" s="7">
        <f t="shared" si="41"/>
        <v>0</v>
      </c>
      <c r="FR38" s="7">
        <f t="shared" si="41"/>
        <v>0</v>
      </c>
      <c r="FS38" s="7">
        <f t="shared" si="41"/>
        <v>0</v>
      </c>
      <c r="FT38" s="7">
        <f t="shared" si="41"/>
        <v>0</v>
      </c>
      <c r="FU38" s="7">
        <f t="shared" ref="FU38:FX38" si="44">IF(AND(FU$8&gt;=$F38,$H38&gt;FU$8),$E38/$G38,0)</f>
        <v>0</v>
      </c>
      <c r="FV38" s="7">
        <f t="shared" si="44"/>
        <v>0</v>
      </c>
      <c r="FW38" s="7">
        <f t="shared" si="44"/>
        <v>0</v>
      </c>
      <c r="FX38" s="7">
        <f t="shared" si="44"/>
        <v>0</v>
      </c>
    </row>
    <row r="39" spans="4:180" x14ac:dyDescent="0.3">
      <c r="D39" s="11" t="s">
        <v>149</v>
      </c>
      <c r="E39" s="155">
        <v>159772.5</v>
      </c>
      <c r="F39" s="2">
        <v>42491</v>
      </c>
      <c r="G39" s="6">
        <v>1</v>
      </c>
      <c r="H39" s="9">
        <f t="shared" si="22"/>
        <v>42522</v>
      </c>
      <c r="I39" s="7">
        <f t="shared" si="35"/>
        <v>0</v>
      </c>
      <c r="J39" s="7">
        <f t="shared" si="35"/>
        <v>159772.5</v>
      </c>
      <c r="K39" s="7">
        <f t="shared" si="35"/>
        <v>0</v>
      </c>
      <c r="L39" s="7">
        <f t="shared" si="35"/>
        <v>0</v>
      </c>
      <c r="M39" s="7">
        <f t="shared" si="35"/>
        <v>0</v>
      </c>
      <c r="N39" s="7">
        <f t="shared" si="35"/>
        <v>0</v>
      </c>
      <c r="O39" s="7">
        <f t="shared" si="35"/>
        <v>0</v>
      </c>
      <c r="P39" s="7">
        <f t="shared" si="35"/>
        <v>0</v>
      </c>
      <c r="Q39" s="7">
        <f t="shared" si="35"/>
        <v>0</v>
      </c>
      <c r="R39" s="7">
        <f t="shared" si="35"/>
        <v>0</v>
      </c>
      <c r="S39" s="7">
        <f t="shared" si="35"/>
        <v>0</v>
      </c>
      <c r="T39" s="7">
        <f t="shared" si="35"/>
        <v>0</v>
      </c>
      <c r="U39" s="7">
        <f t="shared" si="35"/>
        <v>0</v>
      </c>
      <c r="V39" s="7">
        <f t="shared" si="35"/>
        <v>0</v>
      </c>
      <c r="W39" s="7">
        <f t="shared" si="35"/>
        <v>0</v>
      </c>
      <c r="X39" s="7">
        <f t="shared" si="35"/>
        <v>0</v>
      </c>
      <c r="Y39" s="7">
        <f t="shared" si="43"/>
        <v>0</v>
      </c>
      <c r="Z39" s="7">
        <f t="shared" si="43"/>
        <v>0</v>
      </c>
      <c r="AA39" s="7">
        <f t="shared" si="43"/>
        <v>0</v>
      </c>
      <c r="AB39" s="7">
        <f t="shared" si="43"/>
        <v>0</v>
      </c>
      <c r="AC39" s="7">
        <f t="shared" si="43"/>
        <v>0</v>
      </c>
      <c r="AD39" s="7">
        <f t="shared" si="43"/>
        <v>0</v>
      </c>
      <c r="AE39" s="7">
        <f t="shared" si="43"/>
        <v>0</v>
      </c>
      <c r="AF39" s="7">
        <f t="shared" si="43"/>
        <v>0</v>
      </c>
      <c r="AG39" s="7">
        <f t="shared" si="43"/>
        <v>0</v>
      </c>
      <c r="AH39" s="7">
        <f t="shared" si="43"/>
        <v>0</v>
      </c>
      <c r="AI39" s="7">
        <f t="shared" si="43"/>
        <v>0</v>
      </c>
      <c r="AJ39" s="7">
        <f t="shared" si="43"/>
        <v>0</v>
      </c>
      <c r="AK39" s="7">
        <f t="shared" si="43"/>
        <v>0</v>
      </c>
      <c r="AL39" s="7">
        <f t="shared" si="43"/>
        <v>0</v>
      </c>
      <c r="AM39" s="7">
        <f t="shared" si="43"/>
        <v>0</v>
      </c>
      <c r="AN39" s="7">
        <f t="shared" si="43"/>
        <v>0</v>
      </c>
      <c r="AO39" s="7">
        <f t="shared" si="43"/>
        <v>0</v>
      </c>
      <c r="AP39" s="7">
        <f t="shared" si="43"/>
        <v>0</v>
      </c>
      <c r="AQ39" s="7">
        <f t="shared" si="43"/>
        <v>0</v>
      </c>
      <c r="AR39" s="7">
        <f t="shared" si="43"/>
        <v>0</v>
      </c>
      <c r="AS39" s="7">
        <f t="shared" si="43"/>
        <v>0</v>
      </c>
      <c r="AT39" s="7">
        <f t="shared" si="43"/>
        <v>0</v>
      </c>
      <c r="AU39" s="7">
        <f t="shared" si="43"/>
        <v>0</v>
      </c>
      <c r="AV39" s="7">
        <f t="shared" si="43"/>
        <v>0</v>
      </c>
      <c r="AW39" s="7">
        <f t="shared" si="43"/>
        <v>0</v>
      </c>
      <c r="AX39" s="7">
        <f t="shared" si="43"/>
        <v>0</v>
      </c>
      <c r="AY39" s="7">
        <f t="shared" si="43"/>
        <v>0</v>
      </c>
      <c r="AZ39" s="7">
        <f t="shared" si="43"/>
        <v>0</v>
      </c>
      <c r="BA39" s="7">
        <f t="shared" si="43"/>
        <v>0</v>
      </c>
      <c r="BB39" s="7">
        <f t="shared" si="43"/>
        <v>0</v>
      </c>
      <c r="BC39" s="7">
        <f t="shared" si="43"/>
        <v>0</v>
      </c>
      <c r="BD39" s="7">
        <f t="shared" si="43"/>
        <v>0</v>
      </c>
      <c r="BE39" s="7">
        <f t="shared" si="43"/>
        <v>0</v>
      </c>
      <c r="BF39" s="7">
        <f t="shared" si="43"/>
        <v>0</v>
      </c>
      <c r="BG39" s="7">
        <f t="shared" si="43"/>
        <v>0</v>
      </c>
      <c r="BH39" s="7">
        <f t="shared" si="43"/>
        <v>0</v>
      </c>
      <c r="BI39" s="7">
        <f t="shared" si="43"/>
        <v>0</v>
      </c>
      <c r="BJ39" s="7">
        <f t="shared" si="43"/>
        <v>0</v>
      </c>
      <c r="BK39" s="7">
        <f t="shared" si="43"/>
        <v>0</v>
      </c>
      <c r="BL39" s="7">
        <f t="shared" si="43"/>
        <v>0</v>
      </c>
      <c r="BM39" s="7">
        <f t="shared" si="43"/>
        <v>0</v>
      </c>
      <c r="BN39" s="7">
        <f t="shared" si="43"/>
        <v>0</v>
      </c>
      <c r="BO39" s="7">
        <f t="shared" si="43"/>
        <v>0</v>
      </c>
      <c r="BP39" s="7">
        <f t="shared" si="43"/>
        <v>0</v>
      </c>
      <c r="BQ39" s="7">
        <f t="shared" si="43"/>
        <v>0</v>
      </c>
      <c r="BR39" s="7">
        <f t="shared" si="43"/>
        <v>0</v>
      </c>
      <c r="BS39" s="7">
        <f t="shared" si="43"/>
        <v>0</v>
      </c>
      <c r="BT39" s="7">
        <f t="shared" si="43"/>
        <v>0</v>
      </c>
      <c r="BU39" s="7">
        <f t="shared" si="43"/>
        <v>0</v>
      </c>
      <c r="BV39" s="7">
        <f t="shared" si="43"/>
        <v>0</v>
      </c>
      <c r="BW39" s="7">
        <f t="shared" si="43"/>
        <v>0</v>
      </c>
      <c r="BX39" s="7">
        <f t="shared" si="43"/>
        <v>0</v>
      </c>
      <c r="BY39" s="7">
        <f t="shared" si="43"/>
        <v>0</v>
      </c>
      <c r="BZ39" s="7">
        <f t="shared" si="43"/>
        <v>0</v>
      </c>
      <c r="CA39" s="7">
        <f t="shared" si="43"/>
        <v>0</v>
      </c>
      <c r="CB39" s="7">
        <f t="shared" si="43"/>
        <v>0</v>
      </c>
      <c r="CC39" s="7">
        <f t="shared" si="43"/>
        <v>0</v>
      </c>
      <c r="CD39" s="7">
        <f t="shared" si="43"/>
        <v>0</v>
      </c>
      <c r="CE39" s="7">
        <f t="shared" si="43"/>
        <v>0</v>
      </c>
      <c r="CF39" s="7">
        <f t="shared" si="43"/>
        <v>0</v>
      </c>
      <c r="CG39" s="7">
        <f t="shared" si="42"/>
        <v>0</v>
      </c>
      <c r="CH39" s="7">
        <f t="shared" si="42"/>
        <v>0</v>
      </c>
      <c r="CI39" s="7">
        <f t="shared" si="42"/>
        <v>0</v>
      </c>
      <c r="CJ39" s="7">
        <f t="shared" si="42"/>
        <v>0</v>
      </c>
      <c r="CK39" s="7">
        <f t="shared" si="42"/>
        <v>0</v>
      </c>
      <c r="CL39" s="7">
        <f t="shared" si="42"/>
        <v>0</v>
      </c>
      <c r="CM39" s="7">
        <f t="shared" si="42"/>
        <v>0</v>
      </c>
      <c r="CN39" s="7">
        <f t="shared" si="42"/>
        <v>0</v>
      </c>
      <c r="CO39" s="7">
        <f t="shared" si="42"/>
        <v>0</v>
      </c>
      <c r="CP39" s="7">
        <f t="shared" si="42"/>
        <v>0</v>
      </c>
      <c r="CQ39" s="7">
        <f t="shared" si="42"/>
        <v>0</v>
      </c>
      <c r="CR39" s="7">
        <f t="shared" si="42"/>
        <v>0</v>
      </c>
      <c r="CS39" s="7">
        <f t="shared" si="42"/>
        <v>0</v>
      </c>
      <c r="CT39" s="7">
        <f t="shared" si="42"/>
        <v>0</v>
      </c>
      <c r="CU39" s="7">
        <f t="shared" si="42"/>
        <v>0</v>
      </c>
      <c r="CV39" s="7">
        <f t="shared" si="42"/>
        <v>0</v>
      </c>
      <c r="CW39" s="7">
        <f t="shared" si="42"/>
        <v>0</v>
      </c>
      <c r="CX39" s="7">
        <f t="shared" si="42"/>
        <v>0</v>
      </c>
      <c r="CY39" s="7">
        <f t="shared" si="42"/>
        <v>0</v>
      </c>
      <c r="CZ39" s="7">
        <f t="shared" si="42"/>
        <v>0</v>
      </c>
      <c r="DA39" s="7">
        <f t="shared" si="42"/>
        <v>0</v>
      </c>
      <c r="DB39" s="7">
        <f t="shared" si="42"/>
        <v>0</v>
      </c>
      <c r="DC39" s="7">
        <f t="shared" si="42"/>
        <v>0</v>
      </c>
      <c r="DD39" s="7">
        <f t="shared" si="42"/>
        <v>0</v>
      </c>
      <c r="DE39" s="7">
        <f t="shared" si="42"/>
        <v>0</v>
      </c>
      <c r="DF39" s="7">
        <f t="shared" si="42"/>
        <v>0</v>
      </c>
      <c r="DG39" s="7">
        <f t="shared" si="42"/>
        <v>0</v>
      </c>
      <c r="DH39" s="7">
        <f t="shared" si="42"/>
        <v>0</v>
      </c>
      <c r="DI39" s="7">
        <f t="shared" si="42"/>
        <v>0</v>
      </c>
      <c r="DJ39" s="7">
        <f t="shared" si="42"/>
        <v>0</v>
      </c>
      <c r="DK39" s="7">
        <f t="shared" si="42"/>
        <v>0</v>
      </c>
      <c r="DL39" s="7">
        <f t="shared" si="42"/>
        <v>0</v>
      </c>
      <c r="DM39" s="7">
        <f t="shared" si="42"/>
        <v>0</v>
      </c>
      <c r="DN39" s="7">
        <f t="shared" si="42"/>
        <v>0</v>
      </c>
      <c r="DO39" s="7">
        <f t="shared" si="42"/>
        <v>0</v>
      </c>
      <c r="DP39" s="7">
        <f t="shared" si="42"/>
        <v>0</v>
      </c>
      <c r="DQ39" s="7">
        <f t="shared" si="42"/>
        <v>0</v>
      </c>
      <c r="DR39" s="7">
        <f t="shared" si="42"/>
        <v>0</v>
      </c>
      <c r="DS39" s="7">
        <f t="shared" si="42"/>
        <v>0</v>
      </c>
      <c r="DT39" s="7">
        <f t="shared" si="42"/>
        <v>0</v>
      </c>
      <c r="DU39" s="7">
        <f t="shared" si="42"/>
        <v>0</v>
      </c>
      <c r="DV39" s="7">
        <f t="shared" si="42"/>
        <v>0</v>
      </c>
      <c r="DW39" s="7">
        <f t="shared" si="42"/>
        <v>0</v>
      </c>
      <c r="DX39" s="7">
        <f t="shared" si="42"/>
        <v>0</v>
      </c>
      <c r="DY39" s="7">
        <f t="shared" si="42"/>
        <v>0</v>
      </c>
      <c r="DZ39" s="7">
        <f t="shared" si="42"/>
        <v>0</v>
      </c>
      <c r="EA39" s="7">
        <f t="shared" si="42"/>
        <v>0</v>
      </c>
      <c r="EB39" s="7">
        <f t="shared" si="42"/>
        <v>0</v>
      </c>
      <c r="EC39" s="7">
        <f t="shared" si="36"/>
        <v>0</v>
      </c>
      <c r="ED39" s="7">
        <f t="shared" si="36"/>
        <v>0</v>
      </c>
      <c r="EE39" s="7">
        <f t="shared" si="36"/>
        <v>0</v>
      </c>
      <c r="EF39" s="7">
        <f t="shared" si="36"/>
        <v>0</v>
      </c>
      <c r="EG39" s="7">
        <f t="shared" si="36"/>
        <v>0</v>
      </c>
      <c r="EH39" s="7">
        <f t="shared" si="36"/>
        <v>0</v>
      </c>
      <c r="EI39" s="7">
        <f t="shared" si="36"/>
        <v>0</v>
      </c>
      <c r="EJ39" s="7">
        <f t="shared" si="36"/>
        <v>0</v>
      </c>
      <c r="EK39" s="7">
        <f t="shared" si="36"/>
        <v>0</v>
      </c>
      <c r="EL39" s="7">
        <f t="shared" si="36"/>
        <v>0</v>
      </c>
      <c r="EM39" s="7">
        <f t="shared" si="36"/>
        <v>0</v>
      </c>
      <c r="EN39" s="7">
        <f t="shared" ref="EN39:FX40" si="45">IF(AND(EN$8&gt;=$F39,$H39&gt;EN$8),$E39/$G39,0)</f>
        <v>0</v>
      </c>
      <c r="EO39" s="7">
        <f t="shared" si="45"/>
        <v>0</v>
      </c>
      <c r="EP39" s="7">
        <f t="shared" si="45"/>
        <v>0</v>
      </c>
      <c r="EQ39" s="7">
        <f t="shared" si="45"/>
        <v>0</v>
      </c>
      <c r="ER39" s="7">
        <f t="shared" si="45"/>
        <v>0</v>
      </c>
      <c r="ES39" s="7">
        <f t="shared" si="45"/>
        <v>0</v>
      </c>
      <c r="ET39" s="7">
        <f t="shared" si="45"/>
        <v>0</v>
      </c>
      <c r="EU39" s="7">
        <f t="shared" si="45"/>
        <v>0</v>
      </c>
      <c r="EV39" s="7">
        <f t="shared" si="45"/>
        <v>0</v>
      </c>
      <c r="EW39" s="7">
        <f t="shared" si="45"/>
        <v>0</v>
      </c>
      <c r="EX39" s="7">
        <f t="shared" si="45"/>
        <v>0</v>
      </c>
      <c r="EY39" s="7">
        <f t="shared" si="45"/>
        <v>0</v>
      </c>
      <c r="EZ39" s="7">
        <f t="shared" si="45"/>
        <v>0</v>
      </c>
      <c r="FA39" s="7">
        <f t="shared" si="45"/>
        <v>0</v>
      </c>
      <c r="FB39" s="7">
        <f t="shared" si="45"/>
        <v>0</v>
      </c>
      <c r="FC39" s="7">
        <f t="shared" si="45"/>
        <v>0</v>
      </c>
      <c r="FD39" s="7">
        <f t="shared" si="45"/>
        <v>0</v>
      </c>
      <c r="FE39" s="7">
        <f t="shared" si="45"/>
        <v>0</v>
      </c>
      <c r="FF39" s="7">
        <f t="shared" si="45"/>
        <v>0</v>
      </c>
      <c r="FG39" s="7">
        <f t="shared" si="45"/>
        <v>0</v>
      </c>
      <c r="FH39" s="7">
        <f t="shared" si="45"/>
        <v>0</v>
      </c>
      <c r="FI39" s="7">
        <f t="shared" si="45"/>
        <v>0</v>
      </c>
      <c r="FJ39" s="7">
        <f t="shared" si="45"/>
        <v>0</v>
      </c>
      <c r="FK39" s="7">
        <f t="shared" si="45"/>
        <v>0</v>
      </c>
      <c r="FL39" s="7">
        <f t="shared" si="45"/>
        <v>0</v>
      </c>
      <c r="FM39" s="7">
        <f t="shared" si="45"/>
        <v>0</v>
      </c>
      <c r="FN39" s="7">
        <f t="shared" si="45"/>
        <v>0</v>
      </c>
      <c r="FO39" s="7">
        <f t="shared" si="45"/>
        <v>0</v>
      </c>
      <c r="FP39" s="7">
        <f t="shared" si="45"/>
        <v>0</v>
      </c>
      <c r="FQ39" s="7">
        <f t="shared" si="45"/>
        <v>0</v>
      </c>
      <c r="FR39" s="7">
        <f t="shared" si="45"/>
        <v>0</v>
      </c>
      <c r="FS39" s="7">
        <f t="shared" si="45"/>
        <v>0</v>
      </c>
      <c r="FT39" s="7">
        <f t="shared" si="45"/>
        <v>0</v>
      </c>
      <c r="FU39" s="7">
        <f t="shared" si="45"/>
        <v>0</v>
      </c>
      <c r="FV39" s="7">
        <f t="shared" si="45"/>
        <v>0</v>
      </c>
      <c r="FW39" s="7">
        <f t="shared" si="45"/>
        <v>0</v>
      </c>
      <c r="FX39" s="7">
        <f t="shared" si="45"/>
        <v>0</v>
      </c>
    </row>
    <row r="40" spans="4:180" x14ac:dyDescent="0.3">
      <c r="D40" s="11" t="s">
        <v>150</v>
      </c>
      <c r="E40" s="155">
        <v>200000</v>
      </c>
      <c r="F40" s="2">
        <v>42461</v>
      </c>
      <c r="G40" s="6">
        <v>18</v>
      </c>
      <c r="H40" s="9">
        <f t="shared" si="22"/>
        <v>43009</v>
      </c>
      <c r="I40" s="7">
        <f t="shared" si="35"/>
        <v>11111.111111111111</v>
      </c>
      <c r="J40" s="7">
        <f t="shared" si="35"/>
        <v>11111.111111111111</v>
      </c>
      <c r="K40" s="7">
        <f t="shared" si="35"/>
        <v>11111.111111111111</v>
      </c>
      <c r="L40" s="7">
        <f t="shared" si="35"/>
        <v>11111.111111111111</v>
      </c>
      <c r="M40" s="7">
        <f t="shared" si="35"/>
        <v>11111.111111111111</v>
      </c>
      <c r="N40" s="7">
        <f t="shared" si="35"/>
        <v>11111.111111111111</v>
      </c>
      <c r="O40" s="7">
        <f t="shared" si="35"/>
        <v>11111.111111111111</v>
      </c>
      <c r="P40" s="7">
        <f t="shared" si="35"/>
        <v>11111.111111111111</v>
      </c>
      <c r="Q40" s="7">
        <f t="shared" si="35"/>
        <v>11111.111111111111</v>
      </c>
      <c r="R40" s="7">
        <f t="shared" si="35"/>
        <v>11111.111111111111</v>
      </c>
      <c r="S40" s="7">
        <f t="shared" si="35"/>
        <v>11111.111111111111</v>
      </c>
      <c r="T40" s="7">
        <f t="shared" si="35"/>
        <v>11111.111111111111</v>
      </c>
      <c r="U40" s="7">
        <f t="shared" si="35"/>
        <v>11111.111111111111</v>
      </c>
      <c r="V40" s="7">
        <f t="shared" si="35"/>
        <v>11111.111111111111</v>
      </c>
      <c r="W40" s="7">
        <f t="shared" si="35"/>
        <v>11111.111111111111</v>
      </c>
      <c r="X40" s="7">
        <f t="shared" ref="X40:CI44" si="46">IF(AND(X$8&gt;=$F40,$H40&gt;X$8),$E40/$G40,0)</f>
        <v>11111.111111111111</v>
      </c>
      <c r="Y40" s="7">
        <f t="shared" si="46"/>
        <v>11111.111111111111</v>
      </c>
      <c r="Z40" s="7">
        <f t="shared" si="46"/>
        <v>11111.111111111111</v>
      </c>
      <c r="AA40" s="7">
        <f t="shared" si="46"/>
        <v>0</v>
      </c>
      <c r="AB40" s="7">
        <f t="shared" si="46"/>
        <v>0</v>
      </c>
      <c r="AC40" s="7">
        <f t="shared" si="46"/>
        <v>0</v>
      </c>
      <c r="AD40" s="7">
        <f t="shared" si="46"/>
        <v>0</v>
      </c>
      <c r="AE40" s="7">
        <f t="shared" si="46"/>
        <v>0</v>
      </c>
      <c r="AF40" s="7">
        <f t="shared" si="46"/>
        <v>0</v>
      </c>
      <c r="AG40" s="7">
        <f t="shared" si="46"/>
        <v>0</v>
      </c>
      <c r="AH40" s="7">
        <f t="shared" si="46"/>
        <v>0</v>
      </c>
      <c r="AI40" s="7">
        <f t="shared" si="46"/>
        <v>0</v>
      </c>
      <c r="AJ40" s="7">
        <f t="shared" si="46"/>
        <v>0</v>
      </c>
      <c r="AK40" s="7">
        <f t="shared" si="46"/>
        <v>0</v>
      </c>
      <c r="AL40" s="7">
        <f t="shared" si="46"/>
        <v>0</v>
      </c>
      <c r="AM40" s="7">
        <f t="shared" si="46"/>
        <v>0</v>
      </c>
      <c r="AN40" s="7">
        <f t="shared" si="46"/>
        <v>0</v>
      </c>
      <c r="AO40" s="7">
        <f t="shared" si="46"/>
        <v>0</v>
      </c>
      <c r="AP40" s="7">
        <f t="shared" si="46"/>
        <v>0</v>
      </c>
      <c r="AQ40" s="7">
        <f t="shared" si="46"/>
        <v>0</v>
      </c>
      <c r="AR40" s="7">
        <f t="shared" si="46"/>
        <v>0</v>
      </c>
      <c r="AS40" s="7">
        <f t="shared" si="46"/>
        <v>0</v>
      </c>
      <c r="AT40" s="7">
        <f t="shared" si="46"/>
        <v>0</v>
      </c>
      <c r="AU40" s="7">
        <f t="shared" si="46"/>
        <v>0</v>
      </c>
      <c r="AV40" s="7">
        <f t="shared" si="46"/>
        <v>0</v>
      </c>
      <c r="AW40" s="7">
        <f t="shared" si="46"/>
        <v>0</v>
      </c>
      <c r="AX40" s="7">
        <f t="shared" si="46"/>
        <v>0</v>
      </c>
      <c r="AY40" s="7">
        <f t="shared" si="46"/>
        <v>0</v>
      </c>
      <c r="AZ40" s="7">
        <f t="shared" si="46"/>
        <v>0</v>
      </c>
      <c r="BA40" s="7">
        <f t="shared" si="46"/>
        <v>0</v>
      </c>
      <c r="BB40" s="7">
        <f t="shared" si="46"/>
        <v>0</v>
      </c>
      <c r="BC40" s="7">
        <f t="shared" si="46"/>
        <v>0</v>
      </c>
      <c r="BD40" s="7">
        <f t="shared" si="46"/>
        <v>0</v>
      </c>
      <c r="BE40" s="7">
        <f t="shared" si="46"/>
        <v>0</v>
      </c>
      <c r="BF40" s="7">
        <f t="shared" si="46"/>
        <v>0</v>
      </c>
      <c r="BG40" s="7">
        <f t="shared" si="46"/>
        <v>0</v>
      </c>
      <c r="BH40" s="7">
        <f t="shared" si="46"/>
        <v>0</v>
      </c>
      <c r="BI40" s="7">
        <f t="shared" si="46"/>
        <v>0</v>
      </c>
      <c r="BJ40" s="7">
        <f t="shared" si="46"/>
        <v>0</v>
      </c>
      <c r="BK40" s="7">
        <f t="shared" si="46"/>
        <v>0</v>
      </c>
      <c r="BL40" s="7">
        <f t="shared" si="46"/>
        <v>0</v>
      </c>
      <c r="BM40" s="7">
        <f t="shared" si="46"/>
        <v>0</v>
      </c>
      <c r="BN40" s="7">
        <f t="shared" si="46"/>
        <v>0</v>
      </c>
      <c r="BO40" s="7">
        <f t="shared" si="46"/>
        <v>0</v>
      </c>
      <c r="BP40" s="7">
        <f t="shared" si="46"/>
        <v>0</v>
      </c>
      <c r="BQ40" s="7">
        <f t="shared" si="46"/>
        <v>0</v>
      </c>
      <c r="BR40" s="7">
        <f t="shared" si="46"/>
        <v>0</v>
      </c>
      <c r="BS40" s="7">
        <f t="shared" si="46"/>
        <v>0</v>
      </c>
      <c r="BT40" s="7">
        <f t="shared" si="46"/>
        <v>0</v>
      </c>
      <c r="BU40" s="7">
        <f t="shared" si="46"/>
        <v>0</v>
      </c>
      <c r="BV40" s="7">
        <f t="shared" si="42"/>
        <v>0</v>
      </c>
      <c r="BW40" s="7">
        <f t="shared" si="42"/>
        <v>0</v>
      </c>
      <c r="BX40" s="7">
        <f t="shared" si="42"/>
        <v>0</v>
      </c>
      <c r="BY40" s="7">
        <f t="shared" si="42"/>
        <v>0</v>
      </c>
      <c r="BZ40" s="7">
        <f t="shared" si="42"/>
        <v>0</v>
      </c>
      <c r="CA40" s="7">
        <f t="shared" si="42"/>
        <v>0</v>
      </c>
      <c r="CB40" s="7">
        <f t="shared" si="42"/>
        <v>0</v>
      </c>
      <c r="CC40" s="7">
        <f t="shared" si="42"/>
        <v>0</v>
      </c>
      <c r="CD40" s="7">
        <f t="shared" si="42"/>
        <v>0</v>
      </c>
      <c r="CE40" s="7">
        <f t="shared" si="42"/>
        <v>0</v>
      </c>
      <c r="CF40" s="7">
        <f t="shared" si="42"/>
        <v>0</v>
      </c>
      <c r="CG40" s="7">
        <f t="shared" si="42"/>
        <v>0</v>
      </c>
      <c r="CH40" s="7">
        <f t="shared" si="42"/>
        <v>0</v>
      </c>
      <c r="CI40" s="7">
        <f t="shared" si="42"/>
        <v>0</v>
      </c>
      <c r="CJ40" s="7">
        <f t="shared" si="42"/>
        <v>0</v>
      </c>
      <c r="CK40" s="7">
        <f t="shared" si="42"/>
        <v>0</v>
      </c>
      <c r="CL40" s="7">
        <f t="shared" si="42"/>
        <v>0</v>
      </c>
      <c r="CM40" s="7">
        <f t="shared" ref="CM40:DJ52" si="47">IF(AND(CM$8&gt;=$F40,$H40&gt;CM$8),$E40/$G40,0)</f>
        <v>0</v>
      </c>
      <c r="CN40" s="7">
        <f t="shared" si="47"/>
        <v>0</v>
      </c>
      <c r="CO40" s="7">
        <f t="shared" si="47"/>
        <v>0</v>
      </c>
      <c r="CP40" s="7">
        <f t="shared" si="47"/>
        <v>0</v>
      </c>
      <c r="CQ40" s="7">
        <f t="shared" si="47"/>
        <v>0</v>
      </c>
      <c r="CR40" s="7">
        <f t="shared" si="47"/>
        <v>0</v>
      </c>
      <c r="CS40" s="7">
        <f t="shared" si="47"/>
        <v>0</v>
      </c>
      <c r="CT40" s="7">
        <f t="shared" si="47"/>
        <v>0</v>
      </c>
      <c r="CU40" s="7">
        <f t="shared" si="47"/>
        <v>0</v>
      </c>
      <c r="CV40" s="7">
        <f t="shared" si="47"/>
        <v>0</v>
      </c>
      <c r="CW40" s="7">
        <f t="shared" si="47"/>
        <v>0</v>
      </c>
      <c r="CX40" s="7">
        <f t="shared" si="47"/>
        <v>0</v>
      </c>
      <c r="CY40" s="7">
        <f t="shared" si="47"/>
        <v>0</v>
      </c>
      <c r="CZ40" s="7">
        <f t="shared" si="47"/>
        <v>0</v>
      </c>
      <c r="DA40" s="7">
        <f t="shared" si="47"/>
        <v>0</v>
      </c>
      <c r="DB40" s="7">
        <f t="shared" si="47"/>
        <v>0</v>
      </c>
      <c r="DC40" s="7">
        <f t="shared" si="47"/>
        <v>0</v>
      </c>
      <c r="DD40" s="7">
        <f t="shared" si="47"/>
        <v>0</v>
      </c>
      <c r="DE40" s="7">
        <f t="shared" si="47"/>
        <v>0</v>
      </c>
      <c r="DF40" s="7">
        <f t="shared" si="47"/>
        <v>0</v>
      </c>
      <c r="DG40" s="7">
        <f t="shared" si="47"/>
        <v>0</v>
      </c>
      <c r="DH40" s="7">
        <f t="shared" si="47"/>
        <v>0</v>
      </c>
      <c r="DI40" s="7">
        <f t="shared" si="47"/>
        <v>0</v>
      </c>
      <c r="DJ40" s="7">
        <f t="shared" si="47"/>
        <v>0</v>
      </c>
      <c r="DK40" s="7">
        <f t="shared" ref="DK40:ED52" si="48">IF(AND(DK$8&gt;=$F40,$H40&gt;DK$8),$E40/$G40,0)</f>
        <v>0</v>
      </c>
      <c r="DL40" s="7">
        <f t="shared" si="48"/>
        <v>0</v>
      </c>
      <c r="DM40" s="7">
        <f t="shared" si="48"/>
        <v>0</v>
      </c>
      <c r="DN40" s="7">
        <f t="shared" si="48"/>
        <v>0</v>
      </c>
      <c r="DO40" s="7">
        <f t="shared" si="48"/>
        <v>0</v>
      </c>
      <c r="DP40" s="7">
        <f t="shared" si="48"/>
        <v>0</v>
      </c>
      <c r="DQ40" s="7">
        <f t="shared" si="48"/>
        <v>0</v>
      </c>
      <c r="DR40" s="7">
        <f t="shared" si="48"/>
        <v>0</v>
      </c>
      <c r="DS40" s="7">
        <f t="shared" si="48"/>
        <v>0</v>
      </c>
      <c r="DT40" s="7">
        <f t="shared" si="48"/>
        <v>0</v>
      </c>
      <c r="DU40" s="7">
        <f t="shared" si="48"/>
        <v>0</v>
      </c>
      <c r="DV40" s="7">
        <f t="shared" si="48"/>
        <v>0</v>
      </c>
      <c r="DW40" s="7">
        <f t="shared" si="48"/>
        <v>0</v>
      </c>
      <c r="DX40" s="7">
        <f t="shared" si="48"/>
        <v>0</v>
      </c>
      <c r="DY40" s="7">
        <f t="shared" si="48"/>
        <v>0</v>
      </c>
      <c r="DZ40" s="7">
        <f t="shared" si="48"/>
        <v>0</v>
      </c>
      <c r="EA40" s="7">
        <f t="shared" si="48"/>
        <v>0</v>
      </c>
      <c r="EB40" s="7">
        <f t="shared" si="48"/>
        <v>0</v>
      </c>
      <c r="EC40" s="7">
        <f t="shared" si="48"/>
        <v>0</v>
      </c>
      <c r="ED40" s="7">
        <f t="shared" si="48"/>
        <v>0</v>
      </c>
      <c r="EE40" s="7">
        <f t="shared" si="36"/>
        <v>0</v>
      </c>
      <c r="EF40" s="7">
        <f t="shared" si="36"/>
        <v>0</v>
      </c>
      <c r="EG40" s="7">
        <f t="shared" si="36"/>
        <v>0</v>
      </c>
      <c r="EH40" s="7">
        <f t="shared" si="36"/>
        <v>0</v>
      </c>
      <c r="EI40" s="7">
        <f t="shared" si="36"/>
        <v>0</v>
      </c>
      <c r="EJ40" s="7">
        <f t="shared" si="36"/>
        <v>0</v>
      </c>
      <c r="EK40" s="7">
        <f t="shared" si="36"/>
        <v>0</v>
      </c>
      <c r="EL40" s="7">
        <f t="shared" si="36"/>
        <v>0</v>
      </c>
      <c r="EM40" s="7">
        <f t="shared" si="36"/>
        <v>0</v>
      </c>
      <c r="EN40" s="7">
        <f t="shared" si="45"/>
        <v>0</v>
      </c>
      <c r="EO40" s="7">
        <f t="shared" si="45"/>
        <v>0</v>
      </c>
      <c r="EP40" s="7">
        <f t="shared" si="45"/>
        <v>0</v>
      </c>
      <c r="EQ40" s="7">
        <f t="shared" si="45"/>
        <v>0</v>
      </c>
      <c r="ER40" s="7">
        <f t="shared" si="45"/>
        <v>0</v>
      </c>
      <c r="ES40" s="7">
        <f t="shared" si="45"/>
        <v>0</v>
      </c>
      <c r="ET40" s="7">
        <f t="shared" si="45"/>
        <v>0</v>
      </c>
      <c r="EU40" s="7">
        <f t="shared" si="45"/>
        <v>0</v>
      </c>
      <c r="EV40" s="7">
        <f t="shared" si="45"/>
        <v>0</v>
      </c>
      <c r="EW40" s="7">
        <f t="shared" si="45"/>
        <v>0</v>
      </c>
      <c r="EX40" s="7">
        <f t="shared" si="45"/>
        <v>0</v>
      </c>
      <c r="EY40" s="7">
        <f t="shared" si="45"/>
        <v>0</v>
      </c>
      <c r="EZ40" s="7">
        <f t="shared" si="45"/>
        <v>0</v>
      </c>
      <c r="FA40" s="7">
        <f t="shared" si="45"/>
        <v>0</v>
      </c>
      <c r="FB40" s="7">
        <f t="shared" si="45"/>
        <v>0</v>
      </c>
      <c r="FC40" s="7">
        <f t="shared" si="45"/>
        <v>0</v>
      </c>
      <c r="FD40" s="7">
        <f t="shared" si="45"/>
        <v>0</v>
      </c>
      <c r="FE40" s="7">
        <f t="shared" si="45"/>
        <v>0</v>
      </c>
      <c r="FF40" s="7">
        <f t="shared" si="45"/>
        <v>0</v>
      </c>
      <c r="FG40" s="7">
        <f t="shared" si="45"/>
        <v>0</v>
      </c>
      <c r="FH40" s="7">
        <f t="shared" si="45"/>
        <v>0</v>
      </c>
      <c r="FI40" s="7">
        <f t="shared" si="45"/>
        <v>0</v>
      </c>
      <c r="FJ40" s="7">
        <f t="shared" si="45"/>
        <v>0</v>
      </c>
      <c r="FK40" s="7">
        <f t="shared" si="45"/>
        <v>0</v>
      </c>
      <c r="FL40" s="7">
        <f t="shared" si="45"/>
        <v>0</v>
      </c>
      <c r="FM40" s="7">
        <f t="shared" si="45"/>
        <v>0</v>
      </c>
      <c r="FN40" s="7">
        <f t="shared" si="45"/>
        <v>0</v>
      </c>
      <c r="FO40" s="7">
        <f t="shared" si="45"/>
        <v>0</v>
      </c>
      <c r="FP40" s="7">
        <f t="shared" si="45"/>
        <v>0</v>
      </c>
      <c r="FQ40" s="7">
        <f t="shared" si="45"/>
        <v>0</v>
      </c>
      <c r="FR40" s="7">
        <f t="shared" si="45"/>
        <v>0</v>
      </c>
      <c r="FS40" s="7">
        <f t="shared" si="45"/>
        <v>0</v>
      </c>
      <c r="FT40" s="7">
        <f t="shared" si="45"/>
        <v>0</v>
      </c>
      <c r="FU40" s="7">
        <f t="shared" si="45"/>
        <v>0</v>
      </c>
      <c r="FV40" s="7">
        <f t="shared" si="45"/>
        <v>0</v>
      </c>
      <c r="FW40" s="7">
        <f t="shared" si="45"/>
        <v>0</v>
      </c>
      <c r="FX40" s="7">
        <f t="shared" si="45"/>
        <v>0</v>
      </c>
    </row>
    <row r="41" spans="4:180" x14ac:dyDescent="0.3">
      <c r="D41" s="11" t="s">
        <v>151</v>
      </c>
      <c r="E41" s="155">
        <v>100000</v>
      </c>
      <c r="F41" s="2">
        <v>42461</v>
      </c>
      <c r="G41" s="6">
        <v>18</v>
      </c>
      <c r="H41" s="9">
        <f t="shared" si="22"/>
        <v>43009</v>
      </c>
      <c r="I41" s="7">
        <f t="shared" ref="I41:X52" si="49">IF(AND(I$8&gt;=$F41,$H41&gt;I$8),$E41/$G41,0)</f>
        <v>5555.5555555555557</v>
      </c>
      <c r="J41" s="7">
        <f t="shared" si="49"/>
        <v>5555.5555555555557</v>
      </c>
      <c r="K41" s="7">
        <f t="shared" si="49"/>
        <v>5555.5555555555557</v>
      </c>
      <c r="L41" s="7">
        <f t="shared" si="49"/>
        <v>5555.5555555555557</v>
      </c>
      <c r="M41" s="7">
        <f t="shared" si="49"/>
        <v>5555.5555555555557</v>
      </c>
      <c r="N41" s="7">
        <f t="shared" si="49"/>
        <v>5555.5555555555557</v>
      </c>
      <c r="O41" s="7">
        <f t="shared" si="49"/>
        <v>5555.5555555555557</v>
      </c>
      <c r="P41" s="7">
        <f t="shared" si="49"/>
        <v>5555.5555555555557</v>
      </c>
      <c r="Q41" s="7">
        <f t="shared" si="49"/>
        <v>5555.5555555555557</v>
      </c>
      <c r="R41" s="7">
        <f t="shared" si="49"/>
        <v>5555.5555555555557</v>
      </c>
      <c r="S41" s="7">
        <f t="shared" si="49"/>
        <v>5555.5555555555557</v>
      </c>
      <c r="T41" s="7">
        <f t="shared" si="49"/>
        <v>5555.5555555555557</v>
      </c>
      <c r="U41" s="7">
        <f t="shared" si="49"/>
        <v>5555.5555555555557</v>
      </c>
      <c r="V41" s="7">
        <f t="shared" si="49"/>
        <v>5555.5555555555557</v>
      </c>
      <c r="W41" s="7">
        <f t="shared" si="49"/>
        <v>5555.5555555555557</v>
      </c>
      <c r="X41" s="7">
        <f t="shared" si="49"/>
        <v>5555.5555555555557</v>
      </c>
      <c r="Y41" s="7">
        <f t="shared" si="46"/>
        <v>5555.5555555555557</v>
      </c>
      <c r="Z41" s="7">
        <f t="shared" si="46"/>
        <v>5555.5555555555557</v>
      </c>
      <c r="AA41" s="7">
        <f t="shared" si="46"/>
        <v>0</v>
      </c>
      <c r="AB41" s="7">
        <f t="shared" si="46"/>
        <v>0</v>
      </c>
      <c r="AC41" s="7">
        <f t="shared" si="46"/>
        <v>0</v>
      </c>
      <c r="AD41" s="7">
        <f t="shared" si="46"/>
        <v>0</v>
      </c>
      <c r="AE41" s="7">
        <f t="shared" si="46"/>
        <v>0</v>
      </c>
      <c r="AF41" s="7">
        <f t="shared" si="46"/>
        <v>0</v>
      </c>
      <c r="AG41" s="7">
        <f t="shared" si="46"/>
        <v>0</v>
      </c>
      <c r="AH41" s="7">
        <f t="shared" si="46"/>
        <v>0</v>
      </c>
      <c r="AI41" s="7">
        <f t="shared" si="46"/>
        <v>0</v>
      </c>
      <c r="AJ41" s="7">
        <f t="shared" si="46"/>
        <v>0</v>
      </c>
      <c r="AK41" s="7">
        <f t="shared" si="46"/>
        <v>0</v>
      </c>
      <c r="AL41" s="7">
        <f t="shared" si="46"/>
        <v>0</v>
      </c>
      <c r="AM41" s="7">
        <f t="shared" si="46"/>
        <v>0</v>
      </c>
      <c r="AN41" s="7">
        <f t="shared" si="46"/>
        <v>0</v>
      </c>
      <c r="AO41" s="7">
        <f t="shared" si="46"/>
        <v>0</v>
      </c>
      <c r="AP41" s="7">
        <f t="shared" si="46"/>
        <v>0</v>
      </c>
      <c r="AQ41" s="7">
        <f t="shared" si="46"/>
        <v>0</v>
      </c>
      <c r="AR41" s="7">
        <f t="shared" si="46"/>
        <v>0</v>
      </c>
      <c r="AS41" s="7">
        <f t="shared" si="46"/>
        <v>0</v>
      </c>
      <c r="AT41" s="7">
        <f t="shared" si="46"/>
        <v>0</v>
      </c>
      <c r="AU41" s="7">
        <f t="shared" si="46"/>
        <v>0</v>
      </c>
      <c r="AV41" s="7">
        <f t="shared" si="46"/>
        <v>0</v>
      </c>
      <c r="AW41" s="7">
        <f t="shared" si="46"/>
        <v>0</v>
      </c>
      <c r="AX41" s="7">
        <f t="shared" si="46"/>
        <v>0</v>
      </c>
      <c r="AY41" s="7">
        <f t="shared" si="46"/>
        <v>0</v>
      </c>
      <c r="AZ41" s="7">
        <f t="shared" si="46"/>
        <v>0</v>
      </c>
      <c r="BA41" s="7">
        <f t="shared" si="46"/>
        <v>0</v>
      </c>
      <c r="BB41" s="7">
        <f t="shared" si="46"/>
        <v>0</v>
      </c>
      <c r="BC41" s="7">
        <f t="shared" si="46"/>
        <v>0</v>
      </c>
      <c r="BD41" s="7">
        <f t="shared" si="46"/>
        <v>0</v>
      </c>
      <c r="BE41" s="7">
        <f t="shared" si="46"/>
        <v>0</v>
      </c>
      <c r="BF41" s="7">
        <f t="shared" si="46"/>
        <v>0</v>
      </c>
      <c r="BG41" s="7">
        <f t="shared" si="46"/>
        <v>0</v>
      </c>
      <c r="BH41" s="7">
        <f t="shared" si="46"/>
        <v>0</v>
      </c>
      <c r="BI41" s="7">
        <f t="shared" si="46"/>
        <v>0</v>
      </c>
      <c r="BJ41" s="7">
        <f t="shared" si="46"/>
        <v>0</v>
      </c>
      <c r="BK41" s="7">
        <f t="shared" si="46"/>
        <v>0</v>
      </c>
      <c r="BL41" s="7">
        <f t="shared" si="46"/>
        <v>0</v>
      </c>
      <c r="BM41" s="7">
        <f t="shared" si="46"/>
        <v>0</v>
      </c>
      <c r="BN41" s="7">
        <f t="shared" si="46"/>
        <v>0</v>
      </c>
      <c r="BO41" s="7">
        <f t="shared" si="46"/>
        <v>0</v>
      </c>
      <c r="BP41" s="7">
        <f t="shared" si="46"/>
        <v>0</v>
      </c>
      <c r="BQ41" s="7">
        <f t="shared" si="46"/>
        <v>0</v>
      </c>
      <c r="BR41" s="7">
        <f t="shared" si="46"/>
        <v>0</v>
      </c>
      <c r="BS41" s="7">
        <f t="shared" si="46"/>
        <v>0</v>
      </c>
      <c r="BT41" s="7">
        <f t="shared" si="46"/>
        <v>0</v>
      </c>
      <c r="BU41" s="7">
        <f t="shared" si="46"/>
        <v>0</v>
      </c>
      <c r="BV41" s="7">
        <f t="shared" si="46"/>
        <v>0</v>
      </c>
      <c r="BW41" s="7">
        <f t="shared" si="46"/>
        <v>0</v>
      </c>
      <c r="BX41" s="7">
        <f t="shared" si="46"/>
        <v>0</v>
      </c>
      <c r="BY41" s="7">
        <f t="shared" si="46"/>
        <v>0</v>
      </c>
      <c r="BZ41" s="7">
        <f t="shared" si="46"/>
        <v>0</v>
      </c>
      <c r="CA41" s="7">
        <f t="shared" si="46"/>
        <v>0</v>
      </c>
      <c r="CB41" s="7">
        <f t="shared" si="46"/>
        <v>0</v>
      </c>
      <c r="CC41" s="7">
        <f t="shared" si="46"/>
        <v>0</v>
      </c>
      <c r="CD41" s="7">
        <f t="shared" si="46"/>
        <v>0</v>
      </c>
      <c r="CE41" s="7">
        <f t="shared" si="46"/>
        <v>0</v>
      </c>
      <c r="CF41" s="7">
        <f t="shared" si="46"/>
        <v>0</v>
      </c>
      <c r="CG41" s="7">
        <f t="shared" si="46"/>
        <v>0</v>
      </c>
      <c r="CH41" s="7">
        <f t="shared" si="46"/>
        <v>0</v>
      </c>
      <c r="CI41" s="7">
        <f t="shared" si="46"/>
        <v>0</v>
      </c>
      <c r="CJ41" s="7">
        <f t="shared" ref="CJ41:CR43" si="50">IF(AND(CJ$8&gt;=$F41,$H41&gt;CJ$8),$E41/$G41,0)</f>
        <v>0</v>
      </c>
      <c r="CK41" s="7">
        <f t="shared" si="50"/>
        <v>0</v>
      </c>
      <c r="CL41" s="7">
        <f t="shared" si="50"/>
        <v>0</v>
      </c>
      <c r="CM41" s="7">
        <f t="shared" si="50"/>
        <v>0</v>
      </c>
      <c r="CN41" s="7">
        <f t="shared" si="50"/>
        <v>0</v>
      </c>
      <c r="CO41" s="7">
        <f t="shared" si="50"/>
        <v>0</v>
      </c>
      <c r="CP41" s="7">
        <f t="shared" si="50"/>
        <v>0</v>
      </c>
      <c r="CQ41" s="7">
        <f t="shared" si="50"/>
        <v>0</v>
      </c>
      <c r="CR41" s="7">
        <f t="shared" si="50"/>
        <v>0</v>
      </c>
      <c r="CS41" s="7">
        <f t="shared" si="47"/>
        <v>0</v>
      </c>
      <c r="CT41" s="7">
        <f t="shared" si="47"/>
        <v>0</v>
      </c>
      <c r="CU41" s="7">
        <f t="shared" si="47"/>
        <v>0</v>
      </c>
      <c r="CV41" s="7">
        <f t="shared" si="47"/>
        <v>0</v>
      </c>
      <c r="CW41" s="7">
        <f t="shared" si="47"/>
        <v>0</v>
      </c>
      <c r="CX41" s="7">
        <f t="shared" si="47"/>
        <v>0</v>
      </c>
      <c r="CY41" s="7">
        <f t="shared" si="47"/>
        <v>0</v>
      </c>
      <c r="CZ41" s="7">
        <f t="shared" si="47"/>
        <v>0</v>
      </c>
      <c r="DA41" s="7">
        <f t="shared" si="47"/>
        <v>0</v>
      </c>
      <c r="DB41" s="7">
        <f t="shared" si="47"/>
        <v>0</v>
      </c>
      <c r="DC41" s="7">
        <f t="shared" si="47"/>
        <v>0</v>
      </c>
      <c r="DD41" s="7">
        <f t="shared" si="47"/>
        <v>0</v>
      </c>
      <c r="DE41" s="7">
        <f t="shared" si="47"/>
        <v>0</v>
      </c>
      <c r="DF41" s="7">
        <f t="shared" si="47"/>
        <v>0</v>
      </c>
      <c r="DG41" s="7">
        <f t="shared" si="47"/>
        <v>0</v>
      </c>
      <c r="DH41" s="7">
        <f t="shared" si="47"/>
        <v>0</v>
      </c>
      <c r="DI41" s="7">
        <f t="shared" si="47"/>
        <v>0</v>
      </c>
      <c r="DJ41" s="7">
        <f t="shared" si="47"/>
        <v>0</v>
      </c>
      <c r="DK41" s="7">
        <f t="shared" si="48"/>
        <v>0</v>
      </c>
      <c r="DL41" s="7">
        <f t="shared" si="48"/>
        <v>0</v>
      </c>
      <c r="DM41" s="7">
        <f t="shared" si="48"/>
        <v>0</v>
      </c>
      <c r="DN41" s="7">
        <f t="shared" si="48"/>
        <v>0</v>
      </c>
      <c r="DO41" s="7">
        <f t="shared" si="48"/>
        <v>0</v>
      </c>
      <c r="DP41" s="7">
        <f t="shared" si="48"/>
        <v>0</v>
      </c>
      <c r="DQ41" s="7">
        <f t="shared" si="48"/>
        <v>0</v>
      </c>
      <c r="DR41" s="7">
        <f t="shared" si="48"/>
        <v>0</v>
      </c>
      <c r="DS41" s="7">
        <f t="shared" si="48"/>
        <v>0</v>
      </c>
      <c r="DT41" s="7">
        <f t="shared" si="48"/>
        <v>0</v>
      </c>
      <c r="DU41" s="7">
        <f t="shared" si="48"/>
        <v>0</v>
      </c>
      <c r="DV41" s="7">
        <f t="shared" si="48"/>
        <v>0</v>
      </c>
      <c r="DW41" s="7">
        <f t="shared" si="48"/>
        <v>0</v>
      </c>
      <c r="DX41" s="7">
        <f t="shared" si="48"/>
        <v>0</v>
      </c>
      <c r="DY41" s="7">
        <f t="shared" si="48"/>
        <v>0</v>
      </c>
      <c r="DZ41" s="7">
        <f t="shared" si="48"/>
        <v>0</v>
      </c>
      <c r="EA41" s="7">
        <f t="shared" si="48"/>
        <v>0</v>
      </c>
      <c r="EB41" s="7">
        <f t="shared" si="48"/>
        <v>0</v>
      </c>
      <c r="EC41" s="7">
        <f t="shared" si="48"/>
        <v>0</v>
      </c>
      <c r="ED41" s="7">
        <f t="shared" si="48"/>
        <v>0</v>
      </c>
      <c r="EE41" s="7">
        <f t="shared" ref="EE41:FX46" si="51">IF(AND(EE$8&gt;=$F41,$H41&gt;EE$8),$E41/$G41,0)</f>
        <v>0</v>
      </c>
      <c r="EF41" s="7">
        <f t="shared" si="51"/>
        <v>0</v>
      </c>
      <c r="EG41" s="7">
        <f t="shared" si="51"/>
        <v>0</v>
      </c>
      <c r="EH41" s="7">
        <f t="shared" si="51"/>
        <v>0</v>
      </c>
      <c r="EI41" s="7">
        <f t="shared" si="51"/>
        <v>0</v>
      </c>
      <c r="EJ41" s="7">
        <f t="shared" si="51"/>
        <v>0</v>
      </c>
      <c r="EK41" s="7">
        <f t="shared" si="51"/>
        <v>0</v>
      </c>
      <c r="EL41" s="7">
        <f t="shared" si="51"/>
        <v>0</v>
      </c>
      <c r="EM41" s="7">
        <f t="shared" si="51"/>
        <v>0</v>
      </c>
      <c r="EN41" s="7">
        <f t="shared" si="51"/>
        <v>0</v>
      </c>
      <c r="EO41" s="7">
        <f t="shared" si="51"/>
        <v>0</v>
      </c>
      <c r="EP41" s="7">
        <f t="shared" si="51"/>
        <v>0</v>
      </c>
      <c r="EQ41" s="7">
        <f t="shared" si="51"/>
        <v>0</v>
      </c>
      <c r="ER41" s="7">
        <f t="shared" si="51"/>
        <v>0</v>
      </c>
      <c r="ES41" s="7">
        <f t="shared" si="51"/>
        <v>0</v>
      </c>
      <c r="ET41" s="7">
        <f t="shared" si="51"/>
        <v>0</v>
      </c>
      <c r="EU41" s="7">
        <f t="shared" si="51"/>
        <v>0</v>
      </c>
      <c r="EV41" s="7">
        <f t="shared" si="51"/>
        <v>0</v>
      </c>
      <c r="EW41" s="7">
        <f t="shared" si="51"/>
        <v>0</v>
      </c>
      <c r="EX41" s="7">
        <f t="shared" si="51"/>
        <v>0</v>
      </c>
      <c r="EY41" s="7">
        <f t="shared" si="51"/>
        <v>0</v>
      </c>
      <c r="EZ41" s="7">
        <f t="shared" si="51"/>
        <v>0</v>
      </c>
      <c r="FA41" s="7">
        <f t="shared" si="51"/>
        <v>0</v>
      </c>
      <c r="FB41" s="7">
        <f t="shared" si="51"/>
        <v>0</v>
      </c>
      <c r="FC41" s="7">
        <f t="shared" si="51"/>
        <v>0</v>
      </c>
      <c r="FD41" s="7">
        <f t="shared" si="51"/>
        <v>0</v>
      </c>
      <c r="FE41" s="7">
        <f t="shared" si="51"/>
        <v>0</v>
      </c>
      <c r="FF41" s="7">
        <f t="shared" si="51"/>
        <v>0</v>
      </c>
      <c r="FG41" s="7">
        <f t="shared" si="51"/>
        <v>0</v>
      </c>
      <c r="FH41" s="7">
        <f t="shared" si="51"/>
        <v>0</v>
      </c>
      <c r="FI41" s="7">
        <f t="shared" si="51"/>
        <v>0</v>
      </c>
      <c r="FJ41" s="7">
        <f t="shared" si="51"/>
        <v>0</v>
      </c>
      <c r="FK41" s="7">
        <f t="shared" si="51"/>
        <v>0</v>
      </c>
      <c r="FL41" s="7">
        <f t="shared" si="51"/>
        <v>0</v>
      </c>
      <c r="FM41" s="7">
        <f t="shared" si="51"/>
        <v>0</v>
      </c>
      <c r="FN41" s="7">
        <f t="shared" si="51"/>
        <v>0</v>
      </c>
      <c r="FO41" s="7">
        <f t="shared" si="51"/>
        <v>0</v>
      </c>
      <c r="FP41" s="7">
        <f t="shared" si="51"/>
        <v>0</v>
      </c>
      <c r="FQ41" s="7">
        <f t="shared" si="51"/>
        <v>0</v>
      </c>
      <c r="FR41" s="7">
        <f t="shared" si="51"/>
        <v>0</v>
      </c>
      <c r="FS41" s="7">
        <f t="shared" si="51"/>
        <v>0</v>
      </c>
      <c r="FT41" s="7">
        <f t="shared" si="51"/>
        <v>0</v>
      </c>
      <c r="FU41" s="7">
        <f t="shared" si="51"/>
        <v>0</v>
      </c>
      <c r="FV41" s="7">
        <f t="shared" si="51"/>
        <v>0</v>
      </c>
      <c r="FW41" s="7">
        <f t="shared" si="51"/>
        <v>0</v>
      </c>
      <c r="FX41" s="7">
        <f t="shared" si="51"/>
        <v>0</v>
      </c>
    </row>
    <row r="42" spans="4:180" x14ac:dyDescent="0.3">
      <c r="D42" s="11" t="s">
        <v>152</v>
      </c>
      <c r="E42" s="155">
        <v>10000</v>
      </c>
      <c r="F42" s="2">
        <v>42491</v>
      </c>
      <c r="G42" s="6">
        <v>1</v>
      </c>
      <c r="H42" s="9">
        <f t="shared" si="22"/>
        <v>42522</v>
      </c>
      <c r="I42" s="7">
        <f t="shared" si="49"/>
        <v>0</v>
      </c>
      <c r="J42" s="7">
        <f t="shared" si="49"/>
        <v>10000</v>
      </c>
      <c r="K42" s="7">
        <f t="shared" si="49"/>
        <v>0</v>
      </c>
      <c r="L42" s="7">
        <f t="shared" si="49"/>
        <v>0</v>
      </c>
      <c r="M42" s="7">
        <f t="shared" si="49"/>
        <v>0</v>
      </c>
      <c r="N42" s="7">
        <f t="shared" si="49"/>
        <v>0</v>
      </c>
      <c r="O42" s="7">
        <f t="shared" si="49"/>
        <v>0</v>
      </c>
      <c r="P42" s="7">
        <f t="shared" si="49"/>
        <v>0</v>
      </c>
      <c r="Q42" s="7">
        <f t="shared" si="49"/>
        <v>0</v>
      </c>
      <c r="R42" s="7">
        <f t="shared" si="49"/>
        <v>0</v>
      </c>
      <c r="S42" s="7">
        <f t="shared" si="49"/>
        <v>0</v>
      </c>
      <c r="T42" s="7">
        <f t="shared" si="49"/>
        <v>0</v>
      </c>
      <c r="U42" s="7">
        <f t="shared" si="49"/>
        <v>0</v>
      </c>
      <c r="V42" s="7">
        <f t="shared" si="49"/>
        <v>0</v>
      </c>
      <c r="W42" s="7">
        <f t="shared" si="49"/>
        <v>0</v>
      </c>
      <c r="X42" s="7">
        <f t="shared" si="49"/>
        <v>0</v>
      </c>
      <c r="Y42" s="7">
        <f t="shared" si="46"/>
        <v>0</v>
      </c>
      <c r="Z42" s="7">
        <f t="shared" si="46"/>
        <v>0</v>
      </c>
      <c r="AA42" s="7">
        <f t="shared" si="46"/>
        <v>0</v>
      </c>
      <c r="AB42" s="7">
        <f t="shared" si="46"/>
        <v>0</v>
      </c>
      <c r="AC42" s="7">
        <f t="shared" si="46"/>
        <v>0</v>
      </c>
      <c r="AD42" s="7">
        <f t="shared" si="46"/>
        <v>0</v>
      </c>
      <c r="AE42" s="7">
        <f t="shared" si="46"/>
        <v>0</v>
      </c>
      <c r="AF42" s="7">
        <f t="shared" si="46"/>
        <v>0</v>
      </c>
      <c r="AG42" s="7">
        <f t="shared" si="46"/>
        <v>0</v>
      </c>
      <c r="AH42" s="7">
        <f t="shared" si="46"/>
        <v>0</v>
      </c>
      <c r="AI42" s="7">
        <f t="shared" si="46"/>
        <v>0</v>
      </c>
      <c r="AJ42" s="7">
        <f t="shared" si="46"/>
        <v>0</v>
      </c>
      <c r="AK42" s="7">
        <f t="shared" si="46"/>
        <v>0</v>
      </c>
      <c r="AL42" s="7">
        <f t="shared" si="46"/>
        <v>0</v>
      </c>
      <c r="AM42" s="7">
        <f t="shared" si="46"/>
        <v>0</v>
      </c>
      <c r="AN42" s="7">
        <f t="shared" si="46"/>
        <v>0</v>
      </c>
      <c r="AO42" s="7">
        <f t="shared" si="46"/>
        <v>0</v>
      </c>
      <c r="AP42" s="7">
        <f t="shared" si="46"/>
        <v>0</v>
      </c>
      <c r="AQ42" s="7">
        <f t="shared" si="46"/>
        <v>0</v>
      </c>
      <c r="AR42" s="7">
        <f t="shared" si="46"/>
        <v>0</v>
      </c>
      <c r="AS42" s="7">
        <f t="shared" si="46"/>
        <v>0</v>
      </c>
      <c r="AT42" s="7">
        <f t="shared" si="46"/>
        <v>0</v>
      </c>
      <c r="AU42" s="7">
        <f t="shared" si="46"/>
        <v>0</v>
      </c>
      <c r="AV42" s="7">
        <f t="shared" si="46"/>
        <v>0</v>
      </c>
      <c r="AW42" s="7">
        <f t="shared" si="46"/>
        <v>0</v>
      </c>
      <c r="AX42" s="7">
        <f t="shared" si="46"/>
        <v>0</v>
      </c>
      <c r="AY42" s="7">
        <f t="shared" si="46"/>
        <v>0</v>
      </c>
      <c r="AZ42" s="7">
        <f t="shared" si="46"/>
        <v>0</v>
      </c>
      <c r="BA42" s="7">
        <f t="shared" si="46"/>
        <v>0</v>
      </c>
      <c r="BB42" s="7">
        <f t="shared" si="46"/>
        <v>0</v>
      </c>
      <c r="BC42" s="7">
        <f t="shared" si="46"/>
        <v>0</v>
      </c>
      <c r="BD42" s="7">
        <f t="shared" si="46"/>
        <v>0</v>
      </c>
      <c r="BE42" s="7">
        <f t="shared" si="46"/>
        <v>0</v>
      </c>
      <c r="BF42" s="7">
        <f t="shared" si="46"/>
        <v>0</v>
      </c>
      <c r="BG42" s="7">
        <f t="shared" si="46"/>
        <v>0</v>
      </c>
      <c r="BH42" s="7">
        <f t="shared" si="46"/>
        <v>0</v>
      </c>
      <c r="BI42" s="7">
        <f t="shared" si="46"/>
        <v>0</v>
      </c>
      <c r="BJ42" s="7">
        <f t="shared" si="46"/>
        <v>0</v>
      </c>
      <c r="BK42" s="7">
        <f t="shared" si="46"/>
        <v>0</v>
      </c>
      <c r="BL42" s="7">
        <f t="shared" si="46"/>
        <v>0</v>
      </c>
      <c r="BM42" s="7">
        <f t="shared" si="46"/>
        <v>0</v>
      </c>
      <c r="BN42" s="7">
        <f t="shared" si="46"/>
        <v>0</v>
      </c>
      <c r="BO42" s="7">
        <f t="shared" si="46"/>
        <v>0</v>
      </c>
      <c r="BP42" s="7">
        <f t="shared" si="46"/>
        <v>0</v>
      </c>
      <c r="BQ42" s="7">
        <f t="shared" si="46"/>
        <v>0</v>
      </c>
      <c r="BR42" s="7">
        <f t="shared" si="46"/>
        <v>0</v>
      </c>
      <c r="BS42" s="7">
        <f t="shared" si="46"/>
        <v>0</v>
      </c>
      <c r="BT42" s="7">
        <f t="shared" si="46"/>
        <v>0</v>
      </c>
      <c r="BU42" s="7">
        <f t="shared" si="46"/>
        <v>0</v>
      </c>
      <c r="BV42" s="7">
        <f t="shared" si="46"/>
        <v>0</v>
      </c>
      <c r="BW42" s="7">
        <f t="shared" si="46"/>
        <v>0</v>
      </c>
      <c r="BX42" s="7">
        <f t="shared" si="46"/>
        <v>0</v>
      </c>
      <c r="BY42" s="7">
        <f t="shared" si="46"/>
        <v>0</v>
      </c>
      <c r="BZ42" s="7">
        <f t="shared" si="46"/>
        <v>0</v>
      </c>
      <c r="CA42" s="7">
        <f t="shared" si="46"/>
        <v>0</v>
      </c>
      <c r="CB42" s="7">
        <f t="shared" si="46"/>
        <v>0</v>
      </c>
      <c r="CC42" s="7">
        <f t="shared" si="46"/>
        <v>0</v>
      </c>
      <c r="CD42" s="7">
        <f t="shared" si="46"/>
        <v>0</v>
      </c>
      <c r="CE42" s="7">
        <f t="shared" si="46"/>
        <v>0</v>
      </c>
      <c r="CF42" s="7">
        <f t="shared" si="46"/>
        <v>0</v>
      </c>
      <c r="CG42" s="7">
        <f t="shared" si="46"/>
        <v>0</v>
      </c>
      <c r="CH42" s="7">
        <f t="shared" si="46"/>
        <v>0</v>
      </c>
      <c r="CI42" s="7">
        <f t="shared" si="46"/>
        <v>0</v>
      </c>
      <c r="CJ42" s="7">
        <f t="shared" si="50"/>
        <v>0</v>
      </c>
      <c r="CK42" s="7">
        <f t="shared" si="50"/>
        <v>0</v>
      </c>
      <c r="CL42" s="7">
        <f t="shared" si="50"/>
        <v>0</v>
      </c>
      <c r="CM42" s="7">
        <f t="shared" si="50"/>
        <v>0</v>
      </c>
      <c r="CN42" s="7">
        <f t="shared" si="50"/>
        <v>0</v>
      </c>
      <c r="CO42" s="7">
        <f t="shared" si="50"/>
        <v>0</v>
      </c>
      <c r="CP42" s="7">
        <f t="shared" si="50"/>
        <v>0</v>
      </c>
      <c r="CQ42" s="7">
        <f t="shared" si="50"/>
        <v>0</v>
      </c>
      <c r="CR42" s="7">
        <f t="shared" si="50"/>
        <v>0</v>
      </c>
      <c r="CS42" s="7">
        <f t="shared" si="47"/>
        <v>0</v>
      </c>
      <c r="CT42" s="7">
        <f t="shared" si="47"/>
        <v>0</v>
      </c>
      <c r="CU42" s="7">
        <f t="shared" si="47"/>
        <v>0</v>
      </c>
      <c r="CV42" s="7">
        <f t="shared" si="47"/>
        <v>0</v>
      </c>
      <c r="CW42" s="7">
        <f t="shared" si="47"/>
        <v>0</v>
      </c>
      <c r="CX42" s="7">
        <f t="shared" si="47"/>
        <v>0</v>
      </c>
      <c r="CY42" s="7">
        <f t="shared" si="47"/>
        <v>0</v>
      </c>
      <c r="CZ42" s="7">
        <f t="shared" si="47"/>
        <v>0</v>
      </c>
      <c r="DA42" s="7">
        <f t="shared" si="47"/>
        <v>0</v>
      </c>
      <c r="DB42" s="7">
        <f t="shared" si="47"/>
        <v>0</v>
      </c>
      <c r="DC42" s="7">
        <f t="shared" si="47"/>
        <v>0</v>
      </c>
      <c r="DD42" s="7">
        <f t="shared" si="47"/>
        <v>0</v>
      </c>
      <c r="DE42" s="7">
        <f t="shared" si="47"/>
        <v>0</v>
      </c>
      <c r="DF42" s="7">
        <f t="shared" si="47"/>
        <v>0</v>
      </c>
      <c r="DG42" s="7">
        <f t="shared" si="47"/>
        <v>0</v>
      </c>
      <c r="DH42" s="7">
        <f t="shared" si="47"/>
        <v>0</v>
      </c>
      <c r="DI42" s="7">
        <f t="shared" si="47"/>
        <v>0</v>
      </c>
      <c r="DJ42" s="7">
        <f t="shared" si="47"/>
        <v>0</v>
      </c>
      <c r="DK42" s="7">
        <f t="shared" si="48"/>
        <v>0</v>
      </c>
      <c r="DL42" s="7">
        <f t="shared" si="48"/>
        <v>0</v>
      </c>
      <c r="DM42" s="7">
        <f t="shared" si="48"/>
        <v>0</v>
      </c>
      <c r="DN42" s="7">
        <f t="shared" si="48"/>
        <v>0</v>
      </c>
      <c r="DO42" s="7">
        <f t="shared" si="48"/>
        <v>0</v>
      </c>
      <c r="DP42" s="7">
        <f t="shared" si="48"/>
        <v>0</v>
      </c>
      <c r="DQ42" s="7">
        <f t="shared" si="48"/>
        <v>0</v>
      </c>
      <c r="DR42" s="7">
        <f t="shared" si="48"/>
        <v>0</v>
      </c>
      <c r="DS42" s="7">
        <f t="shared" si="48"/>
        <v>0</v>
      </c>
      <c r="DT42" s="7">
        <f t="shared" si="48"/>
        <v>0</v>
      </c>
      <c r="DU42" s="7">
        <f t="shared" si="48"/>
        <v>0</v>
      </c>
      <c r="DV42" s="7">
        <f t="shared" si="48"/>
        <v>0</v>
      </c>
      <c r="DW42" s="7">
        <f t="shared" si="48"/>
        <v>0</v>
      </c>
      <c r="DX42" s="7">
        <f t="shared" si="48"/>
        <v>0</v>
      </c>
      <c r="DY42" s="7">
        <f t="shared" si="48"/>
        <v>0</v>
      </c>
      <c r="DZ42" s="7">
        <f t="shared" si="48"/>
        <v>0</v>
      </c>
      <c r="EA42" s="7">
        <f t="shared" si="48"/>
        <v>0</v>
      </c>
      <c r="EB42" s="7">
        <f t="shared" si="48"/>
        <v>0</v>
      </c>
      <c r="EC42" s="7">
        <f t="shared" si="48"/>
        <v>0</v>
      </c>
      <c r="ED42" s="7">
        <f t="shared" si="48"/>
        <v>0</v>
      </c>
      <c r="EE42" s="7">
        <f t="shared" si="51"/>
        <v>0</v>
      </c>
      <c r="EF42" s="7">
        <f t="shared" si="51"/>
        <v>0</v>
      </c>
      <c r="EG42" s="7">
        <f t="shared" si="51"/>
        <v>0</v>
      </c>
      <c r="EH42" s="7">
        <f t="shared" si="51"/>
        <v>0</v>
      </c>
      <c r="EI42" s="7">
        <f t="shared" si="51"/>
        <v>0</v>
      </c>
      <c r="EJ42" s="7">
        <f t="shared" si="51"/>
        <v>0</v>
      </c>
      <c r="EK42" s="7">
        <f t="shared" si="51"/>
        <v>0</v>
      </c>
      <c r="EL42" s="7">
        <f t="shared" si="51"/>
        <v>0</v>
      </c>
      <c r="EM42" s="7">
        <f t="shared" si="51"/>
        <v>0</v>
      </c>
      <c r="EN42" s="7">
        <f t="shared" si="51"/>
        <v>0</v>
      </c>
      <c r="EO42" s="7">
        <f t="shared" si="51"/>
        <v>0</v>
      </c>
      <c r="EP42" s="7">
        <f t="shared" si="51"/>
        <v>0</v>
      </c>
      <c r="EQ42" s="7">
        <f t="shared" si="51"/>
        <v>0</v>
      </c>
      <c r="ER42" s="7">
        <f t="shared" si="51"/>
        <v>0</v>
      </c>
      <c r="ES42" s="7">
        <f t="shared" si="51"/>
        <v>0</v>
      </c>
      <c r="ET42" s="7">
        <f t="shared" si="51"/>
        <v>0</v>
      </c>
      <c r="EU42" s="7">
        <f t="shared" si="51"/>
        <v>0</v>
      </c>
      <c r="EV42" s="7">
        <f t="shared" si="51"/>
        <v>0</v>
      </c>
      <c r="EW42" s="7">
        <f t="shared" si="51"/>
        <v>0</v>
      </c>
      <c r="EX42" s="7">
        <f t="shared" si="51"/>
        <v>0</v>
      </c>
      <c r="EY42" s="7">
        <f t="shared" si="51"/>
        <v>0</v>
      </c>
      <c r="EZ42" s="7">
        <f t="shared" si="51"/>
        <v>0</v>
      </c>
      <c r="FA42" s="7">
        <f t="shared" si="51"/>
        <v>0</v>
      </c>
      <c r="FB42" s="7">
        <f t="shared" si="51"/>
        <v>0</v>
      </c>
      <c r="FC42" s="7">
        <f t="shared" si="51"/>
        <v>0</v>
      </c>
      <c r="FD42" s="7">
        <f t="shared" si="51"/>
        <v>0</v>
      </c>
      <c r="FE42" s="7">
        <f t="shared" si="51"/>
        <v>0</v>
      </c>
      <c r="FF42" s="7">
        <f t="shared" si="51"/>
        <v>0</v>
      </c>
      <c r="FG42" s="7">
        <f t="shared" si="51"/>
        <v>0</v>
      </c>
      <c r="FH42" s="7">
        <f t="shared" si="51"/>
        <v>0</v>
      </c>
      <c r="FI42" s="7">
        <f t="shared" si="51"/>
        <v>0</v>
      </c>
      <c r="FJ42" s="7">
        <f t="shared" si="51"/>
        <v>0</v>
      </c>
      <c r="FK42" s="7">
        <f t="shared" si="51"/>
        <v>0</v>
      </c>
      <c r="FL42" s="7">
        <f t="shared" si="51"/>
        <v>0</v>
      </c>
      <c r="FM42" s="7">
        <f t="shared" si="51"/>
        <v>0</v>
      </c>
      <c r="FN42" s="7">
        <f t="shared" si="51"/>
        <v>0</v>
      </c>
      <c r="FO42" s="7">
        <f t="shared" si="51"/>
        <v>0</v>
      </c>
      <c r="FP42" s="7">
        <f t="shared" si="51"/>
        <v>0</v>
      </c>
      <c r="FQ42" s="7">
        <f t="shared" si="51"/>
        <v>0</v>
      </c>
      <c r="FR42" s="7">
        <f t="shared" si="51"/>
        <v>0</v>
      </c>
      <c r="FS42" s="7">
        <f t="shared" si="51"/>
        <v>0</v>
      </c>
      <c r="FT42" s="7">
        <f t="shared" si="51"/>
        <v>0</v>
      </c>
      <c r="FU42" s="7">
        <f t="shared" si="51"/>
        <v>0</v>
      </c>
      <c r="FV42" s="7">
        <f t="shared" si="51"/>
        <v>0</v>
      </c>
      <c r="FW42" s="7">
        <f t="shared" si="51"/>
        <v>0</v>
      </c>
      <c r="FX42" s="7">
        <f t="shared" si="51"/>
        <v>0</v>
      </c>
    </row>
    <row r="43" spans="4:180" x14ac:dyDescent="0.3">
      <c r="D43" s="11" t="s">
        <v>153</v>
      </c>
      <c r="E43" s="155">
        <v>95863.5</v>
      </c>
      <c r="F43" s="2">
        <v>42491</v>
      </c>
      <c r="G43" s="6">
        <v>6</v>
      </c>
      <c r="H43" s="9">
        <f t="shared" si="22"/>
        <v>42675</v>
      </c>
      <c r="I43" s="7">
        <f t="shared" si="49"/>
        <v>0</v>
      </c>
      <c r="J43" s="7">
        <f t="shared" si="49"/>
        <v>15977.25</v>
      </c>
      <c r="K43" s="7">
        <f t="shared" si="49"/>
        <v>15977.25</v>
      </c>
      <c r="L43" s="7">
        <f t="shared" si="49"/>
        <v>15977.25</v>
      </c>
      <c r="M43" s="7">
        <f t="shared" si="49"/>
        <v>15977.25</v>
      </c>
      <c r="N43" s="7">
        <f t="shared" si="49"/>
        <v>15977.25</v>
      </c>
      <c r="O43" s="7">
        <f t="shared" si="49"/>
        <v>15977.25</v>
      </c>
      <c r="P43" s="7">
        <f t="shared" si="49"/>
        <v>0</v>
      </c>
      <c r="Q43" s="7">
        <f t="shared" si="49"/>
        <v>0</v>
      </c>
      <c r="R43" s="7">
        <f t="shared" si="49"/>
        <v>0</v>
      </c>
      <c r="S43" s="7">
        <f t="shared" si="49"/>
        <v>0</v>
      </c>
      <c r="T43" s="7">
        <f t="shared" si="49"/>
        <v>0</v>
      </c>
      <c r="U43" s="7">
        <f t="shared" si="49"/>
        <v>0</v>
      </c>
      <c r="V43" s="7">
        <f t="shared" si="49"/>
        <v>0</v>
      </c>
      <c r="W43" s="7">
        <f t="shared" si="49"/>
        <v>0</v>
      </c>
      <c r="X43" s="7">
        <f t="shared" si="49"/>
        <v>0</v>
      </c>
      <c r="Y43" s="7">
        <f t="shared" si="46"/>
        <v>0</v>
      </c>
      <c r="Z43" s="7">
        <f t="shared" si="46"/>
        <v>0</v>
      </c>
      <c r="AA43" s="7">
        <f t="shared" si="46"/>
        <v>0</v>
      </c>
      <c r="AB43" s="7">
        <f t="shared" si="46"/>
        <v>0</v>
      </c>
      <c r="AC43" s="7">
        <f t="shared" si="46"/>
        <v>0</v>
      </c>
      <c r="AD43" s="7">
        <f t="shared" si="46"/>
        <v>0</v>
      </c>
      <c r="AE43" s="7">
        <f t="shared" si="46"/>
        <v>0</v>
      </c>
      <c r="AF43" s="7">
        <f t="shared" si="46"/>
        <v>0</v>
      </c>
      <c r="AG43" s="7">
        <f t="shared" si="46"/>
        <v>0</v>
      </c>
      <c r="AH43" s="7">
        <f t="shared" si="46"/>
        <v>0</v>
      </c>
      <c r="AI43" s="7">
        <f t="shared" si="46"/>
        <v>0</v>
      </c>
      <c r="AJ43" s="7">
        <f t="shared" si="46"/>
        <v>0</v>
      </c>
      <c r="AK43" s="7">
        <f t="shared" si="46"/>
        <v>0</v>
      </c>
      <c r="AL43" s="7">
        <f t="shared" si="46"/>
        <v>0</v>
      </c>
      <c r="AM43" s="7">
        <f t="shared" si="46"/>
        <v>0</v>
      </c>
      <c r="AN43" s="7">
        <f t="shared" si="46"/>
        <v>0</v>
      </c>
      <c r="AO43" s="7">
        <f t="shared" si="46"/>
        <v>0</v>
      </c>
      <c r="AP43" s="7">
        <f t="shared" si="46"/>
        <v>0</v>
      </c>
      <c r="AQ43" s="7">
        <f t="shared" si="46"/>
        <v>0</v>
      </c>
      <c r="AR43" s="7">
        <f t="shared" si="46"/>
        <v>0</v>
      </c>
      <c r="AS43" s="7">
        <f t="shared" si="46"/>
        <v>0</v>
      </c>
      <c r="AT43" s="7">
        <f t="shared" si="46"/>
        <v>0</v>
      </c>
      <c r="AU43" s="7">
        <f t="shared" si="46"/>
        <v>0</v>
      </c>
      <c r="AV43" s="7">
        <f t="shared" si="46"/>
        <v>0</v>
      </c>
      <c r="AW43" s="7">
        <f t="shared" si="46"/>
        <v>0</v>
      </c>
      <c r="AX43" s="7">
        <f t="shared" si="46"/>
        <v>0</v>
      </c>
      <c r="AY43" s="7">
        <f t="shared" si="46"/>
        <v>0</v>
      </c>
      <c r="AZ43" s="7">
        <f t="shared" si="46"/>
        <v>0</v>
      </c>
      <c r="BA43" s="7">
        <f t="shared" si="46"/>
        <v>0</v>
      </c>
      <c r="BB43" s="7">
        <f t="shared" si="46"/>
        <v>0</v>
      </c>
      <c r="BC43" s="7">
        <f t="shared" si="46"/>
        <v>0</v>
      </c>
      <c r="BD43" s="7">
        <f t="shared" si="46"/>
        <v>0</v>
      </c>
      <c r="BE43" s="7">
        <f t="shared" si="46"/>
        <v>0</v>
      </c>
      <c r="BF43" s="7">
        <f t="shared" si="46"/>
        <v>0</v>
      </c>
      <c r="BG43" s="7">
        <f t="shared" si="46"/>
        <v>0</v>
      </c>
      <c r="BH43" s="7">
        <f t="shared" si="46"/>
        <v>0</v>
      </c>
      <c r="BI43" s="7">
        <f t="shared" si="46"/>
        <v>0</v>
      </c>
      <c r="BJ43" s="7">
        <f t="shared" si="46"/>
        <v>0</v>
      </c>
      <c r="BK43" s="7">
        <f t="shared" si="46"/>
        <v>0</v>
      </c>
      <c r="BL43" s="7">
        <f t="shared" si="46"/>
        <v>0</v>
      </c>
      <c r="BM43" s="7">
        <f t="shared" si="46"/>
        <v>0</v>
      </c>
      <c r="BN43" s="7">
        <f t="shared" si="46"/>
        <v>0</v>
      </c>
      <c r="BO43" s="7">
        <f t="shared" si="46"/>
        <v>0</v>
      </c>
      <c r="BP43" s="7">
        <f t="shared" si="46"/>
        <v>0</v>
      </c>
      <c r="BQ43" s="7">
        <f t="shared" si="46"/>
        <v>0</v>
      </c>
      <c r="BR43" s="7">
        <f t="shared" si="46"/>
        <v>0</v>
      </c>
      <c r="BS43" s="7">
        <f t="shared" si="46"/>
        <v>0</v>
      </c>
      <c r="BT43" s="7">
        <f t="shared" si="46"/>
        <v>0</v>
      </c>
      <c r="BU43" s="7">
        <f t="shared" si="46"/>
        <v>0</v>
      </c>
      <c r="BV43" s="7">
        <f t="shared" si="46"/>
        <v>0</v>
      </c>
      <c r="BW43" s="7">
        <f t="shared" si="46"/>
        <v>0</v>
      </c>
      <c r="BX43" s="7">
        <f t="shared" si="46"/>
        <v>0</v>
      </c>
      <c r="BY43" s="7">
        <f t="shared" si="46"/>
        <v>0</v>
      </c>
      <c r="BZ43" s="7">
        <f t="shared" si="46"/>
        <v>0</v>
      </c>
      <c r="CA43" s="7">
        <f t="shared" si="46"/>
        <v>0</v>
      </c>
      <c r="CB43" s="7">
        <f t="shared" si="46"/>
        <v>0</v>
      </c>
      <c r="CC43" s="7">
        <f t="shared" si="46"/>
        <v>0</v>
      </c>
      <c r="CD43" s="7">
        <f t="shared" si="46"/>
        <v>0</v>
      </c>
      <c r="CE43" s="7">
        <f t="shared" si="46"/>
        <v>0</v>
      </c>
      <c r="CF43" s="7">
        <f t="shared" si="46"/>
        <v>0</v>
      </c>
      <c r="CG43" s="7">
        <f t="shared" si="46"/>
        <v>0</v>
      </c>
      <c r="CH43" s="7">
        <f t="shared" si="46"/>
        <v>0</v>
      </c>
      <c r="CI43" s="7">
        <f t="shared" si="46"/>
        <v>0</v>
      </c>
      <c r="CJ43" s="7">
        <f t="shared" si="50"/>
        <v>0</v>
      </c>
      <c r="CK43" s="7">
        <f t="shared" si="50"/>
        <v>0</v>
      </c>
      <c r="CL43" s="7">
        <f t="shared" si="50"/>
        <v>0</v>
      </c>
      <c r="CM43" s="7">
        <f t="shared" si="50"/>
        <v>0</v>
      </c>
      <c r="CN43" s="7">
        <f t="shared" si="50"/>
        <v>0</v>
      </c>
      <c r="CO43" s="7">
        <f t="shared" si="50"/>
        <v>0</v>
      </c>
      <c r="CP43" s="7">
        <f t="shared" si="50"/>
        <v>0</v>
      </c>
      <c r="CQ43" s="7">
        <f t="shared" si="50"/>
        <v>0</v>
      </c>
      <c r="CR43" s="7">
        <f t="shared" si="50"/>
        <v>0</v>
      </c>
      <c r="CS43" s="7">
        <f t="shared" si="47"/>
        <v>0</v>
      </c>
      <c r="CT43" s="7">
        <f t="shared" si="47"/>
        <v>0</v>
      </c>
      <c r="CU43" s="7">
        <f t="shared" si="47"/>
        <v>0</v>
      </c>
      <c r="CV43" s="7">
        <f t="shared" si="47"/>
        <v>0</v>
      </c>
      <c r="CW43" s="7">
        <f t="shared" si="47"/>
        <v>0</v>
      </c>
      <c r="CX43" s="7">
        <f t="shared" si="47"/>
        <v>0</v>
      </c>
      <c r="CY43" s="7">
        <f t="shared" si="47"/>
        <v>0</v>
      </c>
      <c r="CZ43" s="7">
        <f t="shared" si="47"/>
        <v>0</v>
      </c>
      <c r="DA43" s="7">
        <f t="shared" si="47"/>
        <v>0</v>
      </c>
      <c r="DB43" s="7">
        <f t="shared" si="47"/>
        <v>0</v>
      </c>
      <c r="DC43" s="7">
        <f t="shared" si="47"/>
        <v>0</v>
      </c>
      <c r="DD43" s="7">
        <f t="shared" si="47"/>
        <v>0</v>
      </c>
      <c r="DE43" s="7">
        <f t="shared" si="47"/>
        <v>0</v>
      </c>
      <c r="DF43" s="7">
        <f t="shared" si="47"/>
        <v>0</v>
      </c>
      <c r="DG43" s="7">
        <f t="shared" si="47"/>
        <v>0</v>
      </c>
      <c r="DH43" s="7">
        <f t="shared" si="47"/>
        <v>0</v>
      </c>
      <c r="DI43" s="7">
        <f t="shared" si="47"/>
        <v>0</v>
      </c>
      <c r="DJ43" s="7">
        <f t="shared" si="47"/>
        <v>0</v>
      </c>
      <c r="DK43" s="7">
        <f t="shared" si="48"/>
        <v>0</v>
      </c>
      <c r="DL43" s="7">
        <f t="shared" si="48"/>
        <v>0</v>
      </c>
      <c r="DM43" s="7">
        <f t="shared" si="48"/>
        <v>0</v>
      </c>
      <c r="DN43" s="7">
        <f t="shared" si="48"/>
        <v>0</v>
      </c>
      <c r="DO43" s="7">
        <f t="shared" si="48"/>
        <v>0</v>
      </c>
      <c r="DP43" s="7">
        <f t="shared" si="48"/>
        <v>0</v>
      </c>
      <c r="DQ43" s="7">
        <f t="shared" si="48"/>
        <v>0</v>
      </c>
      <c r="DR43" s="7">
        <f t="shared" si="48"/>
        <v>0</v>
      </c>
      <c r="DS43" s="7">
        <f t="shared" si="48"/>
        <v>0</v>
      </c>
      <c r="DT43" s="7">
        <f t="shared" si="48"/>
        <v>0</v>
      </c>
      <c r="DU43" s="7">
        <f t="shared" si="48"/>
        <v>0</v>
      </c>
      <c r="DV43" s="7">
        <f t="shared" si="48"/>
        <v>0</v>
      </c>
      <c r="DW43" s="7">
        <f t="shared" si="48"/>
        <v>0</v>
      </c>
      <c r="DX43" s="7">
        <f t="shared" si="48"/>
        <v>0</v>
      </c>
      <c r="DY43" s="7">
        <f t="shared" si="48"/>
        <v>0</v>
      </c>
      <c r="DZ43" s="7">
        <f t="shared" si="48"/>
        <v>0</v>
      </c>
      <c r="EA43" s="7">
        <f t="shared" si="48"/>
        <v>0</v>
      </c>
      <c r="EB43" s="7">
        <f t="shared" si="48"/>
        <v>0</v>
      </c>
      <c r="EC43" s="7">
        <f t="shared" si="48"/>
        <v>0</v>
      </c>
      <c r="ED43" s="7">
        <f t="shared" si="48"/>
        <v>0</v>
      </c>
      <c r="EE43" s="7">
        <f t="shared" si="51"/>
        <v>0</v>
      </c>
      <c r="EF43" s="7">
        <f t="shared" si="51"/>
        <v>0</v>
      </c>
      <c r="EG43" s="7">
        <f t="shared" si="51"/>
        <v>0</v>
      </c>
      <c r="EH43" s="7">
        <f t="shared" si="51"/>
        <v>0</v>
      </c>
      <c r="EI43" s="7">
        <f t="shared" si="51"/>
        <v>0</v>
      </c>
      <c r="EJ43" s="7">
        <f t="shared" si="51"/>
        <v>0</v>
      </c>
      <c r="EK43" s="7">
        <f t="shared" si="51"/>
        <v>0</v>
      </c>
      <c r="EL43" s="7">
        <f t="shared" si="51"/>
        <v>0</v>
      </c>
      <c r="EM43" s="7">
        <f t="shared" si="51"/>
        <v>0</v>
      </c>
      <c r="EN43" s="7">
        <f t="shared" si="51"/>
        <v>0</v>
      </c>
      <c r="EO43" s="7">
        <f t="shared" si="51"/>
        <v>0</v>
      </c>
      <c r="EP43" s="7">
        <f t="shared" si="51"/>
        <v>0</v>
      </c>
      <c r="EQ43" s="7">
        <f t="shared" si="51"/>
        <v>0</v>
      </c>
      <c r="ER43" s="7">
        <f t="shared" si="51"/>
        <v>0</v>
      </c>
      <c r="ES43" s="7">
        <f t="shared" si="51"/>
        <v>0</v>
      </c>
      <c r="ET43" s="7">
        <f t="shared" si="51"/>
        <v>0</v>
      </c>
      <c r="EU43" s="7">
        <f t="shared" si="51"/>
        <v>0</v>
      </c>
      <c r="EV43" s="7">
        <f t="shared" si="51"/>
        <v>0</v>
      </c>
      <c r="EW43" s="7">
        <f t="shared" si="51"/>
        <v>0</v>
      </c>
      <c r="EX43" s="7">
        <f t="shared" si="51"/>
        <v>0</v>
      </c>
      <c r="EY43" s="7">
        <f t="shared" si="51"/>
        <v>0</v>
      </c>
      <c r="EZ43" s="7">
        <f t="shared" si="51"/>
        <v>0</v>
      </c>
      <c r="FA43" s="7">
        <f t="shared" si="51"/>
        <v>0</v>
      </c>
      <c r="FB43" s="7">
        <f t="shared" si="51"/>
        <v>0</v>
      </c>
      <c r="FC43" s="7">
        <f t="shared" si="51"/>
        <v>0</v>
      </c>
      <c r="FD43" s="7">
        <f t="shared" si="51"/>
        <v>0</v>
      </c>
      <c r="FE43" s="7">
        <f t="shared" si="51"/>
        <v>0</v>
      </c>
      <c r="FF43" s="7">
        <f t="shared" si="51"/>
        <v>0</v>
      </c>
      <c r="FG43" s="7">
        <f t="shared" si="51"/>
        <v>0</v>
      </c>
      <c r="FH43" s="7">
        <f t="shared" si="51"/>
        <v>0</v>
      </c>
      <c r="FI43" s="7">
        <f t="shared" si="51"/>
        <v>0</v>
      </c>
      <c r="FJ43" s="7">
        <f t="shared" si="51"/>
        <v>0</v>
      </c>
      <c r="FK43" s="7">
        <f t="shared" si="51"/>
        <v>0</v>
      </c>
      <c r="FL43" s="7">
        <f t="shared" si="51"/>
        <v>0</v>
      </c>
      <c r="FM43" s="7">
        <f t="shared" si="51"/>
        <v>0</v>
      </c>
      <c r="FN43" s="7">
        <f t="shared" si="51"/>
        <v>0</v>
      </c>
      <c r="FO43" s="7">
        <f t="shared" si="51"/>
        <v>0</v>
      </c>
      <c r="FP43" s="7">
        <f t="shared" si="51"/>
        <v>0</v>
      </c>
      <c r="FQ43" s="7">
        <f t="shared" si="51"/>
        <v>0</v>
      </c>
      <c r="FR43" s="7">
        <f t="shared" si="51"/>
        <v>0</v>
      </c>
      <c r="FS43" s="7">
        <f t="shared" si="51"/>
        <v>0</v>
      </c>
      <c r="FT43" s="7">
        <f t="shared" si="51"/>
        <v>0</v>
      </c>
      <c r="FU43" s="7">
        <f t="shared" si="51"/>
        <v>0</v>
      </c>
      <c r="FV43" s="7">
        <f t="shared" si="51"/>
        <v>0</v>
      </c>
      <c r="FW43" s="7">
        <f t="shared" si="51"/>
        <v>0</v>
      </c>
      <c r="FX43" s="7">
        <f t="shared" si="51"/>
        <v>0</v>
      </c>
    </row>
    <row r="44" spans="4:180" x14ac:dyDescent="0.3">
      <c r="D44" s="11" t="s">
        <v>154</v>
      </c>
      <c r="E44" s="155">
        <v>20000</v>
      </c>
      <c r="F44" s="2">
        <v>42461</v>
      </c>
      <c r="G44" s="6">
        <v>1</v>
      </c>
      <c r="H44" s="9">
        <f t="shared" si="22"/>
        <v>42491</v>
      </c>
      <c r="I44" s="7">
        <f t="shared" si="49"/>
        <v>20000</v>
      </c>
      <c r="J44" s="7">
        <f t="shared" si="49"/>
        <v>0</v>
      </c>
      <c r="K44" s="7">
        <f t="shared" si="49"/>
        <v>0</v>
      </c>
      <c r="L44" s="7">
        <f t="shared" si="49"/>
        <v>0</v>
      </c>
      <c r="M44" s="7">
        <f t="shared" si="49"/>
        <v>0</v>
      </c>
      <c r="N44" s="7">
        <f t="shared" si="49"/>
        <v>0</v>
      </c>
      <c r="O44" s="7">
        <f t="shared" si="49"/>
        <v>0</v>
      </c>
      <c r="P44" s="7">
        <f t="shared" si="49"/>
        <v>0</v>
      </c>
      <c r="Q44" s="7">
        <f t="shared" si="49"/>
        <v>0</v>
      </c>
      <c r="R44" s="7">
        <f t="shared" si="49"/>
        <v>0</v>
      </c>
      <c r="S44" s="7">
        <f t="shared" si="49"/>
        <v>0</v>
      </c>
      <c r="T44" s="7">
        <f t="shared" si="49"/>
        <v>0</v>
      </c>
      <c r="U44" s="7">
        <f t="shared" si="49"/>
        <v>0</v>
      </c>
      <c r="V44" s="7">
        <f t="shared" si="49"/>
        <v>0</v>
      </c>
      <c r="W44" s="7">
        <f t="shared" si="49"/>
        <v>0</v>
      </c>
      <c r="X44" s="7">
        <f t="shared" si="49"/>
        <v>0</v>
      </c>
      <c r="Y44" s="7">
        <f t="shared" si="46"/>
        <v>0</v>
      </c>
      <c r="Z44" s="7">
        <f t="shared" si="46"/>
        <v>0</v>
      </c>
      <c r="AA44" s="7">
        <f t="shared" si="46"/>
        <v>0</v>
      </c>
      <c r="AB44" s="7">
        <f t="shared" si="46"/>
        <v>0</v>
      </c>
      <c r="AC44" s="7">
        <f t="shared" si="46"/>
        <v>0</v>
      </c>
      <c r="AD44" s="7">
        <f t="shared" si="46"/>
        <v>0</v>
      </c>
      <c r="AE44" s="7">
        <f t="shared" si="46"/>
        <v>0</v>
      </c>
      <c r="AF44" s="7">
        <f t="shared" si="46"/>
        <v>0</v>
      </c>
      <c r="AG44" s="7">
        <f t="shared" si="46"/>
        <v>0</v>
      </c>
      <c r="AH44" s="7">
        <f t="shared" si="46"/>
        <v>0</v>
      </c>
      <c r="AI44" s="7">
        <f t="shared" si="46"/>
        <v>0</v>
      </c>
      <c r="AJ44" s="7">
        <f t="shared" si="46"/>
        <v>0</v>
      </c>
      <c r="AK44" s="7">
        <f t="shared" si="46"/>
        <v>0</v>
      </c>
      <c r="AL44" s="7">
        <f t="shared" si="46"/>
        <v>0</v>
      </c>
      <c r="AM44" s="7">
        <f t="shared" si="46"/>
        <v>0</v>
      </c>
      <c r="AN44" s="7">
        <f t="shared" si="46"/>
        <v>0</v>
      </c>
      <c r="AO44" s="7">
        <f t="shared" ref="AO44:CR49" si="52">IF(AND(AO$8&gt;=$F44,$H44&gt;AO$8),$E44/$G44,0)</f>
        <v>0</v>
      </c>
      <c r="AP44" s="7">
        <f t="shared" si="52"/>
        <v>0</v>
      </c>
      <c r="AQ44" s="7">
        <f t="shared" si="52"/>
        <v>0</v>
      </c>
      <c r="AR44" s="7">
        <f t="shared" si="52"/>
        <v>0</v>
      </c>
      <c r="AS44" s="7">
        <f t="shared" si="52"/>
        <v>0</v>
      </c>
      <c r="AT44" s="7">
        <f t="shared" si="52"/>
        <v>0</v>
      </c>
      <c r="AU44" s="7">
        <f t="shared" si="52"/>
        <v>0</v>
      </c>
      <c r="AV44" s="7">
        <f t="shared" si="52"/>
        <v>0</v>
      </c>
      <c r="AW44" s="7">
        <f t="shared" si="52"/>
        <v>0</v>
      </c>
      <c r="AX44" s="7">
        <f t="shared" si="52"/>
        <v>0</v>
      </c>
      <c r="AY44" s="7">
        <f t="shared" si="52"/>
        <v>0</v>
      </c>
      <c r="AZ44" s="7">
        <f t="shared" si="52"/>
        <v>0</v>
      </c>
      <c r="BA44" s="7">
        <f t="shared" si="52"/>
        <v>0</v>
      </c>
      <c r="BB44" s="7">
        <f t="shared" si="52"/>
        <v>0</v>
      </c>
      <c r="BC44" s="7">
        <f t="shared" si="52"/>
        <v>0</v>
      </c>
      <c r="BD44" s="7">
        <f t="shared" si="52"/>
        <v>0</v>
      </c>
      <c r="BE44" s="7">
        <f t="shared" si="52"/>
        <v>0</v>
      </c>
      <c r="BF44" s="7">
        <f t="shared" si="52"/>
        <v>0</v>
      </c>
      <c r="BG44" s="7">
        <f t="shared" si="52"/>
        <v>0</v>
      </c>
      <c r="BH44" s="7">
        <f t="shared" si="52"/>
        <v>0</v>
      </c>
      <c r="BI44" s="7">
        <f t="shared" si="52"/>
        <v>0</v>
      </c>
      <c r="BJ44" s="7">
        <f t="shared" si="52"/>
        <v>0</v>
      </c>
      <c r="BK44" s="7">
        <f t="shared" si="52"/>
        <v>0</v>
      </c>
      <c r="BL44" s="7">
        <f t="shared" si="52"/>
        <v>0</v>
      </c>
      <c r="BM44" s="7">
        <f t="shared" si="52"/>
        <v>0</v>
      </c>
      <c r="BN44" s="7">
        <f t="shared" si="52"/>
        <v>0</v>
      </c>
      <c r="BO44" s="7">
        <f t="shared" si="52"/>
        <v>0</v>
      </c>
      <c r="BP44" s="7">
        <f t="shared" si="52"/>
        <v>0</v>
      </c>
      <c r="BQ44" s="7">
        <f t="shared" si="52"/>
        <v>0</v>
      </c>
      <c r="BR44" s="7">
        <f t="shared" si="52"/>
        <v>0</v>
      </c>
      <c r="BS44" s="7">
        <f t="shared" si="52"/>
        <v>0</v>
      </c>
      <c r="BT44" s="7">
        <f t="shared" si="52"/>
        <v>0</v>
      </c>
      <c r="BU44" s="7">
        <f t="shared" si="52"/>
        <v>0</v>
      </c>
      <c r="BV44" s="7">
        <f t="shared" si="52"/>
        <v>0</v>
      </c>
      <c r="BW44" s="7">
        <f t="shared" si="52"/>
        <v>0</v>
      </c>
      <c r="BX44" s="7">
        <f t="shared" si="52"/>
        <v>0</v>
      </c>
      <c r="BY44" s="7">
        <f t="shared" si="52"/>
        <v>0</v>
      </c>
      <c r="BZ44" s="7">
        <f t="shared" si="52"/>
        <v>0</v>
      </c>
      <c r="CA44" s="7">
        <f t="shared" si="52"/>
        <v>0</v>
      </c>
      <c r="CB44" s="7">
        <f t="shared" si="52"/>
        <v>0</v>
      </c>
      <c r="CC44" s="7">
        <f t="shared" si="52"/>
        <v>0</v>
      </c>
      <c r="CD44" s="7">
        <f t="shared" si="52"/>
        <v>0</v>
      </c>
      <c r="CE44" s="7">
        <f t="shared" si="52"/>
        <v>0</v>
      </c>
      <c r="CF44" s="7">
        <f t="shared" si="52"/>
        <v>0</v>
      </c>
      <c r="CG44" s="7">
        <f t="shared" si="52"/>
        <v>0</v>
      </c>
      <c r="CH44" s="7">
        <f t="shared" si="52"/>
        <v>0</v>
      </c>
      <c r="CI44" s="7">
        <f t="shared" si="52"/>
        <v>0</v>
      </c>
      <c r="CJ44" s="7">
        <f t="shared" si="52"/>
        <v>0</v>
      </c>
      <c r="CK44" s="7">
        <f t="shared" si="52"/>
        <v>0</v>
      </c>
      <c r="CL44" s="7">
        <f t="shared" si="52"/>
        <v>0</v>
      </c>
      <c r="CM44" s="7">
        <f t="shared" si="52"/>
        <v>0</v>
      </c>
      <c r="CN44" s="7">
        <f t="shared" si="52"/>
        <v>0</v>
      </c>
      <c r="CO44" s="7">
        <f t="shared" si="52"/>
        <v>0</v>
      </c>
      <c r="CP44" s="7">
        <f t="shared" si="52"/>
        <v>0</v>
      </c>
      <c r="CQ44" s="7">
        <f t="shared" si="52"/>
        <v>0</v>
      </c>
      <c r="CR44" s="7">
        <f t="shared" si="52"/>
        <v>0</v>
      </c>
      <c r="CS44" s="7">
        <f t="shared" si="47"/>
        <v>0</v>
      </c>
      <c r="CT44" s="7">
        <f t="shared" si="47"/>
        <v>0</v>
      </c>
      <c r="CU44" s="7">
        <f t="shared" si="47"/>
        <v>0</v>
      </c>
      <c r="CV44" s="7">
        <f t="shared" si="47"/>
        <v>0</v>
      </c>
      <c r="CW44" s="7">
        <f t="shared" si="47"/>
        <v>0</v>
      </c>
      <c r="CX44" s="7">
        <f t="shared" si="47"/>
        <v>0</v>
      </c>
      <c r="CY44" s="7">
        <f t="shared" si="47"/>
        <v>0</v>
      </c>
      <c r="CZ44" s="7">
        <f t="shared" si="47"/>
        <v>0</v>
      </c>
      <c r="DA44" s="7">
        <f t="shared" si="47"/>
        <v>0</v>
      </c>
      <c r="DB44" s="7">
        <f t="shared" si="47"/>
        <v>0</v>
      </c>
      <c r="DC44" s="7">
        <f t="shared" si="47"/>
        <v>0</v>
      </c>
      <c r="DD44" s="7">
        <f t="shared" si="47"/>
        <v>0</v>
      </c>
      <c r="DE44" s="7">
        <f t="shared" si="47"/>
        <v>0</v>
      </c>
      <c r="DF44" s="7">
        <f t="shared" si="47"/>
        <v>0</v>
      </c>
      <c r="DG44" s="7">
        <f t="shared" si="47"/>
        <v>0</v>
      </c>
      <c r="DH44" s="7">
        <f t="shared" si="47"/>
        <v>0</v>
      </c>
      <c r="DI44" s="7">
        <f t="shared" si="47"/>
        <v>0</v>
      </c>
      <c r="DJ44" s="7">
        <f t="shared" si="47"/>
        <v>0</v>
      </c>
      <c r="DK44" s="7">
        <f t="shared" si="48"/>
        <v>0</v>
      </c>
      <c r="DL44" s="7">
        <f t="shared" si="48"/>
        <v>0</v>
      </c>
      <c r="DM44" s="7">
        <f t="shared" si="48"/>
        <v>0</v>
      </c>
      <c r="DN44" s="7">
        <f t="shared" si="48"/>
        <v>0</v>
      </c>
      <c r="DO44" s="7">
        <f t="shared" si="48"/>
        <v>0</v>
      </c>
      <c r="DP44" s="7">
        <f t="shared" si="48"/>
        <v>0</v>
      </c>
      <c r="DQ44" s="7">
        <f t="shared" si="48"/>
        <v>0</v>
      </c>
      <c r="DR44" s="7">
        <f t="shared" si="48"/>
        <v>0</v>
      </c>
      <c r="DS44" s="7">
        <f t="shared" si="48"/>
        <v>0</v>
      </c>
      <c r="DT44" s="7">
        <f t="shared" si="48"/>
        <v>0</v>
      </c>
      <c r="DU44" s="7">
        <f t="shared" si="48"/>
        <v>0</v>
      </c>
      <c r="DV44" s="7">
        <f t="shared" si="48"/>
        <v>0</v>
      </c>
      <c r="DW44" s="7">
        <f t="shared" si="48"/>
        <v>0</v>
      </c>
      <c r="DX44" s="7">
        <f t="shared" si="48"/>
        <v>0</v>
      </c>
      <c r="DY44" s="7">
        <f t="shared" si="48"/>
        <v>0</v>
      </c>
      <c r="DZ44" s="7">
        <f t="shared" si="48"/>
        <v>0</v>
      </c>
      <c r="EA44" s="7">
        <f t="shared" si="48"/>
        <v>0</v>
      </c>
      <c r="EB44" s="7">
        <f t="shared" si="48"/>
        <v>0</v>
      </c>
      <c r="EC44" s="7">
        <f t="shared" si="48"/>
        <v>0</v>
      </c>
      <c r="ED44" s="7">
        <f t="shared" si="48"/>
        <v>0</v>
      </c>
      <c r="EE44" s="7">
        <f t="shared" si="51"/>
        <v>0</v>
      </c>
      <c r="EF44" s="7">
        <f t="shared" si="51"/>
        <v>0</v>
      </c>
      <c r="EG44" s="7">
        <f t="shared" si="51"/>
        <v>0</v>
      </c>
      <c r="EH44" s="7">
        <f t="shared" si="51"/>
        <v>0</v>
      </c>
      <c r="EI44" s="7">
        <f t="shared" si="51"/>
        <v>0</v>
      </c>
      <c r="EJ44" s="7">
        <f t="shared" si="51"/>
        <v>0</v>
      </c>
      <c r="EK44" s="7">
        <f t="shared" si="51"/>
        <v>0</v>
      </c>
      <c r="EL44" s="7">
        <f t="shared" si="51"/>
        <v>0</v>
      </c>
      <c r="EM44" s="7">
        <f t="shared" si="51"/>
        <v>0</v>
      </c>
      <c r="EN44" s="7">
        <f t="shared" si="51"/>
        <v>0</v>
      </c>
      <c r="EO44" s="7">
        <f t="shared" si="51"/>
        <v>0</v>
      </c>
      <c r="EP44" s="7">
        <f t="shared" si="51"/>
        <v>0</v>
      </c>
      <c r="EQ44" s="7">
        <f t="shared" si="51"/>
        <v>0</v>
      </c>
      <c r="ER44" s="7">
        <f t="shared" si="51"/>
        <v>0</v>
      </c>
      <c r="ES44" s="7">
        <f t="shared" si="51"/>
        <v>0</v>
      </c>
      <c r="ET44" s="7">
        <f t="shared" si="51"/>
        <v>0</v>
      </c>
      <c r="EU44" s="7">
        <f t="shared" si="51"/>
        <v>0</v>
      </c>
      <c r="EV44" s="7">
        <f t="shared" si="51"/>
        <v>0</v>
      </c>
      <c r="EW44" s="7">
        <f t="shared" si="51"/>
        <v>0</v>
      </c>
      <c r="EX44" s="7">
        <f t="shared" si="51"/>
        <v>0</v>
      </c>
      <c r="EY44" s="7">
        <f t="shared" si="51"/>
        <v>0</v>
      </c>
      <c r="EZ44" s="7">
        <f t="shared" si="51"/>
        <v>0</v>
      </c>
      <c r="FA44" s="7">
        <f t="shared" si="51"/>
        <v>0</v>
      </c>
      <c r="FB44" s="7">
        <f t="shared" si="51"/>
        <v>0</v>
      </c>
      <c r="FC44" s="7">
        <f t="shared" si="51"/>
        <v>0</v>
      </c>
      <c r="FD44" s="7">
        <f t="shared" si="51"/>
        <v>0</v>
      </c>
      <c r="FE44" s="7">
        <f t="shared" si="51"/>
        <v>0</v>
      </c>
      <c r="FF44" s="7">
        <f t="shared" si="51"/>
        <v>0</v>
      </c>
      <c r="FG44" s="7">
        <f t="shared" si="51"/>
        <v>0</v>
      </c>
      <c r="FH44" s="7">
        <f t="shared" si="51"/>
        <v>0</v>
      </c>
      <c r="FI44" s="7">
        <f t="shared" si="51"/>
        <v>0</v>
      </c>
      <c r="FJ44" s="7">
        <f t="shared" si="51"/>
        <v>0</v>
      </c>
      <c r="FK44" s="7">
        <f t="shared" si="51"/>
        <v>0</v>
      </c>
      <c r="FL44" s="7">
        <f t="shared" si="51"/>
        <v>0</v>
      </c>
      <c r="FM44" s="7">
        <f t="shared" si="51"/>
        <v>0</v>
      </c>
      <c r="FN44" s="7">
        <f t="shared" si="51"/>
        <v>0</v>
      </c>
      <c r="FO44" s="7">
        <f t="shared" si="51"/>
        <v>0</v>
      </c>
      <c r="FP44" s="7">
        <f t="shared" si="51"/>
        <v>0</v>
      </c>
      <c r="FQ44" s="7">
        <f t="shared" si="51"/>
        <v>0</v>
      </c>
      <c r="FR44" s="7">
        <f t="shared" si="51"/>
        <v>0</v>
      </c>
      <c r="FS44" s="7">
        <f t="shared" si="51"/>
        <v>0</v>
      </c>
      <c r="FT44" s="7">
        <f t="shared" si="51"/>
        <v>0</v>
      </c>
      <c r="FU44" s="7">
        <f t="shared" si="51"/>
        <v>0</v>
      </c>
      <c r="FV44" s="7">
        <f t="shared" si="51"/>
        <v>0</v>
      </c>
      <c r="FW44" s="7">
        <f t="shared" si="51"/>
        <v>0</v>
      </c>
      <c r="FX44" s="7">
        <f t="shared" si="51"/>
        <v>0</v>
      </c>
    </row>
    <row r="45" spans="4:180" x14ac:dyDescent="0.3">
      <c r="D45" s="11" t="s">
        <v>155</v>
      </c>
      <c r="E45" s="155">
        <v>100000</v>
      </c>
      <c r="F45" s="2">
        <v>42917</v>
      </c>
      <c r="G45" s="6">
        <v>4</v>
      </c>
      <c r="H45" s="9">
        <f t="shared" si="22"/>
        <v>43040</v>
      </c>
      <c r="I45" s="7">
        <f t="shared" si="49"/>
        <v>0</v>
      </c>
      <c r="J45" s="7">
        <f t="shared" si="49"/>
        <v>0</v>
      </c>
      <c r="K45" s="7">
        <f t="shared" si="49"/>
        <v>0</v>
      </c>
      <c r="L45" s="7">
        <f t="shared" si="49"/>
        <v>0</v>
      </c>
      <c r="M45" s="7">
        <f t="shared" si="49"/>
        <v>0</v>
      </c>
      <c r="N45" s="7">
        <f t="shared" si="49"/>
        <v>0</v>
      </c>
      <c r="O45" s="7">
        <f t="shared" si="49"/>
        <v>0</v>
      </c>
      <c r="P45" s="7">
        <f t="shared" si="49"/>
        <v>0</v>
      </c>
      <c r="Q45" s="7">
        <f t="shared" si="49"/>
        <v>0</v>
      </c>
      <c r="R45" s="7">
        <f t="shared" si="49"/>
        <v>0</v>
      </c>
      <c r="S45" s="7">
        <f t="shared" si="49"/>
        <v>0</v>
      </c>
      <c r="T45" s="7">
        <f t="shared" si="49"/>
        <v>0</v>
      </c>
      <c r="U45" s="7">
        <f t="shared" si="49"/>
        <v>0</v>
      </c>
      <c r="V45" s="7">
        <f t="shared" si="49"/>
        <v>0</v>
      </c>
      <c r="W45" s="7">
        <f t="shared" si="49"/>
        <v>0</v>
      </c>
      <c r="X45" s="7">
        <f t="shared" si="49"/>
        <v>25000</v>
      </c>
      <c r="Y45" s="7">
        <f t="shared" ref="Y45:BU50" si="53">IF(AND(Y$8&gt;=$F45,$H45&gt;Y$8),$E45/$G45,0)</f>
        <v>25000</v>
      </c>
      <c r="Z45" s="7">
        <f t="shared" si="53"/>
        <v>25000</v>
      </c>
      <c r="AA45" s="7">
        <f t="shared" si="53"/>
        <v>25000</v>
      </c>
      <c r="AB45" s="7">
        <f t="shared" si="53"/>
        <v>0</v>
      </c>
      <c r="AC45" s="7">
        <f t="shared" si="53"/>
        <v>0</v>
      </c>
      <c r="AD45" s="7">
        <f t="shared" si="53"/>
        <v>0</v>
      </c>
      <c r="AE45" s="7">
        <f t="shared" si="53"/>
        <v>0</v>
      </c>
      <c r="AF45" s="7">
        <f t="shared" si="53"/>
        <v>0</v>
      </c>
      <c r="AG45" s="7">
        <f t="shared" si="53"/>
        <v>0</v>
      </c>
      <c r="AH45" s="7">
        <f t="shared" si="53"/>
        <v>0</v>
      </c>
      <c r="AI45" s="7">
        <f t="shared" si="53"/>
        <v>0</v>
      </c>
      <c r="AJ45" s="7">
        <f t="shared" si="53"/>
        <v>0</v>
      </c>
      <c r="AK45" s="7">
        <f t="shared" si="53"/>
        <v>0</v>
      </c>
      <c r="AL45" s="7">
        <f t="shared" si="53"/>
        <v>0</v>
      </c>
      <c r="AM45" s="7">
        <f t="shared" si="53"/>
        <v>0</v>
      </c>
      <c r="AN45" s="7">
        <f t="shared" si="53"/>
        <v>0</v>
      </c>
      <c r="AO45" s="7">
        <f t="shared" si="53"/>
        <v>0</v>
      </c>
      <c r="AP45" s="7">
        <f t="shared" si="53"/>
        <v>0</v>
      </c>
      <c r="AQ45" s="7">
        <f t="shared" si="53"/>
        <v>0</v>
      </c>
      <c r="AR45" s="7">
        <f t="shared" si="53"/>
        <v>0</v>
      </c>
      <c r="AS45" s="7">
        <f t="shared" si="53"/>
        <v>0</v>
      </c>
      <c r="AT45" s="7">
        <f t="shared" si="53"/>
        <v>0</v>
      </c>
      <c r="AU45" s="7">
        <f t="shared" si="53"/>
        <v>0</v>
      </c>
      <c r="AV45" s="7">
        <f t="shared" si="53"/>
        <v>0</v>
      </c>
      <c r="AW45" s="7">
        <f t="shared" si="53"/>
        <v>0</v>
      </c>
      <c r="AX45" s="7">
        <f t="shared" si="53"/>
        <v>0</v>
      </c>
      <c r="AY45" s="7">
        <f t="shared" si="53"/>
        <v>0</v>
      </c>
      <c r="AZ45" s="7">
        <f t="shared" si="53"/>
        <v>0</v>
      </c>
      <c r="BA45" s="7">
        <f t="shared" si="53"/>
        <v>0</v>
      </c>
      <c r="BB45" s="7">
        <f t="shared" si="53"/>
        <v>0</v>
      </c>
      <c r="BC45" s="7">
        <f t="shared" si="53"/>
        <v>0</v>
      </c>
      <c r="BD45" s="7">
        <f t="shared" si="53"/>
        <v>0</v>
      </c>
      <c r="BE45" s="7">
        <f t="shared" si="53"/>
        <v>0</v>
      </c>
      <c r="BF45" s="7">
        <f t="shared" si="53"/>
        <v>0</v>
      </c>
      <c r="BG45" s="7">
        <f t="shared" si="53"/>
        <v>0</v>
      </c>
      <c r="BH45" s="7">
        <f t="shared" si="53"/>
        <v>0</v>
      </c>
      <c r="BI45" s="7">
        <f t="shared" si="53"/>
        <v>0</v>
      </c>
      <c r="BJ45" s="7">
        <f t="shared" si="53"/>
        <v>0</v>
      </c>
      <c r="BK45" s="7">
        <f t="shared" si="53"/>
        <v>0</v>
      </c>
      <c r="BL45" s="7">
        <f t="shared" si="53"/>
        <v>0</v>
      </c>
      <c r="BM45" s="7">
        <f t="shared" si="53"/>
        <v>0</v>
      </c>
      <c r="BN45" s="7">
        <f t="shared" si="53"/>
        <v>0</v>
      </c>
      <c r="BO45" s="7">
        <f t="shared" si="53"/>
        <v>0</v>
      </c>
      <c r="BP45" s="7">
        <f t="shared" si="53"/>
        <v>0</v>
      </c>
      <c r="BQ45" s="7">
        <f t="shared" si="53"/>
        <v>0</v>
      </c>
      <c r="BR45" s="7">
        <f t="shared" si="53"/>
        <v>0</v>
      </c>
      <c r="BS45" s="7">
        <f t="shared" si="53"/>
        <v>0</v>
      </c>
      <c r="BT45" s="7">
        <f t="shared" si="53"/>
        <v>0</v>
      </c>
      <c r="BU45" s="7">
        <f t="shared" si="53"/>
        <v>0</v>
      </c>
      <c r="BV45" s="7">
        <f t="shared" si="52"/>
        <v>0</v>
      </c>
      <c r="BW45" s="7">
        <f t="shared" si="52"/>
        <v>0</v>
      </c>
      <c r="BX45" s="7">
        <f t="shared" si="52"/>
        <v>0</v>
      </c>
      <c r="BY45" s="7">
        <f t="shared" si="52"/>
        <v>0</v>
      </c>
      <c r="BZ45" s="7">
        <f t="shared" si="52"/>
        <v>0</v>
      </c>
      <c r="CA45" s="7">
        <f t="shared" si="52"/>
        <v>0</v>
      </c>
      <c r="CB45" s="7">
        <f t="shared" si="52"/>
        <v>0</v>
      </c>
      <c r="CC45" s="7">
        <f t="shared" si="52"/>
        <v>0</v>
      </c>
      <c r="CD45" s="7">
        <f t="shared" si="52"/>
        <v>0</v>
      </c>
      <c r="CE45" s="7">
        <f t="shared" si="52"/>
        <v>0</v>
      </c>
      <c r="CF45" s="7">
        <f t="shared" si="52"/>
        <v>0</v>
      </c>
      <c r="CG45" s="7">
        <f t="shared" si="52"/>
        <v>0</v>
      </c>
      <c r="CH45" s="7">
        <f t="shared" si="52"/>
        <v>0</v>
      </c>
      <c r="CI45" s="7">
        <f t="shared" si="52"/>
        <v>0</v>
      </c>
      <c r="CJ45" s="7">
        <f t="shared" si="52"/>
        <v>0</v>
      </c>
      <c r="CK45" s="7">
        <f t="shared" si="52"/>
        <v>0</v>
      </c>
      <c r="CL45" s="7">
        <f t="shared" si="52"/>
        <v>0</v>
      </c>
      <c r="CM45" s="7">
        <f t="shared" si="52"/>
        <v>0</v>
      </c>
      <c r="CN45" s="7">
        <f t="shared" si="52"/>
        <v>0</v>
      </c>
      <c r="CO45" s="7">
        <f t="shared" si="52"/>
        <v>0</v>
      </c>
      <c r="CP45" s="7">
        <f t="shared" si="52"/>
        <v>0</v>
      </c>
      <c r="CQ45" s="7">
        <f t="shared" si="52"/>
        <v>0</v>
      </c>
      <c r="CR45" s="7">
        <f t="shared" si="52"/>
        <v>0</v>
      </c>
      <c r="CS45" s="7">
        <f t="shared" si="47"/>
        <v>0</v>
      </c>
      <c r="CT45" s="7">
        <f t="shared" si="47"/>
        <v>0</v>
      </c>
      <c r="CU45" s="7">
        <f t="shared" si="47"/>
        <v>0</v>
      </c>
      <c r="CV45" s="7">
        <f t="shared" si="47"/>
        <v>0</v>
      </c>
      <c r="CW45" s="7">
        <f t="shared" si="47"/>
        <v>0</v>
      </c>
      <c r="CX45" s="7">
        <f t="shared" si="47"/>
        <v>0</v>
      </c>
      <c r="CY45" s="7">
        <f t="shared" si="47"/>
        <v>0</v>
      </c>
      <c r="CZ45" s="7">
        <f t="shared" si="47"/>
        <v>0</v>
      </c>
      <c r="DA45" s="7">
        <f t="shared" si="47"/>
        <v>0</v>
      </c>
      <c r="DB45" s="7">
        <f t="shared" si="47"/>
        <v>0</v>
      </c>
      <c r="DC45" s="7">
        <f t="shared" si="47"/>
        <v>0</v>
      </c>
      <c r="DD45" s="7">
        <f t="shared" si="47"/>
        <v>0</v>
      </c>
      <c r="DE45" s="7">
        <f t="shared" si="47"/>
        <v>0</v>
      </c>
      <c r="DF45" s="7">
        <f t="shared" si="47"/>
        <v>0</v>
      </c>
      <c r="DG45" s="7">
        <f t="shared" si="47"/>
        <v>0</v>
      </c>
      <c r="DH45" s="7">
        <f t="shared" si="47"/>
        <v>0</v>
      </c>
      <c r="DI45" s="7">
        <f t="shared" si="47"/>
        <v>0</v>
      </c>
      <c r="DJ45" s="7">
        <f t="shared" si="47"/>
        <v>0</v>
      </c>
      <c r="DK45" s="7">
        <f t="shared" si="48"/>
        <v>0</v>
      </c>
      <c r="DL45" s="7">
        <f t="shared" si="48"/>
        <v>0</v>
      </c>
      <c r="DM45" s="7">
        <f t="shared" si="48"/>
        <v>0</v>
      </c>
      <c r="DN45" s="7">
        <f t="shared" si="48"/>
        <v>0</v>
      </c>
      <c r="DO45" s="7">
        <f t="shared" si="48"/>
        <v>0</v>
      </c>
      <c r="DP45" s="7">
        <f t="shared" si="48"/>
        <v>0</v>
      </c>
      <c r="DQ45" s="7">
        <f t="shared" si="48"/>
        <v>0</v>
      </c>
      <c r="DR45" s="7">
        <f t="shared" si="48"/>
        <v>0</v>
      </c>
      <c r="DS45" s="7">
        <f t="shared" si="48"/>
        <v>0</v>
      </c>
      <c r="DT45" s="7">
        <f t="shared" si="48"/>
        <v>0</v>
      </c>
      <c r="DU45" s="7">
        <f t="shared" si="48"/>
        <v>0</v>
      </c>
      <c r="DV45" s="7">
        <f t="shared" si="48"/>
        <v>0</v>
      </c>
      <c r="DW45" s="7">
        <f t="shared" si="48"/>
        <v>0</v>
      </c>
      <c r="DX45" s="7">
        <f t="shared" si="48"/>
        <v>0</v>
      </c>
      <c r="DY45" s="7">
        <f t="shared" si="48"/>
        <v>0</v>
      </c>
      <c r="DZ45" s="7">
        <f t="shared" si="48"/>
        <v>0</v>
      </c>
      <c r="EA45" s="7">
        <f t="shared" si="48"/>
        <v>0</v>
      </c>
      <c r="EB45" s="7">
        <f t="shared" si="48"/>
        <v>0</v>
      </c>
      <c r="EC45" s="7">
        <f t="shared" si="48"/>
        <v>0</v>
      </c>
      <c r="ED45" s="7">
        <f t="shared" si="48"/>
        <v>0</v>
      </c>
      <c r="EE45" s="7">
        <f t="shared" si="51"/>
        <v>0</v>
      </c>
      <c r="EF45" s="7">
        <f t="shared" si="51"/>
        <v>0</v>
      </c>
      <c r="EG45" s="7">
        <f t="shared" si="51"/>
        <v>0</v>
      </c>
      <c r="EH45" s="7">
        <f t="shared" si="51"/>
        <v>0</v>
      </c>
      <c r="EI45" s="7">
        <f t="shared" si="51"/>
        <v>0</v>
      </c>
      <c r="EJ45" s="7">
        <f t="shared" si="51"/>
        <v>0</v>
      </c>
      <c r="EK45" s="7">
        <f t="shared" si="51"/>
        <v>0</v>
      </c>
      <c r="EL45" s="7">
        <f t="shared" si="51"/>
        <v>0</v>
      </c>
      <c r="EM45" s="7">
        <f t="shared" si="51"/>
        <v>0</v>
      </c>
      <c r="EN45" s="7">
        <f t="shared" si="51"/>
        <v>0</v>
      </c>
      <c r="EO45" s="7">
        <f t="shared" si="51"/>
        <v>0</v>
      </c>
      <c r="EP45" s="7">
        <f t="shared" si="51"/>
        <v>0</v>
      </c>
      <c r="EQ45" s="7">
        <f t="shared" si="51"/>
        <v>0</v>
      </c>
      <c r="ER45" s="7">
        <f t="shared" si="51"/>
        <v>0</v>
      </c>
      <c r="ES45" s="7">
        <f t="shared" si="51"/>
        <v>0</v>
      </c>
      <c r="ET45" s="7">
        <f t="shared" si="51"/>
        <v>0</v>
      </c>
      <c r="EU45" s="7">
        <f t="shared" si="51"/>
        <v>0</v>
      </c>
      <c r="EV45" s="7">
        <f t="shared" si="51"/>
        <v>0</v>
      </c>
      <c r="EW45" s="7">
        <f t="shared" si="51"/>
        <v>0</v>
      </c>
      <c r="EX45" s="7">
        <f t="shared" si="51"/>
        <v>0</v>
      </c>
      <c r="EY45" s="7">
        <f t="shared" si="51"/>
        <v>0</v>
      </c>
      <c r="EZ45" s="7">
        <f t="shared" si="51"/>
        <v>0</v>
      </c>
      <c r="FA45" s="7">
        <f t="shared" si="51"/>
        <v>0</v>
      </c>
      <c r="FB45" s="7">
        <f t="shared" si="51"/>
        <v>0</v>
      </c>
      <c r="FC45" s="7">
        <f t="shared" si="51"/>
        <v>0</v>
      </c>
      <c r="FD45" s="7">
        <f t="shared" si="51"/>
        <v>0</v>
      </c>
      <c r="FE45" s="7">
        <f t="shared" si="51"/>
        <v>0</v>
      </c>
      <c r="FF45" s="7">
        <f t="shared" si="51"/>
        <v>0</v>
      </c>
      <c r="FG45" s="7">
        <f t="shared" si="51"/>
        <v>0</v>
      </c>
      <c r="FH45" s="7">
        <f t="shared" si="51"/>
        <v>0</v>
      </c>
      <c r="FI45" s="7">
        <f t="shared" si="51"/>
        <v>0</v>
      </c>
      <c r="FJ45" s="7">
        <f t="shared" si="51"/>
        <v>0</v>
      </c>
      <c r="FK45" s="7">
        <f t="shared" si="51"/>
        <v>0</v>
      </c>
      <c r="FL45" s="7">
        <f t="shared" si="51"/>
        <v>0</v>
      </c>
      <c r="FM45" s="7">
        <f t="shared" si="51"/>
        <v>0</v>
      </c>
      <c r="FN45" s="7">
        <f t="shared" si="51"/>
        <v>0</v>
      </c>
      <c r="FO45" s="7">
        <f t="shared" si="51"/>
        <v>0</v>
      </c>
      <c r="FP45" s="7">
        <f t="shared" si="51"/>
        <v>0</v>
      </c>
      <c r="FQ45" s="7">
        <f t="shared" si="51"/>
        <v>0</v>
      </c>
      <c r="FR45" s="7">
        <f t="shared" si="51"/>
        <v>0</v>
      </c>
      <c r="FS45" s="7">
        <f t="shared" si="51"/>
        <v>0</v>
      </c>
      <c r="FT45" s="7">
        <f t="shared" si="51"/>
        <v>0</v>
      </c>
      <c r="FU45" s="7">
        <f t="shared" si="51"/>
        <v>0</v>
      </c>
      <c r="FV45" s="7">
        <f t="shared" si="51"/>
        <v>0</v>
      </c>
      <c r="FW45" s="7">
        <f t="shared" si="51"/>
        <v>0</v>
      </c>
      <c r="FX45" s="7">
        <f t="shared" si="51"/>
        <v>0</v>
      </c>
    </row>
    <row r="46" spans="4:180" x14ac:dyDescent="0.3">
      <c r="D46" s="11" t="s">
        <v>156</v>
      </c>
      <c r="E46" s="155">
        <v>0</v>
      </c>
      <c r="F46" s="2">
        <v>42522</v>
      </c>
      <c r="G46" s="6">
        <v>1</v>
      </c>
      <c r="H46" s="9">
        <f t="shared" si="22"/>
        <v>42552</v>
      </c>
      <c r="I46" s="7">
        <f t="shared" si="49"/>
        <v>0</v>
      </c>
      <c r="J46" s="7">
        <f t="shared" si="49"/>
        <v>0</v>
      </c>
      <c r="K46" s="7">
        <f t="shared" si="49"/>
        <v>0</v>
      </c>
      <c r="L46" s="7">
        <f t="shared" si="49"/>
        <v>0</v>
      </c>
      <c r="M46" s="7">
        <f t="shared" si="49"/>
        <v>0</v>
      </c>
      <c r="N46" s="7">
        <f t="shared" si="49"/>
        <v>0</v>
      </c>
      <c r="O46" s="7">
        <f t="shared" si="49"/>
        <v>0</v>
      </c>
      <c r="P46" s="7">
        <f t="shared" si="49"/>
        <v>0</v>
      </c>
      <c r="Q46" s="7">
        <f t="shared" si="49"/>
        <v>0</v>
      </c>
      <c r="R46" s="7">
        <f t="shared" si="49"/>
        <v>0</v>
      </c>
      <c r="S46" s="7">
        <f t="shared" si="49"/>
        <v>0</v>
      </c>
      <c r="T46" s="7">
        <f t="shared" si="49"/>
        <v>0</v>
      </c>
      <c r="U46" s="7">
        <f t="shared" si="49"/>
        <v>0</v>
      </c>
      <c r="V46" s="7">
        <f t="shared" si="49"/>
        <v>0</v>
      </c>
      <c r="W46" s="7">
        <f t="shared" si="49"/>
        <v>0</v>
      </c>
      <c r="X46" s="7">
        <f t="shared" si="49"/>
        <v>0</v>
      </c>
      <c r="Y46" s="7">
        <f t="shared" si="53"/>
        <v>0</v>
      </c>
      <c r="Z46" s="7">
        <f t="shared" si="53"/>
        <v>0</v>
      </c>
      <c r="AA46" s="7">
        <f t="shared" si="53"/>
        <v>0</v>
      </c>
      <c r="AB46" s="7">
        <f t="shared" si="53"/>
        <v>0</v>
      </c>
      <c r="AC46" s="7">
        <f t="shared" si="53"/>
        <v>0</v>
      </c>
      <c r="AD46" s="7">
        <f t="shared" si="53"/>
        <v>0</v>
      </c>
      <c r="AE46" s="7">
        <f t="shared" si="53"/>
        <v>0</v>
      </c>
      <c r="AF46" s="7">
        <f t="shared" si="53"/>
        <v>0</v>
      </c>
      <c r="AG46" s="7">
        <f t="shared" si="53"/>
        <v>0</v>
      </c>
      <c r="AH46" s="7">
        <f t="shared" si="53"/>
        <v>0</v>
      </c>
      <c r="AI46" s="7">
        <f t="shared" si="53"/>
        <v>0</v>
      </c>
      <c r="AJ46" s="7">
        <f t="shared" si="53"/>
        <v>0</v>
      </c>
      <c r="AK46" s="7">
        <f t="shared" si="53"/>
        <v>0</v>
      </c>
      <c r="AL46" s="7">
        <f t="shared" si="53"/>
        <v>0</v>
      </c>
      <c r="AM46" s="7">
        <f t="shared" si="53"/>
        <v>0</v>
      </c>
      <c r="AN46" s="7">
        <f t="shared" si="53"/>
        <v>0</v>
      </c>
      <c r="AO46" s="7">
        <f t="shared" si="53"/>
        <v>0</v>
      </c>
      <c r="AP46" s="7">
        <f t="shared" si="53"/>
        <v>0</v>
      </c>
      <c r="AQ46" s="7">
        <f t="shared" si="53"/>
        <v>0</v>
      </c>
      <c r="AR46" s="7">
        <f t="shared" si="53"/>
        <v>0</v>
      </c>
      <c r="AS46" s="7">
        <f t="shared" si="53"/>
        <v>0</v>
      </c>
      <c r="AT46" s="7">
        <f t="shared" si="53"/>
        <v>0</v>
      </c>
      <c r="AU46" s="7">
        <f t="shared" si="53"/>
        <v>0</v>
      </c>
      <c r="AV46" s="7">
        <f t="shared" si="53"/>
        <v>0</v>
      </c>
      <c r="AW46" s="7">
        <f t="shared" si="53"/>
        <v>0</v>
      </c>
      <c r="AX46" s="7">
        <f t="shared" si="53"/>
        <v>0</v>
      </c>
      <c r="AY46" s="7">
        <f t="shared" si="53"/>
        <v>0</v>
      </c>
      <c r="AZ46" s="7">
        <f t="shared" si="53"/>
        <v>0</v>
      </c>
      <c r="BA46" s="7">
        <f t="shared" si="53"/>
        <v>0</v>
      </c>
      <c r="BB46" s="7">
        <f t="shared" si="53"/>
        <v>0</v>
      </c>
      <c r="BC46" s="7">
        <f t="shared" si="53"/>
        <v>0</v>
      </c>
      <c r="BD46" s="7">
        <f t="shared" si="53"/>
        <v>0</v>
      </c>
      <c r="BE46" s="7">
        <f t="shared" si="53"/>
        <v>0</v>
      </c>
      <c r="BF46" s="7">
        <f t="shared" si="53"/>
        <v>0</v>
      </c>
      <c r="BG46" s="7">
        <f t="shared" si="53"/>
        <v>0</v>
      </c>
      <c r="BH46" s="7">
        <f t="shared" si="53"/>
        <v>0</v>
      </c>
      <c r="BI46" s="7">
        <f t="shared" si="53"/>
        <v>0</v>
      </c>
      <c r="BJ46" s="7">
        <f t="shared" si="53"/>
        <v>0</v>
      </c>
      <c r="BK46" s="7">
        <f t="shared" si="53"/>
        <v>0</v>
      </c>
      <c r="BL46" s="7">
        <f t="shared" si="53"/>
        <v>0</v>
      </c>
      <c r="BM46" s="7">
        <f t="shared" si="53"/>
        <v>0</v>
      </c>
      <c r="BN46" s="7">
        <f t="shared" si="53"/>
        <v>0</v>
      </c>
      <c r="BO46" s="7">
        <f t="shared" si="53"/>
        <v>0</v>
      </c>
      <c r="BP46" s="7">
        <f t="shared" si="53"/>
        <v>0</v>
      </c>
      <c r="BQ46" s="7">
        <f t="shared" si="53"/>
        <v>0</v>
      </c>
      <c r="BR46" s="7">
        <f t="shared" si="53"/>
        <v>0</v>
      </c>
      <c r="BS46" s="7">
        <f t="shared" si="53"/>
        <v>0</v>
      </c>
      <c r="BT46" s="7">
        <f t="shared" si="53"/>
        <v>0</v>
      </c>
      <c r="BU46" s="7">
        <f t="shared" si="53"/>
        <v>0</v>
      </c>
      <c r="BV46" s="7">
        <f t="shared" si="52"/>
        <v>0</v>
      </c>
      <c r="BW46" s="7">
        <f t="shared" si="52"/>
        <v>0</v>
      </c>
      <c r="BX46" s="7">
        <f t="shared" si="52"/>
        <v>0</v>
      </c>
      <c r="BY46" s="7">
        <f t="shared" si="52"/>
        <v>0</v>
      </c>
      <c r="BZ46" s="7">
        <f t="shared" si="52"/>
        <v>0</v>
      </c>
      <c r="CA46" s="7">
        <f t="shared" si="52"/>
        <v>0</v>
      </c>
      <c r="CB46" s="7">
        <f t="shared" si="52"/>
        <v>0</v>
      </c>
      <c r="CC46" s="7">
        <f t="shared" si="52"/>
        <v>0</v>
      </c>
      <c r="CD46" s="7">
        <f t="shared" si="52"/>
        <v>0</v>
      </c>
      <c r="CE46" s="7">
        <f t="shared" si="52"/>
        <v>0</v>
      </c>
      <c r="CF46" s="7">
        <f t="shared" si="52"/>
        <v>0</v>
      </c>
      <c r="CG46" s="7">
        <f t="shared" si="52"/>
        <v>0</v>
      </c>
      <c r="CH46" s="7">
        <f t="shared" si="52"/>
        <v>0</v>
      </c>
      <c r="CI46" s="7">
        <f t="shared" si="52"/>
        <v>0</v>
      </c>
      <c r="CJ46" s="7">
        <f t="shared" si="52"/>
        <v>0</v>
      </c>
      <c r="CK46" s="7">
        <f t="shared" si="52"/>
        <v>0</v>
      </c>
      <c r="CL46" s="7">
        <f t="shared" si="52"/>
        <v>0</v>
      </c>
      <c r="CM46" s="7">
        <f t="shared" si="52"/>
        <v>0</v>
      </c>
      <c r="CN46" s="7">
        <f t="shared" si="52"/>
        <v>0</v>
      </c>
      <c r="CO46" s="7">
        <f t="shared" si="52"/>
        <v>0</v>
      </c>
      <c r="CP46" s="7">
        <f t="shared" si="52"/>
        <v>0</v>
      </c>
      <c r="CQ46" s="7">
        <f t="shared" si="52"/>
        <v>0</v>
      </c>
      <c r="CR46" s="7">
        <f t="shared" si="52"/>
        <v>0</v>
      </c>
      <c r="CS46" s="7">
        <f t="shared" si="47"/>
        <v>0</v>
      </c>
      <c r="CT46" s="7">
        <f t="shared" si="47"/>
        <v>0</v>
      </c>
      <c r="CU46" s="7">
        <f t="shared" si="47"/>
        <v>0</v>
      </c>
      <c r="CV46" s="7">
        <f t="shared" si="47"/>
        <v>0</v>
      </c>
      <c r="CW46" s="7">
        <f t="shared" si="47"/>
        <v>0</v>
      </c>
      <c r="CX46" s="7">
        <f t="shared" si="47"/>
        <v>0</v>
      </c>
      <c r="CY46" s="7">
        <f t="shared" si="47"/>
        <v>0</v>
      </c>
      <c r="CZ46" s="7">
        <f t="shared" si="47"/>
        <v>0</v>
      </c>
      <c r="DA46" s="7">
        <f t="shared" si="47"/>
        <v>0</v>
      </c>
      <c r="DB46" s="7">
        <f t="shared" si="47"/>
        <v>0</v>
      </c>
      <c r="DC46" s="7">
        <f t="shared" si="47"/>
        <v>0</v>
      </c>
      <c r="DD46" s="7">
        <f t="shared" si="47"/>
        <v>0</v>
      </c>
      <c r="DE46" s="7">
        <f t="shared" si="47"/>
        <v>0</v>
      </c>
      <c r="DF46" s="7">
        <f t="shared" si="47"/>
        <v>0</v>
      </c>
      <c r="DG46" s="7">
        <f t="shared" si="47"/>
        <v>0</v>
      </c>
      <c r="DH46" s="7">
        <f t="shared" si="47"/>
        <v>0</v>
      </c>
      <c r="DI46" s="7">
        <f t="shared" si="47"/>
        <v>0</v>
      </c>
      <c r="DJ46" s="7">
        <f t="shared" si="47"/>
        <v>0</v>
      </c>
      <c r="DK46" s="7">
        <f t="shared" si="48"/>
        <v>0</v>
      </c>
      <c r="DL46" s="7">
        <f t="shared" si="48"/>
        <v>0</v>
      </c>
      <c r="DM46" s="7">
        <f t="shared" si="48"/>
        <v>0</v>
      </c>
      <c r="DN46" s="7">
        <f t="shared" si="48"/>
        <v>0</v>
      </c>
      <c r="DO46" s="7">
        <f t="shared" si="48"/>
        <v>0</v>
      </c>
      <c r="DP46" s="7">
        <f t="shared" si="48"/>
        <v>0</v>
      </c>
      <c r="DQ46" s="7">
        <f t="shared" si="48"/>
        <v>0</v>
      </c>
      <c r="DR46" s="7">
        <f t="shared" si="48"/>
        <v>0</v>
      </c>
      <c r="DS46" s="7">
        <f t="shared" si="48"/>
        <v>0</v>
      </c>
      <c r="DT46" s="7">
        <f t="shared" si="48"/>
        <v>0</v>
      </c>
      <c r="DU46" s="7">
        <f t="shared" si="48"/>
        <v>0</v>
      </c>
      <c r="DV46" s="7">
        <f t="shared" si="48"/>
        <v>0</v>
      </c>
      <c r="DW46" s="7">
        <f t="shared" si="48"/>
        <v>0</v>
      </c>
      <c r="DX46" s="7">
        <f t="shared" si="48"/>
        <v>0</v>
      </c>
      <c r="DY46" s="7">
        <f t="shared" si="48"/>
        <v>0</v>
      </c>
      <c r="DZ46" s="7">
        <f t="shared" si="48"/>
        <v>0</v>
      </c>
      <c r="EA46" s="7">
        <f t="shared" si="48"/>
        <v>0</v>
      </c>
      <c r="EB46" s="7">
        <f t="shared" si="48"/>
        <v>0</v>
      </c>
      <c r="EC46" s="7">
        <f t="shared" si="48"/>
        <v>0</v>
      </c>
      <c r="ED46" s="7">
        <f t="shared" si="48"/>
        <v>0</v>
      </c>
      <c r="EE46" s="7">
        <f t="shared" si="51"/>
        <v>0</v>
      </c>
      <c r="EF46" s="7">
        <f t="shared" si="51"/>
        <v>0</v>
      </c>
      <c r="EG46" s="7">
        <f t="shared" si="51"/>
        <v>0</v>
      </c>
      <c r="EH46" s="7">
        <f t="shared" si="51"/>
        <v>0</v>
      </c>
      <c r="EI46" s="7">
        <f t="shared" si="51"/>
        <v>0</v>
      </c>
      <c r="EJ46" s="7">
        <f t="shared" si="51"/>
        <v>0</v>
      </c>
      <c r="EK46" s="7">
        <f t="shared" si="51"/>
        <v>0</v>
      </c>
      <c r="EL46" s="7">
        <f t="shared" si="51"/>
        <v>0</v>
      </c>
      <c r="EM46" s="7">
        <f t="shared" si="51"/>
        <v>0</v>
      </c>
      <c r="EN46" s="7">
        <f t="shared" si="51"/>
        <v>0</v>
      </c>
      <c r="EO46" s="7">
        <f t="shared" si="51"/>
        <v>0</v>
      </c>
      <c r="EP46" s="7">
        <f t="shared" si="51"/>
        <v>0</v>
      </c>
      <c r="EQ46" s="7">
        <f t="shared" si="51"/>
        <v>0</v>
      </c>
      <c r="ER46" s="7">
        <f t="shared" si="51"/>
        <v>0</v>
      </c>
      <c r="ES46" s="7">
        <f t="shared" si="51"/>
        <v>0</v>
      </c>
      <c r="ET46" s="7">
        <f t="shared" si="51"/>
        <v>0</v>
      </c>
      <c r="EU46" s="7">
        <f t="shared" si="51"/>
        <v>0</v>
      </c>
      <c r="EV46" s="7">
        <f t="shared" si="51"/>
        <v>0</v>
      </c>
      <c r="EW46" s="7">
        <f t="shared" si="51"/>
        <v>0</v>
      </c>
      <c r="EX46" s="7">
        <f t="shared" si="51"/>
        <v>0</v>
      </c>
      <c r="EY46" s="7">
        <f t="shared" si="51"/>
        <v>0</v>
      </c>
      <c r="EZ46" s="7">
        <f t="shared" si="51"/>
        <v>0</v>
      </c>
      <c r="FA46" s="7">
        <f t="shared" si="51"/>
        <v>0</v>
      </c>
      <c r="FB46" s="7">
        <f t="shared" si="51"/>
        <v>0</v>
      </c>
      <c r="FC46" s="7">
        <f t="shared" si="51"/>
        <v>0</v>
      </c>
      <c r="FD46" s="7">
        <f t="shared" ref="FD46:FX46" si="54">IF(AND(FD$8&gt;=$F46,$H46&gt;FD$8),$E46/$G46,0)</f>
        <v>0</v>
      </c>
      <c r="FE46" s="7">
        <f t="shared" si="54"/>
        <v>0</v>
      </c>
      <c r="FF46" s="7">
        <f t="shared" si="54"/>
        <v>0</v>
      </c>
      <c r="FG46" s="7">
        <f t="shared" si="54"/>
        <v>0</v>
      </c>
      <c r="FH46" s="7">
        <f t="shared" si="54"/>
        <v>0</v>
      </c>
      <c r="FI46" s="7">
        <f t="shared" si="54"/>
        <v>0</v>
      </c>
      <c r="FJ46" s="7">
        <f t="shared" si="54"/>
        <v>0</v>
      </c>
      <c r="FK46" s="7">
        <f t="shared" si="54"/>
        <v>0</v>
      </c>
      <c r="FL46" s="7">
        <f t="shared" si="54"/>
        <v>0</v>
      </c>
      <c r="FM46" s="7">
        <f t="shared" si="54"/>
        <v>0</v>
      </c>
      <c r="FN46" s="7">
        <f t="shared" si="54"/>
        <v>0</v>
      </c>
      <c r="FO46" s="7">
        <f t="shared" si="54"/>
        <v>0</v>
      </c>
      <c r="FP46" s="7">
        <f t="shared" si="54"/>
        <v>0</v>
      </c>
      <c r="FQ46" s="7">
        <f t="shared" si="54"/>
        <v>0</v>
      </c>
      <c r="FR46" s="7">
        <f t="shared" si="54"/>
        <v>0</v>
      </c>
      <c r="FS46" s="7">
        <f t="shared" si="54"/>
        <v>0</v>
      </c>
      <c r="FT46" s="7">
        <f t="shared" si="54"/>
        <v>0</v>
      </c>
      <c r="FU46" s="7">
        <f t="shared" si="54"/>
        <v>0</v>
      </c>
      <c r="FV46" s="7">
        <f t="shared" si="54"/>
        <v>0</v>
      </c>
      <c r="FW46" s="7">
        <f t="shared" si="54"/>
        <v>0</v>
      </c>
      <c r="FX46" s="7">
        <f t="shared" si="54"/>
        <v>0</v>
      </c>
    </row>
    <row r="47" spans="4:180" x14ac:dyDescent="0.3">
      <c r="D47" s="11" t="s">
        <v>157</v>
      </c>
      <c r="E47" s="155">
        <v>0</v>
      </c>
      <c r="F47" s="2">
        <v>42522</v>
      </c>
      <c r="G47" s="6">
        <v>1</v>
      </c>
      <c r="H47" s="9">
        <f t="shared" si="22"/>
        <v>42552</v>
      </c>
      <c r="I47" s="7">
        <f t="shared" si="49"/>
        <v>0</v>
      </c>
      <c r="J47" s="7">
        <f t="shared" si="49"/>
        <v>0</v>
      </c>
      <c r="K47" s="7">
        <f t="shared" si="49"/>
        <v>0</v>
      </c>
      <c r="L47" s="7">
        <f t="shared" si="49"/>
        <v>0</v>
      </c>
      <c r="M47" s="7">
        <f t="shared" si="49"/>
        <v>0</v>
      </c>
      <c r="N47" s="7">
        <f t="shared" si="49"/>
        <v>0</v>
      </c>
      <c r="O47" s="7">
        <f t="shared" si="49"/>
        <v>0</v>
      </c>
      <c r="P47" s="7">
        <f t="shared" si="49"/>
        <v>0</v>
      </c>
      <c r="Q47" s="7">
        <f t="shared" si="49"/>
        <v>0</v>
      </c>
      <c r="R47" s="7">
        <f t="shared" si="49"/>
        <v>0</v>
      </c>
      <c r="S47" s="7">
        <f t="shared" si="49"/>
        <v>0</v>
      </c>
      <c r="T47" s="7">
        <f t="shared" si="49"/>
        <v>0</v>
      </c>
      <c r="U47" s="7">
        <f t="shared" si="49"/>
        <v>0</v>
      </c>
      <c r="V47" s="7">
        <f t="shared" si="49"/>
        <v>0</v>
      </c>
      <c r="W47" s="7">
        <f t="shared" si="49"/>
        <v>0</v>
      </c>
      <c r="X47" s="7">
        <f t="shared" si="49"/>
        <v>0</v>
      </c>
      <c r="Y47" s="7">
        <f t="shared" si="53"/>
        <v>0</v>
      </c>
      <c r="Z47" s="7">
        <f t="shared" si="53"/>
        <v>0</v>
      </c>
      <c r="AA47" s="7">
        <f t="shared" si="53"/>
        <v>0</v>
      </c>
      <c r="AB47" s="7">
        <f t="shared" si="53"/>
        <v>0</v>
      </c>
      <c r="AC47" s="7">
        <f t="shared" si="53"/>
        <v>0</v>
      </c>
      <c r="AD47" s="7">
        <f t="shared" si="53"/>
        <v>0</v>
      </c>
      <c r="AE47" s="7">
        <f t="shared" si="53"/>
        <v>0</v>
      </c>
      <c r="AF47" s="7">
        <f t="shared" si="53"/>
        <v>0</v>
      </c>
      <c r="AG47" s="7">
        <f t="shared" si="53"/>
        <v>0</v>
      </c>
      <c r="AH47" s="7">
        <f t="shared" si="53"/>
        <v>0</v>
      </c>
      <c r="AI47" s="7">
        <f t="shared" si="53"/>
        <v>0</v>
      </c>
      <c r="AJ47" s="7">
        <f t="shared" si="53"/>
        <v>0</v>
      </c>
      <c r="AK47" s="7">
        <f t="shared" si="53"/>
        <v>0</v>
      </c>
      <c r="AL47" s="7">
        <f t="shared" si="53"/>
        <v>0</v>
      </c>
      <c r="AM47" s="7">
        <f t="shared" si="53"/>
        <v>0</v>
      </c>
      <c r="AN47" s="7">
        <f t="shared" si="53"/>
        <v>0</v>
      </c>
      <c r="AO47" s="7">
        <f t="shared" si="53"/>
        <v>0</v>
      </c>
      <c r="AP47" s="7">
        <f t="shared" si="53"/>
        <v>0</v>
      </c>
      <c r="AQ47" s="7">
        <f t="shared" si="53"/>
        <v>0</v>
      </c>
      <c r="AR47" s="7">
        <f t="shared" si="53"/>
        <v>0</v>
      </c>
      <c r="AS47" s="7">
        <f t="shared" si="53"/>
        <v>0</v>
      </c>
      <c r="AT47" s="7">
        <f t="shared" si="53"/>
        <v>0</v>
      </c>
      <c r="AU47" s="7">
        <f t="shared" si="53"/>
        <v>0</v>
      </c>
      <c r="AV47" s="7">
        <f t="shared" si="53"/>
        <v>0</v>
      </c>
      <c r="AW47" s="7">
        <f t="shared" si="53"/>
        <v>0</v>
      </c>
      <c r="AX47" s="7">
        <f t="shared" si="53"/>
        <v>0</v>
      </c>
      <c r="AY47" s="7">
        <f t="shared" si="53"/>
        <v>0</v>
      </c>
      <c r="AZ47" s="7">
        <f t="shared" si="53"/>
        <v>0</v>
      </c>
      <c r="BA47" s="7">
        <f t="shared" si="53"/>
        <v>0</v>
      </c>
      <c r="BB47" s="7">
        <f t="shared" si="53"/>
        <v>0</v>
      </c>
      <c r="BC47" s="7">
        <f t="shared" si="53"/>
        <v>0</v>
      </c>
      <c r="BD47" s="7">
        <f t="shared" si="53"/>
        <v>0</v>
      </c>
      <c r="BE47" s="7">
        <f t="shared" si="53"/>
        <v>0</v>
      </c>
      <c r="BF47" s="7">
        <f t="shared" si="53"/>
        <v>0</v>
      </c>
      <c r="BG47" s="7">
        <f t="shared" si="53"/>
        <v>0</v>
      </c>
      <c r="BH47" s="7">
        <f t="shared" si="53"/>
        <v>0</v>
      </c>
      <c r="BI47" s="7">
        <f t="shared" si="53"/>
        <v>0</v>
      </c>
      <c r="BJ47" s="7">
        <f t="shared" si="53"/>
        <v>0</v>
      </c>
      <c r="BK47" s="7">
        <f t="shared" si="53"/>
        <v>0</v>
      </c>
      <c r="BL47" s="7">
        <f t="shared" si="53"/>
        <v>0</v>
      </c>
      <c r="BM47" s="7">
        <f t="shared" si="53"/>
        <v>0</v>
      </c>
      <c r="BN47" s="7">
        <f t="shared" si="53"/>
        <v>0</v>
      </c>
      <c r="BO47" s="7">
        <f t="shared" si="53"/>
        <v>0</v>
      </c>
      <c r="BP47" s="7">
        <f t="shared" si="53"/>
        <v>0</v>
      </c>
      <c r="BQ47" s="7">
        <f t="shared" si="53"/>
        <v>0</v>
      </c>
      <c r="BR47" s="7">
        <f t="shared" si="53"/>
        <v>0</v>
      </c>
      <c r="BS47" s="7">
        <f t="shared" si="53"/>
        <v>0</v>
      </c>
      <c r="BT47" s="7">
        <f t="shared" si="53"/>
        <v>0</v>
      </c>
      <c r="BU47" s="7">
        <f t="shared" si="53"/>
        <v>0</v>
      </c>
      <c r="BV47" s="7">
        <f t="shared" si="52"/>
        <v>0</v>
      </c>
      <c r="BW47" s="7">
        <f t="shared" si="52"/>
        <v>0</v>
      </c>
      <c r="BX47" s="7">
        <f t="shared" si="52"/>
        <v>0</v>
      </c>
      <c r="BY47" s="7">
        <f t="shared" si="52"/>
        <v>0</v>
      </c>
      <c r="BZ47" s="7">
        <f t="shared" si="52"/>
        <v>0</v>
      </c>
      <c r="CA47" s="7">
        <f t="shared" si="52"/>
        <v>0</v>
      </c>
      <c r="CB47" s="7">
        <f t="shared" si="52"/>
        <v>0</v>
      </c>
      <c r="CC47" s="7">
        <f t="shared" si="52"/>
        <v>0</v>
      </c>
      <c r="CD47" s="7">
        <f t="shared" si="52"/>
        <v>0</v>
      </c>
      <c r="CE47" s="7">
        <f t="shared" si="52"/>
        <v>0</v>
      </c>
      <c r="CF47" s="7">
        <f t="shared" si="52"/>
        <v>0</v>
      </c>
      <c r="CG47" s="7">
        <f t="shared" si="52"/>
        <v>0</v>
      </c>
      <c r="CH47" s="7">
        <f t="shared" si="52"/>
        <v>0</v>
      </c>
      <c r="CI47" s="7">
        <f t="shared" si="52"/>
        <v>0</v>
      </c>
      <c r="CJ47" s="7">
        <f t="shared" si="52"/>
        <v>0</v>
      </c>
      <c r="CK47" s="7">
        <f t="shared" si="52"/>
        <v>0</v>
      </c>
      <c r="CL47" s="7">
        <f t="shared" si="52"/>
        <v>0</v>
      </c>
      <c r="CM47" s="7">
        <f t="shared" si="52"/>
        <v>0</v>
      </c>
      <c r="CN47" s="7">
        <f t="shared" si="52"/>
        <v>0</v>
      </c>
      <c r="CO47" s="7">
        <f t="shared" si="52"/>
        <v>0</v>
      </c>
      <c r="CP47" s="7">
        <f t="shared" si="52"/>
        <v>0</v>
      </c>
      <c r="CQ47" s="7">
        <f t="shared" si="52"/>
        <v>0</v>
      </c>
      <c r="CR47" s="7">
        <f t="shared" si="52"/>
        <v>0</v>
      </c>
      <c r="CS47" s="7">
        <f t="shared" si="47"/>
        <v>0</v>
      </c>
      <c r="CT47" s="7">
        <f t="shared" si="47"/>
        <v>0</v>
      </c>
      <c r="CU47" s="7">
        <f t="shared" si="47"/>
        <v>0</v>
      </c>
      <c r="CV47" s="7">
        <f t="shared" si="47"/>
        <v>0</v>
      </c>
      <c r="CW47" s="7">
        <f t="shared" si="47"/>
        <v>0</v>
      </c>
      <c r="CX47" s="7">
        <f t="shared" si="47"/>
        <v>0</v>
      </c>
      <c r="CY47" s="7">
        <f t="shared" si="47"/>
        <v>0</v>
      </c>
      <c r="CZ47" s="7">
        <f t="shared" si="47"/>
        <v>0</v>
      </c>
      <c r="DA47" s="7">
        <f t="shared" si="47"/>
        <v>0</v>
      </c>
      <c r="DB47" s="7">
        <f t="shared" si="47"/>
        <v>0</v>
      </c>
      <c r="DC47" s="7">
        <f t="shared" si="47"/>
        <v>0</v>
      </c>
      <c r="DD47" s="7">
        <f t="shared" si="47"/>
        <v>0</v>
      </c>
      <c r="DE47" s="7">
        <f t="shared" si="47"/>
        <v>0</v>
      </c>
      <c r="DF47" s="7">
        <f t="shared" si="47"/>
        <v>0</v>
      </c>
      <c r="DG47" s="7">
        <f t="shared" si="47"/>
        <v>0</v>
      </c>
      <c r="DH47" s="7">
        <f t="shared" si="47"/>
        <v>0</v>
      </c>
      <c r="DI47" s="7">
        <f t="shared" si="47"/>
        <v>0</v>
      </c>
      <c r="DJ47" s="7">
        <f t="shared" si="47"/>
        <v>0</v>
      </c>
      <c r="DK47" s="7">
        <f t="shared" si="48"/>
        <v>0</v>
      </c>
      <c r="DL47" s="7">
        <f t="shared" si="48"/>
        <v>0</v>
      </c>
      <c r="DM47" s="7">
        <f t="shared" si="48"/>
        <v>0</v>
      </c>
      <c r="DN47" s="7">
        <f t="shared" si="48"/>
        <v>0</v>
      </c>
      <c r="DO47" s="7">
        <f t="shared" si="48"/>
        <v>0</v>
      </c>
      <c r="DP47" s="7">
        <f t="shared" si="48"/>
        <v>0</v>
      </c>
      <c r="DQ47" s="7">
        <f t="shared" si="48"/>
        <v>0</v>
      </c>
      <c r="DR47" s="7">
        <f t="shared" si="48"/>
        <v>0</v>
      </c>
      <c r="DS47" s="7">
        <f t="shared" si="48"/>
        <v>0</v>
      </c>
      <c r="DT47" s="7">
        <f t="shared" si="48"/>
        <v>0</v>
      </c>
      <c r="DU47" s="7">
        <f t="shared" si="48"/>
        <v>0</v>
      </c>
      <c r="DV47" s="7">
        <f t="shared" si="48"/>
        <v>0</v>
      </c>
      <c r="DW47" s="7">
        <f t="shared" si="48"/>
        <v>0</v>
      </c>
      <c r="DX47" s="7">
        <f t="shared" si="48"/>
        <v>0</v>
      </c>
      <c r="DY47" s="7">
        <f t="shared" si="48"/>
        <v>0</v>
      </c>
      <c r="DZ47" s="7">
        <f t="shared" si="48"/>
        <v>0</v>
      </c>
      <c r="EA47" s="7">
        <f t="shared" si="48"/>
        <v>0</v>
      </c>
      <c r="EB47" s="7">
        <f t="shared" si="48"/>
        <v>0</v>
      </c>
      <c r="EC47" s="7">
        <f t="shared" si="48"/>
        <v>0</v>
      </c>
      <c r="ED47" s="7">
        <f t="shared" si="48"/>
        <v>0</v>
      </c>
      <c r="EE47" s="7">
        <f t="shared" ref="EE47:FX52" si="55">IF(AND(EE$8&gt;=$F47,$H47&gt;EE$8),$E47/$G47,0)</f>
        <v>0</v>
      </c>
      <c r="EF47" s="7">
        <f t="shared" si="55"/>
        <v>0</v>
      </c>
      <c r="EG47" s="7">
        <f t="shared" si="55"/>
        <v>0</v>
      </c>
      <c r="EH47" s="7">
        <f t="shared" si="55"/>
        <v>0</v>
      </c>
      <c r="EI47" s="7">
        <f t="shared" si="55"/>
        <v>0</v>
      </c>
      <c r="EJ47" s="7">
        <f t="shared" si="55"/>
        <v>0</v>
      </c>
      <c r="EK47" s="7">
        <f t="shared" si="55"/>
        <v>0</v>
      </c>
      <c r="EL47" s="7">
        <f t="shared" si="55"/>
        <v>0</v>
      </c>
      <c r="EM47" s="7">
        <f t="shared" si="55"/>
        <v>0</v>
      </c>
      <c r="EN47" s="7">
        <f t="shared" si="55"/>
        <v>0</v>
      </c>
      <c r="EO47" s="7">
        <f t="shared" si="55"/>
        <v>0</v>
      </c>
      <c r="EP47" s="7">
        <f t="shared" si="55"/>
        <v>0</v>
      </c>
      <c r="EQ47" s="7">
        <f t="shared" si="55"/>
        <v>0</v>
      </c>
      <c r="ER47" s="7">
        <f t="shared" si="55"/>
        <v>0</v>
      </c>
      <c r="ES47" s="7">
        <f t="shared" si="55"/>
        <v>0</v>
      </c>
      <c r="ET47" s="7">
        <f t="shared" si="55"/>
        <v>0</v>
      </c>
      <c r="EU47" s="7">
        <f t="shared" si="55"/>
        <v>0</v>
      </c>
      <c r="EV47" s="7">
        <f t="shared" si="55"/>
        <v>0</v>
      </c>
      <c r="EW47" s="7">
        <f t="shared" si="55"/>
        <v>0</v>
      </c>
      <c r="EX47" s="7">
        <f t="shared" si="55"/>
        <v>0</v>
      </c>
      <c r="EY47" s="7">
        <f t="shared" si="55"/>
        <v>0</v>
      </c>
      <c r="EZ47" s="7">
        <f t="shared" si="55"/>
        <v>0</v>
      </c>
      <c r="FA47" s="7">
        <f t="shared" si="55"/>
        <v>0</v>
      </c>
      <c r="FB47" s="7">
        <f t="shared" si="55"/>
        <v>0</v>
      </c>
      <c r="FC47" s="7">
        <f t="shared" si="55"/>
        <v>0</v>
      </c>
      <c r="FD47" s="7">
        <f t="shared" si="55"/>
        <v>0</v>
      </c>
      <c r="FE47" s="7">
        <f t="shared" si="55"/>
        <v>0</v>
      </c>
      <c r="FF47" s="7">
        <f t="shared" si="55"/>
        <v>0</v>
      </c>
      <c r="FG47" s="7">
        <f t="shared" si="55"/>
        <v>0</v>
      </c>
      <c r="FH47" s="7">
        <f t="shared" si="55"/>
        <v>0</v>
      </c>
      <c r="FI47" s="7">
        <f t="shared" si="55"/>
        <v>0</v>
      </c>
      <c r="FJ47" s="7">
        <f t="shared" si="55"/>
        <v>0</v>
      </c>
      <c r="FK47" s="7">
        <f t="shared" si="55"/>
        <v>0</v>
      </c>
      <c r="FL47" s="7">
        <f t="shared" si="55"/>
        <v>0</v>
      </c>
      <c r="FM47" s="7">
        <f t="shared" si="55"/>
        <v>0</v>
      </c>
      <c r="FN47" s="7">
        <f t="shared" si="55"/>
        <v>0</v>
      </c>
      <c r="FO47" s="7">
        <f t="shared" si="55"/>
        <v>0</v>
      </c>
      <c r="FP47" s="7">
        <f t="shared" si="55"/>
        <v>0</v>
      </c>
      <c r="FQ47" s="7">
        <f t="shared" si="55"/>
        <v>0</v>
      </c>
      <c r="FR47" s="7">
        <f t="shared" si="55"/>
        <v>0</v>
      </c>
      <c r="FS47" s="7">
        <f t="shared" si="55"/>
        <v>0</v>
      </c>
      <c r="FT47" s="7">
        <f t="shared" si="55"/>
        <v>0</v>
      </c>
      <c r="FU47" s="7">
        <f t="shared" si="55"/>
        <v>0</v>
      </c>
      <c r="FV47" s="7">
        <f t="shared" si="55"/>
        <v>0</v>
      </c>
      <c r="FW47" s="7">
        <f t="shared" si="55"/>
        <v>0</v>
      </c>
      <c r="FX47" s="7">
        <f t="shared" si="55"/>
        <v>0</v>
      </c>
    </row>
    <row r="48" spans="4:180" x14ac:dyDescent="0.3">
      <c r="D48" s="11" t="s">
        <v>158</v>
      </c>
      <c r="E48" s="155">
        <v>3953374.4109971607</v>
      </c>
      <c r="F48" s="2">
        <v>42461</v>
      </c>
      <c r="G48" s="6">
        <v>18</v>
      </c>
      <c r="H48" s="9">
        <f t="shared" si="22"/>
        <v>43009</v>
      </c>
      <c r="I48" s="7">
        <f t="shared" si="49"/>
        <v>219631.91172206448</v>
      </c>
      <c r="J48" s="7">
        <f t="shared" si="49"/>
        <v>219631.91172206448</v>
      </c>
      <c r="K48" s="7">
        <f t="shared" si="49"/>
        <v>219631.91172206448</v>
      </c>
      <c r="L48" s="7">
        <f t="shared" si="49"/>
        <v>219631.91172206448</v>
      </c>
      <c r="M48" s="7">
        <f t="shared" si="49"/>
        <v>219631.91172206448</v>
      </c>
      <c r="N48" s="7">
        <f t="shared" si="49"/>
        <v>219631.91172206448</v>
      </c>
      <c r="O48" s="7">
        <f t="shared" si="49"/>
        <v>219631.91172206448</v>
      </c>
      <c r="P48" s="7">
        <f t="shared" si="49"/>
        <v>219631.91172206448</v>
      </c>
      <c r="Q48" s="7">
        <f t="shared" si="49"/>
        <v>219631.91172206448</v>
      </c>
      <c r="R48" s="7">
        <f t="shared" si="49"/>
        <v>219631.91172206448</v>
      </c>
      <c r="S48" s="7">
        <f t="shared" si="49"/>
        <v>219631.91172206448</v>
      </c>
      <c r="T48" s="7">
        <f t="shared" si="49"/>
        <v>219631.91172206448</v>
      </c>
      <c r="U48" s="7">
        <f t="shared" si="49"/>
        <v>219631.91172206448</v>
      </c>
      <c r="V48" s="7">
        <f t="shared" si="49"/>
        <v>219631.91172206448</v>
      </c>
      <c r="W48" s="7">
        <f t="shared" si="49"/>
        <v>219631.91172206448</v>
      </c>
      <c r="X48" s="7">
        <f t="shared" si="49"/>
        <v>219631.91172206448</v>
      </c>
      <c r="Y48" s="7">
        <f t="shared" si="53"/>
        <v>219631.91172206448</v>
      </c>
      <c r="Z48" s="7">
        <f t="shared" si="53"/>
        <v>219631.91172206448</v>
      </c>
      <c r="AA48" s="7">
        <f t="shared" si="53"/>
        <v>0</v>
      </c>
      <c r="AB48" s="7">
        <f t="shared" si="53"/>
        <v>0</v>
      </c>
      <c r="AC48" s="7">
        <f t="shared" si="53"/>
        <v>0</v>
      </c>
      <c r="AD48" s="7">
        <f t="shared" si="53"/>
        <v>0</v>
      </c>
      <c r="AE48" s="7">
        <f t="shared" si="53"/>
        <v>0</v>
      </c>
      <c r="AF48" s="7">
        <f t="shared" si="53"/>
        <v>0</v>
      </c>
      <c r="AG48" s="7">
        <f t="shared" si="53"/>
        <v>0</v>
      </c>
      <c r="AH48" s="7">
        <f t="shared" si="53"/>
        <v>0</v>
      </c>
      <c r="AI48" s="7">
        <f t="shared" si="53"/>
        <v>0</v>
      </c>
      <c r="AJ48" s="7">
        <f t="shared" si="53"/>
        <v>0</v>
      </c>
      <c r="AK48" s="7">
        <f t="shared" si="53"/>
        <v>0</v>
      </c>
      <c r="AL48" s="7">
        <f t="shared" si="53"/>
        <v>0</v>
      </c>
      <c r="AM48" s="7">
        <f t="shared" si="53"/>
        <v>0</v>
      </c>
      <c r="AN48" s="7">
        <f t="shared" si="53"/>
        <v>0</v>
      </c>
      <c r="AO48" s="7">
        <f t="shared" si="53"/>
        <v>0</v>
      </c>
      <c r="AP48" s="7">
        <f t="shared" si="53"/>
        <v>0</v>
      </c>
      <c r="AQ48" s="7">
        <f t="shared" si="53"/>
        <v>0</v>
      </c>
      <c r="AR48" s="7">
        <f t="shared" si="53"/>
        <v>0</v>
      </c>
      <c r="AS48" s="7">
        <f t="shared" si="53"/>
        <v>0</v>
      </c>
      <c r="AT48" s="7">
        <f t="shared" si="53"/>
        <v>0</v>
      </c>
      <c r="AU48" s="7">
        <f t="shared" si="53"/>
        <v>0</v>
      </c>
      <c r="AV48" s="7">
        <f t="shared" si="53"/>
        <v>0</v>
      </c>
      <c r="AW48" s="7">
        <f t="shared" si="53"/>
        <v>0</v>
      </c>
      <c r="AX48" s="7">
        <f t="shared" si="53"/>
        <v>0</v>
      </c>
      <c r="AY48" s="7">
        <f t="shared" si="53"/>
        <v>0</v>
      </c>
      <c r="AZ48" s="7">
        <f t="shared" si="53"/>
        <v>0</v>
      </c>
      <c r="BA48" s="7">
        <f t="shared" si="53"/>
        <v>0</v>
      </c>
      <c r="BB48" s="7">
        <f t="shared" si="53"/>
        <v>0</v>
      </c>
      <c r="BC48" s="7">
        <f t="shared" si="53"/>
        <v>0</v>
      </c>
      <c r="BD48" s="7">
        <f t="shared" si="53"/>
        <v>0</v>
      </c>
      <c r="BE48" s="7">
        <f t="shared" si="53"/>
        <v>0</v>
      </c>
      <c r="BF48" s="7">
        <f t="shared" si="53"/>
        <v>0</v>
      </c>
      <c r="BG48" s="7">
        <f t="shared" si="53"/>
        <v>0</v>
      </c>
      <c r="BH48" s="7">
        <f t="shared" si="53"/>
        <v>0</v>
      </c>
      <c r="BI48" s="7">
        <f t="shared" si="53"/>
        <v>0</v>
      </c>
      <c r="BJ48" s="7">
        <f t="shared" si="53"/>
        <v>0</v>
      </c>
      <c r="BK48" s="7">
        <f t="shared" si="53"/>
        <v>0</v>
      </c>
      <c r="BL48" s="7">
        <f t="shared" si="53"/>
        <v>0</v>
      </c>
      <c r="BM48" s="7">
        <f t="shared" si="53"/>
        <v>0</v>
      </c>
      <c r="BN48" s="7">
        <f t="shared" si="53"/>
        <v>0</v>
      </c>
      <c r="BO48" s="7">
        <f t="shared" si="53"/>
        <v>0</v>
      </c>
      <c r="BP48" s="7">
        <f t="shared" si="53"/>
        <v>0</v>
      </c>
      <c r="BQ48" s="7">
        <f t="shared" si="53"/>
        <v>0</v>
      </c>
      <c r="BR48" s="7">
        <f t="shared" si="53"/>
        <v>0</v>
      </c>
      <c r="BS48" s="7">
        <f t="shared" si="53"/>
        <v>0</v>
      </c>
      <c r="BT48" s="7">
        <f t="shared" si="53"/>
        <v>0</v>
      </c>
      <c r="BU48" s="7">
        <f t="shared" si="53"/>
        <v>0</v>
      </c>
      <c r="BV48" s="7">
        <f t="shared" si="52"/>
        <v>0</v>
      </c>
      <c r="BW48" s="7">
        <f t="shared" si="52"/>
        <v>0</v>
      </c>
      <c r="BX48" s="7">
        <f t="shared" si="52"/>
        <v>0</v>
      </c>
      <c r="BY48" s="7">
        <f t="shared" si="52"/>
        <v>0</v>
      </c>
      <c r="BZ48" s="7">
        <f t="shared" si="52"/>
        <v>0</v>
      </c>
      <c r="CA48" s="7">
        <f t="shared" si="52"/>
        <v>0</v>
      </c>
      <c r="CB48" s="7">
        <f t="shared" si="52"/>
        <v>0</v>
      </c>
      <c r="CC48" s="7">
        <f t="shared" si="52"/>
        <v>0</v>
      </c>
      <c r="CD48" s="7">
        <f t="shared" si="52"/>
        <v>0</v>
      </c>
      <c r="CE48" s="7">
        <f t="shared" si="52"/>
        <v>0</v>
      </c>
      <c r="CF48" s="7">
        <f t="shared" si="52"/>
        <v>0</v>
      </c>
      <c r="CG48" s="7">
        <f t="shared" si="52"/>
        <v>0</v>
      </c>
      <c r="CH48" s="7">
        <f t="shared" si="52"/>
        <v>0</v>
      </c>
      <c r="CI48" s="7">
        <f t="shared" si="52"/>
        <v>0</v>
      </c>
      <c r="CJ48" s="7">
        <f t="shared" si="52"/>
        <v>0</v>
      </c>
      <c r="CK48" s="7">
        <f t="shared" si="52"/>
        <v>0</v>
      </c>
      <c r="CL48" s="7">
        <f t="shared" si="52"/>
        <v>0</v>
      </c>
      <c r="CM48" s="7">
        <f t="shared" si="52"/>
        <v>0</v>
      </c>
      <c r="CN48" s="7">
        <f t="shared" si="52"/>
        <v>0</v>
      </c>
      <c r="CO48" s="7">
        <f t="shared" si="52"/>
        <v>0</v>
      </c>
      <c r="CP48" s="7">
        <f t="shared" si="52"/>
        <v>0</v>
      </c>
      <c r="CQ48" s="7">
        <f t="shared" si="52"/>
        <v>0</v>
      </c>
      <c r="CR48" s="7">
        <f t="shared" si="52"/>
        <v>0</v>
      </c>
      <c r="CS48" s="7">
        <f t="shared" si="47"/>
        <v>0</v>
      </c>
      <c r="CT48" s="7">
        <f t="shared" si="47"/>
        <v>0</v>
      </c>
      <c r="CU48" s="7">
        <f t="shared" si="47"/>
        <v>0</v>
      </c>
      <c r="CV48" s="7">
        <f t="shared" si="47"/>
        <v>0</v>
      </c>
      <c r="CW48" s="7">
        <f t="shared" si="47"/>
        <v>0</v>
      </c>
      <c r="CX48" s="7">
        <f t="shared" si="47"/>
        <v>0</v>
      </c>
      <c r="CY48" s="7">
        <f t="shared" si="47"/>
        <v>0</v>
      </c>
      <c r="CZ48" s="7">
        <f t="shared" si="47"/>
        <v>0</v>
      </c>
      <c r="DA48" s="7">
        <f t="shared" si="47"/>
        <v>0</v>
      </c>
      <c r="DB48" s="7">
        <f t="shared" si="47"/>
        <v>0</v>
      </c>
      <c r="DC48" s="7">
        <f t="shared" si="47"/>
        <v>0</v>
      </c>
      <c r="DD48" s="7">
        <f t="shared" si="47"/>
        <v>0</v>
      </c>
      <c r="DE48" s="7">
        <f t="shared" si="47"/>
        <v>0</v>
      </c>
      <c r="DF48" s="7">
        <f t="shared" si="47"/>
        <v>0</v>
      </c>
      <c r="DG48" s="7">
        <f t="shared" si="47"/>
        <v>0</v>
      </c>
      <c r="DH48" s="7">
        <f t="shared" si="47"/>
        <v>0</v>
      </c>
      <c r="DI48" s="7">
        <f t="shared" si="47"/>
        <v>0</v>
      </c>
      <c r="DJ48" s="7">
        <f t="shared" si="47"/>
        <v>0</v>
      </c>
      <c r="DK48" s="7">
        <f t="shared" si="48"/>
        <v>0</v>
      </c>
      <c r="DL48" s="7">
        <f t="shared" si="48"/>
        <v>0</v>
      </c>
      <c r="DM48" s="7">
        <f t="shared" si="48"/>
        <v>0</v>
      </c>
      <c r="DN48" s="7">
        <f t="shared" si="48"/>
        <v>0</v>
      </c>
      <c r="DO48" s="7">
        <f t="shared" si="48"/>
        <v>0</v>
      </c>
      <c r="DP48" s="7">
        <f t="shared" si="48"/>
        <v>0</v>
      </c>
      <c r="DQ48" s="7">
        <f t="shared" si="48"/>
        <v>0</v>
      </c>
      <c r="DR48" s="7">
        <f t="shared" si="48"/>
        <v>0</v>
      </c>
      <c r="DS48" s="7">
        <f t="shared" si="48"/>
        <v>0</v>
      </c>
      <c r="DT48" s="7">
        <f t="shared" si="48"/>
        <v>0</v>
      </c>
      <c r="DU48" s="7">
        <f t="shared" si="48"/>
        <v>0</v>
      </c>
      <c r="DV48" s="7">
        <f t="shared" si="48"/>
        <v>0</v>
      </c>
      <c r="DW48" s="7">
        <f t="shared" si="48"/>
        <v>0</v>
      </c>
      <c r="DX48" s="7">
        <f t="shared" si="48"/>
        <v>0</v>
      </c>
      <c r="DY48" s="7">
        <f t="shared" si="48"/>
        <v>0</v>
      </c>
      <c r="DZ48" s="7">
        <f t="shared" si="48"/>
        <v>0</v>
      </c>
      <c r="EA48" s="7">
        <f t="shared" si="48"/>
        <v>0</v>
      </c>
      <c r="EB48" s="7">
        <f t="shared" si="48"/>
        <v>0</v>
      </c>
      <c r="EC48" s="7">
        <f t="shared" si="48"/>
        <v>0</v>
      </c>
      <c r="ED48" s="7">
        <f t="shared" si="48"/>
        <v>0</v>
      </c>
      <c r="EE48" s="7">
        <f t="shared" si="55"/>
        <v>0</v>
      </c>
      <c r="EF48" s="7">
        <f t="shared" si="55"/>
        <v>0</v>
      </c>
      <c r="EG48" s="7">
        <f t="shared" si="55"/>
        <v>0</v>
      </c>
      <c r="EH48" s="7">
        <f t="shared" si="55"/>
        <v>0</v>
      </c>
      <c r="EI48" s="7">
        <f t="shared" si="55"/>
        <v>0</v>
      </c>
      <c r="EJ48" s="7">
        <f t="shared" si="55"/>
        <v>0</v>
      </c>
      <c r="EK48" s="7">
        <f t="shared" si="55"/>
        <v>0</v>
      </c>
      <c r="EL48" s="7">
        <f t="shared" si="55"/>
        <v>0</v>
      </c>
      <c r="EM48" s="7">
        <f t="shared" si="55"/>
        <v>0</v>
      </c>
      <c r="EN48" s="7">
        <f t="shared" si="55"/>
        <v>0</v>
      </c>
      <c r="EO48" s="7">
        <f t="shared" si="55"/>
        <v>0</v>
      </c>
      <c r="EP48" s="7">
        <f t="shared" si="55"/>
        <v>0</v>
      </c>
      <c r="EQ48" s="7">
        <f t="shared" si="55"/>
        <v>0</v>
      </c>
      <c r="ER48" s="7">
        <f t="shared" si="55"/>
        <v>0</v>
      </c>
      <c r="ES48" s="7">
        <f t="shared" si="55"/>
        <v>0</v>
      </c>
      <c r="ET48" s="7">
        <f t="shared" si="55"/>
        <v>0</v>
      </c>
      <c r="EU48" s="7">
        <f t="shared" si="55"/>
        <v>0</v>
      </c>
      <c r="EV48" s="7">
        <f t="shared" si="55"/>
        <v>0</v>
      </c>
      <c r="EW48" s="7">
        <f t="shared" si="55"/>
        <v>0</v>
      </c>
      <c r="EX48" s="7">
        <f t="shared" si="55"/>
        <v>0</v>
      </c>
      <c r="EY48" s="7">
        <f t="shared" si="55"/>
        <v>0</v>
      </c>
      <c r="EZ48" s="7">
        <f t="shared" si="55"/>
        <v>0</v>
      </c>
      <c r="FA48" s="7">
        <f t="shared" si="55"/>
        <v>0</v>
      </c>
      <c r="FB48" s="7">
        <f t="shared" si="55"/>
        <v>0</v>
      </c>
      <c r="FC48" s="7">
        <f t="shared" si="55"/>
        <v>0</v>
      </c>
      <c r="FD48" s="7">
        <f t="shared" si="55"/>
        <v>0</v>
      </c>
      <c r="FE48" s="7">
        <f t="shared" si="55"/>
        <v>0</v>
      </c>
      <c r="FF48" s="7">
        <f t="shared" si="55"/>
        <v>0</v>
      </c>
      <c r="FG48" s="7">
        <f t="shared" si="55"/>
        <v>0</v>
      </c>
      <c r="FH48" s="7">
        <f t="shared" si="55"/>
        <v>0</v>
      </c>
      <c r="FI48" s="7">
        <f t="shared" si="55"/>
        <v>0</v>
      </c>
      <c r="FJ48" s="7">
        <f t="shared" si="55"/>
        <v>0</v>
      </c>
      <c r="FK48" s="7">
        <f t="shared" si="55"/>
        <v>0</v>
      </c>
      <c r="FL48" s="7">
        <f t="shared" si="55"/>
        <v>0</v>
      </c>
      <c r="FM48" s="7">
        <f t="shared" si="55"/>
        <v>0</v>
      </c>
      <c r="FN48" s="7">
        <f t="shared" si="55"/>
        <v>0</v>
      </c>
      <c r="FO48" s="7">
        <f t="shared" si="55"/>
        <v>0</v>
      </c>
      <c r="FP48" s="7">
        <f t="shared" si="55"/>
        <v>0</v>
      </c>
      <c r="FQ48" s="7">
        <f t="shared" si="55"/>
        <v>0</v>
      </c>
      <c r="FR48" s="7">
        <f t="shared" si="55"/>
        <v>0</v>
      </c>
      <c r="FS48" s="7">
        <f t="shared" si="55"/>
        <v>0</v>
      </c>
      <c r="FT48" s="7">
        <f t="shared" si="55"/>
        <v>0</v>
      </c>
      <c r="FU48" s="7">
        <f t="shared" si="55"/>
        <v>0</v>
      </c>
      <c r="FV48" s="7">
        <f t="shared" si="55"/>
        <v>0</v>
      </c>
      <c r="FW48" s="7">
        <f t="shared" si="55"/>
        <v>0</v>
      </c>
      <c r="FX48" s="7">
        <f t="shared" si="55"/>
        <v>0</v>
      </c>
    </row>
    <row r="49" spans="4:180" x14ac:dyDescent="0.3">
      <c r="D49" s="11" t="s">
        <v>159</v>
      </c>
      <c r="E49" s="155">
        <v>156816</v>
      </c>
      <c r="F49" s="2">
        <v>42461</v>
      </c>
      <c r="G49" s="6">
        <v>1</v>
      </c>
      <c r="H49" s="9">
        <f>EDATE(F49,G49)</f>
        <v>42491</v>
      </c>
      <c r="I49" s="7">
        <f t="shared" si="49"/>
        <v>156816</v>
      </c>
      <c r="J49" s="7">
        <f t="shared" si="49"/>
        <v>0</v>
      </c>
      <c r="K49" s="7">
        <f t="shared" si="49"/>
        <v>0</v>
      </c>
      <c r="L49" s="7">
        <f t="shared" si="49"/>
        <v>0</v>
      </c>
      <c r="M49" s="7">
        <f t="shared" si="49"/>
        <v>0</v>
      </c>
      <c r="N49" s="7">
        <f t="shared" si="49"/>
        <v>0</v>
      </c>
      <c r="O49" s="7">
        <f t="shared" si="49"/>
        <v>0</v>
      </c>
      <c r="P49" s="7">
        <f t="shared" si="49"/>
        <v>0</v>
      </c>
      <c r="Q49" s="7">
        <f t="shared" si="49"/>
        <v>0</v>
      </c>
      <c r="R49" s="7">
        <f t="shared" si="49"/>
        <v>0</v>
      </c>
      <c r="S49" s="7">
        <f t="shared" si="49"/>
        <v>0</v>
      </c>
      <c r="T49" s="7">
        <f t="shared" si="49"/>
        <v>0</v>
      </c>
      <c r="U49" s="7">
        <f t="shared" si="49"/>
        <v>0</v>
      </c>
      <c r="V49" s="7">
        <f t="shared" si="49"/>
        <v>0</v>
      </c>
      <c r="W49" s="7">
        <f t="shared" si="49"/>
        <v>0</v>
      </c>
      <c r="X49" s="7">
        <f t="shared" si="49"/>
        <v>0</v>
      </c>
      <c r="Y49" s="7">
        <f t="shared" si="53"/>
        <v>0</v>
      </c>
      <c r="Z49" s="7">
        <f t="shared" si="53"/>
        <v>0</v>
      </c>
      <c r="AA49" s="7">
        <f t="shared" si="53"/>
        <v>0</v>
      </c>
      <c r="AB49" s="7">
        <f t="shared" si="53"/>
        <v>0</v>
      </c>
      <c r="AC49" s="7">
        <f t="shared" si="53"/>
        <v>0</v>
      </c>
      <c r="AD49" s="7">
        <f t="shared" si="53"/>
        <v>0</v>
      </c>
      <c r="AE49" s="7">
        <f t="shared" si="53"/>
        <v>0</v>
      </c>
      <c r="AF49" s="7">
        <f t="shared" si="53"/>
        <v>0</v>
      </c>
      <c r="AG49" s="7">
        <f t="shared" si="53"/>
        <v>0</v>
      </c>
      <c r="AH49" s="7">
        <f t="shared" si="53"/>
        <v>0</v>
      </c>
      <c r="AI49" s="7">
        <f t="shared" si="53"/>
        <v>0</v>
      </c>
      <c r="AJ49" s="7">
        <f t="shared" si="53"/>
        <v>0</v>
      </c>
      <c r="AK49" s="7">
        <f t="shared" si="53"/>
        <v>0</v>
      </c>
      <c r="AL49" s="7">
        <f t="shared" si="53"/>
        <v>0</v>
      </c>
      <c r="AM49" s="7">
        <f t="shared" si="53"/>
        <v>0</v>
      </c>
      <c r="AN49" s="7">
        <f t="shared" si="53"/>
        <v>0</v>
      </c>
      <c r="AO49" s="7">
        <f t="shared" si="53"/>
        <v>0</v>
      </c>
      <c r="AP49" s="7">
        <f t="shared" si="53"/>
        <v>0</v>
      </c>
      <c r="AQ49" s="7">
        <f t="shared" si="53"/>
        <v>0</v>
      </c>
      <c r="AR49" s="7">
        <f t="shared" si="53"/>
        <v>0</v>
      </c>
      <c r="AS49" s="7">
        <f t="shared" si="53"/>
        <v>0</v>
      </c>
      <c r="AT49" s="7">
        <f t="shared" si="53"/>
        <v>0</v>
      </c>
      <c r="AU49" s="7">
        <f t="shared" si="53"/>
        <v>0</v>
      </c>
      <c r="AV49" s="7">
        <f t="shared" si="53"/>
        <v>0</v>
      </c>
      <c r="AW49" s="7">
        <f t="shared" si="53"/>
        <v>0</v>
      </c>
      <c r="AX49" s="7">
        <f t="shared" si="53"/>
        <v>0</v>
      </c>
      <c r="AY49" s="7">
        <f t="shared" si="53"/>
        <v>0</v>
      </c>
      <c r="AZ49" s="7">
        <f t="shared" si="53"/>
        <v>0</v>
      </c>
      <c r="BA49" s="7">
        <f t="shared" si="53"/>
        <v>0</v>
      </c>
      <c r="BB49" s="7">
        <f t="shared" si="53"/>
        <v>0</v>
      </c>
      <c r="BC49" s="7">
        <f t="shared" si="53"/>
        <v>0</v>
      </c>
      <c r="BD49" s="7">
        <f t="shared" si="53"/>
        <v>0</v>
      </c>
      <c r="BE49" s="7">
        <f t="shared" si="53"/>
        <v>0</v>
      </c>
      <c r="BF49" s="7">
        <f t="shared" si="53"/>
        <v>0</v>
      </c>
      <c r="BG49" s="7">
        <f t="shared" si="53"/>
        <v>0</v>
      </c>
      <c r="BH49" s="7">
        <f t="shared" si="53"/>
        <v>0</v>
      </c>
      <c r="BI49" s="7">
        <f t="shared" si="53"/>
        <v>0</v>
      </c>
      <c r="BJ49" s="7">
        <f t="shared" si="53"/>
        <v>0</v>
      </c>
      <c r="BK49" s="7">
        <f t="shared" si="53"/>
        <v>0</v>
      </c>
      <c r="BL49" s="7">
        <f t="shared" si="53"/>
        <v>0</v>
      </c>
      <c r="BM49" s="7">
        <f t="shared" si="53"/>
        <v>0</v>
      </c>
      <c r="BN49" s="7">
        <f t="shared" si="53"/>
        <v>0</v>
      </c>
      <c r="BO49" s="7">
        <f t="shared" si="53"/>
        <v>0</v>
      </c>
      <c r="BP49" s="7">
        <f t="shared" si="53"/>
        <v>0</v>
      </c>
      <c r="BQ49" s="7">
        <f t="shared" si="53"/>
        <v>0</v>
      </c>
      <c r="BR49" s="7">
        <f t="shared" si="53"/>
        <v>0</v>
      </c>
      <c r="BS49" s="7">
        <f t="shared" si="53"/>
        <v>0</v>
      </c>
      <c r="BT49" s="7">
        <f t="shared" si="53"/>
        <v>0</v>
      </c>
      <c r="BU49" s="7">
        <f t="shared" si="53"/>
        <v>0</v>
      </c>
      <c r="BV49" s="7">
        <f t="shared" si="52"/>
        <v>0</v>
      </c>
      <c r="BW49" s="7">
        <f t="shared" si="52"/>
        <v>0</v>
      </c>
      <c r="BX49" s="7">
        <f t="shared" si="52"/>
        <v>0</v>
      </c>
      <c r="BY49" s="7">
        <f t="shared" si="52"/>
        <v>0</v>
      </c>
      <c r="BZ49" s="7">
        <f t="shared" si="52"/>
        <v>0</v>
      </c>
      <c r="CA49" s="7">
        <f t="shared" si="52"/>
        <v>0</v>
      </c>
      <c r="CB49" s="7">
        <f t="shared" si="52"/>
        <v>0</v>
      </c>
      <c r="CC49" s="7">
        <f t="shared" si="52"/>
        <v>0</v>
      </c>
      <c r="CD49" s="7">
        <f t="shared" si="52"/>
        <v>0</v>
      </c>
      <c r="CE49" s="7">
        <f t="shared" si="52"/>
        <v>0</v>
      </c>
      <c r="CF49" s="7">
        <f t="shared" si="52"/>
        <v>0</v>
      </c>
      <c r="CG49" s="7">
        <f t="shared" si="52"/>
        <v>0</v>
      </c>
      <c r="CH49" s="7">
        <f t="shared" si="52"/>
        <v>0</v>
      </c>
      <c r="CI49" s="7">
        <f t="shared" si="52"/>
        <v>0</v>
      </c>
      <c r="CJ49" s="7">
        <f t="shared" si="52"/>
        <v>0</v>
      </c>
      <c r="CK49" s="7">
        <f t="shared" si="52"/>
        <v>0</v>
      </c>
      <c r="CL49" s="7">
        <f t="shared" si="52"/>
        <v>0</v>
      </c>
      <c r="CM49" s="7">
        <f t="shared" si="52"/>
        <v>0</v>
      </c>
      <c r="CN49" s="7">
        <f t="shared" si="52"/>
        <v>0</v>
      </c>
      <c r="CO49" s="7">
        <f t="shared" si="52"/>
        <v>0</v>
      </c>
      <c r="CP49" s="7">
        <f t="shared" si="52"/>
        <v>0</v>
      </c>
      <c r="CQ49" s="7">
        <f t="shared" si="52"/>
        <v>0</v>
      </c>
      <c r="CR49" s="7">
        <f t="shared" si="52"/>
        <v>0</v>
      </c>
      <c r="CS49" s="7">
        <f t="shared" si="47"/>
        <v>0</v>
      </c>
      <c r="CT49" s="7">
        <f t="shared" si="47"/>
        <v>0</v>
      </c>
      <c r="CU49" s="7">
        <f t="shared" si="47"/>
        <v>0</v>
      </c>
      <c r="CV49" s="7">
        <f t="shared" si="47"/>
        <v>0</v>
      </c>
      <c r="CW49" s="7">
        <f t="shared" si="47"/>
        <v>0</v>
      </c>
      <c r="CX49" s="7">
        <f t="shared" si="47"/>
        <v>0</v>
      </c>
      <c r="CY49" s="7">
        <f t="shared" si="47"/>
        <v>0</v>
      </c>
      <c r="CZ49" s="7">
        <f t="shared" si="47"/>
        <v>0</v>
      </c>
      <c r="DA49" s="7">
        <f t="shared" si="47"/>
        <v>0</v>
      </c>
      <c r="DB49" s="7">
        <f t="shared" si="47"/>
        <v>0</v>
      </c>
      <c r="DC49" s="7">
        <f t="shared" si="47"/>
        <v>0</v>
      </c>
      <c r="DD49" s="7">
        <f t="shared" si="47"/>
        <v>0</v>
      </c>
      <c r="DE49" s="7">
        <f t="shared" si="47"/>
        <v>0</v>
      </c>
      <c r="DF49" s="7">
        <f t="shared" si="47"/>
        <v>0</v>
      </c>
      <c r="DG49" s="7">
        <f t="shared" si="47"/>
        <v>0</v>
      </c>
      <c r="DH49" s="7">
        <f t="shared" si="47"/>
        <v>0</v>
      </c>
      <c r="DI49" s="7">
        <f t="shared" si="47"/>
        <v>0</v>
      </c>
      <c r="DJ49" s="7">
        <f t="shared" si="47"/>
        <v>0</v>
      </c>
      <c r="DK49" s="7">
        <f t="shared" si="48"/>
        <v>0</v>
      </c>
      <c r="DL49" s="7">
        <f t="shared" si="48"/>
        <v>0</v>
      </c>
      <c r="DM49" s="7">
        <f t="shared" si="48"/>
        <v>0</v>
      </c>
      <c r="DN49" s="7">
        <f t="shared" si="48"/>
        <v>0</v>
      </c>
      <c r="DO49" s="7">
        <f t="shared" si="48"/>
        <v>0</v>
      </c>
      <c r="DP49" s="7">
        <f t="shared" si="48"/>
        <v>0</v>
      </c>
      <c r="DQ49" s="7">
        <f t="shared" si="48"/>
        <v>0</v>
      </c>
      <c r="DR49" s="7">
        <f t="shared" si="48"/>
        <v>0</v>
      </c>
      <c r="DS49" s="7">
        <f t="shared" si="48"/>
        <v>0</v>
      </c>
      <c r="DT49" s="7">
        <f t="shared" si="48"/>
        <v>0</v>
      </c>
      <c r="DU49" s="7">
        <f t="shared" si="48"/>
        <v>0</v>
      </c>
      <c r="DV49" s="7">
        <f t="shared" si="48"/>
        <v>0</v>
      </c>
      <c r="DW49" s="7">
        <f t="shared" si="48"/>
        <v>0</v>
      </c>
      <c r="DX49" s="7">
        <f t="shared" si="48"/>
        <v>0</v>
      </c>
      <c r="DY49" s="7">
        <f t="shared" si="48"/>
        <v>0</v>
      </c>
      <c r="DZ49" s="7">
        <f t="shared" si="48"/>
        <v>0</v>
      </c>
      <c r="EA49" s="7">
        <f t="shared" si="48"/>
        <v>0</v>
      </c>
      <c r="EB49" s="7">
        <f t="shared" si="48"/>
        <v>0</v>
      </c>
      <c r="EC49" s="7">
        <f t="shared" si="48"/>
        <v>0</v>
      </c>
      <c r="ED49" s="7">
        <f t="shared" si="48"/>
        <v>0</v>
      </c>
      <c r="EE49" s="7">
        <f t="shared" si="55"/>
        <v>0</v>
      </c>
      <c r="EF49" s="7">
        <f t="shared" si="55"/>
        <v>0</v>
      </c>
      <c r="EG49" s="7">
        <f t="shared" si="55"/>
        <v>0</v>
      </c>
      <c r="EH49" s="7">
        <f t="shared" si="55"/>
        <v>0</v>
      </c>
      <c r="EI49" s="7">
        <f t="shared" si="55"/>
        <v>0</v>
      </c>
      <c r="EJ49" s="7">
        <f t="shared" si="55"/>
        <v>0</v>
      </c>
      <c r="EK49" s="7">
        <f t="shared" si="55"/>
        <v>0</v>
      </c>
      <c r="EL49" s="7">
        <f t="shared" si="55"/>
        <v>0</v>
      </c>
      <c r="EM49" s="7">
        <f t="shared" si="55"/>
        <v>0</v>
      </c>
      <c r="EN49" s="7">
        <f t="shared" si="55"/>
        <v>0</v>
      </c>
      <c r="EO49" s="7">
        <f t="shared" si="55"/>
        <v>0</v>
      </c>
      <c r="EP49" s="7">
        <f t="shared" si="55"/>
        <v>0</v>
      </c>
      <c r="EQ49" s="7">
        <f t="shared" si="55"/>
        <v>0</v>
      </c>
      <c r="ER49" s="7">
        <f t="shared" si="55"/>
        <v>0</v>
      </c>
      <c r="ES49" s="7">
        <f t="shared" si="55"/>
        <v>0</v>
      </c>
      <c r="ET49" s="7">
        <f t="shared" si="55"/>
        <v>0</v>
      </c>
      <c r="EU49" s="7">
        <f t="shared" si="55"/>
        <v>0</v>
      </c>
      <c r="EV49" s="7">
        <f t="shared" si="55"/>
        <v>0</v>
      </c>
      <c r="EW49" s="7">
        <f t="shared" si="55"/>
        <v>0</v>
      </c>
      <c r="EX49" s="7">
        <f t="shared" si="55"/>
        <v>0</v>
      </c>
      <c r="EY49" s="7">
        <f t="shared" si="55"/>
        <v>0</v>
      </c>
      <c r="EZ49" s="7">
        <f t="shared" si="55"/>
        <v>0</v>
      </c>
      <c r="FA49" s="7">
        <f t="shared" si="55"/>
        <v>0</v>
      </c>
      <c r="FB49" s="7">
        <f t="shared" si="55"/>
        <v>0</v>
      </c>
      <c r="FC49" s="7">
        <f t="shared" si="55"/>
        <v>0</v>
      </c>
      <c r="FD49" s="7">
        <f t="shared" si="55"/>
        <v>0</v>
      </c>
      <c r="FE49" s="7">
        <f t="shared" si="55"/>
        <v>0</v>
      </c>
      <c r="FF49" s="7">
        <f t="shared" si="55"/>
        <v>0</v>
      </c>
      <c r="FG49" s="7">
        <f t="shared" si="55"/>
        <v>0</v>
      </c>
      <c r="FH49" s="7">
        <f t="shared" si="55"/>
        <v>0</v>
      </c>
      <c r="FI49" s="7">
        <f t="shared" si="55"/>
        <v>0</v>
      </c>
      <c r="FJ49" s="7">
        <f t="shared" si="55"/>
        <v>0</v>
      </c>
      <c r="FK49" s="7">
        <f t="shared" si="55"/>
        <v>0</v>
      </c>
      <c r="FL49" s="7">
        <f t="shared" si="55"/>
        <v>0</v>
      </c>
      <c r="FM49" s="7">
        <f t="shared" si="55"/>
        <v>0</v>
      </c>
      <c r="FN49" s="7">
        <f t="shared" si="55"/>
        <v>0</v>
      </c>
      <c r="FO49" s="7">
        <f t="shared" si="55"/>
        <v>0</v>
      </c>
      <c r="FP49" s="7">
        <f t="shared" si="55"/>
        <v>0</v>
      </c>
      <c r="FQ49" s="7">
        <f t="shared" si="55"/>
        <v>0</v>
      </c>
      <c r="FR49" s="7">
        <f t="shared" si="55"/>
        <v>0</v>
      </c>
      <c r="FS49" s="7">
        <f t="shared" si="55"/>
        <v>0</v>
      </c>
      <c r="FT49" s="7">
        <f t="shared" si="55"/>
        <v>0</v>
      </c>
      <c r="FU49" s="7">
        <f t="shared" si="55"/>
        <v>0</v>
      </c>
      <c r="FV49" s="7">
        <f t="shared" si="55"/>
        <v>0</v>
      </c>
      <c r="FW49" s="7">
        <f t="shared" si="55"/>
        <v>0</v>
      </c>
      <c r="FX49" s="7">
        <f t="shared" si="55"/>
        <v>0</v>
      </c>
    </row>
    <row r="50" spans="4:180" x14ac:dyDescent="0.3">
      <c r="D50" s="11" t="s">
        <v>160</v>
      </c>
      <c r="E50" s="155">
        <v>0</v>
      </c>
      <c r="F50" s="2">
        <v>42522</v>
      </c>
      <c r="G50" s="6">
        <v>1</v>
      </c>
      <c r="H50" s="9">
        <f>EDATE(F50,G50)</f>
        <v>42552</v>
      </c>
      <c r="I50" s="7">
        <f t="shared" si="49"/>
        <v>0</v>
      </c>
      <c r="J50" s="7">
        <f t="shared" si="49"/>
        <v>0</v>
      </c>
      <c r="K50" s="7">
        <f t="shared" si="49"/>
        <v>0</v>
      </c>
      <c r="L50" s="7">
        <f t="shared" si="49"/>
        <v>0</v>
      </c>
      <c r="M50" s="7">
        <f t="shared" si="49"/>
        <v>0</v>
      </c>
      <c r="N50" s="7">
        <f t="shared" si="49"/>
        <v>0</v>
      </c>
      <c r="O50" s="7">
        <f t="shared" si="49"/>
        <v>0</v>
      </c>
      <c r="P50" s="7">
        <f t="shared" si="49"/>
        <v>0</v>
      </c>
      <c r="Q50" s="7">
        <f t="shared" si="49"/>
        <v>0</v>
      </c>
      <c r="R50" s="7">
        <f t="shared" si="49"/>
        <v>0</v>
      </c>
      <c r="S50" s="7">
        <f t="shared" si="49"/>
        <v>0</v>
      </c>
      <c r="T50" s="7">
        <f t="shared" si="49"/>
        <v>0</v>
      </c>
      <c r="U50" s="7">
        <f t="shared" si="49"/>
        <v>0</v>
      </c>
      <c r="V50" s="7">
        <f t="shared" si="49"/>
        <v>0</v>
      </c>
      <c r="W50" s="7">
        <f t="shared" si="49"/>
        <v>0</v>
      </c>
      <c r="X50" s="7">
        <f t="shared" si="49"/>
        <v>0</v>
      </c>
      <c r="Y50" s="7">
        <f t="shared" si="53"/>
        <v>0</v>
      </c>
      <c r="Z50" s="7">
        <f t="shared" si="53"/>
        <v>0</v>
      </c>
      <c r="AA50" s="7">
        <f t="shared" si="53"/>
        <v>0</v>
      </c>
      <c r="AB50" s="7">
        <f t="shared" si="53"/>
        <v>0</v>
      </c>
      <c r="AC50" s="7">
        <f t="shared" si="53"/>
        <v>0</v>
      </c>
      <c r="AD50" s="7">
        <f t="shared" si="53"/>
        <v>0</v>
      </c>
      <c r="AE50" s="7">
        <f t="shared" si="53"/>
        <v>0</v>
      </c>
      <c r="AF50" s="7">
        <f t="shared" si="53"/>
        <v>0</v>
      </c>
      <c r="AG50" s="7">
        <f t="shared" si="53"/>
        <v>0</v>
      </c>
      <c r="AH50" s="7">
        <f t="shared" si="53"/>
        <v>0</v>
      </c>
      <c r="AI50" s="7">
        <f t="shared" ref="AI50:CR52" si="56">IF(AND(AI$8&gt;=$F50,$H50&gt;AI$8),$E50/$G50,0)</f>
        <v>0</v>
      </c>
      <c r="AJ50" s="7">
        <f t="shared" si="56"/>
        <v>0</v>
      </c>
      <c r="AK50" s="7">
        <f t="shared" si="56"/>
        <v>0</v>
      </c>
      <c r="AL50" s="7">
        <f t="shared" si="56"/>
        <v>0</v>
      </c>
      <c r="AM50" s="7">
        <f t="shared" si="56"/>
        <v>0</v>
      </c>
      <c r="AN50" s="7">
        <f t="shared" si="56"/>
        <v>0</v>
      </c>
      <c r="AO50" s="7">
        <f t="shared" si="56"/>
        <v>0</v>
      </c>
      <c r="AP50" s="7">
        <f t="shared" si="56"/>
        <v>0</v>
      </c>
      <c r="AQ50" s="7">
        <f t="shared" si="56"/>
        <v>0</v>
      </c>
      <c r="AR50" s="7">
        <f t="shared" si="56"/>
        <v>0</v>
      </c>
      <c r="AS50" s="7">
        <f t="shared" si="56"/>
        <v>0</v>
      </c>
      <c r="AT50" s="7">
        <f t="shared" si="56"/>
        <v>0</v>
      </c>
      <c r="AU50" s="7">
        <f t="shared" si="56"/>
        <v>0</v>
      </c>
      <c r="AV50" s="7">
        <f t="shared" si="56"/>
        <v>0</v>
      </c>
      <c r="AW50" s="7">
        <f t="shared" si="56"/>
        <v>0</v>
      </c>
      <c r="AX50" s="7">
        <f t="shared" si="56"/>
        <v>0</v>
      </c>
      <c r="AY50" s="7">
        <f t="shared" si="56"/>
        <v>0</v>
      </c>
      <c r="AZ50" s="7">
        <f t="shared" si="56"/>
        <v>0</v>
      </c>
      <c r="BA50" s="7">
        <f t="shared" si="56"/>
        <v>0</v>
      </c>
      <c r="BB50" s="7">
        <f t="shared" si="56"/>
        <v>0</v>
      </c>
      <c r="BC50" s="7">
        <f t="shared" si="56"/>
        <v>0</v>
      </c>
      <c r="BD50" s="7">
        <f t="shared" si="56"/>
        <v>0</v>
      </c>
      <c r="BE50" s="7">
        <f t="shared" si="56"/>
        <v>0</v>
      </c>
      <c r="BF50" s="7">
        <f t="shared" si="56"/>
        <v>0</v>
      </c>
      <c r="BG50" s="7">
        <f t="shared" si="56"/>
        <v>0</v>
      </c>
      <c r="BH50" s="7">
        <f t="shared" si="56"/>
        <v>0</v>
      </c>
      <c r="BI50" s="7">
        <f t="shared" si="56"/>
        <v>0</v>
      </c>
      <c r="BJ50" s="7">
        <f t="shared" si="56"/>
        <v>0</v>
      </c>
      <c r="BK50" s="7">
        <f t="shared" si="56"/>
        <v>0</v>
      </c>
      <c r="BL50" s="7">
        <f t="shared" si="56"/>
        <v>0</v>
      </c>
      <c r="BM50" s="7">
        <f t="shared" si="56"/>
        <v>0</v>
      </c>
      <c r="BN50" s="7">
        <f t="shared" si="56"/>
        <v>0</v>
      </c>
      <c r="BO50" s="7">
        <f t="shared" si="56"/>
        <v>0</v>
      </c>
      <c r="BP50" s="7">
        <f t="shared" si="56"/>
        <v>0</v>
      </c>
      <c r="BQ50" s="7">
        <f t="shared" si="56"/>
        <v>0</v>
      </c>
      <c r="BR50" s="7">
        <f t="shared" si="56"/>
        <v>0</v>
      </c>
      <c r="BS50" s="7">
        <f t="shared" si="56"/>
        <v>0</v>
      </c>
      <c r="BT50" s="7">
        <f t="shared" si="56"/>
        <v>0</v>
      </c>
      <c r="BU50" s="7">
        <f t="shared" si="56"/>
        <v>0</v>
      </c>
      <c r="BV50" s="7">
        <f t="shared" si="56"/>
        <v>0</v>
      </c>
      <c r="BW50" s="7">
        <f t="shared" si="56"/>
        <v>0</v>
      </c>
      <c r="BX50" s="7">
        <f t="shared" si="56"/>
        <v>0</v>
      </c>
      <c r="BY50" s="7">
        <f t="shared" si="56"/>
        <v>0</v>
      </c>
      <c r="BZ50" s="7">
        <f t="shared" si="56"/>
        <v>0</v>
      </c>
      <c r="CA50" s="7">
        <f t="shared" si="56"/>
        <v>0</v>
      </c>
      <c r="CB50" s="7">
        <f t="shared" si="56"/>
        <v>0</v>
      </c>
      <c r="CC50" s="7">
        <f t="shared" si="56"/>
        <v>0</v>
      </c>
      <c r="CD50" s="7">
        <f t="shared" si="56"/>
        <v>0</v>
      </c>
      <c r="CE50" s="7">
        <f t="shared" si="56"/>
        <v>0</v>
      </c>
      <c r="CF50" s="7">
        <f t="shared" si="56"/>
        <v>0</v>
      </c>
      <c r="CG50" s="7">
        <f t="shared" si="56"/>
        <v>0</v>
      </c>
      <c r="CH50" s="7">
        <f t="shared" si="56"/>
        <v>0</v>
      </c>
      <c r="CI50" s="7">
        <f t="shared" si="56"/>
        <v>0</v>
      </c>
      <c r="CJ50" s="7">
        <f t="shared" si="56"/>
        <v>0</v>
      </c>
      <c r="CK50" s="7">
        <f t="shared" si="56"/>
        <v>0</v>
      </c>
      <c r="CL50" s="7">
        <f t="shared" si="56"/>
        <v>0</v>
      </c>
      <c r="CM50" s="7">
        <f t="shared" si="56"/>
        <v>0</v>
      </c>
      <c r="CN50" s="7">
        <f t="shared" si="56"/>
        <v>0</v>
      </c>
      <c r="CO50" s="7">
        <f t="shared" si="56"/>
        <v>0</v>
      </c>
      <c r="CP50" s="7">
        <f t="shared" si="56"/>
        <v>0</v>
      </c>
      <c r="CQ50" s="7">
        <f t="shared" si="56"/>
        <v>0</v>
      </c>
      <c r="CR50" s="7">
        <f t="shared" si="56"/>
        <v>0</v>
      </c>
      <c r="CS50" s="7">
        <f t="shared" si="47"/>
        <v>0</v>
      </c>
      <c r="CT50" s="7">
        <f t="shared" si="47"/>
        <v>0</v>
      </c>
      <c r="CU50" s="7">
        <f t="shared" si="47"/>
        <v>0</v>
      </c>
      <c r="CV50" s="7">
        <f t="shared" si="47"/>
        <v>0</v>
      </c>
      <c r="CW50" s="7">
        <f t="shared" si="47"/>
        <v>0</v>
      </c>
      <c r="CX50" s="7">
        <f t="shared" si="47"/>
        <v>0</v>
      </c>
      <c r="CY50" s="7">
        <f t="shared" si="47"/>
        <v>0</v>
      </c>
      <c r="CZ50" s="7">
        <f t="shared" si="47"/>
        <v>0</v>
      </c>
      <c r="DA50" s="7">
        <f t="shared" si="47"/>
        <v>0</v>
      </c>
      <c r="DB50" s="7">
        <f t="shared" si="47"/>
        <v>0</v>
      </c>
      <c r="DC50" s="7">
        <f t="shared" si="47"/>
        <v>0</v>
      </c>
      <c r="DD50" s="7">
        <f t="shared" si="47"/>
        <v>0</v>
      </c>
      <c r="DE50" s="7">
        <f t="shared" si="47"/>
        <v>0</v>
      </c>
      <c r="DF50" s="7">
        <f t="shared" si="47"/>
        <v>0</v>
      </c>
      <c r="DG50" s="7">
        <f t="shared" si="47"/>
        <v>0</v>
      </c>
      <c r="DH50" s="7">
        <f t="shared" si="47"/>
        <v>0</v>
      </c>
      <c r="DI50" s="7">
        <f t="shared" si="47"/>
        <v>0</v>
      </c>
      <c r="DJ50" s="7">
        <f t="shared" si="47"/>
        <v>0</v>
      </c>
      <c r="DK50" s="7">
        <f t="shared" si="48"/>
        <v>0</v>
      </c>
      <c r="DL50" s="7">
        <f t="shared" si="48"/>
        <v>0</v>
      </c>
      <c r="DM50" s="7">
        <f t="shared" si="48"/>
        <v>0</v>
      </c>
      <c r="DN50" s="7">
        <f t="shared" si="48"/>
        <v>0</v>
      </c>
      <c r="DO50" s="7">
        <f t="shared" si="48"/>
        <v>0</v>
      </c>
      <c r="DP50" s="7">
        <f t="shared" si="48"/>
        <v>0</v>
      </c>
      <c r="DQ50" s="7">
        <f t="shared" si="48"/>
        <v>0</v>
      </c>
      <c r="DR50" s="7">
        <f t="shared" si="48"/>
        <v>0</v>
      </c>
      <c r="DS50" s="7">
        <f t="shared" si="48"/>
        <v>0</v>
      </c>
      <c r="DT50" s="7">
        <f t="shared" si="48"/>
        <v>0</v>
      </c>
      <c r="DU50" s="7">
        <f t="shared" si="48"/>
        <v>0</v>
      </c>
      <c r="DV50" s="7">
        <f t="shared" si="48"/>
        <v>0</v>
      </c>
      <c r="DW50" s="7">
        <f t="shared" si="48"/>
        <v>0</v>
      </c>
      <c r="DX50" s="7">
        <f t="shared" si="48"/>
        <v>0</v>
      </c>
      <c r="DY50" s="7">
        <f t="shared" si="48"/>
        <v>0</v>
      </c>
      <c r="DZ50" s="7">
        <f t="shared" si="48"/>
        <v>0</v>
      </c>
      <c r="EA50" s="7">
        <f t="shared" si="48"/>
        <v>0</v>
      </c>
      <c r="EB50" s="7">
        <f t="shared" si="48"/>
        <v>0</v>
      </c>
      <c r="EC50" s="7">
        <f t="shared" si="48"/>
        <v>0</v>
      </c>
      <c r="ED50" s="7">
        <f t="shared" si="48"/>
        <v>0</v>
      </c>
      <c r="EE50" s="7">
        <f t="shared" si="55"/>
        <v>0</v>
      </c>
      <c r="EF50" s="7">
        <f t="shared" si="55"/>
        <v>0</v>
      </c>
      <c r="EG50" s="7">
        <f t="shared" si="55"/>
        <v>0</v>
      </c>
      <c r="EH50" s="7">
        <f t="shared" si="55"/>
        <v>0</v>
      </c>
      <c r="EI50" s="7">
        <f t="shared" si="55"/>
        <v>0</v>
      </c>
      <c r="EJ50" s="7">
        <f t="shared" si="55"/>
        <v>0</v>
      </c>
      <c r="EK50" s="7">
        <f t="shared" si="55"/>
        <v>0</v>
      </c>
      <c r="EL50" s="7">
        <f t="shared" si="55"/>
        <v>0</v>
      </c>
      <c r="EM50" s="7">
        <f t="shared" si="55"/>
        <v>0</v>
      </c>
      <c r="EN50" s="7">
        <f t="shared" si="55"/>
        <v>0</v>
      </c>
      <c r="EO50" s="7">
        <f t="shared" si="55"/>
        <v>0</v>
      </c>
      <c r="EP50" s="7">
        <f t="shared" si="55"/>
        <v>0</v>
      </c>
      <c r="EQ50" s="7">
        <f t="shared" si="55"/>
        <v>0</v>
      </c>
      <c r="ER50" s="7">
        <f t="shared" si="55"/>
        <v>0</v>
      </c>
      <c r="ES50" s="7">
        <f t="shared" si="55"/>
        <v>0</v>
      </c>
      <c r="ET50" s="7">
        <f t="shared" si="55"/>
        <v>0</v>
      </c>
      <c r="EU50" s="7">
        <f t="shared" si="55"/>
        <v>0</v>
      </c>
      <c r="EV50" s="7">
        <f t="shared" si="55"/>
        <v>0</v>
      </c>
      <c r="EW50" s="7">
        <f t="shared" si="55"/>
        <v>0</v>
      </c>
      <c r="EX50" s="7">
        <f t="shared" si="55"/>
        <v>0</v>
      </c>
      <c r="EY50" s="7">
        <f t="shared" si="55"/>
        <v>0</v>
      </c>
      <c r="EZ50" s="7">
        <f t="shared" si="55"/>
        <v>0</v>
      </c>
      <c r="FA50" s="7">
        <f t="shared" si="55"/>
        <v>0</v>
      </c>
      <c r="FB50" s="7">
        <f t="shared" si="55"/>
        <v>0</v>
      </c>
      <c r="FC50" s="7">
        <f t="shared" si="55"/>
        <v>0</v>
      </c>
      <c r="FD50" s="7">
        <f t="shared" si="55"/>
        <v>0</v>
      </c>
      <c r="FE50" s="7">
        <f t="shared" si="55"/>
        <v>0</v>
      </c>
      <c r="FF50" s="7">
        <f t="shared" si="55"/>
        <v>0</v>
      </c>
      <c r="FG50" s="7">
        <f t="shared" si="55"/>
        <v>0</v>
      </c>
      <c r="FH50" s="7">
        <f t="shared" si="55"/>
        <v>0</v>
      </c>
      <c r="FI50" s="7">
        <f t="shared" si="55"/>
        <v>0</v>
      </c>
      <c r="FJ50" s="7">
        <f t="shared" si="55"/>
        <v>0</v>
      </c>
      <c r="FK50" s="7">
        <f t="shared" si="55"/>
        <v>0</v>
      </c>
      <c r="FL50" s="7">
        <f t="shared" si="55"/>
        <v>0</v>
      </c>
      <c r="FM50" s="7">
        <f t="shared" si="55"/>
        <v>0</v>
      </c>
      <c r="FN50" s="7">
        <f t="shared" si="55"/>
        <v>0</v>
      </c>
      <c r="FO50" s="7">
        <f t="shared" si="55"/>
        <v>0</v>
      </c>
      <c r="FP50" s="7">
        <f t="shared" si="55"/>
        <v>0</v>
      </c>
      <c r="FQ50" s="7">
        <f t="shared" si="55"/>
        <v>0</v>
      </c>
      <c r="FR50" s="7">
        <f t="shared" si="55"/>
        <v>0</v>
      </c>
      <c r="FS50" s="7">
        <f t="shared" si="55"/>
        <v>0</v>
      </c>
      <c r="FT50" s="7">
        <f t="shared" si="55"/>
        <v>0</v>
      </c>
      <c r="FU50" s="7">
        <f t="shared" si="55"/>
        <v>0</v>
      </c>
      <c r="FV50" s="7">
        <f t="shared" si="55"/>
        <v>0</v>
      </c>
      <c r="FW50" s="7">
        <f t="shared" si="55"/>
        <v>0</v>
      </c>
      <c r="FX50" s="7">
        <f t="shared" si="55"/>
        <v>0</v>
      </c>
    </row>
    <row r="51" spans="4:180" x14ac:dyDescent="0.3">
      <c r="D51" s="11" t="s">
        <v>161</v>
      </c>
      <c r="E51" s="155">
        <v>395707.96500575426</v>
      </c>
      <c r="F51" s="2">
        <v>42461</v>
      </c>
      <c r="G51" s="6">
        <v>1</v>
      </c>
      <c r="H51" s="9">
        <f>EDATE(F51,G51)</f>
        <v>42491</v>
      </c>
      <c r="I51" s="7">
        <f t="shared" si="49"/>
        <v>395707.96500575426</v>
      </c>
      <c r="J51" s="7">
        <f t="shared" si="49"/>
        <v>0</v>
      </c>
      <c r="K51" s="7">
        <f t="shared" si="49"/>
        <v>0</v>
      </c>
      <c r="L51" s="7">
        <f t="shared" si="49"/>
        <v>0</v>
      </c>
      <c r="M51" s="7">
        <f t="shared" si="49"/>
        <v>0</v>
      </c>
      <c r="N51" s="7">
        <f t="shared" si="49"/>
        <v>0</v>
      </c>
      <c r="O51" s="7">
        <f t="shared" si="49"/>
        <v>0</v>
      </c>
      <c r="P51" s="7">
        <f t="shared" si="49"/>
        <v>0</v>
      </c>
      <c r="Q51" s="7">
        <f t="shared" si="49"/>
        <v>0</v>
      </c>
      <c r="R51" s="7">
        <f t="shared" si="49"/>
        <v>0</v>
      </c>
      <c r="S51" s="7">
        <f t="shared" si="49"/>
        <v>0</v>
      </c>
      <c r="T51" s="7">
        <f t="shared" si="49"/>
        <v>0</v>
      </c>
      <c r="U51" s="7">
        <f t="shared" si="49"/>
        <v>0</v>
      </c>
      <c r="V51" s="7">
        <f t="shared" si="49"/>
        <v>0</v>
      </c>
      <c r="W51" s="7">
        <f t="shared" si="49"/>
        <v>0</v>
      </c>
      <c r="X51" s="7">
        <f t="shared" si="49"/>
        <v>0</v>
      </c>
      <c r="Y51" s="7">
        <f t="shared" ref="Y51:BU52" si="57">IF(AND(Y$8&gt;=$F51,$H51&gt;Y$8),$E51/$G51,0)</f>
        <v>0</v>
      </c>
      <c r="Z51" s="7">
        <f t="shared" si="57"/>
        <v>0</v>
      </c>
      <c r="AA51" s="7">
        <f t="shared" si="57"/>
        <v>0</v>
      </c>
      <c r="AB51" s="7">
        <f t="shared" si="57"/>
        <v>0</v>
      </c>
      <c r="AC51" s="7">
        <f t="shared" si="57"/>
        <v>0</v>
      </c>
      <c r="AD51" s="7">
        <f t="shared" si="57"/>
        <v>0</v>
      </c>
      <c r="AE51" s="7">
        <f t="shared" si="57"/>
        <v>0</v>
      </c>
      <c r="AF51" s="7">
        <f t="shared" si="57"/>
        <v>0</v>
      </c>
      <c r="AG51" s="7">
        <f t="shared" si="57"/>
        <v>0</v>
      </c>
      <c r="AH51" s="7">
        <f t="shared" si="57"/>
        <v>0</v>
      </c>
      <c r="AI51" s="7">
        <f t="shared" si="57"/>
        <v>0</v>
      </c>
      <c r="AJ51" s="7">
        <f t="shared" si="57"/>
        <v>0</v>
      </c>
      <c r="AK51" s="7">
        <f t="shared" si="57"/>
        <v>0</v>
      </c>
      <c r="AL51" s="7">
        <f t="shared" si="57"/>
        <v>0</v>
      </c>
      <c r="AM51" s="7">
        <f t="shared" si="57"/>
        <v>0</v>
      </c>
      <c r="AN51" s="7">
        <f t="shared" si="57"/>
        <v>0</v>
      </c>
      <c r="AO51" s="7">
        <f t="shared" si="57"/>
        <v>0</v>
      </c>
      <c r="AP51" s="7">
        <f t="shared" si="57"/>
        <v>0</v>
      </c>
      <c r="AQ51" s="7">
        <f t="shared" si="57"/>
        <v>0</v>
      </c>
      <c r="AR51" s="7">
        <f t="shared" si="57"/>
        <v>0</v>
      </c>
      <c r="AS51" s="7">
        <f t="shared" si="57"/>
        <v>0</v>
      </c>
      <c r="AT51" s="7">
        <f t="shared" si="57"/>
        <v>0</v>
      </c>
      <c r="AU51" s="7">
        <f t="shared" si="57"/>
        <v>0</v>
      </c>
      <c r="AV51" s="7">
        <f t="shared" si="57"/>
        <v>0</v>
      </c>
      <c r="AW51" s="7">
        <f t="shared" si="57"/>
        <v>0</v>
      </c>
      <c r="AX51" s="7">
        <f t="shared" si="57"/>
        <v>0</v>
      </c>
      <c r="AY51" s="7">
        <f t="shared" si="57"/>
        <v>0</v>
      </c>
      <c r="AZ51" s="7">
        <f t="shared" si="57"/>
        <v>0</v>
      </c>
      <c r="BA51" s="7">
        <f t="shared" si="57"/>
        <v>0</v>
      </c>
      <c r="BB51" s="7">
        <f t="shared" si="57"/>
        <v>0</v>
      </c>
      <c r="BC51" s="7">
        <f t="shared" si="57"/>
        <v>0</v>
      </c>
      <c r="BD51" s="7">
        <f t="shared" si="57"/>
        <v>0</v>
      </c>
      <c r="BE51" s="7">
        <f t="shared" si="57"/>
        <v>0</v>
      </c>
      <c r="BF51" s="7">
        <f t="shared" si="57"/>
        <v>0</v>
      </c>
      <c r="BG51" s="7">
        <f t="shared" si="57"/>
        <v>0</v>
      </c>
      <c r="BH51" s="7">
        <f t="shared" si="57"/>
        <v>0</v>
      </c>
      <c r="BI51" s="7">
        <f t="shared" si="57"/>
        <v>0</v>
      </c>
      <c r="BJ51" s="7">
        <f t="shared" si="57"/>
        <v>0</v>
      </c>
      <c r="BK51" s="7">
        <f t="shared" si="57"/>
        <v>0</v>
      </c>
      <c r="BL51" s="7">
        <f t="shared" si="57"/>
        <v>0</v>
      </c>
      <c r="BM51" s="7">
        <f t="shared" si="57"/>
        <v>0</v>
      </c>
      <c r="BN51" s="7">
        <f t="shared" si="57"/>
        <v>0</v>
      </c>
      <c r="BO51" s="7">
        <f t="shared" si="57"/>
        <v>0</v>
      </c>
      <c r="BP51" s="7">
        <f t="shared" si="57"/>
        <v>0</v>
      </c>
      <c r="BQ51" s="7">
        <f t="shared" si="57"/>
        <v>0</v>
      </c>
      <c r="BR51" s="7">
        <f t="shared" si="57"/>
        <v>0</v>
      </c>
      <c r="BS51" s="7">
        <f t="shared" si="57"/>
        <v>0</v>
      </c>
      <c r="BT51" s="7">
        <f t="shared" si="57"/>
        <v>0</v>
      </c>
      <c r="BU51" s="7">
        <f t="shared" si="57"/>
        <v>0</v>
      </c>
      <c r="BV51" s="7">
        <f t="shared" si="56"/>
        <v>0</v>
      </c>
      <c r="BW51" s="7">
        <f t="shared" si="56"/>
        <v>0</v>
      </c>
      <c r="BX51" s="7">
        <f t="shared" si="56"/>
        <v>0</v>
      </c>
      <c r="BY51" s="7">
        <f t="shared" si="56"/>
        <v>0</v>
      </c>
      <c r="BZ51" s="7">
        <f t="shared" si="56"/>
        <v>0</v>
      </c>
      <c r="CA51" s="7">
        <f t="shared" si="56"/>
        <v>0</v>
      </c>
      <c r="CB51" s="7">
        <f t="shared" si="56"/>
        <v>0</v>
      </c>
      <c r="CC51" s="7">
        <f t="shared" si="56"/>
        <v>0</v>
      </c>
      <c r="CD51" s="7">
        <f t="shared" si="56"/>
        <v>0</v>
      </c>
      <c r="CE51" s="7">
        <f t="shared" si="56"/>
        <v>0</v>
      </c>
      <c r="CF51" s="7">
        <f t="shared" si="56"/>
        <v>0</v>
      </c>
      <c r="CG51" s="7">
        <f t="shared" si="56"/>
        <v>0</v>
      </c>
      <c r="CH51" s="7">
        <f t="shared" si="56"/>
        <v>0</v>
      </c>
      <c r="CI51" s="7">
        <f t="shared" si="56"/>
        <v>0</v>
      </c>
      <c r="CJ51" s="7">
        <f t="shared" si="56"/>
        <v>0</v>
      </c>
      <c r="CK51" s="7">
        <f t="shared" si="56"/>
        <v>0</v>
      </c>
      <c r="CL51" s="7">
        <f t="shared" si="56"/>
        <v>0</v>
      </c>
      <c r="CM51" s="7">
        <f t="shared" si="56"/>
        <v>0</v>
      </c>
      <c r="CN51" s="7">
        <f t="shared" si="56"/>
        <v>0</v>
      </c>
      <c r="CO51" s="7">
        <f t="shared" si="56"/>
        <v>0</v>
      </c>
      <c r="CP51" s="7">
        <f t="shared" si="56"/>
        <v>0</v>
      </c>
      <c r="CQ51" s="7">
        <f t="shared" si="56"/>
        <v>0</v>
      </c>
      <c r="CR51" s="7">
        <f t="shared" si="56"/>
        <v>0</v>
      </c>
      <c r="CS51" s="7">
        <f t="shared" si="47"/>
        <v>0</v>
      </c>
      <c r="CT51" s="7">
        <f t="shared" si="47"/>
        <v>0</v>
      </c>
      <c r="CU51" s="7">
        <f t="shared" si="47"/>
        <v>0</v>
      </c>
      <c r="CV51" s="7">
        <f t="shared" si="47"/>
        <v>0</v>
      </c>
      <c r="CW51" s="7">
        <f t="shared" si="47"/>
        <v>0</v>
      </c>
      <c r="CX51" s="7">
        <f t="shared" si="47"/>
        <v>0</v>
      </c>
      <c r="CY51" s="7">
        <f t="shared" si="47"/>
        <v>0</v>
      </c>
      <c r="CZ51" s="7">
        <f t="shared" si="47"/>
        <v>0</v>
      </c>
      <c r="DA51" s="7">
        <f t="shared" si="47"/>
        <v>0</v>
      </c>
      <c r="DB51" s="7">
        <f t="shared" si="47"/>
        <v>0</v>
      </c>
      <c r="DC51" s="7">
        <f t="shared" si="47"/>
        <v>0</v>
      </c>
      <c r="DD51" s="7">
        <f t="shared" si="47"/>
        <v>0</v>
      </c>
      <c r="DE51" s="7">
        <f t="shared" si="47"/>
        <v>0</v>
      </c>
      <c r="DF51" s="7">
        <f t="shared" si="47"/>
        <v>0</v>
      </c>
      <c r="DG51" s="7">
        <f t="shared" si="47"/>
        <v>0</v>
      </c>
      <c r="DH51" s="7">
        <f t="shared" si="47"/>
        <v>0</v>
      </c>
      <c r="DI51" s="7">
        <f t="shared" si="47"/>
        <v>0</v>
      </c>
      <c r="DJ51" s="7">
        <f t="shared" si="47"/>
        <v>0</v>
      </c>
      <c r="DK51" s="7">
        <f t="shared" si="48"/>
        <v>0</v>
      </c>
      <c r="DL51" s="7">
        <f t="shared" si="48"/>
        <v>0</v>
      </c>
      <c r="DM51" s="7">
        <f t="shared" si="48"/>
        <v>0</v>
      </c>
      <c r="DN51" s="7">
        <f t="shared" si="48"/>
        <v>0</v>
      </c>
      <c r="DO51" s="7">
        <f t="shared" si="48"/>
        <v>0</v>
      </c>
      <c r="DP51" s="7">
        <f t="shared" si="48"/>
        <v>0</v>
      </c>
      <c r="DQ51" s="7">
        <f t="shared" si="48"/>
        <v>0</v>
      </c>
      <c r="DR51" s="7">
        <f t="shared" si="48"/>
        <v>0</v>
      </c>
      <c r="DS51" s="7">
        <f t="shared" si="48"/>
        <v>0</v>
      </c>
      <c r="DT51" s="7">
        <f t="shared" si="48"/>
        <v>0</v>
      </c>
      <c r="DU51" s="7">
        <f t="shared" si="48"/>
        <v>0</v>
      </c>
      <c r="DV51" s="7">
        <f t="shared" si="48"/>
        <v>0</v>
      </c>
      <c r="DW51" s="7">
        <f t="shared" si="48"/>
        <v>0</v>
      </c>
      <c r="DX51" s="7">
        <f t="shared" si="48"/>
        <v>0</v>
      </c>
      <c r="DY51" s="7">
        <f t="shared" si="48"/>
        <v>0</v>
      </c>
      <c r="DZ51" s="7">
        <f t="shared" si="48"/>
        <v>0</v>
      </c>
      <c r="EA51" s="7">
        <f t="shared" si="48"/>
        <v>0</v>
      </c>
      <c r="EB51" s="7">
        <f t="shared" si="48"/>
        <v>0</v>
      </c>
      <c r="EC51" s="7">
        <f t="shared" si="48"/>
        <v>0</v>
      </c>
      <c r="ED51" s="7">
        <f t="shared" si="48"/>
        <v>0</v>
      </c>
      <c r="EE51" s="7">
        <f t="shared" si="55"/>
        <v>0</v>
      </c>
      <c r="EF51" s="7">
        <f t="shared" si="55"/>
        <v>0</v>
      </c>
      <c r="EG51" s="7">
        <f t="shared" si="55"/>
        <v>0</v>
      </c>
      <c r="EH51" s="7">
        <f t="shared" si="55"/>
        <v>0</v>
      </c>
      <c r="EI51" s="7">
        <f t="shared" si="55"/>
        <v>0</v>
      </c>
      <c r="EJ51" s="7">
        <f t="shared" si="55"/>
        <v>0</v>
      </c>
      <c r="EK51" s="7">
        <f t="shared" si="55"/>
        <v>0</v>
      </c>
      <c r="EL51" s="7">
        <f t="shared" si="55"/>
        <v>0</v>
      </c>
      <c r="EM51" s="7">
        <f t="shared" si="55"/>
        <v>0</v>
      </c>
      <c r="EN51" s="7">
        <f t="shared" si="55"/>
        <v>0</v>
      </c>
      <c r="EO51" s="7">
        <f t="shared" si="55"/>
        <v>0</v>
      </c>
      <c r="EP51" s="7">
        <f t="shared" si="55"/>
        <v>0</v>
      </c>
      <c r="EQ51" s="7">
        <f t="shared" si="55"/>
        <v>0</v>
      </c>
      <c r="ER51" s="7">
        <f t="shared" si="55"/>
        <v>0</v>
      </c>
      <c r="ES51" s="7">
        <f t="shared" si="55"/>
        <v>0</v>
      </c>
      <c r="ET51" s="7">
        <f t="shared" si="55"/>
        <v>0</v>
      </c>
      <c r="EU51" s="7">
        <f t="shared" si="55"/>
        <v>0</v>
      </c>
      <c r="EV51" s="7">
        <f t="shared" si="55"/>
        <v>0</v>
      </c>
      <c r="EW51" s="7">
        <f t="shared" si="55"/>
        <v>0</v>
      </c>
      <c r="EX51" s="7">
        <f t="shared" si="55"/>
        <v>0</v>
      </c>
      <c r="EY51" s="7">
        <f t="shared" si="55"/>
        <v>0</v>
      </c>
      <c r="EZ51" s="7">
        <f t="shared" si="55"/>
        <v>0</v>
      </c>
      <c r="FA51" s="7">
        <f t="shared" si="55"/>
        <v>0</v>
      </c>
      <c r="FB51" s="7">
        <f t="shared" si="55"/>
        <v>0</v>
      </c>
      <c r="FC51" s="7">
        <f t="shared" si="55"/>
        <v>0</v>
      </c>
      <c r="FD51" s="7">
        <f t="shared" si="55"/>
        <v>0</v>
      </c>
      <c r="FE51" s="7">
        <f t="shared" si="55"/>
        <v>0</v>
      </c>
      <c r="FF51" s="7">
        <f t="shared" si="55"/>
        <v>0</v>
      </c>
      <c r="FG51" s="7">
        <f t="shared" si="55"/>
        <v>0</v>
      </c>
      <c r="FH51" s="7">
        <f t="shared" si="55"/>
        <v>0</v>
      </c>
      <c r="FI51" s="7">
        <f t="shared" si="55"/>
        <v>0</v>
      </c>
      <c r="FJ51" s="7">
        <f t="shared" si="55"/>
        <v>0</v>
      </c>
      <c r="FK51" s="7">
        <f t="shared" si="55"/>
        <v>0</v>
      </c>
      <c r="FL51" s="7">
        <f t="shared" si="55"/>
        <v>0</v>
      </c>
      <c r="FM51" s="7">
        <f t="shared" si="55"/>
        <v>0</v>
      </c>
      <c r="FN51" s="7">
        <f t="shared" si="55"/>
        <v>0</v>
      </c>
      <c r="FO51" s="7">
        <f t="shared" si="55"/>
        <v>0</v>
      </c>
      <c r="FP51" s="7">
        <f t="shared" si="55"/>
        <v>0</v>
      </c>
      <c r="FQ51" s="7">
        <f t="shared" si="55"/>
        <v>0</v>
      </c>
      <c r="FR51" s="7">
        <f t="shared" si="55"/>
        <v>0</v>
      </c>
      <c r="FS51" s="7">
        <f t="shared" si="55"/>
        <v>0</v>
      </c>
      <c r="FT51" s="7">
        <f t="shared" si="55"/>
        <v>0</v>
      </c>
      <c r="FU51" s="7">
        <f t="shared" si="55"/>
        <v>0</v>
      </c>
      <c r="FV51" s="7">
        <f t="shared" si="55"/>
        <v>0</v>
      </c>
      <c r="FW51" s="7">
        <f t="shared" si="55"/>
        <v>0</v>
      </c>
      <c r="FX51" s="7">
        <f t="shared" si="55"/>
        <v>0</v>
      </c>
    </row>
    <row r="52" spans="4:180" x14ac:dyDescent="0.3">
      <c r="D52" s="11" t="s">
        <v>162</v>
      </c>
      <c r="E52" s="155">
        <v>-500000</v>
      </c>
      <c r="F52" s="2">
        <v>42491</v>
      </c>
      <c r="G52" s="6">
        <v>3</v>
      </c>
      <c r="H52" s="9">
        <f>EDATE(F52,G52)</f>
        <v>42583</v>
      </c>
      <c r="I52" s="7">
        <f t="shared" si="49"/>
        <v>0</v>
      </c>
      <c r="J52" s="7">
        <f t="shared" si="49"/>
        <v>-166666.66666666666</v>
      </c>
      <c r="K52" s="7">
        <f t="shared" si="49"/>
        <v>-166666.66666666666</v>
      </c>
      <c r="L52" s="7">
        <f t="shared" si="49"/>
        <v>-166666.66666666666</v>
      </c>
      <c r="M52" s="7">
        <f t="shared" si="49"/>
        <v>0</v>
      </c>
      <c r="N52" s="7">
        <f t="shared" si="49"/>
        <v>0</v>
      </c>
      <c r="O52" s="7">
        <f t="shared" si="49"/>
        <v>0</v>
      </c>
      <c r="P52" s="7">
        <f t="shared" si="49"/>
        <v>0</v>
      </c>
      <c r="Q52" s="7">
        <f t="shared" si="49"/>
        <v>0</v>
      </c>
      <c r="R52" s="7">
        <f t="shared" si="49"/>
        <v>0</v>
      </c>
      <c r="S52" s="7">
        <f t="shared" si="49"/>
        <v>0</v>
      </c>
      <c r="T52" s="7">
        <f t="shared" si="49"/>
        <v>0</v>
      </c>
      <c r="U52" s="7">
        <f t="shared" si="49"/>
        <v>0</v>
      </c>
      <c r="V52" s="7">
        <f t="shared" si="49"/>
        <v>0</v>
      </c>
      <c r="W52" s="7">
        <f t="shared" si="49"/>
        <v>0</v>
      </c>
      <c r="X52" s="7">
        <f t="shared" si="49"/>
        <v>0</v>
      </c>
      <c r="Y52" s="7">
        <f t="shared" si="57"/>
        <v>0</v>
      </c>
      <c r="Z52" s="7">
        <f t="shared" si="57"/>
        <v>0</v>
      </c>
      <c r="AA52" s="7">
        <f t="shared" si="57"/>
        <v>0</v>
      </c>
      <c r="AB52" s="7">
        <f t="shared" si="57"/>
        <v>0</v>
      </c>
      <c r="AC52" s="7">
        <f t="shared" si="57"/>
        <v>0</v>
      </c>
      <c r="AD52" s="7">
        <f t="shared" si="57"/>
        <v>0</v>
      </c>
      <c r="AE52" s="7">
        <f t="shared" si="57"/>
        <v>0</v>
      </c>
      <c r="AF52" s="7">
        <f t="shared" si="57"/>
        <v>0</v>
      </c>
      <c r="AG52" s="7">
        <f t="shared" si="57"/>
        <v>0</v>
      </c>
      <c r="AH52" s="7">
        <f t="shared" si="57"/>
        <v>0</v>
      </c>
      <c r="AI52" s="7">
        <f t="shared" si="57"/>
        <v>0</v>
      </c>
      <c r="AJ52" s="7">
        <f t="shared" si="57"/>
        <v>0</v>
      </c>
      <c r="AK52" s="7">
        <f t="shared" si="57"/>
        <v>0</v>
      </c>
      <c r="AL52" s="7">
        <f t="shared" si="57"/>
        <v>0</v>
      </c>
      <c r="AM52" s="7">
        <f t="shared" si="57"/>
        <v>0</v>
      </c>
      <c r="AN52" s="7">
        <f t="shared" si="57"/>
        <v>0</v>
      </c>
      <c r="AO52" s="7">
        <f t="shared" si="57"/>
        <v>0</v>
      </c>
      <c r="AP52" s="7">
        <f t="shared" si="57"/>
        <v>0</v>
      </c>
      <c r="AQ52" s="7">
        <f t="shared" si="57"/>
        <v>0</v>
      </c>
      <c r="AR52" s="7">
        <f t="shared" si="57"/>
        <v>0</v>
      </c>
      <c r="AS52" s="7">
        <f t="shared" si="57"/>
        <v>0</v>
      </c>
      <c r="AT52" s="7">
        <f t="shared" si="57"/>
        <v>0</v>
      </c>
      <c r="AU52" s="7">
        <f t="shared" si="57"/>
        <v>0</v>
      </c>
      <c r="AV52" s="7">
        <f t="shared" si="57"/>
        <v>0</v>
      </c>
      <c r="AW52" s="7">
        <f t="shared" si="57"/>
        <v>0</v>
      </c>
      <c r="AX52" s="7">
        <f t="shared" si="57"/>
        <v>0</v>
      </c>
      <c r="AY52" s="7">
        <f t="shared" si="57"/>
        <v>0</v>
      </c>
      <c r="AZ52" s="7">
        <f t="shared" si="57"/>
        <v>0</v>
      </c>
      <c r="BA52" s="7">
        <f t="shared" si="57"/>
        <v>0</v>
      </c>
      <c r="BB52" s="7">
        <f t="shared" si="57"/>
        <v>0</v>
      </c>
      <c r="BC52" s="7">
        <f t="shared" si="57"/>
        <v>0</v>
      </c>
      <c r="BD52" s="7">
        <f t="shared" si="57"/>
        <v>0</v>
      </c>
      <c r="BE52" s="7">
        <f t="shared" si="57"/>
        <v>0</v>
      </c>
      <c r="BF52" s="7">
        <f t="shared" si="57"/>
        <v>0</v>
      </c>
      <c r="BG52" s="7">
        <f t="shared" si="57"/>
        <v>0</v>
      </c>
      <c r="BH52" s="7">
        <f t="shared" si="57"/>
        <v>0</v>
      </c>
      <c r="BI52" s="7">
        <f t="shared" si="57"/>
        <v>0</v>
      </c>
      <c r="BJ52" s="7">
        <f t="shared" si="57"/>
        <v>0</v>
      </c>
      <c r="BK52" s="7">
        <f t="shared" si="57"/>
        <v>0</v>
      </c>
      <c r="BL52" s="7">
        <f t="shared" si="57"/>
        <v>0</v>
      </c>
      <c r="BM52" s="7">
        <f t="shared" si="57"/>
        <v>0</v>
      </c>
      <c r="BN52" s="7">
        <f t="shared" si="57"/>
        <v>0</v>
      </c>
      <c r="BO52" s="7">
        <f t="shared" si="57"/>
        <v>0</v>
      </c>
      <c r="BP52" s="7">
        <f t="shared" si="57"/>
        <v>0</v>
      </c>
      <c r="BQ52" s="7">
        <f t="shared" si="57"/>
        <v>0</v>
      </c>
      <c r="BR52" s="7">
        <f t="shared" si="57"/>
        <v>0</v>
      </c>
      <c r="BS52" s="7">
        <f t="shared" si="57"/>
        <v>0</v>
      </c>
      <c r="BT52" s="7">
        <f t="shared" si="57"/>
        <v>0</v>
      </c>
      <c r="BU52" s="7">
        <f t="shared" si="57"/>
        <v>0</v>
      </c>
      <c r="BV52" s="7">
        <f t="shared" si="56"/>
        <v>0</v>
      </c>
      <c r="BW52" s="7">
        <f t="shared" si="56"/>
        <v>0</v>
      </c>
      <c r="BX52" s="7">
        <f t="shared" si="56"/>
        <v>0</v>
      </c>
      <c r="BY52" s="7">
        <f t="shared" si="56"/>
        <v>0</v>
      </c>
      <c r="BZ52" s="7">
        <f t="shared" si="56"/>
        <v>0</v>
      </c>
      <c r="CA52" s="7">
        <f t="shared" si="56"/>
        <v>0</v>
      </c>
      <c r="CB52" s="7">
        <f t="shared" si="56"/>
        <v>0</v>
      </c>
      <c r="CC52" s="7">
        <f t="shared" si="56"/>
        <v>0</v>
      </c>
      <c r="CD52" s="7">
        <f t="shared" si="56"/>
        <v>0</v>
      </c>
      <c r="CE52" s="7">
        <f t="shared" si="56"/>
        <v>0</v>
      </c>
      <c r="CF52" s="7">
        <f t="shared" si="56"/>
        <v>0</v>
      </c>
      <c r="CG52" s="7">
        <f t="shared" si="56"/>
        <v>0</v>
      </c>
      <c r="CH52" s="7">
        <f t="shared" si="56"/>
        <v>0</v>
      </c>
      <c r="CI52" s="7">
        <f t="shared" si="56"/>
        <v>0</v>
      </c>
      <c r="CJ52" s="7">
        <f t="shared" si="56"/>
        <v>0</v>
      </c>
      <c r="CK52" s="7">
        <f t="shared" si="56"/>
        <v>0</v>
      </c>
      <c r="CL52" s="7">
        <f t="shared" si="56"/>
        <v>0</v>
      </c>
      <c r="CM52" s="7">
        <f t="shared" si="56"/>
        <v>0</v>
      </c>
      <c r="CN52" s="7">
        <f t="shared" si="56"/>
        <v>0</v>
      </c>
      <c r="CO52" s="7">
        <f t="shared" si="56"/>
        <v>0</v>
      </c>
      <c r="CP52" s="7">
        <f t="shared" si="56"/>
        <v>0</v>
      </c>
      <c r="CQ52" s="7">
        <f t="shared" si="56"/>
        <v>0</v>
      </c>
      <c r="CR52" s="7">
        <f t="shared" si="56"/>
        <v>0</v>
      </c>
      <c r="CS52" s="7">
        <f t="shared" si="47"/>
        <v>0</v>
      </c>
      <c r="CT52" s="7">
        <f t="shared" si="47"/>
        <v>0</v>
      </c>
      <c r="CU52" s="7">
        <f t="shared" si="47"/>
        <v>0</v>
      </c>
      <c r="CV52" s="7">
        <f t="shared" si="47"/>
        <v>0</v>
      </c>
      <c r="CW52" s="7">
        <f t="shared" si="47"/>
        <v>0</v>
      </c>
      <c r="CX52" s="7">
        <f t="shared" si="47"/>
        <v>0</v>
      </c>
      <c r="CY52" s="7">
        <f t="shared" si="47"/>
        <v>0</v>
      </c>
      <c r="CZ52" s="7">
        <f t="shared" si="47"/>
        <v>0</v>
      </c>
      <c r="DA52" s="7">
        <f t="shared" si="47"/>
        <v>0</v>
      </c>
      <c r="DB52" s="7">
        <f t="shared" si="47"/>
        <v>0</v>
      </c>
      <c r="DC52" s="7">
        <f t="shared" si="47"/>
        <v>0</v>
      </c>
      <c r="DD52" s="7">
        <f t="shared" si="47"/>
        <v>0</v>
      </c>
      <c r="DE52" s="7">
        <f t="shared" si="47"/>
        <v>0</v>
      </c>
      <c r="DF52" s="7">
        <f t="shared" si="47"/>
        <v>0</v>
      </c>
      <c r="DG52" s="7">
        <f t="shared" si="47"/>
        <v>0</v>
      </c>
      <c r="DH52" s="7">
        <f t="shared" si="47"/>
        <v>0</v>
      </c>
      <c r="DI52" s="7">
        <f t="shared" si="47"/>
        <v>0</v>
      </c>
      <c r="DJ52" s="7">
        <f t="shared" si="47"/>
        <v>0</v>
      </c>
      <c r="DK52" s="7">
        <f t="shared" si="48"/>
        <v>0</v>
      </c>
      <c r="DL52" s="7">
        <f t="shared" si="48"/>
        <v>0</v>
      </c>
      <c r="DM52" s="7">
        <f t="shared" si="48"/>
        <v>0</v>
      </c>
      <c r="DN52" s="7">
        <f t="shared" si="48"/>
        <v>0</v>
      </c>
      <c r="DO52" s="7">
        <f t="shared" si="48"/>
        <v>0</v>
      </c>
      <c r="DP52" s="7">
        <f t="shared" si="48"/>
        <v>0</v>
      </c>
      <c r="DQ52" s="7">
        <f t="shared" si="48"/>
        <v>0</v>
      </c>
      <c r="DR52" s="7">
        <f t="shared" si="48"/>
        <v>0</v>
      </c>
      <c r="DS52" s="7">
        <f t="shared" si="48"/>
        <v>0</v>
      </c>
      <c r="DT52" s="7">
        <f t="shared" si="48"/>
        <v>0</v>
      </c>
      <c r="DU52" s="7">
        <f t="shared" si="48"/>
        <v>0</v>
      </c>
      <c r="DV52" s="7">
        <f t="shared" si="48"/>
        <v>0</v>
      </c>
      <c r="DW52" s="7">
        <f t="shared" si="48"/>
        <v>0</v>
      </c>
      <c r="DX52" s="7">
        <f t="shared" si="48"/>
        <v>0</v>
      </c>
      <c r="DY52" s="7">
        <f t="shared" si="48"/>
        <v>0</v>
      </c>
      <c r="DZ52" s="7">
        <f t="shared" ref="DZ52:EO52" si="58">IF(AND(DZ$8&gt;=$F52,$H52&gt;DZ$8),$E52/$G52,0)</f>
        <v>0</v>
      </c>
      <c r="EA52" s="7">
        <f t="shared" si="58"/>
        <v>0</v>
      </c>
      <c r="EB52" s="7">
        <f t="shared" si="58"/>
        <v>0</v>
      </c>
      <c r="EC52" s="7">
        <f t="shared" si="58"/>
        <v>0</v>
      </c>
      <c r="ED52" s="7">
        <f t="shared" si="58"/>
        <v>0</v>
      </c>
      <c r="EE52" s="7">
        <f t="shared" si="58"/>
        <v>0</v>
      </c>
      <c r="EF52" s="7">
        <f t="shared" si="58"/>
        <v>0</v>
      </c>
      <c r="EG52" s="7">
        <f t="shared" si="58"/>
        <v>0</v>
      </c>
      <c r="EH52" s="7">
        <f t="shared" si="58"/>
        <v>0</v>
      </c>
      <c r="EI52" s="7">
        <f t="shared" si="58"/>
        <v>0</v>
      </c>
      <c r="EJ52" s="7">
        <f t="shared" si="58"/>
        <v>0</v>
      </c>
      <c r="EK52" s="7">
        <f t="shared" si="58"/>
        <v>0</v>
      </c>
      <c r="EL52" s="7">
        <f t="shared" si="58"/>
        <v>0</v>
      </c>
      <c r="EM52" s="7">
        <f t="shared" si="58"/>
        <v>0</v>
      </c>
      <c r="EN52" s="7">
        <f t="shared" si="58"/>
        <v>0</v>
      </c>
      <c r="EO52" s="7">
        <f t="shared" si="58"/>
        <v>0</v>
      </c>
      <c r="EP52" s="7">
        <f t="shared" si="55"/>
        <v>0</v>
      </c>
      <c r="EQ52" s="7">
        <f t="shared" si="55"/>
        <v>0</v>
      </c>
      <c r="ER52" s="7">
        <f t="shared" si="55"/>
        <v>0</v>
      </c>
      <c r="ES52" s="7">
        <f t="shared" si="55"/>
        <v>0</v>
      </c>
      <c r="ET52" s="7">
        <f t="shared" si="55"/>
        <v>0</v>
      </c>
      <c r="EU52" s="7">
        <f t="shared" si="55"/>
        <v>0</v>
      </c>
      <c r="EV52" s="7">
        <f t="shared" si="55"/>
        <v>0</v>
      </c>
      <c r="EW52" s="7">
        <f t="shared" si="55"/>
        <v>0</v>
      </c>
      <c r="EX52" s="7">
        <f t="shared" si="55"/>
        <v>0</v>
      </c>
      <c r="EY52" s="7">
        <f t="shared" si="55"/>
        <v>0</v>
      </c>
      <c r="EZ52" s="7">
        <f t="shared" si="55"/>
        <v>0</v>
      </c>
      <c r="FA52" s="7">
        <f t="shared" si="55"/>
        <v>0</v>
      </c>
      <c r="FB52" s="7">
        <f t="shared" si="55"/>
        <v>0</v>
      </c>
      <c r="FC52" s="7">
        <f t="shared" si="55"/>
        <v>0</v>
      </c>
      <c r="FD52" s="7">
        <f t="shared" si="55"/>
        <v>0</v>
      </c>
      <c r="FE52" s="7">
        <f t="shared" si="55"/>
        <v>0</v>
      </c>
      <c r="FF52" s="7">
        <f t="shared" si="55"/>
        <v>0</v>
      </c>
      <c r="FG52" s="7">
        <f t="shared" si="55"/>
        <v>0</v>
      </c>
      <c r="FH52" s="7">
        <f t="shared" si="55"/>
        <v>0</v>
      </c>
      <c r="FI52" s="7">
        <f t="shared" si="55"/>
        <v>0</v>
      </c>
      <c r="FJ52" s="7">
        <f t="shared" si="55"/>
        <v>0</v>
      </c>
      <c r="FK52" s="7">
        <f t="shared" si="55"/>
        <v>0</v>
      </c>
      <c r="FL52" s="7">
        <f t="shared" si="55"/>
        <v>0</v>
      </c>
      <c r="FM52" s="7">
        <f t="shared" si="55"/>
        <v>0</v>
      </c>
      <c r="FN52" s="7">
        <f t="shared" si="55"/>
        <v>0</v>
      </c>
      <c r="FO52" s="7">
        <f t="shared" ref="FO52:FX52" si="59">IF(AND(FO$8&gt;=$F52,$H52&gt;FO$8),$E52/$G52,0)</f>
        <v>0</v>
      </c>
      <c r="FP52" s="7">
        <f t="shared" si="59"/>
        <v>0</v>
      </c>
      <c r="FQ52" s="7">
        <f t="shared" si="59"/>
        <v>0</v>
      </c>
      <c r="FR52" s="7">
        <f t="shared" si="59"/>
        <v>0</v>
      </c>
      <c r="FS52" s="7">
        <f t="shared" si="59"/>
        <v>0</v>
      </c>
      <c r="FT52" s="7">
        <f t="shared" si="59"/>
        <v>0</v>
      </c>
      <c r="FU52" s="7">
        <f t="shared" si="59"/>
        <v>0</v>
      </c>
      <c r="FV52" s="7">
        <f t="shared" si="59"/>
        <v>0</v>
      </c>
      <c r="FW52" s="7">
        <f t="shared" si="59"/>
        <v>0</v>
      </c>
      <c r="FX52" s="7">
        <f t="shared" si="59"/>
        <v>0</v>
      </c>
    </row>
    <row r="53" spans="4:180" x14ac:dyDescent="0.3">
      <c r="D53" s="3" t="s">
        <v>13</v>
      </c>
      <c r="E53" s="12">
        <f>SUM(E9:E52)</f>
        <v>81481009.638502926</v>
      </c>
      <c r="F53" s="9">
        <f>MIN(F9:F52)</f>
        <v>42461</v>
      </c>
      <c r="H53" s="9">
        <f>MAX(H9:H52)</f>
        <v>43040</v>
      </c>
      <c r="I53" s="12">
        <f>SUM(I9:I52)</f>
        <v>5159215.5259341681</v>
      </c>
      <c r="J53" s="12">
        <f>SUM(J9:J52)</f>
        <v>1262601.288134296</v>
      </c>
      <c r="K53" s="12">
        <f>SUM(K9:K52)</f>
        <v>7027300.2256342964</v>
      </c>
      <c r="L53" s="12">
        <f t="shared" ref="L53:BW53" si="60">SUM(L9:L52)</f>
        <v>7027300.2256342964</v>
      </c>
      <c r="M53" s="12">
        <f t="shared" si="60"/>
        <v>6808831.0589676294</v>
      </c>
      <c r="N53" s="12">
        <f t="shared" si="60"/>
        <v>6808831.0589676294</v>
      </c>
      <c r="O53" s="12">
        <f t="shared" si="60"/>
        <v>6808831.0589676294</v>
      </c>
      <c r="P53" s="12">
        <f t="shared" si="60"/>
        <v>4346352.6542057246</v>
      </c>
      <c r="Q53" s="12">
        <f t="shared" si="60"/>
        <v>4346352.6542057246</v>
      </c>
      <c r="R53" s="12">
        <f t="shared" si="60"/>
        <v>3541432.6542057246</v>
      </c>
      <c r="S53" s="12">
        <f t="shared" si="60"/>
        <v>3541432.6542057246</v>
      </c>
      <c r="T53" s="12">
        <f t="shared" si="60"/>
        <v>3528932.6542057246</v>
      </c>
      <c r="U53" s="12">
        <f t="shared" si="60"/>
        <v>3528932.6542057246</v>
      </c>
      <c r="V53" s="12">
        <f t="shared" si="60"/>
        <v>3528932.6542057246</v>
      </c>
      <c r="W53" s="12">
        <f t="shared" si="60"/>
        <v>3528932.6542057246</v>
      </c>
      <c r="X53" s="12">
        <f t="shared" si="60"/>
        <v>3553932.6542057246</v>
      </c>
      <c r="Y53" s="12">
        <f t="shared" si="60"/>
        <v>3553932.6542057246</v>
      </c>
      <c r="Z53" s="12">
        <f t="shared" si="60"/>
        <v>3553932.6542057246</v>
      </c>
      <c r="AA53" s="12">
        <f t="shared" si="60"/>
        <v>25000</v>
      </c>
      <c r="AB53" s="12">
        <f t="shared" si="60"/>
        <v>0</v>
      </c>
      <c r="AC53" s="12">
        <f t="shared" si="60"/>
        <v>0</v>
      </c>
      <c r="AD53" s="12">
        <f t="shared" si="60"/>
        <v>0</v>
      </c>
      <c r="AE53" s="12">
        <f t="shared" si="60"/>
        <v>0</v>
      </c>
      <c r="AF53" s="12">
        <f t="shared" si="60"/>
        <v>0</v>
      </c>
      <c r="AG53" s="12">
        <f t="shared" si="60"/>
        <v>0</v>
      </c>
      <c r="AH53" s="12">
        <f t="shared" si="60"/>
        <v>0</v>
      </c>
      <c r="AI53" s="12">
        <f t="shared" si="60"/>
        <v>0</v>
      </c>
      <c r="AJ53" s="12">
        <f t="shared" si="60"/>
        <v>0</v>
      </c>
      <c r="AK53" s="12">
        <f t="shared" si="60"/>
        <v>0</v>
      </c>
      <c r="AL53" s="12">
        <f t="shared" si="60"/>
        <v>0</v>
      </c>
      <c r="AM53" s="12">
        <f t="shared" si="60"/>
        <v>0</v>
      </c>
      <c r="AN53" s="12">
        <f t="shared" si="60"/>
        <v>0</v>
      </c>
      <c r="AO53" s="12">
        <f t="shared" si="60"/>
        <v>0</v>
      </c>
      <c r="AP53" s="12">
        <f t="shared" si="60"/>
        <v>0</v>
      </c>
      <c r="AQ53" s="12">
        <f t="shared" si="60"/>
        <v>0</v>
      </c>
      <c r="AR53" s="12">
        <f t="shared" si="60"/>
        <v>0</v>
      </c>
      <c r="AS53" s="12">
        <f t="shared" si="60"/>
        <v>0</v>
      </c>
      <c r="AT53" s="12">
        <f t="shared" si="60"/>
        <v>0</v>
      </c>
      <c r="AU53" s="12">
        <f t="shared" si="60"/>
        <v>0</v>
      </c>
      <c r="AV53" s="12">
        <f t="shared" si="60"/>
        <v>0</v>
      </c>
      <c r="AW53" s="12">
        <f t="shared" si="60"/>
        <v>0</v>
      </c>
      <c r="AX53" s="12">
        <f t="shared" si="60"/>
        <v>0</v>
      </c>
      <c r="AY53" s="12">
        <f t="shared" si="60"/>
        <v>0</v>
      </c>
      <c r="AZ53" s="12">
        <f t="shared" si="60"/>
        <v>0</v>
      </c>
      <c r="BA53" s="12">
        <f t="shared" si="60"/>
        <v>0</v>
      </c>
      <c r="BB53" s="12">
        <f t="shared" si="60"/>
        <v>0</v>
      </c>
      <c r="BC53" s="12">
        <f t="shared" si="60"/>
        <v>0</v>
      </c>
      <c r="BD53" s="12">
        <f t="shared" si="60"/>
        <v>0</v>
      </c>
      <c r="BE53" s="12">
        <f t="shared" si="60"/>
        <v>0</v>
      </c>
      <c r="BF53" s="12">
        <f t="shared" si="60"/>
        <v>0</v>
      </c>
      <c r="BG53" s="12">
        <f t="shared" si="60"/>
        <v>0</v>
      </c>
      <c r="BH53" s="12">
        <f t="shared" si="60"/>
        <v>0</v>
      </c>
      <c r="BI53" s="12">
        <f t="shared" si="60"/>
        <v>0</v>
      </c>
      <c r="BJ53" s="12">
        <f t="shared" si="60"/>
        <v>0</v>
      </c>
      <c r="BK53" s="12">
        <f t="shared" si="60"/>
        <v>0</v>
      </c>
      <c r="BL53" s="12">
        <f t="shared" si="60"/>
        <v>0</v>
      </c>
      <c r="BM53" s="12">
        <f t="shared" si="60"/>
        <v>0</v>
      </c>
      <c r="BN53" s="12">
        <f t="shared" si="60"/>
        <v>0</v>
      </c>
      <c r="BO53" s="12">
        <f t="shared" si="60"/>
        <v>0</v>
      </c>
      <c r="BP53" s="12">
        <f t="shared" si="60"/>
        <v>0</v>
      </c>
      <c r="BQ53" s="12">
        <f t="shared" si="60"/>
        <v>0</v>
      </c>
      <c r="BR53" s="12">
        <f t="shared" si="60"/>
        <v>0</v>
      </c>
      <c r="BS53" s="12">
        <f t="shared" si="60"/>
        <v>0</v>
      </c>
      <c r="BT53" s="12">
        <f t="shared" si="60"/>
        <v>0</v>
      </c>
      <c r="BU53" s="12">
        <f t="shared" si="60"/>
        <v>0</v>
      </c>
      <c r="BV53" s="12">
        <f t="shared" si="60"/>
        <v>0</v>
      </c>
      <c r="BW53" s="12">
        <f t="shared" si="60"/>
        <v>0</v>
      </c>
      <c r="BX53" s="12">
        <f t="shared" ref="BX53:DX53" si="61">SUM(BX9:BX52)</f>
        <v>0</v>
      </c>
      <c r="BY53" s="12">
        <f t="shared" si="61"/>
        <v>0</v>
      </c>
      <c r="BZ53" s="12">
        <f t="shared" si="61"/>
        <v>0</v>
      </c>
      <c r="CA53" s="12">
        <f t="shared" si="61"/>
        <v>0</v>
      </c>
      <c r="CB53" s="12">
        <f t="shared" si="61"/>
        <v>0</v>
      </c>
      <c r="CC53" s="12">
        <f t="shared" si="61"/>
        <v>0</v>
      </c>
      <c r="CD53" s="12">
        <f t="shared" si="61"/>
        <v>0</v>
      </c>
      <c r="CE53" s="12">
        <f t="shared" si="61"/>
        <v>0</v>
      </c>
      <c r="CF53" s="12">
        <f t="shared" si="61"/>
        <v>0</v>
      </c>
      <c r="CG53" s="12">
        <f t="shared" si="61"/>
        <v>0</v>
      </c>
      <c r="CH53" s="12">
        <f t="shared" si="61"/>
        <v>0</v>
      </c>
      <c r="CI53" s="12">
        <f t="shared" si="61"/>
        <v>0</v>
      </c>
      <c r="CJ53" s="12">
        <f t="shared" si="61"/>
        <v>0</v>
      </c>
      <c r="CK53" s="12">
        <f t="shared" si="61"/>
        <v>0</v>
      </c>
      <c r="CL53" s="12">
        <f t="shared" si="61"/>
        <v>0</v>
      </c>
      <c r="CM53" s="12">
        <f t="shared" si="61"/>
        <v>0</v>
      </c>
      <c r="CN53" s="12">
        <f t="shared" si="61"/>
        <v>0</v>
      </c>
      <c r="CO53" s="12">
        <f t="shared" si="61"/>
        <v>0</v>
      </c>
      <c r="CP53" s="12">
        <f t="shared" si="61"/>
        <v>0</v>
      </c>
      <c r="CQ53" s="12">
        <f t="shared" si="61"/>
        <v>0</v>
      </c>
      <c r="CR53" s="12">
        <f t="shared" si="61"/>
        <v>0</v>
      </c>
      <c r="CS53" s="12">
        <f t="shared" si="61"/>
        <v>0</v>
      </c>
      <c r="CT53" s="12">
        <f t="shared" si="61"/>
        <v>0</v>
      </c>
      <c r="CU53" s="12">
        <f t="shared" si="61"/>
        <v>0</v>
      </c>
      <c r="CV53" s="12">
        <f t="shared" si="61"/>
        <v>0</v>
      </c>
      <c r="CW53" s="12">
        <f t="shared" si="61"/>
        <v>0</v>
      </c>
      <c r="CX53" s="12">
        <f t="shared" si="61"/>
        <v>0</v>
      </c>
      <c r="CY53" s="12">
        <f t="shared" si="61"/>
        <v>0</v>
      </c>
      <c r="CZ53" s="12">
        <f t="shared" si="61"/>
        <v>0</v>
      </c>
      <c r="DA53" s="12">
        <f t="shared" si="61"/>
        <v>0</v>
      </c>
      <c r="DB53" s="12">
        <f t="shared" si="61"/>
        <v>0</v>
      </c>
      <c r="DC53" s="12">
        <f t="shared" si="61"/>
        <v>0</v>
      </c>
      <c r="DD53" s="12">
        <f t="shared" si="61"/>
        <v>0</v>
      </c>
      <c r="DE53" s="12">
        <f t="shared" si="61"/>
        <v>0</v>
      </c>
      <c r="DF53" s="12">
        <f t="shared" si="61"/>
        <v>0</v>
      </c>
      <c r="DG53" s="12">
        <f t="shared" si="61"/>
        <v>0</v>
      </c>
      <c r="DH53" s="12">
        <f t="shared" si="61"/>
        <v>0</v>
      </c>
      <c r="DI53" s="12">
        <f t="shared" si="61"/>
        <v>0</v>
      </c>
      <c r="DJ53" s="12">
        <f t="shared" si="61"/>
        <v>0</v>
      </c>
      <c r="DK53" s="12">
        <f t="shared" si="61"/>
        <v>0</v>
      </c>
      <c r="DL53" s="12">
        <f t="shared" si="61"/>
        <v>0</v>
      </c>
      <c r="DM53" s="12">
        <f t="shared" si="61"/>
        <v>0</v>
      </c>
      <c r="DN53" s="12">
        <f t="shared" si="61"/>
        <v>0</v>
      </c>
      <c r="DO53" s="12">
        <f t="shared" si="61"/>
        <v>0</v>
      </c>
      <c r="DP53" s="12">
        <f t="shared" si="61"/>
        <v>0</v>
      </c>
      <c r="DQ53" s="12">
        <f t="shared" si="61"/>
        <v>0</v>
      </c>
      <c r="DR53" s="12">
        <f t="shared" si="61"/>
        <v>0</v>
      </c>
      <c r="DS53" s="12">
        <f t="shared" si="61"/>
        <v>0</v>
      </c>
      <c r="DT53" s="12">
        <f t="shared" si="61"/>
        <v>0</v>
      </c>
      <c r="DU53" s="12">
        <f t="shared" si="61"/>
        <v>0</v>
      </c>
      <c r="DV53" s="12">
        <f t="shared" si="61"/>
        <v>0</v>
      </c>
      <c r="DW53" s="12">
        <f t="shared" si="61"/>
        <v>0</v>
      </c>
      <c r="DX53" s="12">
        <f t="shared" si="61"/>
        <v>0</v>
      </c>
      <c r="DY53" s="12">
        <f>SUM(DY9:DY52)</f>
        <v>0</v>
      </c>
      <c r="DZ53" s="12">
        <f>SUM(DZ9:DZ52)</f>
        <v>0</v>
      </c>
      <c r="EA53" s="12">
        <f>SUM(EA9:EA52)</f>
        <v>0</v>
      </c>
      <c r="EB53" s="12">
        <f>SUM(EB9:EB52)</f>
        <v>0</v>
      </c>
      <c r="EC53" s="12">
        <f t="shared" ref="EC53:FX53" si="62">SUM(EC9:EC52)</f>
        <v>0</v>
      </c>
      <c r="ED53" s="12">
        <f t="shared" si="62"/>
        <v>0</v>
      </c>
      <c r="EE53" s="12">
        <f t="shared" si="62"/>
        <v>0</v>
      </c>
      <c r="EF53" s="12">
        <f t="shared" si="62"/>
        <v>0</v>
      </c>
      <c r="EG53" s="12">
        <f t="shared" si="62"/>
        <v>0</v>
      </c>
      <c r="EH53" s="12">
        <f t="shared" si="62"/>
        <v>0</v>
      </c>
      <c r="EI53" s="12">
        <f t="shared" si="62"/>
        <v>0</v>
      </c>
      <c r="EJ53" s="12">
        <f t="shared" si="62"/>
        <v>0</v>
      </c>
      <c r="EK53" s="12">
        <f t="shared" si="62"/>
        <v>0</v>
      </c>
      <c r="EL53" s="12">
        <f t="shared" si="62"/>
        <v>0</v>
      </c>
      <c r="EM53" s="12">
        <f t="shared" si="62"/>
        <v>0</v>
      </c>
      <c r="EN53" s="12">
        <f t="shared" si="62"/>
        <v>0</v>
      </c>
      <c r="EO53" s="12">
        <f t="shared" si="62"/>
        <v>0</v>
      </c>
      <c r="EP53" s="12">
        <f t="shared" si="62"/>
        <v>0</v>
      </c>
      <c r="EQ53" s="12">
        <f t="shared" si="62"/>
        <v>0</v>
      </c>
      <c r="ER53" s="12">
        <f t="shared" si="62"/>
        <v>0</v>
      </c>
      <c r="ES53" s="12">
        <f t="shared" si="62"/>
        <v>0</v>
      </c>
      <c r="ET53" s="12">
        <f t="shared" si="62"/>
        <v>0</v>
      </c>
      <c r="EU53" s="12">
        <f t="shared" si="62"/>
        <v>0</v>
      </c>
      <c r="EV53" s="12">
        <f t="shared" si="62"/>
        <v>0</v>
      </c>
      <c r="EW53" s="12">
        <f t="shared" si="62"/>
        <v>0</v>
      </c>
      <c r="EX53" s="12">
        <f t="shared" si="62"/>
        <v>0</v>
      </c>
      <c r="EY53" s="12">
        <f t="shared" si="62"/>
        <v>0</v>
      </c>
      <c r="EZ53" s="12">
        <f t="shared" si="62"/>
        <v>0</v>
      </c>
      <c r="FA53" s="12">
        <f t="shared" si="62"/>
        <v>0</v>
      </c>
      <c r="FB53" s="12">
        <f t="shared" si="62"/>
        <v>0</v>
      </c>
      <c r="FC53" s="12">
        <f t="shared" si="62"/>
        <v>0</v>
      </c>
      <c r="FD53" s="12">
        <f t="shared" si="62"/>
        <v>0</v>
      </c>
      <c r="FE53" s="12">
        <f t="shared" si="62"/>
        <v>0</v>
      </c>
      <c r="FF53" s="12">
        <f t="shared" si="62"/>
        <v>0</v>
      </c>
      <c r="FG53" s="12">
        <f t="shared" si="62"/>
        <v>0</v>
      </c>
      <c r="FH53" s="12">
        <f t="shared" si="62"/>
        <v>0</v>
      </c>
      <c r="FI53" s="12">
        <f t="shared" si="62"/>
        <v>0</v>
      </c>
      <c r="FJ53" s="12">
        <f t="shared" si="62"/>
        <v>0</v>
      </c>
      <c r="FK53" s="12">
        <f t="shared" si="62"/>
        <v>0</v>
      </c>
      <c r="FL53" s="12">
        <f t="shared" si="62"/>
        <v>0</v>
      </c>
      <c r="FM53" s="12">
        <f t="shared" si="62"/>
        <v>0</v>
      </c>
      <c r="FN53" s="12">
        <f t="shared" si="62"/>
        <v>0</v>
      </c>
      <c r="FO53" s="12">
        <f t="shared" si="62"/>
        <v>0</v>
      </c>
      <c r="FP53" s="12">
        <f t="shared" si="62"/>
        <v>0</v>
      </c>
      <c r="FQ53" s="12">
        <f t="shared" si="62"/>
        <v>0</v>
      </c>
      <c r="FR53" s="12">
        <f t="shared" si="62"/>
        <v>0</v>
      </c>
      <c r="FS53" s="12">
        <f t="shared" si="62"/>
        <v>0</v>
      </c>
      <c r="FT53" s="12">
        <f t="shared" si="62"/>
        <v>0</v>
      </c>
      <c r="FU53" s="12">
        <f t="shared" si="62"/>
        <v>0</v>
      </c>
      <c r="FV53" s="12">
        <f t="shared" si="62"/>
        <v>0</v>
      </c>
      <c r="FW53" s="12">
        <f t="shared" si="62"/>
        <v>0</v>
      </c>
      <c r="FX53" s="12">
        <f t="shared" si="62"/>
        <v>0</v>
      </c>
    </row>
    <row r="55" spans="4:180" x14ac:dyDescent="0.3">
      <c r="D55" s="10" t="str">
        <f>D9</f>
        <v>Land price</v>
      </c>
      <c r="E55" s="12">
        <f>E9</f>
        <v>4181760</v>
      </c>
      <c r="I55" s="12">
        <f>I9</f>
        <v>4181760</v>
      </c>
      <c r="J55" s="12">
        <f t="shared" ref="J55:BU55" si="63">J9</f>
        <v>0</v>
      </c>
      <c r="K55" s="12">
        <f t="shared" si="63"/>
        <v>0</v>
      </c>
      <c r="L55" s="12">
        <f t="shared" si="63"/>
        <v>0</v>
      </c>
      <c r="M55" s="12">
        <f t="shared" si="63"/>
        <v>0</v>
      </c>
      <c r="N55" s="12">
        <f t="shared" si="63"/>
        <v>0</v>
      </c>
      <c r="O55" s="12">
        <f t="shared" si="63"/>
        <v>0</v>
      </c>
      <c r="P55" s="12">
        <f t="shared" si="63"/>
        <v>0</v>
      </c>
      <c r="Q55" s="12">
        <f t="shared" si="63"/>
        <v>0</v>
      </c>
      <c r="R55" s="12">
        <f t="shared" si="63"/>
        <v>0</v>
      </c>
      <c r="S55" s="12">
        <f t="shared" si="63"/>
        <v>0</v>
      </c>
      <c r="T55" s="12">
        <f t="shared" si="63"/>
        <v>0</v>
      </c>
      <c r="U55" s="12">
        <f t="shared" si="63"/>
        <v>0</v>
      </c>
      <c r="V55" s="12">
        <f t="shared" si="63"/>
        <v>0</v>
      </c>
      <c r="W55" s="12">
        <f t="shared" si="63"/>
        <v>0</v>
      </c>
      <c r="X55" s="12">
        <f t="shared" si="63"/>
        <v>0</v>
      </c>
      <c r="Y55" s="12">
        <f t="shared" si="63"/>
        <v>0</v>
      </c>
      <c r="Z55" s="12">
        <f t="shared" si="63"/>
        <v>0</v>
      </c>
      <c r="AA55" s="12">
        <f t="shared" si="63"/>
        <v>0</v>
      </c>
      <c r="AB55" s="12">
        <f t="shared" si="63"/>
        <v>0</v>
      </c>
      <c r="AC55" s="12">
        <f t="shared" si="63"/>
        <v>0</v>
      </c>
      <c r="AD55" s="12">
        <f t="shared" si="63"/>
        <v>0</v>
      </c>
      <c r="AE55" s="12">
        <f t="shared" si="63"/>
        <v>0</v>
      </c>
      <c r="AF55" s="12">
        <f t="shared" si="63"/>
        <v>0</v>
      </c>
      <c r="AG55" s="12">
        <f t="shared" si="63"/>
        <v>0</v>
      </c>
      <c r="AH55" s="12">
        <f t="shared" si="63"/>
        <v>0</v>
      </c>
      <c r="AI55" s="12">
        <f t="shared" si="63"/>
        <v>0</v>
      </c>
      <c r="AJ55" s="12">
        <f t="shared" si="63"/>
        <v>0</v>
      </c>
      <c r="AK55" s="12">
        <f t="shared" si="63"/>
        <v>0</v>
      </c>
      <c r="AL55" s="12">
        <f t="shared" si="63"/>
        <v>0</v>
      </c>
      <c r="AM55" s="12">
        <f t="shared" si="63"/>
        <v>0</v>
      </c>
      <c r="AN55" s="12">
        <f t="shared" si="63"/>
        <v>0</v>
      </c>
      <c r="AO55" s="12">
        <f t="shared" si="63"/>
        <v>0</v>
      </c>
      <c r="AP55" s="12">
        <f t="shared" si="63"/>
        <v>0</v>
      </c>
      <c r="AQ55" s="12">
        <f t="shared" si="63"/>
        <v>0</v>
      </c>
      <c r="AR55" s="12">
        <f t="shared" si="63"/>
        <v>0</v>
      </c>
      <c r="AS55" s="12">
        <f t="shared" si="63"/>
        <v>0</v>
      </c>
      <c r="AT55" s="12">
        <f t="shared" si="63"/>
        <v>0</v>
      </c>
      <c r="AU55" s="12">
        <f t="shared" si="63"/>
        <v>0</v>
      </c>
      <c r="AV55" s="12">
        <f t="shared" si="63"/>
        <v>0</v>
      </c>
      <c r="AW55" s="12">
        <f t="shared" si="63"/>
        <v>0</v>
      </c>
      <c r="AX55" s="12">
        <f t="shared" si="63"/>
        <v>0</v>
      </c>
      <c r="AY55" s="12">
        <f t="shared" si="63"/>
        <v>0</v>
      </c>
      <c r="AZ55" s="12">
        <f t="shared" si="63"/>
        <v>0</v>
      </c>
      <c r="BA55" s="12">
        <f t="shared" si="63"/>
        <v>0</v>
      </c>
      <c r="BB55" s="12">
        <f t="shared" si="63"/>
        <v>0</v>
      </c>
      <c r="BC55" s="12">
        <f t="shared" si="63"/>
        <v>0</v>
      </c>
      <c r="BD55" s="12">
        <f t="shared" si="63"/>
        <v>0</v>
      </c>
      <c r="BE55" s="12">
        <f t="shared" si="63"/>
        <v>0</v>
      </c>
      <c r="BF55" s="12">
        <f t="shared" si="63"/>
        <v>0</v>
      </c>
      <c r="BG55" s="12">
        <f t="shared" si="63"/>
        <v>0</v>
      </c>
      <c r="BH55" s="12">
        <f t="shared" si="63"/>
        <v>0</v>
      </c>
      <c r="BI55" s="12">
        <f t="shared" si="63"/>
        <v>0</v>
      </c>
      <c r="BJ55" s="12">
        <f t="shared" si="63"/>
        <v>0</v>
      </c>
      <c r="BK55" s="12">
        <f t="shared" si="63"/>
        <v>0</v>
      </c>
      <c r="BL55" s="12">
        <f t="shared" si="63"/>
        <v>0</v>
      </c>
      <c r="BM55" s="12">
        <f t="shared" si="63"/>
        <v>0</v>
      </c>
      <c r="BN55" s="12">
        <f t="shared" si="63"/>
        <v>0</v>
      </c>
      <c r="BO55" s="12">
        <f t="shared" si="63"/>
        <v>0</v>
      </c>
      <c r="BP55" s="12">
        <f t="shared" si="63"/>
        <v>0</v>
      </c>
      <c r="BQ55" s="12">
        <f t="shared" si="63"/>
        <v>0</v>
      </c>
      <c r="BR55" s="12">
        <f t="shared" si="63"/>
        <v>0</v>
      </c>
      <c r="BS55" s="12">
        <f t="shared" si="63"/>
        <v>0</v>
      </c>
      <c r="BT55" s="12">
        <f t="shared" si="63"/>
        <v>0</v>
      </c>
      <c r="BU55" s="12">
        <f t="shared" si="63"/>
        <v>0</v>
      </c>
      <c r="BV55" s="12">
        <f t="shared" ref="BV55:DX55" si="64">BV9</f>
        <v>0</v>
      </c>
      <c r="BW55" s="12">
        <f t="shared" si="64"/>
        <v>0</v>
      </c>
      <c r="BX55" s="12">
        <f t="shared" si="64"/>
        <v>0</v>
      </c>
      <c r="BY55" s="12">
        <f t="shared" si="64"/>
        <v>0</v>
      </c>
      <c r="BZ55" s="12">
        <f t="shared" si="64"/>
        <v>0</v>
      </c>
      <c r="CA55" s="12">
        <f t="shared" si="64"/>
        <v>0</v>
      </c>
      <c r="CB55" s="12">
        <f t="shared" si="64"/>
        <v>0</v>
      </c>
      <c r="CC55" s="12">
        <f t="shared" si="64"/>
        <v>0</v>
      </c>
      <c r="CD55" s="12">
        <f t="shared" si="64"/>
        <v>0</v>
      </c>
      <c r="CE55" s="12">
        <f t="shared" si="64"/>
        <v>0</v>
      </c>
      <c r="CF55" s="12">
        <f t="shared" si="64"/>
        <v>0</v>
      </c>
      <c r="CG55" s="12">
        <f t="shared" si="64"/>
        <v>0</v>
      </c>
      <c r="CH55" s="12">
        <f t="shared" si="64"/>
        <v>0</v>
      </c>
      <c r="CI55" s="12">
        <f t="shared" si="64"/>
        <v>0</v>
      </c>
      <c r="CJ55" s="12">
        <f t="shared" si="64"/>
        <v>0</v>
      </c>
      <c r="CK55" s="12">
        <f t="shared" si="64"/>
        <v>0</v>
      </c>
      <c r="CL55" s="12">
        <f t="shared" si="64"/>
        <v>0</v>
      </c>
      <c r="CM55" s="12">
        <f t="shared" si="64"/>
        <v>0</v>
      </c>
      <c r="CN55" s="12">
        <f t="shared" si="64"/>
        <v>0</v>
      </c>
      <c r="CO55" s="12">
        <f t="shared" si="64"/>
        <v>0</v>
      </c>
      <c r="CP55" s="12">
        <f t="shared" si="64"/>
        <v>0</v>
      </c>
      <c r="CQ55" s="12">
        <f t="shared" si="64"/>
        <v>0</v>
      </c>
      <c r="CR55" s="12">
        <f t="shared" si="64"/>
        <v>0</v>
      </c>
      <c r="CS55" s="12">
        <f t="shared" si="64"/>
        <v>0</v>
      </c>
      <c r="CT55" s="12">
        <f t="shared" si="64"/>
        <v>0</v>
      </c>
      <c r="CU55" s="12">
        <f t="shared" si="64"/>
        <v>0</v>
      </c>
      <c r="CV55" s="12">
        <f t="shared" si="64"/>
        <v>0</v>
      </c>
      <c r="CW55" s="12">
        <f t="shared" si="64"/>
        <v>0</v>
      </c>
      <c r="CX55" s="12">
        <f t="shared" si="64"/>
        <v>0</v>
      </c>
      <c r="CY55" s="12">
        <f t="shared" si="64"/>
        <v>0</v>
      </c>
      <c r="CZ55" s="12">
        <f t="shared" si="64"/>
        <v>0</v>
      </c>
      <c r="DA55" s="12">
        <f t="shared" si="64"/>
        <v>0</v>
      </c>
      <c r="DB55" s="12">
        <f t="shared" si="64"/>
        <v>0</v>
      </c>
      <c r="DC55" s="12">
        <f t="shared" si="64"/>
        <v>0</v>
      </c>
      <c r="DD55" s="12">
        <f t="shared" si="64"/>
        <v>0</v>
      </c>
      <c r="DE55" s="12">
        <f t="shared" si="64"/>
        <v>0</v>
      </c>
      <c r="DF55" s="12">
        <f t="shared" si="64"/>
        <v>0</v>
      </c>
      <c r="DG55" s="12">
        <f t="shared" si="64"/>
        <v>0</v>
      </c>
      <c r="DH55" s="12">
        <f t="shared" si="64"/>
        <v>0</v>
      </c>
      <c r="DI55" s="12">
        <f t="shared" si="64"/>
        <v>0</v>
      </c>
      <c r="DJ55" s="12">
        <f t="shared" si="64"/>
        <v>0</v>
      </c>
      <c r="DK55" s="12">
        <f t="shared" si="64"/>
        <v>0</v>
      </c>
      <c r="DL55" s="12">
        <f t="shared" si="64"/>
        <v>0</v>
      </c>
      <c r="DM55" s="12">
        <f t="shared" si="64"/>
        <v>0</v>
      </c>
      <c r="DN55" s="12">
        <f t="shared" si="64"/>
        <v>0</v>
      </c>
      <c r="DO55" s="12">
        <f t="shared" si="64"/>
        <v>0</v>
      </c>
      <c r="DP55" s="12">
        <f t="shared" si="64"/>
        <v>0</v>
      </c>
      <c r="DQ55" s="12">
        <f t="shared" si="64"/>
        <v>0</v>
      </c>
      <c r="DR55" s="12">
        <f t="shared" si="64"/>
        <v>0</v>
      </c>
      <c r="DS55" s="12">
        <f t="shared" si="64"/>
        <v>0</v>
      </c>
      <c r="DT55" s="12">
        <f t="shared" si="64"/>
        <v>0</v>
      </c>
      <c r="DU55" s="12">
        <f t="shared" si="64"/>
        <v>0</v>
      </c>
      <c r="DV55" s="12">
        <f t="shared" si="64"/>
        <v>0</v>
      </c>
      <c r="DW55" s="12">
        <f t="shared" si="64"/>
        <v>0</v>
      </c>
      <c r="DX55" s="12">
        <f t="shared" si="64"/>
        <v>0</v>
      </c>
      <c r="DY55" s="12">
        <f>DY9</f>
        <v>0</v>
      </c>
      <c r="DZ55" s="12">
        <f>DZ9</f>
        <v>0</v>
      </c>
      <c r="EA55" s="12">
        <f>EA9</f>
        <v>0</v>
      </c>
      <c r="EB55" s="12">
        <f>EB9</f>
        <v>0</v>
      </c>
      <c r="EC55" s="12">
        <f t="shared" ref="EC55:FX55" si="65">EC9</f>
        <v>0</v>
      </c>
      <c r="ED55" s="12">
        <f t="shared" si="65"/>
        <v>0</v>
      </c>
      <c r="EE55" s="12">
        <f t="shared" si="65"/>
        <v>0</v>
      </c>
      <c r="EF55" s="12">
        <f t="shared" si="65"/>
        <v>0</v>
      </c>
      <c r="EG55" s="12">
        <f t="shared" si="65"/>
        <v>0</v>
      </c>
      <c r="EH55" s="12">
        <f t="shared" si="65"/>
        <v>0</v>
      </c>
      <c r="EI55" s="12">
        <f t="shared" si="65"/>
        <v>0</v>
      </c>
      <c r="EJ55" s="12">
        <f t="shared" si="65"/>
        <v>0</v>
      </c>
      <c r="EK55" s="12">
        <f t="shared" si="65"/>
        <v>0</v>
      </c>
      <c r="EL55" s="12">
        <f t="shared" si="65"/>
        <v>0</v>
      </c>
      <c r="EM55" s="12">
        <f t="shared" si="65"/>
        <v>0</v>
      </c>
      <c r="EN55" s="12">
        <f t="shared" si="65"/>
        <v>0</v>
      </c>
      <c r="EO55" s="12">
        <f t="shared" si="65"/>
        <v>0</v>
      </c>
      <c r="EP55" s="12">
        <f t="shared" si="65"/>
        <v>0</v>
      </c>
      <c r="EQ55" s="12">
        <f t="shared" si="65"/>
        <v>0</v>
      </c>
      <c r="ER55" s="12">
        <f t="shared" si="65"/>
        <v>0</v>
      </c>
      <c r="ES55" s="12">
        <f t="shared" si="65"/>
        <v>0</v>
      </c>
      <c r="ET55" s="12">
        <f t="shared" si="65"/>
        <v>0</v>
      </c>
      <c r="EU55" s="12">
        <f t="shared" si="65"/>
        <v>0</v>
      </c>
      <c r="EV55" s="12">
        <f t="shared" si="65"/>
        <v>0</v>
      </c>
      <c r="EW55" s="12">
        <f t="shared" si="65"/>
        <v>0</v>
      </c>
      <c r="EX55" s="12">
        <f t="shared" si="65"/>
        <v>0</v>
      </c>
      <c r="EY55" s="12">
        <f t="shared" si="65"/>
        <v>0</v>
      </c>
      <c r="EZ55" s="12">
        <f t="shared" si="65"/>
        <v>0</v>
      </c>
      <c r="FA55" s="12">
        <f t="shared" si="65"/>
        <v>0</v>
      </c>
      <c r="FB55" s="12">
        <f t="shared" si="65"/>
        <v>0</v>
      </c>
      <c r="FC55" s="12">
        <f t="shared" si="65"/>
        <v>0</v>
      </c>
      <c r="FD55" s="12">
        <f t="shared" si="65"/>
        <v>0</v>
      </c>
      <c r="FE55" s="12">
        <f t="shared" si="65"/>
        <v>0</v>
      </c>
      <c r="FF55" s="12">
        <f t="shared" si="65"/>
        <v>0</v>
      </c>
      <c r="FG55" s="12">
        <f t="shared" si="65"/>
        <v>0</v>
      </c>
      <c r="FH55" s="12">
        <f t="shared" si="65"/>
        <v>0</v>
      </c>
      <c r="FI55" s="12">
        <f t="shared" si="65"/>
        <v>0</v>
      </c>
      <c r="FJ55" s="12">
        <f t="shared" si="65"/>
        <v>0</v>
      </c>
      <c r="FK55" s="12">
        <f t="shared" si="65"/>
        <v>0</v>
      </c>
      <c r="FL55" s="12">
        <f t="shared" si="65"/>
        <v>0</v>
      </c>
      <c r="FM55" s="12">
        <f t="shared" si="65"/>
        <v>0</v>
      </c>
      <c r="FN55" s="12">
        <f t="shared" si="65"/>
        <v>0</v>
      </c>
      <c r="FO55" s="12">
        <f t="shared" si="65"/>
        <v>0</v>
      </c>
      <c r="FP55" s="12">
        <f t="shared" si="65"/>
        <v>0</v>
      </c>
      <c r="FQ55" s="12">
        <f t="shared" si="65"/>
        <v>0</v>
      </c>
      <c r="FR55" s="12">
        <f t="shared" si="65"/>
        <v>0</v>
      </c>
      <c r="FS55" s="12">
        <f t="shared" si="65"/>
        <v>0</v>
      </c>
      <c r="FT55" s="12">
        <f t="shared" si="65"/>
        <v>0</v>
      </c>
      <c r="FU55" s="12">
        <f t="shared" si="65"/>
        <v>0</v>
      </c>
      <c r="FV55" s="12">
        <f t="shared" si="65"/>
        <v>0</v>
      </c>
      <c r="FW55" s="12">
        <f t="shared" si="65"/>
        <v>0</v>
      </c>
      <c r="FX55" s="12">
        <f t="shared" si="65"/>
        <v>0</v>
      </c>
    </row>
    <row r="56" spans="4:180" x14ac:dyDescent="0.3">
      <c r="D56" s="10" t="s">
        <v>14</v>
      </c>
      <c r="E56" s="12">
        <f>SUM(E10:E27)</f>
        <v>68848555.862499997</v>
      </c>
      <c r="I56" s="12">
        <f>SUM(I10:I27)</f>
        <v>0</v>
      </c>
      <c r="J56" s="12">
        <f t="shared" ref="J56:BU56" si="66">SUM(J10:J27)</f>
        <v>395117.47720588237</v>
      </c>
      <c r="K56" s="12">
        <f t="shared" si="66"/>
        <v>6334588.9147058828</v>
      </c>
      <c r="L56" s="12">
        <f t="shared" si="66"/>
        <v>6334588.9147058828</v>
      </c>
      <c r="M56" s="12">
        <f t="shared" si="66"/>
        <v>6334588.9147058828</v>
      </c>
      <c r="N56" s="12">
        <f t="shared" si="66"/>
        <v>6334588.9147058828</v>
      </c>
      <c r="O56" s="12">
        <f t="shared" si="66"/>
        <v>6334588.9147058828</v>
      </c>
      <c r="P56" s="12">
        <f t="shared" si="66"/>
        <v>4002252.1647058823</v>
      </c>
      <c r="Q56" s="12">
        <f t="shared" si="66"/>
        <v>4002252.1647058823</v>
      </c>
      <c r="R56" s="12">
        <f t="shared" si="66"/>
        <v>3197332.1647058823</v>
      </c>
      <c r="S56" s="12">
        <f t="shared" si="66"/>
        <v>3197332.1647058823</v>
      </c>
      <c r="T56" s="12">
        <f t="shared" si="66"/>
        <v>3197332.1647058823</v>
      </c>
      <c r="U56" s="12">
        <f t="shared" si="66"/>
        <v>3197332.1647058823</v>
      </c>
      <c r="V56" s="12">
        <f t="shared" si="66"/>
        <v>3197332.1647058823</v>
      </c>
      <c r="W56" s="12">
        <f t="shared" si="66"/>
        <v>3197332.1647058823</v>
      </c>
      <c r="X56" s="12">
        <f t="shared" si="66"/>
        <v>3197332.1647058823</v>
      </c>
      <c r="Y56" s="12">
        <f t="shared" si="66"/>
        <v>3197332.1647058823</v>
      </c>
      <c r="Z56" s="12">
        <f t="shared" si="66"/>
        <v>3197332.1647058823</v>
      </c>
      <c r="AA56" s="12">
        <f t="shared" si="66"/>
        <v>0</v>
      </c>
      <c r="AB56" s="12">
        <f t="shared" si="66"/>
        <v>0</v>
      </c>
      <c r="AC56" s="12">
        <f t="shared" si="66"/>
        <v>0</v>
      </c>
      <c r="AD56" s="12">
        <f t="shared" si="66"/>
        <v>0</v>
      </c>
      <c r="AE56" s="12">
        <f t="shared" si="66"/>
        <v>0</v>
      </c>
      <c r="AF56" s="12">
        <f t="shared" si="66"/>
        <v>0</v>
      </c>
      <c r="AG56" s="12">
        <f t="shared" si="66"/>
        <v>0</v>
      </c>
      <c r="AH56" s="12">
        <f t="shared" si="66"/>
        <v>0</v>
      </c>
      <c r="AI56" s="12">
        <f t="shared" si="66"/>
        <v>0</v>
      </c>
      <c r="AJ56" s="12">
        <f t="shared" si="66"/>
        <v>0</v>
      </c>
      <c r="AK56" s="12">
        <f t="shared" si="66"/>
        <v>0</v>
      </c>
      <c r="AL56" s="12">
        <f t="shared" si="66"/>
        <v>0</v>
      </c>
      <c r="AM56" s="12">
        <f t="shared" si="66"/>
        <v>0</v>
      </c>
      <c r="AN56" s="12">
        <f t="shared" si="66"/>
        <v>0</v>
      </c>
      <c r="AO56" s="12">
        <f t="shared" si="66"/>
        <v>0</v>
      </c>
      <c r="AP56" s="12">
        <f t="shared" si="66"/>
        <v>0</v>
      </c>
      <c r="AQ56" s="12">
        <f t="shared" si="66"/>
        <v>0</v>
      </c>
      <c r="AR56" s="12">
        <f t="shared" si="66"/>
        <v>0</v>
      </c>
      <c r="AS56" s="12">
        <f t="shared" si="66"/>
        <v>0</v>
      </c>
      <c r="AT56" s="12">
        <f t="shared" si="66"/>
        <v>0</v>
      </c>
      <c r="AU56" s="12">
        <f t="shared" si="66"/>
        <v>0</v>
      </c>
      <c r="AV56" s="12">
        <f t="shared" si="66"/>
        <v>0</v>
      </c>
      <c r="AW56" s="12">
        <f t="shared" si="66"/>
        <v>0</v>
      </c>
      <c r="AX56" s="12">
        <f t="shared" si="66"/>
        <v>0</v>
      </c>
      <c r="AY56" s="12">
        <f t="shared" si="66"/>
        <v>0</v>
      </c>
      <c r="AZ56" s="12">
        <f t="shared" si="66"/>
        <v>0</v>
      </c>
      <c r="BA56" s="12">
        <f t="shared" si="66"/>
        <v>0</v>
      </c>
      <c r="BB56" s="12">
        <f t="shared" si="66"/>
        <v>0</v>
      </c>
      <c r="BC56" s="12">
        <f t="shared" si="66"/>
        <v>0</v>
      </c>
      <c r="BD56" s="12">
        <f t="shared" si="66"/>
        <v>0</v>
      </c>
      <c r="BE56" s="12">
        <f t="shared" si="66"/>
        <v>0</v>
      </c>
      <c r="BF56" s="12">
        <f t="shared" si="66"/>
        <v>0</v>
      </c>
      <c r="BG56" s="12">
        <f t="shared" si="66"/>
        <v>0</v>
      </c>
      <c r="BH56" s="12">
        <f t="shared" si="66"/>
        <v>0</v>
      </c>
      <c r="BI56" s="12">
        <f t="shared" si="66"/>
        <v>0</v>
      </c>
      <c r="BJ56" s="12">
        <f t="shared" si="66"/>
        <v>0</v>
      </c>
      <c r="BK56" s="12">
        <f t="shared" si="66"/>
        <v>0</v>
      </c>
      <c r="BL56" s="12">
        <f t="shared" si="66"/>
        <v>0</v>
      </c>
      <c r="BM56" s="12">
        <f t="shared" si="66"/>
        <v>0</v>
      </c>
      <c r="BN56" s="12">
        <f t="shared" si="66"/>
        <v>0</v>
      </c>
      <c r="BO56" s="12">
        <f t="shared" si="66"/>
        <v>0</v>
      </c>
      <c r="BP56" s="12">
        <f t="shared" si="66"/>
        <v>0</v>
      </c>
      <c r="BQ56" s="12">
        <f t="shared" si="66"/>
        <v>0</v>
      </c>
      <c r="BR56" s="12">
        <f t="shared" si="66"/>
        <v>0</v>
      </c>
      <c r="BS56" s="12">
        <f t="shared" si="66"/>
        <v>0</v>
      </c>
      <c r="BT56" s="12">
        <f t="shared" si="66"/>
        <v>0</v>
      </c>
      <c r="BU56" s="12">
        <f t="shared" si="66"/>
        <v>0</v>
      </c>
      <c r="BV56" s="12">
        <f t="shared" ref="BV56:DX56" si="67">SUM(BV10:BV27)</f>
        <v>0</v>
      </c>
      <c r="BW56" s="12">
        <f t="shared" si="67"/>
        <v>0</v>
      </c>
      <c r="BX56" s="12">
        <f t="shared" si="67"/>
        <v>0</v>
      </c>
      <c r="BY56" s="12">
        <f t="shared" si="67"/>
        <v>0</v>
      </c>
      <c r="BZ56" s="12">
        <f t="shared" si="67"/>
        <v>0</v>
      </c>
      <c r="CA56" s="12">
        <f t="shared" si="67"/>
        <v>0</v>
      </c>
      <c r="CB56" s="12">
        <f t="shared" si="67"/>
        <v>0</v>
      </c>
      <c r="CC56" s="12">
        <f t="shared" si="67"/>
        <v>0</v>
      </c>
      <c r="CD56" s="12">
        <f t="shared" si="67"/>
        <v>0</v>
      </c>
      <c r="CE56" s="12">
        <f t="shared" si="67"/>
        <v>0</v>
      </c>
      <c r="CF56" s="12">
        <f t="shared" si="67"/>
        <v>0</v>
      </c>
      <c r="CG56" s="12">
        <f t="shared" si="67"/>
        <v>0</v>
      </c>
      <c r="CH56" s="12">
        <f t="shared" si="67"/>
        <v>0</v>
      </c>
      <c r="CI56" s="12">
        <f t="shared" si="67"/>
        <v>0</v>
      </c>
      <c r="CJ56" s="12">
        <f t="shared" si="67"/>
        <v>0</v>
      </c>
      <c r="CK56" s="12">
        <f t="shared" si="67"/>
        <v>0</v>
      </c>
      <c r="CL56" s="12">
        <f t="shared" si="67"/>
        <v>0</v>
      </c>
      <c r="CM56" s="12">
        <f t="shared" si="67"/>
        <v>0</v>
      </c>
      <c r="CN56" s="12">
        <f t="shared" si="67"/>
        <v>0</v>
      </c>
      <c r="CO56" s="12">
        <f t="shared" si="67"/>
        <v>0</v>
      </c>
      <c r="CP56" s="12">
        <f t="shared" si="67"/>
        <v>0</v>
      </c>
      <c r="CQ56" s="12">
        <f t="shared" si="67"/>
        <v>0</v>
      </c>
      <c r="CR56" s="12">
        <f t="shared" si="67"/>
        <v>0</v>
      </c>
      <c r="CS56" s="12">
        <f t="shared" si="67"/>
        <v>0</v>
      </c>
      <c r="CT56" s="12">
        <f t="shared" si="67"/>
        <v>0</v>
      </c>
      <c r="CU56" s="12">
        <f t="shared" si="67"/>
        <v>0</v>
      </c>
      <c r="CV56" s="12">
        <f t="shared" si="67"/>
        <v>0</v>
      </c>
      <c r="CW56" s="12">
        <f t="shared" si="67"/>
        <v>0</v>
      </c>
      <c r="CX56" s="12">
        <f t="shared" si="67"/>
        <v>0</v>
      </c>
      <c r="CY56" s="12">
        <f t="shared" si="67"/>
        <v>0</v>
      </c>
      <c r="CZ56" s="12">
        <f t="shared" si="67"/>
        <v>0</v>
      </c>
      <c r="DA56" s="12">
        <f t="shared" si="67"/>
        <v>0</v>
      </c>
      <c r="DB56" s="12">
        <f t="shared" si="67"/>
        <v>0</v>
      </c>
      <c r="DC56" s="12">
        <f t="shared" si="67"/>
        <v>0</v>
      </c>
      <c r="DD56" s="12">
        <f t="shared" si="67"/>
        <v>0</v>
      </c>
      <c r="DE56" s="12">
        <f t="shared" si="67"/>
        <v>0</v>
      </c>
      <c r="DF56" s="12">
        <f t="shared" si="67"/>
        <v>0</v>
      </c>
      <c r="DG56" s="12">
        <f t="shared" si="67"/>
        <v>0</v>
      </c>
      <c r="DH56" s="12">
        <f t="shared" si="67"/>
        <v>0</v>
      </c>
      <c r="DI56" s="12">
        <f t="shared" si="67"/>
        <v>0</v>
      </c>
      <c r="DJ56" s="12">
        <f t="shared" si="67"/>
        <v>0</v>
      </c>
      <c r="DK56" s="12">
        <f t="shared" si="67"/>
        <v>0</v>
      </c>
      <c r="DL56" s="12">
        <f t="shared" si="67"/>
        <v>0</v>
      </c>
      <c r="DM56" s="12">
        <f t="shared" si="67"/>
        <v>0</v>
      </c>
      <c r="DN56" s="12">
        <f t="shared" si="67"/>
        <v>0</v>
      </c>
      <c r="DO56" s="12">
        <f t="shared" si="67"/>
        <v>0</v>
      </c>
      <c r="DP56" s="12">
        <f t="shared" si="67"/>
        <v>0</v>
      </c>
      <c r="DQ56" s="12">
        <f t="shared" si="67"/>
        <v>0</v>
      </c>
      <c r="DR56" s="12">
        <f t="shared" si="67"/>
        <v>0</v>
      </c>
      <c r="DS56" s="12">
        <f t="shared" si="67"/>
        <v>0</v>
      </c>
      <c r="DT56" s="12">
        <f t="shared" si="67"/>
        <v>0</v>
      </c>
      <c r="DU56" s="12">
        <f t="shared" si="67"/>
        <v>0</v>
      </c>
      <c r="DV56" s="12">
        <f t="shared" si="67"/>
        <v>0</v>
      </c>
      <c r="DW56" s="12">
        <f t="shared" si="67"/>
        <v>0</v>
      </c>
      <c r="DX56" s="12">
        <f t="shared" si="67"/>
        <v>0</v>
      </c>
      <c r="DY56" s="12">
        <f>SUM(DY10:DY27)</f>
        <v>0</v>
      </c>
      <c r="DZ56" s="12">
        <f>SUM(DZ10:DZ27)</f>
        <v>0</v>
      </c>
      <c r="EA56" s="12">
        <f>SUM(EA10:EA27)</f>
        <v>0</v>
      </c>
      <c r="EB56" s="12">
        <f>SUM(EB10:EB27)</f>
        <v>0</v>
      </c>
      <c r="EC56" s="12">
        <f t="shared" ref="EC56:FX56" si="68">SUM(EC10:EC27)</f>
        <v>0</v>
      </c>
      <c r="ED56" s="12">
        <f t="shared" si="68"/>
        <v>0</v>
      </c>
      <c r="EE56" s="12">
        <f t="shared" si="68"/>
        <v>0</v>
      </c>
      <c r="EF56" s="12">
        <f t="shared" si="68"/>
        <v>0</v>
      </c>
      <c r="EG56" s="12">
        <f t="shared" si="68"/>
        <v>0</v>
      </c>
      <c r="EH56" s="12">
        <f t="shared" si="68"/>
        <v>0</v>
      </c>
      <c r="EI56" s="12">
        <f t="shared" si="68"/>
        <v>0</v>
      </c>
      <c r="EJ56" s="12">
        <f t="shared" si="68"/>
        <v>0</v>
      </c>
      <c r="EK56" s="12">
        <f t="shared" si="68"/>
        <v>0</v>
      </c>
      <c r="EL56" s="12">
        <f t="shared" si="68"/>
        <v>0</v>
      </c>
      <c r="EM56" s="12">
        <f t="shared" si="68"/>
        <v>0</v>
      </c>
      <c r="EN56" s="12">
        <f t="shared" si="68"/>
        <v>0</v>
      </c>
      <c r="EO56" s="12">
        <f t="shared" si="68"/>
        <v>0</v>
      </c>
      <c r="EP56" s="12">
        <f t="shared" si="68"/>
        <v>0</v>
      </c>
      <c r="EQ56" s="12">
        <f t="shared" si="68"/>
        <v>0</v>
      </c>
      <c r="ER56" s="12">
        <f t="shared" si="68"/>
        <v>0</v>
      </c>
      <c r="ES56" s="12">
        <f t="shared" si="68"/>
        <v>0</v>
      </c>
      <c r="ET56" s="12">
        <f t="shared" si="68"/>
        <v>0</v>
      </c>
      <c r="EU56" s="12">
        <f t="shared" si="68"/>
        <v>0</v>
      </c>
      <c r="EV56" s="12">
        <f t="shared" si="68"/>
        <v>0</v>
      </c>
      <c r="EW56" s="12">
        <f t="shared" si="68"/>
        <v>0</v>
      </c>
      <c r="EX56" s="12">
        <f t="shared" si="68"/>
        <v>0</v>
      </c>
      <c r="EY56" s="12">
        <f t="shared" si="68"/>
        <v>0</v>
      </c>
      <c r="EZ56" s="12">
        <f t="shared" si="68"/>
        <v>0</v>
      </c>
      <c r="FA56" s="12">
        <f t="shared" si="68"/>
        <v>0</v>
      </c>
      <c r="FB56" s="12">
        <f t="shared" si="68"/>
        <v>0</v>
      </c>
      <c r="FC56" s="12">
        <f t="shared" si="68"/>
        <v>0</v>
      </c>
      <c r="FD56" s="12">
        <f t="shared" si="68"/>
        <v>0</v>
      </c>
      <c r="FE56" s="12">
        <f t="shared" si="68"/>
        <v>0</v>
      </c>
      <c r="FF56" s="12">
        <f t="shared" si="68"/>
        <v>0</v>
      </c>
      <c r="FG56" s="12">
        <f t="shared" si="68"/>
        <v>0</v>
      </c>
      <c r="FH56" s="12">
        <f t="shared" si="68"/>
        <v>0</v>
      </c>
      <c r="FI56" s="12">
        <f t="shared" si="68"/>
        <v>0</v>
      </c>
      <c r="FJ56" s="12">
        <f t="shared" si="68"/>
        <v>0</v>
      </c>
      <c r="FK56" s="12">
        <f t="shared" si="68"/>
        <v>0</v>
      </c>
      <c r="FL56" s="12">
        <f t="shared" si="68"/>
        <v>0</v>
      </c>
      <c r="FM56" s="12">
        <f t="shared" si="68"/>
        <v>0</v>
      </c>
      <c r="FN56" s="12">
        <f t="shared" si="68"/>
        <v>0</v>
      </c>
      <c r="FO56" s="12">
        <f t="shared" si="68"/>
        <v>0</v>
      </c>
      <c r="FP56" s="12">
        <f t="shared" si="68"/>
        <v>0</v>
      </c>
      <c r="FQ56" s="12">
        <f t="shared" si="68"/>
        <v>0</v>
      </c>
      <c r="FR56" s="12">
        <f t="shared" si="68"/>
        <v>0</v>
      </c>
      <c r="FS56" s="12">
        <f t="shared" si="68"/>
        <v>0</v>
      </c>
      <c r="FT56" s="12">
        <f t="shared" si="68"/>
        <v>0</v>
      </c>
      <c r="FU56" s="12">
        <f t="shared" si="68"/>
        <v>0</v>
      </c>
      <c r="FV56" s="12">
        <f t="shared" si="68"/>
        <v>0</v>
      </c>
      <c r="FW56" s="12">
        <f t="shared" si="68"/>
        <v>0</v>
      </c>
      <c r="FX56" s="12">
        <f t="shared" si="68"/>
        <v>0</v>
      </c>
    </row>
    <row r="57" spans="4:180" x14ac:dyDescent="0.3">
      <c r="D57" s="10" t="s">
        <v>15</v>
      </c>
      <c r="E57" s="12">
        <f>SUM(E28:E52)</f>
        <v>8450693.7760029156</v>
      </c>
      <c r="I57" s="12">
        <f>SUM(I28:I52)</f>
        <v>977455.5259341679</v>
      </c>
      <c r="J57" s="12">
        <f t="shared" ref="J57:BU57" si="69">SUM(J28:J52)</f>
        <v>867483.81092841364</v>
      </c>
      <c r="K57" s="12">
        <f t="shared" si="69"/>
        <v>692711.31092841364</v>
      </c>
      <c r="L57" s="12">
        <f t="shared" si="69"/>
        <v>692711.31092841364</v>
      </c>
      <c r="M57" s="12">
        <f t="shared" si="69"/>
        <v>474242.14426174702</v>
      </c>
      <c r="N57" s="12">
        <f t="shared" si="69"/>
        <v>474242.14426174702</v>
      </c>
      <c r="O57" s="12">
        <f t="shared" si="69"/>
        <v>474242.14426174702</v>
      </c>
      <c r="P57" s="12">
        <f t="shared" si="69"/>
        <v>344100.48949984228</v>
      </c>
      <c r="Q57" s="12">
        <f t="shared" si="69"/>
        <v>344100.48949984228</v>
      </c>
      <c r="R57" s="12">
        <f t="shared" si="69"/>
        <v>344100.48949984228</v>
      </c>
      <c r="S57" s="12">
        <f t="shared" si="69"/>
        <v>344100.48949984228</v>
      </c>
      <c r="T57" s="12">
        <f t="shared" si="69"/>
        <v>331600.48949984228</v>
      </c>
      <c r="U57" s="12">
        <f t="shared" si="69"/>
        <v>331600.48949984228</v>
      </c>
      <c r="V57" s="12">
        <f t="shared" si="69"/>
        <v>331600.48949984228</v>
      </c>
      <c r="W57" s="12">
        <f t="shared" si="69"/>
        <v>331600.48949984228</v>
      </c>
      <c r="X57" s="12">
        <f t="shared" si="69"/>
        <v>356600.48949984228</v>
      </c>
      <c r="Y57" s="12">
        <f t="shared" si="69"/>
        <v>356600.48949984228</v>
      </c>
      <c r="Z57" s="12">
        <f t="shared" si="69"/>
        <v>356600.48949984228</v>
      </c>
      <c r="AA57" s="12">
        <f t="shared" si="69"/>
        <v>25000</v>
      </c>
      <c r="AB57" s="12">
        <f t="shared" si="69"/>
        <v>0</v>
      </c>
      <c r="AC57" s="12">
        <f t="shared" si="69"/>
        <v>0</v>
      </c>
      <c r="AD57" s="12">
        <f t="shared" si="69"/>
        <v>0</v>
      </c>
      <c r="AE57" s="12">
        <f t="shared" si="69"/>
        <v>0</v>
      </c>
      <c r="AF57" s="12">
        <f t="shared" si="69"/>
        <v>0</v>
      </c>
      <c r="AG57" s="12">
        <f t="shared" si="69"/>
        <v>0</v>
      </c>
      <c r="AH57" s="12">
        <f t="shared" si="69"/>
        <v>0</v>
      </c>
      <c r="AI57" s="12">
        <f t="shared" si="69"/>
        <v>0</v>
      </c>
      <c r="AJ57" s="12">
        <f t="shared" si="69"/>
        <v>0</v>
      </c>
      <c r="AK57" s="12">
        <f t="shared" si="69"/>
        <v>0</v>
      </c>
      <c r="AL57" s="12">
        <f t="shared" si="69"/>
        <v>0</v>
      </c>
      <c r="AM57" s="12">
        <f t="shared" si="69"/>
        <v>0</v>
      </c>
      <c r="AN57" s="12">
        <f t="shared" si="69"/>
        <v>0</v>
      </c>
      <c r="AO57" s="12">
        <f t="shared" si="69"/>
        <v>0</v>
      </c>
      <c r="AP57" s="12">
        <f t="shared" si="69"/>
        <v>0</v>
      </c>
      <c r="AQ57" s="12">
        <f t="shared" si="69"/>
        <v>0</v>
      </c>
      <c r="AR57" s="12">
        <f t="shared" si="69"/>
        <v>0</v>
      </c>
      <c r="AS57" s="12">
        <f t="shared" si="69"/>
        <v>0</v>
      </c>
      <c r="AT57" s="12">
        <f t="shared" si="69"/>
        <v>0</v>
      </c>
      <c r="AU57" s="12">
        <f t="shared" si="69"/>
        <v>0</v>
      </c>
      <c r="AV57" s="12">
        <f t="shared" si="69"/>
        <v>0</v>
      </c>
      <c r="AW57" s="12">
        <f t="shared" si="69"/>
        <v>0</v>
      </c>
      <c r="AX57" s="12">
        <f t="shared" si="69"/>
        <v>0</v>
      </c>
      <c r="AY57" s="12">
        <f t="shared" si="69"/>
        <v>0</v>
      </c>
      <c r="AZ57" s="12">
        <f t="shared" si="69"/>
        <v>0</v>
      </c>
      <c r="BA57" s="12">
        <f t="shared" si="69"/>
        <v>0</v>
      </c>
      <c r="BB57" s="12">
        <f t="shared" si="69"/>
        <v>0</v>
      </c>
      <c r="BC57" s="12">
        <f t="shared" si="69"/>
        <v>0</v>
      </c>
      <c r="BD57" s="12">
        <f t="shared" si="69"/>
        <v>0</v>
      </c>
      <c r="BE57" s="12">
        <f t="shared" si="69"/>
        <v>0</v>
      </c>
      <c r="BF57" s="12">
        <f t="shared" si="69"/>
        <v>0</v>
      </c>
      <c r="BG57" s="12">
        <f t="shared" si="69"/>
        <v>0</v>
      </c>
      <c r="BH57" s="12">
        <f t="shared" si="69"/>
        <v>0</v>
      </c>
      <c r="BI57" s="12">
        <f t="shared" si="69"/>
        <v>0</v>
      </c>
      <c r="BJ57" s="12">
        <f t="shared" si="69"/>
        <v>0</v>
      </c>
      <c r="BK57" s="12">
        <f t="shared" si="69"/>
        <v>0</v>
      </c>
      <c r="BL57" s="12">
        <f t="shared" si="69"/>
        <v>0</v>
      </c>
      <c r="BM57" s="12">
        <f t="shared" si="69"/>
        <v>0</v>
      </c>
      <c r="BN57" s="12">
        <f t="shared" si="69"/>
        <v>0</v>
      </c>
      <c r="BO57" s="12">
        <f t="shared" si="69"/>
        <v>0</v>
      </c>
      <c r="BP57" s="12">
        <f t="shared" si="69"/>
        <v>0</v>
      </c>
      <c r="BQ57" s="12">
        <f t="shared" si="69"/>
        <v>0</v>
      </c>
      <c r="BR57" s="12">
        <f t="shared" si="69"/>
        <v>0</v>
      </c>
      <c r="BS57" s="12">
        <f t="shared" si="69"/>
        <v>0</v>
      </c>
      <c r="BT57" s="12">
        <f t="shared" si="69"/>
        <v>0</v>
      </c>
      <c r="BU57" s="12">
        <f t="shared" si="69"/>
        <v>0</v>
      </c>
      <c r="BV57" s="12">
        <f t="shared" ref="BV57:DX57" si="70">SUM(BV28:BV52)</f>
        <v>0</v>
      </c>
      <c r="BW57" s="12">
        <f t="shared" si="70"/>
        <v>0</v>
      </c>
      <c r="BX57" s="12">
        <f t="shared" si="70"/>
        <v>0</v>
      </c>
      <c r="BY57" s="12">
        <f t="shared" si="70"/>
        <v>0</v>
      </c>
      <c r="BZ57" s="12">
        <f t="shared" si="70"/>
        <v>0</v>
      </c>
      <c r="CA57" s="12">
        <f t="shared" si="70"/>
        <v>0</v>
      </c>
      <c r="CB57" s="12">
        <f t="shared" si="70"/>
        <v>0</v>
      </c>
      <c r="CC57" s="12">
        <f t="shared" si="70"/>
        <v>0</v>
      </c>
      <c r="CD57" s="12">
        <f t="shared" si="70"/>
        <v>0</v>
      </c>
      <c r="CE57" s="12">
        <f t="shared" si="70"/>
        <v>0</v>
      </c>
      <c r="CF57" s="12">
        <f t="shared" si="70"/>
        <v>0</v>
      </c>
      <c r="CG57" s="12">
        <f t="shared" si="70"/>
        <v>0</v>
      </c>
      <c r="CH57" s="12">
        <f t="shared" si="70"/>
        <v>0</v>
      </c>
      <c r="CI57" s="12">
        <f t="shared" si="70"/>
        <v>0</v>
      </c>
      <c r="CJ57" s="12">
        <f t="shared" si="70"/>
        <v>0</v>
      </c>
      <c r="CK57" s="12">
        <f t="shared" si="70"/>
        <v>0</v>
      </c>
      <c r="CL57" s="12">
        <f t="shared" si="70"/>
        <v>0</v>
      </c>
      <c r="CM57" s="12">
        <f t="shared" si="70"/>
        <v>0</v>
      </c>
      <c r="CN57" s="12">
        <f t="shared" si="70"/>
        <v>0</v>
      </c>
      <c r="CO57" s="12">
        <f t="shared" si="70"/>
        <v>0</v>
      </c>
      <c r="CP57" s="12">
        <f t="shared" si="70"/>
        <v>0</v>
      </c>
      <c r="CQ57" s="12">
        <f t="shared" si="70"/>
        <v>0</v>
      </c>
      <c r="CR57" s="12">
        <f t="shared" si="70"/>
        <v>0</v>
      </c>
      <c r="CS57" s="12">
        <f t="shared" si="70"/>
        <v>0</v>
      </c>
      <c r="CT57" s="12">
        <f t="shared" si="70"/>
        <v>0</v>
      </c>
      <c r="CU57" s="12">
        <f t="shared" si="70"/>
        <v>0</v>
      </c>
      <c r="CV57" s="12">
        <f t="shared" si="70"/>
        <v>0</v>
      </c>
      <c r="CW57" s="12">
        <f t="shared" si="70"/>
        <v>0</v>
      </c>
      <c r="CX57" s="12">
        <f t="shared" si="70"/>
        <v>0</v>
      </c>
      <c r="CY57" s="12">
        <f t="shared" si="70"/>
        <v>0</v>
      </c>
      <c r="CZ57" s="12">
        <f t="shared" si="70"/>
        <v>0</v>
      </c>
      <c r="DA57" s="12">
        <f t="shared" si="70"/>
        <v>0</v>
      </c>
      <c r="DB57" s="12">
        <f t="shared" si="70"/>
        <v>0</v>
      </c>
      <c r="DC57" s="12">
        <f t="shared" si="70"/>
        <v>0</v>
      </c>
      <c r="DD57" s="12">
        <f t="shared" si="70"/>
        <v>0</v>
      </c>
      <c r="DE57" s="12">
        <f t="shared" si="70"/>
        <v>0</v>
      </c>
      <c r="DF57" s="12">
        <f t="shared" si="70"/>
        <v>0</v>
      </c>
      <c r="DG57" s="12">
        <f t="shared" si="70"/>
        <v>0</v>
      </c>
      <c r="DH57" s="12">
        <f t="shared" si="70"/>
        <v>0</v>
      </c>
      <c r="DI57" s="12">
        <f t="shared" si="70"/>
        <v>0</v>
      </c>
      <c r="DJ57" s="12">
        <f t="shared" si="70"/>
        <v>0</v>
      </c>
      <c r="DK57" s="12">
        <f t="shared" si="70"/>
        <v>0</v>
      </c>
      <c r="DL57" s="12">
        <f t="shared" si="70"/>
        <v>0</v>
      </c>
      <c r="DM57" s="12">
        <f t="shared" si="70"/>
        <v>0</v>
      </c>
      <c r="DN57" s="12">
        <f t="shared" si="70"/>
        <v>0</v>
      </c>
      <c r="DO57" s="12">
        <f t="shared" si="70"/>
        <v>0</v>
      </c>
      <c r="DP57" s="12">
        <f t="shared" si="70"/>
        <v>0</v>
      </c>
      <c r="DQ57" s="12">
        <f t="shared" si="70"/>
        <v>0</v>
      </c>
      <c r="DR57" s="12">
        <f t="shared" si="70"/>
        <v>0</v>
      </c>
      <c r="DS57" s="12">
        <f t="shared" si="70"/>
        <v>0</v>
      </c>
      <c r="DT57" s="12">
        <f t="shared" si="70"/>
        <v>0</v>
      </c>
      <c r="DU57" s="12">
        <f t="shared" si="70"/>
        <v>0</v>
      </c>
      <c r="DV57" s="12">
        <f t="shared" si="70"/>
        <v>0</v>
      </c>
      <c r="DW57" s="12">
        <f t="shared" si="70"/>
        <v>0</v>
      </c>
      <c r="DX57" s="12">
        <f t="shared" si="70"/>
        <v>0</v>
      </c>
      <c r="DY57" s="12">
        <f>SUM(DY28:DY52)</f>
        <v>0</v>
      </c>
      <c r="DZ57" s="12">
        <f>SUM(DZ28:DZ52)</f>
        <v>0</v>
      </c>
      <c r="EA57" s="12">
        <f>SUM(EA28:EA52)</f>
        <v>0</v>
      </c>
      <c r="EB57" s="12">
        <f>SUM(EB28:EB52)</f>
        <v>0</v>
      </c>
      <c r="EC57" s="12">
        <f t="shared" ref="EC57:FX57" si="71">SUM(EC28:EC52)</f>
        <v>0</v>
      </c>
      <c r="ED57" s="12">
        <f t="shared" si="71"/>
        <v>0</v>
      </c>
      <c r="EE57" s="12">
        <f t="shared" si="71"/>
        <v>0</v>
      </c>
      <c r="EF57" s="12">
        <f t="shared" si="71"/>
        <v>0</v>
      </c>
      <c r="EG57" s="12">
        <f t="shared" si="71"/>
        <v>0</v>
      </c>
      <c r="EH57" s="12">
        <f t="shared" si="71"/>
        <v>0</v>
      </c>
      <c r="EI57" s="12">
        <f t="shared" si="71"/>
        <v>0</v>
      </c>
      <c r="EJ57" s="12">
        <f t="shared" si="71"/>
        <v>0</v>
      </c>
      <c r="EK57" s="12">
        <f t="shared" si="71"/>
        <v>0</v>
      </c>
      <c r="EL57" s="12">
        <f t="shared" si="71"/>
        <v>0</v>
      </c>
      <c r="EM57" s="12">
        <f t="shared" si="71"/>
        <v>0</v>
      </c>
      <c r="EN57" s="12">
        <f t="shared" si="71"/>
        <v>0</v>
      </c>
      <c r="EO57" s="12">
        <f t="shared" si="71"/>
        <v>0</v>
      </c>
      <c r="EP57" s="12">
        <f t="shared" si="71"/>
        <v>0</v>
      </c>
      <c r="EQ57" s="12">
        <f t="shared" si="71"/>
        <v>0</v>
      </c>
      <c r="ER57" s="12">
        <f t="shared" si="71"/>
        <v>0</v>
      </c>
      <c r="ES57" s="12">
        <f t="shared" si="71"/>
        <v>0</v>
      </c>
      <c r="ET57" s="12">
        <f t="shared" si="71"/>
        <v>0</v>
      </c>
      <c r="EU57" s="12">
        <f t="shared" si="71"/>
        <v>0</v>
      </c>
      <c r="EV57" s="12">
        <f t="shared" si="71"/>
        <v>0</v>
      </c>
      <c r="EW57" s="12">
        <f t="shared" si="71"/>
        <v>0</v>
      </c>
      <c r="EX57" s="12">
        <f t="shared" si="71"/>
        <v>0</v>
      </c>
      <c r="EY57" s="12">
        <f t="shared" si="71"/>
        <v>0</v>
      </c>
      <c r="EZ57" s="12">
        <f t="shared" si="71"/>
        <v>0</v>
      </c>
      <c r="FA57" s="12">
        <f t="shared" si="71"/>
        <v>0</v>
      </c>
      <c r="FB57" s="12">
        <f t="shared" si="71"/>
        <v>0</v>
      </c>
      <c r="FC57" s="12">
        <f t="shared" si="71"/>
        <v>0</v>
      </c>
      <c r="FD57" s="12">
        <f t="shared" si="71"/>
        <v>0</v>
      </c>
      <c r="FE57" s="12">
        <f t="shared" si="71"/>
        <v>0</v>
      </c>
      <c r="FF57" s="12">
        <f t="shared" si="71"/>
        <v>0</v>
      </c>
      <c r="FG57" s="12">
        <f t="shared" si="71"/>
        <v>0</v>
      </c>
      <c r="FH57" s="12">
        <f t="shared" si="71"/>
        <v>0</v>
      </c>
      <c r="FI57" s="12">
        <f t="shared" si="71"/>
        <v>0</v>
      </c>
      <c r="FJ57" s="12">
        <f t="shared" si="71"/>
        <v>0</v>
      </c>
      <c r="FK57" s="12">
        <f t="shared" si="71"/>
        <v>0</v>
      </c>
      <c r="FL57" s="12">
        <f t="shared" si="71"/>
        <v>0</v>
      </c>
      <c r="FM57" s="12">
        <f t="shared" si="71"/>
        <v>0</v>
      </c>
      <c r="FN57" s="12">
        <f t="shared" si="71"/>
        <v>0</v>
      </c>
      <c r="FO57" s="12">
        <f t="shared" si="71"/>
        <v>0</v>
      </c>
      <c r="FP57" s="12">
        <f t="shared" si="71"/>
        <v>0</v>
      </c>
      <c r="FQ57" s="12">
        <f t="shared" si="71"/>
        <v>0</v>
      </c>
      <c r="FR57" s="12">
        <f t="shared" si="71"/>
        <v>0</v>
      </c>
      <c r="FS57" s="12">
        <f t="shared" si="71"/>
        <v>0</v>
      </c>
      <c r="FT57" s="12">
        <f t="shared" si="71"/>
        <v>0</v>
      </c>
      <c r="FU57" s="12">
        <f t="shared" si="71"/>
        <v>0</v>
      </c>
      <c r="FV57" s="12">
        <f t="shared" si="71"/>
        <v>0</v>
      </c>
      <c r="FW57" s="12">
        <f t="shared" si="71"/>
        <v>0</v>
      </c>
      <c r="FX57" s="12">
        <f t="shared" si="71"/>
        <v>0</v>
      </c>
    </row>
    <row r="58" spans="4:180" ht="18.75" x14ac:dyDescent="0.45">
      <c r="D58" s="10" t="s">
        <v>16</v>
      </c>
      <c r="E58" s="13">
        <f>SUM(I71:DX71)</f>
        <v>3323078.9430939229</v>
      </c>
    </row>
    <row r="59" spans="4:180" x14ac:dyDescent="0.3">
      <c r="D59" s="1" t="s">
        <v>17</v>
      </c>
      <c r="E59" s="12">
        <f>SUM(E55:E58)</f>
        <v>84804088.581596836</v>
      </c>
    </row>
    <row r="60" spans="4:180" x14ac:dyDescent="0.3">
      <c r="D60" s="3" t="s">
        <v>18</v>
      </c>
    </row>
    <row r="61" spans="4:180" x14ac:dyDescent="0.3">
      <c r="D61" s="10" t="s">
        <v>19</v>
      </c>
      <c r="E61" s="14">
        <v>11400000</v>
      </c>
      <c r="F61" s="15">
        <f>E61/$E$63</f>
        <v>0.55882352941176472</v>
      </c>
      <c r="I61" s="12">
        <f>IF(I$8=$E$2,$E$61,IF(I$8&gt;$E$2,H$66,0))</f>
        <v>11400000</v>
      </c>
      <c r="J61" s="12">
        <f t="shared" ref="J61:BU61" si="72">IF(J$8=$E$2,$E$61,IF(J$8&gt;$E$2,I$66*$F$61,0))</f>
        <v>8516908.970801495</v>
      </c>
      <c r="K61" s="12">
        <f t="shared" si="72"/>
        <v>7811337.6627264479</v>
      </c>
      <c r="L61" s="12">
        <f t="shared" si="72"/>
        <v>3884316.9484013994</v>
      </c>
      <c r="M61" s="12">
        <f t="shared" si="72"/>
        <v>0</v>
      </c>
      <c r="N61" s="12">
        <f t="shared" si="72"/>
        <v>0</v>
      </c>
      <c r="O61" s="12">
        <f t="shared" si="72"/>
        <v>0</v>
      </c>
      <c r="P61" s="12">
        <f t="shared" si="72"/>
        <v>0</v>
      </c>
      <c r="Q61" s="12">
        <f t="shared" si="72"/>
        <v>0</v>
      </c>
      <c r="R61" s="12">
        <f t="shared" si="72"/>
        <v>0</v>
      </c>
      <c r="S61" s="12">
        <f t="shared" si="72"/>
        <v>0</v>
      </c>
      <c r="T61" s="12">
        <f t="shared" si="72"/>
        <v>0</v>
      </c>
      <c r="U61" s="12">
        <f t="shared" si="72"/>
        <v>0</v>
      </c>
      <c r="V61" s="12">
        <f t="shared" si="72"/>
        <v>0</v>
      </c>
      <c r="W61" s="12">
        <f t="shared" si="72"/>
        <v>0</v>
      </c>
      <c r="X61" s="12">
        <f t="shared" si="72"/>
        <v>0</v>
      </c>
      <c r="Y61" s="12">
        <f t="shared" si="72"/>
        <v>0</v>
      </c>
      <c r="Z61" s="12">
        <f t="shared" si="72"/>
        <v>0</v>
      </c>
      <c r="AA61" s="12">
        <f t="shared" si="72"/>
        <v>0</v>
      </c>
      <c r="AB61" s="12">
        <f t="shared" si="72"/>
        <v>0</v>
      </c>
      <c r="AC61" s="12">
        <f t="shared" si="72"/>
        <v>0</v>
      </c>
      <c r="AD61" s="12">
        <f t="shared" si="72"/>
        <v>0</v>
      </c>
      <c r="AE61" s="12">
        <f t="shared" si="72"/>
        <v>0</v>
      </c>
      <c r="AF61" s="12">
        <f t="shared" si="72"/>
        <v>0</v>
      </c>
      <c r="AG61" s="12">
        <f t="shared" si="72"/>
        <v>0</v>
      </c>
      <c r="AH61" s="12">
        <f t="shared" si="72"/>
        <v>0</v>
      </c>
      <c r="AI61" s="12">
        <f t="shared" si="72"/>
        <v>0</v>
      </c>
      <c r="AJ61" s="12">
        <f t="shared" si="72"/>
        <v>0</v>
      </c>
      <c r="AK61" s="12">
        <f t="shared" si="72"/>
        <v>0</v>
      </c>
      <c r="AL61" s="12">
        <f t="shared" si="72"/>
        <v>0</v>
      </c>
      <c r="AM61" s="12">
        <f t="shared" si="72"/>
        <v>0</v>
      </c>
      <c r="AN61" s="12">
        <f t="shared" si="72"/>
        <v>0</v>
      </c>
      <c r="AO61" s="12">
        <f t="shared" si="72"/>
        <v>0</v>
      </c>
      <c r="AP61" s="12">
        <f t="shared" si="72"/>
        <v>0</v>
      </c>
      <c r="AQ61" s="12">
        <f t="shared" si="72"/>
        <v>0</v>
      </c>
      <c r="AR61" s="12">
        <f t="shared" si="72"/>
        <v>0</v>
      </c>
      <c r="AS61" s="12">
        <f t="shared" si="72"/>
        <v>0</v>
      </c>
      <c r="AT61" s="12">
        <f t="shared" si="72"/>
        <v>0</v>
      </c>
      <c r="AU61" s="12">
        <f t="shared" si="72"/>
        <v>0</v>
      </c>
      <c r="AV61" s="12">
        <f t="shared" si="72"/>
        <v>0</v>
      </c>
      <c r="AW61" s="12">
        <f t="shared" si="72"/>
        <v>0</v>
      </c>
      <c r="AX61" s="12">
        <f t="shared" si="72"/>
        <v>0</v>
      </c>
      <c r="AY61" s="12">
        <f t="shared" si="72"/>
        <v>0</v>
      </c>
      <c r="AZ61" s="12">
        <f t="shared" si="72"/>
        <v>0</v>
      </c>
      <c r="BA61" s="12">
        <f t="shared" si="72"/>
        <v>0</v>
      </c>
      <c r="BB61" s="12">
        <f t="shared" si="72"/>
        <v>0</v>
      </c>
      <c r="BC61" s="12">
        <f t="shared" si="72"/>
        <v>0</v>
      </c>
      <c r="BD61" s="12">
        <f t="shared" si="72"/>
        <v>0</v>
      </c>
      <c r="BE61" s="12">
        <f t="shared" si="72"/>
        <v>0</v>
      </c>
      <c r="BF61" s="12">
        <f t="shared" si="72"/>
        <v>0</v>
      </c>
      <c r="BG61" s="12">
        <f t="shared" si="72"/>
        <v>0</v>
      </c>
      <c r="BH61" s="12">
        <f t="shared" si="72"/>
        <v>0</v>
      </c>
      <c r="BI61" s="12">
        <f t="shared" si="72"/>
        <v>0</v>
      </c>
      <c r="BJ61" s="12">
        <f t="shared" si="72"/>
        <v>0</v>
      </c>
      <c r="BK61" s="12">
        <f t="shared" si="72"/>
        <v>0</v>
      </c>
      <c r="BL61" s="12">
        <f t="shared" si="72"/>
        <v>0</v>
      </c>
      <c r="BM61" s="12">
        <f t="shared" si="72"/>
        <v>0</v>
      </c>
      <c r="BN61" s="12">
        <f t="shared" si="72"/>
        <v>0</v>
      </c>
      <c r="BO61" s="12">
        <f t="shared" si="72"/>
        <v>0</v>
      </c>
      <c r="BP61" s="12">
        <f t="shared" si="72"/>
        <v>0</v>
      </c>
      <c r="BQ61" s="12">
        <f t="shared" si="72"/>
        <v>0</v>
      </c>
      <c r="BR61" s="12">
        <f t="shared" si="72"/>
        <v>0</v>
      </c>
      <c r="BS61" s="12">
        <f t="shared" si="72"/>
        <v>0</v>
      </c>
      <c r="BT61" s="12">
        <f t="shared" si="72"/>
        <v>0</v>
      </c>
      <c r="BU61" s="12">
        <f t="shared" si="72"/>
        <v>0</v>
      </c>
      <c r="BV61" s="12">
        <f t="shared" ref="BV61:EG61" si="73">IF(BV$8=$E$2,$E$61,IF(BV$8&gt;$E$2,BU$66*$F$61,0))</f>
        <v>0</v>
      </c>
      <c r="BW61" s="12">
        <f t="shared" si="73"/>
        <v>0</v>
      </c>
      <c r="BX61" s="12">
        <f t="shared" si="73"/>
        <v>0</v>
      </c>
      <c r="BY61" s="12">
        <f t="shared" si="73"/>
        <v>0</v>
      </c>
      <c r="BZ61" s="12">
        <f t="shared" si="73"/>
        <v>0</v>
      </c>
      <c r="CA61" s="12">
        <f t="shared" si="73"/>
        <v>0</v>
      </c>
      <c r="CB61" s="12">
        <f t="shared" si="73"/>
        <v>0</v>
      </c>
      <c r="CC61" s="12">
        <f t="shared" si="73"/>
        <v>0</v>
      </c>
      <c r="CD61" s="12">
        <f t="shared" si="73"/>
        <v>0</v>
      </c>
      <c r="CE61" s="12">
        <f t="shared" si="73"/>
        <v>0</v>
      </c>
      <c r="CF61" s="12">
        <f t="shared" si="73"/>
        <v>0</v>
      </c>
      <c r="CG61" s="12">
        <f t="shared" si="73"/>
        <v>0</v>
      </c>
      <c r="CH61" s="12">
        <f t="shared" si="73"/>
        <v>0</v>
      </c>
      <c r="CI61" s="12">
        <f t="shared" si="73"/>
        <v>0</v>
      </c>
      <c r="CJ61" s="12">
        <f t="shared" si="73"/>
        <v>0</v>
      </c>
      <c r="CK61" s="12">
        <f t="shared" si="73"/>
        <v>0</v>
      </c>
      <c r="CL61" s="12">
        <f t="shared" si="73"/>
        <v>0</v>
      </c>
      <c r="CM61" s="12">
        <f t="shared" si="73"/>
        <v>0</v>
      </c>
      <c r="CN61" s="12">
        <f t="shared" si="73"/>
        <v>0</v>
      </c>
      <c r="CO61" s="12">
        <f t="shared" si="73"/>
        <v>0</v>
      </c>
      <c r="CP61" s="12">
        <f t="shared" si="73"/>
        <v>0</v>
      </c>
      <c r="CQ61" s="12">
        <f t="shared" si="73"/>
        <v>0</v>
      </c>
      <c r="CR61" s="12">
        <f t="shared" si="73"/>
        <v>0</v>
      </c>
      <c r="CS61" s="12">
        <f t="shared" si="73"/>
        <v>0</v>
      </c>
      <c r="CT61" s="12">
        <f t="shared" si="73"/>
        <v>0</v>
      </c>
      <c r="CU61" s="12">
        <f t="shared" si="73"/>
        <v>0</v>
      </c>
      <c r="CV61" s="12">
        <f t="shared" si="73"/>
        <v>0</v>
      </c>
      <c r="CW61" s="12">
        <f t="shared" si="73"/>
        <v>0</v>
      </c>
      <c r="CX61" s="12">
        <f t="shared" si="73"/>
        <v>0</v>
      </c>
      <c r="CY61" s="12">
        <f t="shared" si="73"/>
        <v>0</v>
      </c>
      <c r="CZ61" s="12">
        <f t="shared" si="73"/>
        <v>0</v>
      </c>
      <c r="DA61" s="12">
        <f t="shared" si="73"/>
        <v>0</v>
      </c>
      <c r="DB61" s="12">
        <f t="shared" si="73"/>
        <v>0</v>
      </c>
      <c r="DC61" s="12">
        <f t="shared" si="73"/>
        <v>0</v>
      </c>
      <c r="DD61" s="12">
        <f t="shared" si="73"/>
        <v>0</v>
      </c>
      <c r="DE61" s="12">
        <f t="shared" si="73"/>
        <v>0</v>
      </c>
      <c r="DF61" s="12">
        <f t="shared" si="73"/>
        <v>0</v>
      </c>
      <c r="DG61" s="12">
        <f t="shared" si="73"/>
        <v>0</v>
      </c>
      <c r="DH61" s="12">
        <f t="shared" si="73"/>
        <v>0</v>
      </c>
      <c r="DI61" s="12">
        <f t="shared" si="73"/>
        <v>0</v>
      </c>
      <c r="DJ61" s="12">
        <f t="shared" si="73"/>
        <v>0</v>
      </c>
      <c r="DK61" s="12">
        <f t="shared" si="73"/>
        <v>0</v>
      </c>
      <c r="DL61" s="12">
        <f t="shared" si="73"/>
        <v>0</v>
      </c>
      <c r="DM61" s="12">
        <f t="shared" si="73"/>
        <v>0</v>
      </c>
      <c r="DN61" s="12">
        <f t="shared" si="73"/>
        <v>0</v>
      </c>
      <c r="DO61" s="12">
        <f t="shared" si="73"/>
        <v>0</v>
      </c>
      <c r="DP61" s="12">
        <f t="shared" si="73"/>
        <v>0</v>
      </c>
      <c r="DQ61" s="12">
        <f t="shared" si="73"/>
        <v>0</v>
      </c>
      <c r="DR61" s="12">
        <f t="shared" si="73"/>
        <v>0</v>
      </c>
      <c r="DS61" s="12">
        <f t="shared" si="73"/>
        <v>0</v>
      </c>
      <c r="DT61" s="12">
        <f t="shared" si="73"/>
        <v>0</v>
      </c>
      <c r="DU61" s="12">
        <f t="shared" si="73"/>
        <v>0</v>
      </c>
      <c r="DV61" s="12">
        <f t="shared" si="73"/>
        <v>0</v>
      </c>
      <c r="DW61" s="12">
        <f t="shared" si="73"/>
        <v>0</v>
      </c>
      <c r="DX61" s="12">
        <f t="shared" si="73"/>
        <v>0</v>
      </c>
      <c r="DY61" s="12">
        <f t="shared" si="73"/>
        <v>0</v>
      </c>
      <c r="DZ61" s="12">
        <f t="shared" si="73"/>
        <v>0</v>
      </c>
      <c r="EA61" s="12">
        <f t="shared" si="73"/>
        <v>0</v>
      </c>
      <c r="EB61" s="12">
        <f t="shared" si="73"/>
        <v>0</v>
      </c>
      <c r="EC61" s="12">
        <f t="shared" si="73"/>
        <v>0</v>
      </c>
      <c r="ED61" s="12">
        <f t="shared" si="73"/>
        <v>0</v>
      </c>
      <c r="EE61" s="12">
        <f t="shared" si="73"/>
        <v>0</v>
      </c>
      <c r="EF61" s="12">
        <f t="shared" si="73"/>
        <v>0</v>
      </c>
      <c r="EG61" s="12">
        <f t="shared" si="73"/>
        <v>0</v>
      </c>
      <c r="EH61" s="12">
        <f t="shared" ref="EH61:FX61" si="74">IF(EH$8=$E$2,$E$61,IF(EH$8&gt;$E$2,EG$66*$F$61,0))</f>
        <v>0</v>
      </c>
      <c r="EI61" s="12">
        <f t="shared" si="74"/>
        <v>0</v>
      </c>
      <c r="EJ61" s="12">
        <f t="shared" si="74"/>
        <v>0</v>
      </c>
      <c r="EK61" s="12">
        <f t="shared" si="74"/>
        <v>0</v>
      </c>
      <c r="EL61" s="12">
        <f t="shared" si="74"/>
        <v>0</v>
      </c>
      <c r="EM61" s="12">
        <f t="shared" si="74"/>
        <v>0</v>
      </c>
      <c r="EN61" s="12">
        <f t="shared" si="74"/>
        <v>0</v>
      </c>
      <c r="EO61" s="12">
        <f t="shared" si="74"/>
        <v>0</v>
      </c>
      <c r="EP61" s="12">
        <f t="shared" si="74"/>
        <v>0</v>
      </c>
      <c r="EQ61" s="12">
        <f t="shared" si="74"/>
        <v>0</v>
      </c>
      <c r="ER61" s="12">
        <f t="shared" si="74"/>
        <v>0</v>
      </c>
      <c r="ES61" s="12">
        <f t="shared" si="74"/>
        <v>0</v>
      </c>
      <c r="ET61" s="12">
        <f t="shared" si="74"/>
        <v>0</v>
      </c>
      <c r="EU61" s="12">
        <f t="shared" si="74"/>
        <v>0</v>
      </c>
      <c r="EV61" s="12">
        <f t="shared" si="74"/>
        <v>0</v>
      </c>
      <c r="EW61" s="12">
        <f t="shared" si="74"/>
        <v>0</v>
      </c>
      <c r="EX61" s="12">
        <f t="shared" si="74"/>
        <v>0</v>
      </c>
      <c r="EY61" s="12">
        <f t="shared" si="74"/>
        <v>0</v>
      </c>
      <c r="EZ61" s="12">
        <f t="shared" si="74"/>
        <v>0</v>
      </c>
      <c r="FA61" s="12">
        <f t="shared" si="74"/>
        <v>0</v>
      </c>
      <c r="FB61" s="12">
        <f t="shared" si="74"/>
        <v>0</v>
      </c>
      <c r="FC61" s="12">
        <f t="shared" si="74"/>
        <v>0</v>
      </c>
      <c r="FD61" s="12">
        <f t="shared" si="74"/>
        <v>0</v>
      </c>
      <c r="FE61" s="12">
        <f t="shared" si="74"/>
        <v>0</v>
      </c>
      <c r="FF61" s="12">
        <f t="shared" si="74"/>
        <v>0</v>
      </c>
      <c r="FG61" s="12">
        <f t="shared" si="74"/>
        <v>0</v>
      </c>
      <c r="FH61" s="12">
        <f t="shared" si="74"/>
        <v>0</v>
      </c>
      <c r="FI61" s="12">
        <f t="shared" si="74"/>
        <v>0</v>
      </c>
      <c r="FJ61" s="12">
        <f t="shared" si="74"/>
        <v>0</v>
      </c>
      <c r="FK61" s="12">
        <f t="shared" si="74"/>
        <v>0</v>
      </c>
      <c r="FL61" s="12">
        <f t="shared" si="74"/>
        <v>0</v>
      </c>
      <c r="FM61" s="12">
        <f t="shared" si="74"/>
        <v>0</v>
      </c>
      <c r="FN61" s="12">
        <f t="shared" si="74"/>
        <v>0</v>
      </c>
      <c r="FO61" s="12">
        <f t="shared" si="74"/>
        <v>0</v>
      </c>
      <c r="FP61" s="12">
        <f t="shared" si="74"/>
        <v>0</v>
      </c>
      <c r="FQ61" s="12">
        <f t="shared" si="74"/>
        <v>0</v>
      </c>
      <c r="FR61" s="12">
        <f t="shared" si="74"/>
        <v>0</v>
      </c>
      <c r="FS61" s="12">
        <f t="shared" si="74"/>
        <v>0</v>
      </c>
      <c r="FT61" s="12">
        <f t="shared" si="74"/>
        <v>0</v>
      </c>
      <c r="FU61" s="12">
        <f t="shared" si="74"/>
        <v>0</v>
      </c>
      <c r="FV61" s="12">
        <f t="shared" si="74"/>
        <v>0</v>
      </c>
      <c r="FW61" s="12">
        <f t="shared" si="74"/>
        <v>0</v>
      </c>
      <c r="FX61" s="12">
        <f t="shared" si="74"/>
        <v>0</v>
      </c>
    </row>
    <row r="62" spans="4:180" ht="18.75" x14ac:dyDescent="0.45">
      <c r="D62" s="10" t="s">
        <v>20</v>
      </c>
      <c r="E62" s="16">
        <v>9000000</v>
      </c>
      <c r="F62" s="17">
        <f>E62/$E$63</f>
        <v>0.44117647058823528</v>
      </c>
      <c r="I62" s="13">
        <f>IF(I$8=$E$2,$E$62,IF(I$8&gt;$E$2,H$66,0))</f>
        <v>9000000</v>
      </c>
      <c r="J62" s="13">
        <f t="shared" ref="J62:BU62" si="75">IF(J$8=$E$2,$E$62,IF(J$8&gt;$E$2,I$66*$F$62,0))</f>
        <v>6723875.5032643378</v>
      </c>
      <c r="K62" s="13">
        <f t="shared" si="75"/>
        <v>6166845.5232050894</v>
      </c>
      <c r="L62" s="13">
        <f t="shared" si="75"/>
        <v>3066566.0118958415</v>
      </c>
      <c r="M62" s="13">
        <f t="shared" si="75"/>
        <v>0</v>
      </c>
      <c r="N62" s="13">
        <f t="shared" si="75"/>
        <v>0</v>
      </c>
      <c r="O62" s="13">
        <f t="shared" si="75"/>
        <v>0</v>
      </c>
      <c r="P62" s="13">
        <f t="shared" si="75"/>
        <v>0</v>
      </c>
      <c r="Q62" s="13">
        <f t="shared" si="75"/>
        <v>0</v>
      </c>
      <c r="R62" s="13">
        <f t="shared" si="75"/>
        <v>0</v>
      </c>
      <c r="S62" s="13">
        <f t="shared" si="75"/>
        <v>0</v>
      </c>
      <c r="T62" s="13">
        <f t="shared" si="75"/>
        <v>0</v>
      </c>
      <c r="U62" s="13">
        <f t="shared" si="75"/>
        <v>0</v>
      </c>
      <c r="V62" s="13">
        <f t="shared" si="75"/>
        <v>0</v>
      </c>
      <c r="W62" s="13">
        <f t="shared" si="75"/>
        <v>0</v>
      </c>
      <c r="X62" s="13">
        <f t="shared" si="75"/>
        <v>0</v>
      </c>
      <c r="Y62" s="13">
        <f t="shared" si="75"/>
        <v>0</v>
      </c>
      <c r="Z62" s="13">
        <f t="shared" si="75"/>
        <v>0</v>
      </c>
      <c r="AA62" s="13">
        <f t="shared" si="75"/>
        <v>0</v>
      </c>
      <c r="AB62" s="13">
        <f t="shared" si="75"/>
        <v>0</v>
      </c>
      <c r="AC62" s="13">
        <f t="shared" si="75"/>
        <v>0</v>
      </c>
      <c r="AD62" s="13">
        <f t="shared" si="75"/>
        <v>0</v>
      </c>
      <c r="AE62" s="13">
        <f t="shared" si="75"/>
        <v>0</v>
      </c>
      <c r="AF62" s="13">
        <f t="shared" si="75"/>
        <v>0</v>
      </c>
      <c r="AG62" s="13">
        <f t="shared" si="75"/>
        <v>0</v>
      </c>
      <c r="AH62" s="13">
        <f t="shared" si="75"/>
        <v>0</v>
      </c>
      <c r="AI62" s="13">
        <f t="shared" si="75"/>
        <v>0</v>
      </c>
      <c r="AJ62" s="13">
        <f t="shared" si="75"/>
        <v>0</v>
      </c>
      <c r="AK62" s="13">
        <f t="shared" si="75"/>
        <v>0</v>
      </c>
      <c r="AL62" s="13">
        <f t="shared" si="75"/>
        <v>0</v>
      </c>
      <c r="AM62" s="13">
        <f t="shared" si="75"/>
        <v>0</v>
      </c>
      <c r="AN62" s="13">
        <f t="shared" si="75"/>
        <v>0</v>
      </c>
      <c r="AO62" s="13">
        <f t="shared" si="75"/>
        <v>0</v>
      </c>
      <c r="AP62" s="13">
        <f t="shared" si="75"/>
        <v>0</v>
      </c>
      <c r="AQ62" s="13">
        <f t="shared" si="75"/>
        <v>0</v>
      </c>
      <c r="AR62" s="13">
        <f t="shared" si="75"/>
        <v>0</v>
      </c>
      <c r="AS62" s="13">
        <f t="shared" si="75"/>
        <v>0</v>
      </c>
      <c r="AT62" s="13">
        <f t="shared" si="75"/>
        <v>0</v>
      </c>
      <c r="AU62" s="13">
        <f t="shared" si="75"/>
        <v>0</v>
      </c>
      <c r="AV62" s="13">
        <f t="shared" si="75"/>
        <v>0</v>
      </c>
      <c r="AW62" s="13">
        <f t="shared" si="75"/>
        <v>0</v>
      </c>
      <c r="AX62" s="13">
        <f t="shared" si="75"/>
        <v>0</v>
      </c>
      <c r="AY62" s="13">
        <f t="shared" si="75"/>
        <v>0</v>
      </c>
      <c r="AZ62" s="13">
        <f t="shared" si="75"/>
        <v>0</v>
      </c>
      <c r="BA62" s="13">
        <f t="shared" si="75"/>
        <v>0</v>
      </c>
      <c r="BB62" s="13">
        <f t="shared" si="75"/>
        <v>0</v>
      </c>
      <c r="BC62" s="13">
        <f t="shared" si="75"/>
        <v>0</v>
      </c>
      <c r="BD62" s="13">
        <f t="shared" si="75"/>
        <v>0</v>
      </c>
      <c r="BE62" s="13">
        <f t="shared" si="75"/>
        <v>0</v>
      </c>
      <c r="BF62" s="13">
        <f t="shared" si="75"/>
        <v>0</v>
      </c>
      <c r="BG62" s="13">
        <f t="shared" si="75"/>
        <v>0</v>
      </c>
      <c r="BH62" s="13">
        <f t="shared" si="75"/>
        <v>0</v>
      </c>
      <c r="BI62" s="13">
        <f t="shared" si="75"/>
        <v>0</v>
      </c>
      <c r="BJ62" s="13">
        <f t="shared" si="75"/>
        <v>0</v>
      </c>
      <c r="BK62" s="13">
        <f t="shared" si="75"/>
        <v>0</v>
      </c>
      <c r="BL62" s="13">
        <f t="shared" si="75"/>
        <v>0</v>
      </c>
      <c r="BM62" s="13">
        <f t="shared" si="75"/>
        <v>0</v>
      </c>
      <c r="BN62" s="13">
        <f t="shared" si="75"/>
        <v>0</v>
      </c>
      <c r="BO62" s="13">
        <f t="shared" si="75"/>
        <v>0</v>
      </c>
      <c r="BP62" s="13">
        <f t="shared" si="75"/>
        <v>0</v>
      </c>
      <c r="BQ62" s="13">
        <f t="shared" si="75"/>
        <v>0</v>
      </c>
      <c r="BR62" s="13">
        <f t="shared" si="75"/>
        <v>0</v>
      </c>
      <c r="BS62" s="13">
        <f t="shared" si="75"/>
        <v>0</v>
      </c>
      <c r="BT62" s="13">
        <f t="shared" si="75"/>
        <v>0</v>
      </c>
      <c r="BU62" s="13">
        <f t="shared" si="75"/>
        <v>0</v>
      </c>
      <c r="BV62" s="13">
        <f t="shared" ref="BV62:EG62" si="76">IF(BV$8=$E$2,$E$62,IF(BV$8&gt;$E$2,BU$66*$F$62,0))</f>
        <v>0</v>
      </c>
      <c r="BW62" s="13">
        <f t="shared" si="76"/>
        <v>0</v>
      </c>
      <c r="BX62" s="13">
        <f t="shared" si="76"/>
        <v>0</v>
      </c>
      <c r="BY62" s="13">
        <f t="shared" si="76"/>
        <v>0</v>
      </c>
      <c r="BZ62" s="13">
        <f t="shared" si="76"/>
        <v>0</v>
      </c>
      <c r="CA62" s="13">
        <f t="shared" si="76"/>
        <v>0</v>
      </c>
      <c r="CB62" s="13">
        <f t="shared" si="76"/>
        <v>0</v>
      </c>
      <c r="CC62" s="13">
        <f t="shared" si="76"/>
        <v>0</v>
      </c>
      <c r="CD62" s="13">
        <f t="shared" si="76"/>
        <v>0</v>
      </c>
      <c r="CE62" s="13">
        <f t="shared" si="76"/>
        <v>0</v>
      </c>
      <c r="CF62" s="13">
        <f t="shared" si="76"/>
        <v>0</v>
      </c>
      <c r="CG62" s="13">
        <f t="shared" si="76"/>
        <v>0</v>
      </c>
      <c r="CH62" s="13">
        <f t="shared" si="76"/>
        <v>0</v>
      </c>
      <c r="CI62" s="13">
        <f t="shared" si="76"/>
        <v>0</v>
      </c>
      <c r="CJ62" s="13">
        <f t="shared" si="76"/>
        <v>0</v>
      </c>
      <c r="CK62" s="13">
        <f t="shared" si="76"/>
        <v>0</v>
      </c>
      <c r="CL62" s="13">
        <f t="shared" si="76"/>
        <v>0</v>
      </c>
      <c r="CM62" s="13">
        <f t="shared" si="76"/>
        <v>0</v>
      </c>
      <c r="CN62" s="13">
        <f t="shared" si="76"/>
        <v>0</v>
      </c>
      <c r="CO62" s="13">
        <f t="shared" si="76"/>
        <v>0</v>
      </c>
      <c r="CP62" s="13">
        <f t="shared" si="76"/>
        <v>0</v>
      </c>
      <c r="CQ62" s="13">
        <f t="shared" si="76"/>
        <v>0</v>
      </c>
      <c r="CR62" s="13">
        <f t="shared" si="76"/>
        <v>0</v>
      </c>
      <c r="CS62" s="13">
        <f t="shared" si="76"/>
        <v>0</v>
      </c>
      <c r="CT62" s="13">
        <f t="shared" si="76"/>
        <v>0</v>
      </c>
      <c r="CU62" s="13">
        <f t="shared" si="76"/>
        <v>0</v>
      </c>
      <c r="CV62" s="13">
        <f t="shared" si="76"/>
        <v>0</v>
      </c>
      <c r="CW62" s="13">
        <f t="shared" si="76"/>
        <v>0</v>
      </c>
      <c r="CX62" s="13">
        <f t="shared" si="76"/>
        <v>0</v>
      </c>
      <c r="CY62" s="13">
        <f t="shared" si="76"/>
        <v>0</v>
      </c>
      <c r="CZ62" s="13">
        <f t="shared" si="76"/>
        <v>0</v>
      </c>
      <c r="DA62" s="13">
        <f t="shared" si="76"/>
        <v>0</v>
      </c>
      <c r="DB62" s="13">
        <f t="shared" si="76"/>
        <v>0</v>
      </c>
      <c r="DC62" s="13">
        <f t="shared" si="76"/>
        <v>0</v>
      </c>
      <c r="DD62" s="13">
        <f t="shared" si="76"/>
        <v>0</v>
      </c>
      <c r="DE62" s="13">
        <f t="shared" si="76"/>
        <v>0</v>
      </c>
      <c r="DF62" s="13">
        <f t="shared" si="76"/>
        <v>0</v>
      </c>
      <c r="DG62" s="13">
        <f t="shared" si="76"/>
        <v>0</v>
      </c>
      <c r="DH62" s="13">
        <f t="shared" si="76"/>
        <v>0</v>
      </c>
      <c r="DI62" s="13">
        <f t="shared" si="76"/>
        <v>0</v>
      </c>
      <c r="DJ62" s="13">
        <f t="shared" si="76"/>
        <v>0</v>
      </c>
      <c r="DK62" s="13">
        <f t="shared" si="76"/>
        <v>0</v>
      </c>
      <c r="DL62" s="13">
        <f t="shared" si="76"/>
        <v>0</v>
      </c>
      <c r="DM62" s="13">
        <f t="shared" si="76"/>
        <v>0</v>
      </c>
      <c r="DN62" s="13">
        <f t="shared" si="76"/>
        <v>0</v>
      </c>
      <c r="DO62" s="13">
        <f t="shared" si="76"/>
        <v>0</v>
      </c>
      <c r="DP62" s="13">
        <f t="shared" si="76"/>
        <v>0</v>
      </c>
      <c r="DQ62" s="13">
        <f t="shared" si="76"/>
        <v>0</v>
      </c>
      <c r="DR62" s="13">
        <f t="shared" si="76"/>
        <v>0</v>
      </c>
      <c r="DS62" s="13">
        <f t="shared" si="76"/>
        <v>0</v>
      </c>
      <c r="DT62" s="13">
        <f t="shared" si="76"/>
        <v>0</v>
      </c>
      <c r="DU62" s="13">
        <f t="shared" si="76"/>
        <v>0</v>
      </c>
      <c r="DV62" s="13">
        <f t="shared" si="76"/>
        <v>0</v>
      </c>
      <c r="DW62" s="13">
        <f t="shared" si="76"/>
        <v>0</v>
      </c>
      <c r="DX62" s="13">
        <f t="shared" si="76"/>
        <v>0</v>
      </c>
      <c r="DY62" s="13">
        <f t="shared" si="76"/>
        <v>0</v>
      </c>
      <c r="DZ62" s="13">
        <f t="shared" si="76"/>
        <v>0</v>
      </c>
      <c r="EA62" s="13">
        <f t="shared" si="76"/>
        <v>0</v>
      </c>
      <c r="EB62" s="13">
        <f t="shared" si="76"/>
        <v>0</v>
      </c>
      <c r="EC62" s="13">
        <f t="shared" si="76"/>
        <v>0</v>
      </c>
      <c r="ED62" s="13">
        <f t="shared" si="76"/>
        <v>0</v>
      </c>
      <c r="EE62" s="13">
        <f t="shared" si="76"/>
        <v>0</v>
      </c>
      <c r="EF62" s="13">
        <f t="shared" si="76"/>
        <v>0</v>
      </c>
      <c r="EG62" s="13">
        <f t="shared" si="76"/>
        <v>0</v>
      </c>
      <c r="EH62" s="13">
        <f t="shared" ref="EH62:FX62" si="77">IF(EH$8=$E$2,$E$62,IF(EH$8&gt;$E$2,EG$66*$F$62,0))</f>
        <v>0</v>
      </c>
      <c r="EI62" s="13">
        <f t="shared" si="77"/>
        <v>0</v>
      </c>
      <c r="EJ62" s="13">
        <f t="shared" si="77"/>
        <v>0</v>
      </c>
      <c r="EK62" s="13">
        <f t="shared" si="77"/>
        <v>0</v>
      </c>
      <c r="EL62" s="13">
        <f t="shared" si="77"/>
        <v>0</v>
      </c>
      <c r="EM62" s="13">
        <f t="shared" si="77"/>
        <v>0</v>
      </c>
      <c r="EN62" s="13">
        <f t="shared" si="77"/>
        <v>0</v>
      </c>
      <c r="EO62" s="13">
        <f t="shared" si="77"/>
        <v>0</v>
      </c>
      <c r="EP62" s="13">
        <f t="shared" si="77"/>
        <v>0</v>
      </c>
      <c r="EQ62" s="13">
        <f t="shared" si="77"/>
        <v>0</v>
      </c>
      <c r="ER62" s="13">
        <f t="shared" si="77"/>
        <v>0</v>
      </c>
      <c r="ES62" s="13">
        <f t="shared" si="77"/>
        <v>0</v>
      </c>
      <c r="ET62" s="13">
        <f t="shared" si="77"/>
        <v>0</v>
      </c>
      <c r="EU62" s="13">
        <f t="shared" si="77"/>
        <v>0</v>
      </c>
      <c r="EV62" s="13">
        <f t="shared" si="77"/>
        <v>0</v>
      </c>
      <c r="EW62" s="13">
        <f t="shared" si="77"/>
        <v>0</v>
      </c>
      <c r="EX62" s="13">
        <f t="shared" si="77"/>
        <v>0</v>
      </c>
      <c r="EY62" s="13">
        <f t="shared" si="77"/>
        <v>0</v>
      </c>
      <c r="EZ62" s="13">
        <f t="shared" si="77"/>
        <v>0</v>
      </c>
      <c r="FA62" s="13">
        <f t="shared" si="77"/>
        <v>0</v>
      </c>
      <c r="FB62" s="13">
        <f t="shared" si="77"/>
        <v>0</v>
      </c>
      <c r="FC62" s="13">
        <f t="shared" si="77"/>
        <v>0</v>
      </c>
      <c r="FD62" s="13">
        <f t="shared" si="77"/>
        <v>0</v>
      </c>
      <c r="FE62" s="13">
        <f t="shared" si="77"/>
        <v>0</v>
      </c>
      <c r="FF62" s="13">
        <f t="shared" si="77"/>
        <v>0</v>
      </c>
      <c r="FG62" s="13">
        <f t="shared" si="77"/>
        <v>0</v>
      </c>
      <c r="FH62" s="13">
        <f t="shared" si="77"/>
        <v>0</v>
      </c>
      <c r="FI62" s="13">
        <f t="shared" si="77"/>
        <v>0</v>
      </c>
      <c r="FJ62" s="13">
        <f t="shared" si="77"/>
        <v>0</v>
      </c>
      <c r="FK62" s="13">
        <f t="shared" si="77"/>
        <v>0</v>
      </c>
      <c r="FL62" s="13">
        <f t="shared" si="77"/>
        <v>0</v>
      </c>
      <c r="FM62" s="13">
        <f t="shared" si="77"/>
        <v>0</v>
      </c>
      <c r="FN62" s="13">
        <f t="shared" si="77"/>
        <v>0</v>
      </c>
      <c r="FO62" s="13">
        <f t="shared" si="77"/>
        <v>0</v>
      </c>
      <c r="FP62" s="13">
        <f t="shared" si="77"/>
        <v>0</v>
      </c>
      <c r="FQ62" s="13">
        <f t="shared" si="77"/>
        <v>0</v>
      </c>
      <c r="FR62" s="13">
        <f t="shared" si="77"/>
        <v>0</v>
      </c>
      <c r="FS62" s="13">
        <f t="shared" si="77"/>
        <v>0</v>
      </c>
      <c r="FT62" s="13">
        <f t="shared" si="77"/>
        <v>0</v>
      </c>
      <c r="FU62" s="13">
        <f t="shared" si="77"/>
        <v>0</v>
      </c>
      <c r="FV62" s="13">
        <f t="shared" si="77"/>
        <v>0</v>
      </c>
      <c r="FW62" s="13">
        <f t="shared" si="77"/>
        <v>0</v>
      </c>
      <c r="FX62" s="13">
        <f t="shared" si="77"/>
        <v>0</v>
      </c>
    </row>
    <row r="63" spans="4:180" x14ac:dyDescent="0.3">
      <c r="D63" s="3" t="s">
        <v>21</v>
      </c>
      <c r="E63" s="12">
        <f>SUM(E61:E62)</f>
        <v>20400000</v>
      </c>
      <c r="F63" s="15">
        <f>E63/$E$63</f>
        <v>1</v>
      </c>
      <c r="I63" s="12">
        <f t="shared" ref="I63:BT63" si="78">SUM(I61:I62)</f>
        <v>20400000</v>
      </c>
      <c r="J63" s="12">
        <f t="shared" si="78"/>
        <v>15240784.474065833</v>
      </c>
      <c r="K63" s="12">
        <f t="shared" si="78"/>
        <v>13978183.185931537</v>
      </c>
      <c r="L63" s="12">
        <f t="shared" si="78"/>
        <v>6950882.9602972409</v>
      </c>
      <c r="M63" s="12">
        <f t="shared" si="78"/>
        <v>0</v>
      </c>
      <c r="N63" s="12">
        <f t="shared" si="78"/>
        <v>0</v>
      </c>
      <c r="O63" s="12">
        <f t="shared" si="78"/>
        <v>0</v>
      </c>
      <c r="P63" s="12">
        <f t="shared" si="78"/>
        <v>0</v>
      </c>
      <c r="Q63" s="12">
        <f t="shared" si="78"/>
        <v>0</v>
      </c>
      <c r="R63" s="12">
        <f t="shared" si="78"/>
        <v>0</v>
      </c>
      <c r="S63" s="12">
        <f t="shared" si="78"/>
        <v>0</v>
      </c>
      <c r="T63" s="12">
        <f t="shared" si="78"/>
        <v>0</v>
      </c>
      <c r="U63" s="12">
        <f t="shared" si="78"/>
        <v>0</v>
      </c>
      <c r="V63" s="12">
        <f t="shared" si="78"/>
        <v>0</v>
      </c>
      <c r="W63" s="12">
        <f t="shared" si="78"/>
        <v>0</v>
      </c>
      <c r="X63" s="12">
        <f t="shared" si="78"/>
        <v>0</v>
      </c>
      <c r="Y63" s="12">
        <f t="shared" si="78"/>
        <v>0</v>
      </c>
      <c r="Z63" s="12">
        <f t="shared" si="78"/>
        <v>0</v>
      </c>
      <c r="AA63" s="12">
        <f t="shared" si="78"/>
        <v>0</v>
      </c>
      <c r="AB63" s="12">
        <f t="shared" si="78"/>
        <v>0</v>
      </c>
      <c r="AC63" s="12">
        <f t="shared" si="78"/>
        <v>0</v>
      </c>
      <c r="AD63" s="12">
        <f t="shared" si="78"/>
        <v>0</v>
      </c>
      <c r="AE63" s="12">
        <f t="shared" si="78"/>
        <v>0</v>
      </c>
      <c r="AF63" s="12">
        <f t="shared" si="78"/>
        <v>0</v>
      </c>
      <c r="AG63" s="12">
        <f t="shared" si="78"/>
        <v>0</v>
      </c>
      <c r="AH63" s="12">
        <f t="shared" si="78"/>
        <v>0</v>
      </c>
      <c r="AI63" s="12">
        <f t="shared" si="78"/>
        <v>0</v>
      </c>
      <c r="AJ63" s="12">
        <f t="shared" si="78"/>
        <v>0</v>
      </c>
      <c r="AK63" s="12">
        <f t="shared" si="78"/>
        <v>0</v>
      </c>
      <c r="AL63" s="12">
        <f t="shared" si="78"/>
        <v>0</v>
      </c>
      <c r="AM63" s="12">
        <f t="shared" si="78"/>
        <v>0</v>
      </c>
      <c r="AN63" s="12">
        <f t="shared" si="78"/>
        <v>0</v>
      </c>
      <c r="AO63" s="12">
        <f t="shared" si="78"/>
        <v>0</v>
      </c>
      <c r="AP63" s="12">
        <f t="shared" si="78"/>
        <v>0</v>
      </c>
      <c r="AQ63" s="12">
        <f t="shared" si="78"/>
        <v>0</v>
      </c>
      <c r="AR63" s="12">
        <f t="shared" si="78"/>
        <v>0</v>
      </c>
      <c r="AS63" s="12">
        <f t="shared" si="78"/>
        <v>0</v>
      </c>
      <c r="AT63" s="12">
        <f t="shared" si="78"/>
        <v>0</v>
      </c>
      <c r="AU63" s="12">
        <f t="shared" si="78"/>
        <v>0</v>
      </c>
      <c r="AV63" s="12">
        <f t="shared" si="78"/>
        <v>0</v>
      </c>
      <c r="AW63" s="12">
        <f t="shared" si="78"/>
        <v>0</v>
      </c>
      <c r="AX63" s="12">
        <f t="shared" si="78"/>
        <v>0</v>
      </c>
      <c r="AY63" s="12">
        <f t="shared" si="78"/>
        <v>0</v>
      </c>
      <c r="AZ63" s="12">
        <f t="shared" si="78"/>
        <v>0</v>
      </c>
      <c r="BA63" s="12">
        <f t="shared" si="78"/>
        <v>0</v>
      </c>
      <c r="BB63" s="12">
        <f t="shared" si="78"/>
        <v>0</v>
      </c>
      <c r="BC63" s="12">
        <f t="shared" si="78"/>
        <v>0</v>
      </c>
      <c r="BD63" s="12">
        <f t="shared" si="78"/>
        <v>0</v>
      </c>
      <c r="BE63" s="12">
        <f t="shared" si="78"/>
        <v>0</v>
      </c>
      <c r="BF63" s="12">
        <f t="shared" si="78"/>
        <v>0</v>
      </c>
      <c r="BG63" s="12">
        <f t="shared" si="78"/>
        <v>0</v>
      </c>
      <c r="BH63" s="12">
        <f t="shared" si="78"/>
        <v>0</v>
      </c>
      <c r="BI63" s="12">
        <f t="shared" si="78"/>
        <v>0</v>
      </c>
      <c r="BJ63" s="12">
        <f t="shared" si="78"/>
        <v>0</v>
      </c>
      <c r="BK63" s="12">
        <f t="shared" si="78"/>
        <v>0</v>
      </c>
      <c r="BL63" s="12">
        <f t="shared" si="78"/>
        <v>0</v>
      </c>
      <c r="BM63" s="12">
        <f t="shared" si="78"/>
        <v>0</v>
      </c>
      <c r="BN63" s="12">
        <f t="shared" si="78"/>
        <v>0</v>
      </c>
      <c r="BO63" s="12">
        <f t="shared" si="78"/>
        <v>0</v>
      </c>
      <c r="BP63" s="12">
        <f t="shared" si="78"/>
        <v>0</v>
      </c>
      <c r="BQ63" s="12">
        <f t="shared" si="78"/>
        <v>0</v>
      </c>
      <c r="BR63" s="12">
        <f t="shared" si="78"/>
        <v>0</v>
      </c>
      <c r="BS63" s="12">
        <f t="shared" si="78"/>
        <v>0</v>
      </c>
      <c r="BT63" s="12">
        <f t="shared" si="78"/>
        <v>0</v>
      </c>
      <c r="BU63" s="12">
        <f t="shared" ref="BU63:EF63" si="79">SUM(BU61:BU62)</f>
        <v>0</v>
      </c>
      <c r="BV63" s="12">
        <f t="shared" si="79"/>
        <v>0</v>
      </c>
      <c r="BW63" s="12">
        <f t="shared" si="79"/>
        <v>0</v>
      </c>
      <c r="BX63" s="12">
        <f t="shared" si="79"/>
        <v>0</v>
      </c>
      <c r="BY63" s="12">
        <f t="shared" si="79"/>
        <v>0</v>
      </c>
      <c r="BZ63" s="12">
        <f t="shared" si="79"/>
        <v>0</v>
      </c>
      <c r="CA63" s="12">
        <f t="shared" si="79"/>
        <v>0</v>
      </c>
      <c r="CB63" s="12">
        <f t="shared" si="79"/>
        <v>0</v>
      </c>
      <c r="CC63" s="12">
        <f t="shared" si="79"/>
        <v>0</v>
      </c>
      <c r="CD63" s="12">
        <f t="shared" si="79"/>
        <v>0</v>
      </c>
      <c r="CE63" s="12">
        <f t="shared" si="79"/>
        <v>0</v>
      </c>
      <c r="CF63" s="12">
        <f t="shared" si="79"/>
        <v>0</v>
      </c>
      <c r="CG63" s="12">
        <f t="shared" si="79"/>
        <v>0</v>
      </c>
      <c r="CH63" s="12">
        <f t="shared" si="79"/>
        <v>0</v>
      </c>
      <c r="CI63" s="12">
        <f t="shared" si="79"/>
        <v>0</v>
      </c>
      <c r="CJ63" s="12">
        <f t="shared" si="79"/>
        <v>0</v>
      </c>
      <c r="CK63" s="12">
        <f t="shared" si="79"/>
        <v>0</v>
      </c>
      <c r="CL63" s="12">
        <f t="shared" si="79"/>
        <v>0</v>
      </c>
      <c r="CM63" s="12">
        <f t="shared" si="79"/>
        <v>0</v>
      </c>
      <c r="CN63" s="12">
        <f t="shared" si="79"/>
        <v>0</v>
      </c>
      <c r="CO63" s="12">
        <f t="shared" si="79"/>
        <v>0</v>
      </c>
      <c r="CP63" s="12">
        <f t="shared" si="79"/>
        <v>0</v>
      </c>
      <c r="CQ63" s="12">
        <f t="shared" si="79"/>
        <v>0</v>
      </c>
      <c r="CR63" s="12">
        <f t="shared" si="79"/>
        <v>0</v>
      </c>
      <c r="CS63" s="12">
        <f t="shared" si="79"/>
        <v>0</v>
      </c>
      <c r="CT63" s="12">
        <f t="shared" si="79"/>
        <v>0</v>
      </c>
      <c r="CU63" s="12">
        <f t="shared" si="79"/>
        <v>0</v>
      </c>
      <c r="CV63" s="12">
        <f t="shared" si="79"/>
        <v>0</v>
      </c>
      <c r="CW63" s="12">
        <f t="shared" si="79"/>
        <v>0</v>
      </c>
      <c r="CX63" s="12">
        <f t="shared" si="79"/>
        <v>0</v>
      </c>
      <c r="CY63" s="12">
        <f t="shared" si="79"/>
        <v>0</v>
      </c>
      <c r="CZ63" s="12">
        <f t="shared" si="79"/>
        <v>0</v>
      </c>
      <c r="DA63" s="12">
        <f t="shared" si="79"/>
        <v>0</v>
      </c>
      <c r="DB63" s="12">
        <f t="shared" si="79"/>
        <v>0</v>
      </c>
      <c r="DC63" s="12">
        <f t="shared" si="79"/>
        <v>0</v>
      </c>
      <c r="DD63" s="12">
        <f t="shared" si="79"/>
        <v>0</v>
      </c>
      <c r="DE63" s="12">
        <f t="shared" si="79"/>
        <v>0</v>
      </c>
      <c r="DF63" s="12">
        <f t="shared" si="79"/>
        <v>0</v>
      </c>
      <c r="DG63" s="12">
        <f t="shared" si="79"/>
        <v>0</v>
      </c>
      <c r="DH63" s="12">
        <f t="shared" si="79"/>
        <v>0</v>
      </c>
      <c r="DI63" s="12">
        <f t="shared" si="79"/>
        <v>0</v>
      </c>
      <c r="DJ63" s="12">
        <f t="shared" si="79"/>
        <v>0</v>
      </c>
      <c r="DK63" s="12">
        <f t="shared" si="79"/>
        <v>0</v>
      </c>
      <c r="DL63" s="12">
        <f t="shared" si="79"/>
        <v>0</v>
      </c>
      <c r="DM63" s="12">
        <f t="shared" si="79"/>
        <v>0</v>
      </c>
      <c r="DN63" s="12">
        <f t="shared" si="79"/>
        <v>0</v>
      </c>
      <c r="DO63" s="12">
        <f t="shared" si="79"/>
        <v>0</v>
      </c>
      <c r="DP63" s="12">
        <f t="shared" si="79"/>
        <v>0</v>
      </c>
      <c r="DQ63" s="12">
        <f t="shared" si="79"/>
        <v>0</v>
      </c>
      <c r="DR63" s="12">
        <f t="shared" si="79"/>
        <v>0</v>
      </c>
      <c r="DS63" s="12">
        <f t="shared" si="79"/>
        <v>0</v>
      </c>
      <c r="DT63" s="12">
        <f t="shared" si="79"/>
        <v>0</v>
      </c>
      <c r="DU63" s="12">
        <f t="shared" si="79"/>
        <v>0</v>
      </c>
      <c r="DV63" s="12">
        <f t="shared" si="79"/>
        <v>0</v>
      </c>
      <c r="DW63" s="12">
        <f t="shared" si="79"/>
        <v>0</v>
      </c>
      <c r="DX63" s="12">
        <f t="shared" si="79"/>
        <v>0</v>
      </c>
      <c r="DY63" s="12">
        <f t="shared" si="79"/>
        <v>0</v>
      </c>
      <c r="DZ63" s="12">
        <f t="shared" si="79"/>
        <v>0</v>
      </c>
      <c r="EA63" s="12">
        <f t="shared" si="79"/>
        <v>0</v>
      </c>
      <c r="EB63" s="12">
        <f t="shared" si="79"/>
        <v>0</v>
      </c>
      <c r="EC63" s="12">
        <f t="shared" si="79"/>
        <v>0</v>
      </c>
      <c r="ED63" s="12">
        <f t="shared" si="79"/>
        <v>0</v>
      </c>
      <c r="EE63" s="12">
        <f t="shared" si="79"/>
        <v>0</v>
      </c>
      <c r="EF63" s="12">
        <f t="shared" si="79"/>
        <v>0</v>
      </c>
      <c r="EG63" s="12">
        <f t="shared" ref="EG63:FX63" si="80">SUM(EG61:EG62)</f>
        <v>0</v>
      </c>
      <c r="EH63" s="12">
        <f t="shared" si="80"/>
        <v>0</v>
      </c>
      <c r="EI63" s="12">
        <f t="shared" si="80"/>
        <v>0</v>
      </c>
      <c r="EJ63" s="12">
        <f t="shared" si="80"/>
        <v>0</v>
      </c>
      <c r="EK63" s="12">
        <f t="shared" si="80"/>
        <v>0</v>
      </c>
      <c r="EL63" s="12">
        <f t="shared" si="80"/>
        <v>0</v>
      </c>
      <c r="EM63" s="12">
        <f t="shared" si="80"/>
        <v>0</v>
      </c>
      <c r="EN63" s="12">
        <f t="shared" si="80"/>
        <v>0</v>
      </c>
      <c r="EO63" s="12">
        <f t="shared" si="80"/>
        <v>0</v>
      </c>
      <c r="EP63" s="12">
        <f t="shared" si="80"/>
        <v>0</v>
      </c>
      <c r="EQ63" s="12">
        <f t="shared" si="80"/>
        <v>0</v>
      </c>
      <c r="ER63" s="12">
        <f t="shared" si="80"/>
        <v>0</v>
      </c>
      <c r="ES63" s="12">
        <f t="shared" si="80"/>
        <v>0</v>
      </c>
      <c r="ET63" s="12">
        <f t="shared" si="80"/>
        <v>0</v>
      </c>
      <c r="EU63" s="12">
        <f t="shared" si="80"/>
        <v>0</v>
      </c>
      <c r="EV63" s="12">
        <f t="shared" si="80"/>
        <v>0</v>
      </c>
      <c r="EW63" s="12">
        <f t="shared" si="80"/>
        <v>0</v>
      </c>
      <c r="EX63" s="12">
        <f t="shared" si="80"/>
        <v>0</v>
      </c>
      <c r="EY63" s="12">
        <f t="shared" si="80"/>
        <v>0</v>
      </c>
      <c r="EZ63" s="12">
        <f t="shared" si="80"/>
        <v>0</v>
      </c>
      <c r="FA63" s="12">
        <f t="shared" si="80"/>
        <v>0</v>
      </c>
      <c r="FB63" s="12">
        <f t="shared" si="80"/>
        <v>0</v>
      </c>
      <c r="FC63" s="12">
        <f t="shared" si="80"/>
        <v>0</v>
      </c>
      <c r="FD63" s="12">
        <f t="shared" si="80"/>
        <v>0</v>
      </c>
      <c r="FE63" s="12">
        <f t="shared" si="80"/>
        <v>0</v>
      </c>
      <c r="FF63" s="12">
        <f t="shared" si="80"/>
        <v>0</v>
      </c>
      <c r="FG63" s="12">
        <f t="shared" si="80"/>
        <v>0</v>
      </c>
      <c r="FH63" s="12">
        <f t="shared" si="80"/>
        <v>0</v>
      </c>
      <c r="FI63" s="12">
        <f t="shared" si="80"/>
        <v>0</v>
      </c>
      <c r="FJ63" s="12">
        <f t="shared" si="80"/>
        <v>0</v>
      </c>
      <c r="FK63" s="12">
        <f t="shared" si="80"/>
        <v>0</v>
      </c>
      <c r="FL63" s="12">
        <f t="shared" si="80"/>
        <v>0</v>
      </c>
      <c r="FM63" s="12">
        <f t="shared" si="80"/>
        <v>0</v>
      </c>
      <c r="FN63" s="12">
        <f t="shared" si="80"/>
        <v>0</v>
      </c>
      <c r="FO63" s="12">
        <f t="shared" si="80"/>
        <v>0</v>
      </c>
      <c r="FP63" s="12">
        <f t="shared" si="80"/>
        <v>0</v>
      </c>
      <c r="FQ63" s="12">
        <f t="shared" si="80"/>
        <v>0</v>
      </c>
      <c r="FR63" s="12">
        <f t="shared" si="80"/>
        <v>0</v>
      </c>
      <c r="FS63" s="12">
        <f t="shared" si="80"/>
        <v>0</v>
      </c>
      <c r="FT63" s="12">
        <f t="shared" si="80"/>
        <v>0</v>
      </c>
      <c r="FU63" s="12">
        <f t="shared" si="80"/>
        <v>0</v>
      </c>
      <c r="FV63" s="12">
        <f t="shared" si="80"/>
        <v>0</v>
      </c>
      <c r="FW63" s="12">
        <f t="shared" si="80"/>
        <v>0</v>
      </c>
      <c r="FX63" s="12">
        <f t="shared" si="80"/>
        <v>0</v>
      </c>
    </row>
    <row r="65" spans="1:180" ht="15.95" customHeight="1" x14ac:dyDescent="0.45">
      <c r="D65" s="10" t="s">
        <v>22</v>
      </c>
      <c r="E65" s="12">
        <f>-MIN(I73:DX73)</f>
        <v>64404088.581596829</v>
      </c>
      <c r="F65" s="15">
        <f>E65/$E$59</f>
        <v>0.75944556045347356</v>
      </c>
      <c r="I65" s="18">
        <f t="shared" ref="I65:BT65" si="81">-MAX(0,MIN(I53,SUM(I63:I64)))</f>
        <v>-5159215.5259341681</v>
      </c>
      <c r="J65" s="18">
        <f t="shared" si="81"/>
        <v>-1262601.288134296</v>
      </c>
      <c r="K65" s="18">
        <f t="shared" si="81"/>
        <v>-7027300.2256342964</v>
      </c>
      <c r="L65" s="18">
        <f t="shared" si="81"/>
        <v>-6950882.9602972409</v>
      </c>
      <c r="M65" s="18">
        <f t="shared" si="81"/>
        <v>0</v>
      </c>
      <c r="N65" s="18">
        <f t="shared" si="81"/>
        <v>0</v>
      </c>
      <c r="O65" s="18">
        <f t="shared" si="81"/>
        <v>0</v>
      </c>
      <c r="P65" s="18">
        <f t="shared" si="81"/>
        <v>0</v>
      </c>
      <c r="Q65" s="18">
        <f t="shared" si="81"/>
        <v>0</v>
      </c>
      <c r="R65" s="18">
        <f t="shared" si="81"/>
        <v>0</v>
      </c>
      <c r="S65" s="18">
        <f t="shared" si="81"/>
        <v>0</v>
      </c>
      <c r="T65" s="18">
        <f t="shared" si="81"/>
        <v>0</v>
      </c>
      <c r="U65" s="18">
        <f t="shared" si="81"/>
        <v>0</v>
      </c>
      <c r="V65" s="18">
        <f t="shared" si="81"/>
        <v>0</v>
      </c>
      <c r="W65" s="18">
        <f t="shared" si="81"/>
        <v>0</v>
      </c>
      <c r="X65" s="18">
        <f t="shared" si="81"/>
        <v>0</v>
      </c>
      <c r="Y65" s="18">
        <f t="shared" si="81"/>
        <v>0</v>
      </c>
      <c r="Z65" s="18">
        <f t="shared" si="81"/>
        <v>0</v>
      </c>
      <c r="AA65" s="18">
        <f t="shared" si="81"/>
        <v>0</v>
      </c>
      <c r="AB65" s="18">
        <f t="shared" si="81"/>
        <v>0</v>
      </c>
      <c r="AC65" s="18">
        <f t="shared" si="81"/>
        <v>0</v>
      </c>
      <c r="AD65" s="18">
        <f t="shared" si="81"/>
        <v>0</v>
      </c>
      <c r="AE65" s="18">
        <f t="shared" si="81"/>
        <v>0</v>
      </c>
      <c r="AF65" s="18">
        <f t="shared" si="81"/>
        <v>0</v>
      </c>
      <c r="AG65" s="18">
        <f t="shared" si="81"/>
        <v>0</v>
      </c>
      <c r="AH65" s="18">
        <f t="shared" si="81"/>
        <v>0</v>
      </c>
      <c r="AI65" s="18">
        <f t="shared" si="81"/>
        <v>0</v>
      </c>
      <c r="AJ65" s="18">
        <f t="shared" si="81"/>
        <v>0</v>
      </c>
      <c r="AK65" s="18">
        <f t="shared" si="81"/>
        <v>0</v>
      </c>
      <c r="AL65" s="18">
        <f t="shared" si="81"/>
        <v>0</v>
      </c>
      <c r="AM65" s="18">
        <f t="shared" si="81"/>
        <v>0</v>
      </c>
      <c r="AN65" s="18">
        <f t="shared" si="81"/>
        <v>0</v>
      </c>
      <c r="AO65" s="18">
        <f t="shared" si="81"/>
        <v>0</v>
      </c>
      <c r="AP65" s="18">
        <f t="shared" si="81"/>
        <v>0</v>
      </c>
      <c r="AQ65" s="18">
        <f t="shared" si="81"/>
        <v>0</v>
      </c>
      <c r="AR65" s="18">
        <f t="shared" si="81"/>
        <v>0</v>
      </c>
      <c r="AS65" s="18">
        <f t="shared" si="81"/>
        <v>0</v>
      </c>
      <c r="AT65" s="18">
        <f t="shared" si="81"/>
        <v>0</v>
      </c>
      <c r="AU65" s="18">
        <f t="shared" si="81"/>
        <v>0</v>
      </c>
      <c r="AV65" s="18">
        <f t="shared" si="81"/>
        <v>0</v>
      </c>
      <c r="AW65" s="18">
        <f t="shared" si="81"/>
        <v>0</v>
      </c>
      <c r="AX65" s="18">
        <f t="shared" si="81"/>
        <v>0</v>
      </c>
      <c r="AY65" s="18">
        <f t="shared" si="81"/>
        <v>0</v>
      </c>
      <c r="AZ65" s="18">
        <f t="shared" si="81"/>
        <v>0</v>
      </c>
      <c r="BA65" s="18">
        <f t="shared" si="81"/>
        <v>0</v>
      </c>
      <c r="BB65" s="18">
        <f t="shared" si="81"/>
        <v>0</v>
      </c>
      <c r="BC65" s="18">
        <f t="shared" si="81"/>
        <v>0</v>
      </c>
      <c r="BD65" s="18">
        <f t="shared" si="81"/>
        <v>0</v>
      </c>
      <c r="BE65" s="18">
        <f t="shared" si="81"/>
        <v>0</v>
      </c>
      <c r="BF65" s="18">
        <f t="shared" si="81"/>
        <v>0</v>
      </c>
      <c r="BG65" s="18">
        <f t="shared" si="81"/>
        <v>0</v>
      </c>
      <c r="BH65" s="18">
        <f t="shared" si="81"/>
        <v>0</v>
      </c>
      <c r="BI65" s="18">
        <f t="shared" si="81"/>
        <v>0</v>
      </c>
      <c r="BJ65" s="18">
        <f t="shared" si="81"/>
        <v>0</v>
      </c>
      <c r="BK65" s="18">
        <f t="shared" si="81"/>
        <v>0</v>
      </c>
      <c r="BL65" s="18">
        <f t="shared" si="81"/>
        <v>0</v>
      </c>
      <c r="BM65" s="18">
        <f t="shared" si="81"/>
        <v>0</v>
      </c>
      <c r="BN65" s="18">
        <f t="shared" si="81"/>
        <v>0</v>
      </c>
      <c r="BO65" s="18">
        <f t="shared" si="81"/>
        <v>0</v>
      </c>
      <c r="BP65" s="18">
        <f t="shared" si="81"/>
        <v>0</v>
      </c>
      <c r="BQ65" s="18">
        <f t="shared" si="81"/>
        <v>0</v>
      </c>
      <c r="BR65" s="18">
        <f t="shared" si="81"/>
        <v>0</v>
      </c>
      <c r="BS65" s="18">
        <f t="shared" si="81"/>
        <v>0</v>
      </c>
      <c r="BT65" s="18">
        <f t="shared" si="81"/>
        <v>0</v>
      </c>
      <c r="BU65" s="18">
        <f t="shared" ref="BU65:EF65" si="82">-MAX(0,MIN(BU53,SUM(BU63:BU64)))</f>
        <v>0</v>
      </c>
      <c r="BV65" s="18">
        <f t="shared" si="82"/>
        <v>0</v>
      </c>
      <c r="BW65" s="18">
        <f t="shared" si="82"/>
        <v>0</v>
      </c>
      <c r="BX65" s="18">
        <f t="shared" si="82"/>
        <v>0</v>
      </c>
      <c r="BY65" s="18">
        <f t="shared" si="82"/>
        <v>0</v>
      </c>
      <c r="BZ65" s="18">
        <f t="shared" si="82"/>
        <v>0</v>
      </c>
      <c r="CA65" s="18">
        <f t="shared" si="82"/>
        <v>0</v>
      </c>
      <c r="CB65" s="18">
        <f t="shared" si="82"/>
        <v>0</v>
      </c>
      <c r="CC65" s="18">
        <f t="shared" si="82"/>
        <v>0</v>
      </c>
      <c r="CD65" s="18">
        <f t="shared" si="82"/>
        <v>0</v>
      </c>
      <c r="CE65" s="18">
        <f t="shared" si="82"/>
        <v>0</v>
      </c>
      <c r="CF65" s="18">
        <f t="shared" si="82"/>
        <v>0</v>
      </c>
      <c r="CG65" s="18">
        <f t="shared" si="82"/>
        <v>0</v>
      </c>
      <c r="CH65" s="18">
        <f t="shared" si="82"/>
        <v>0</v>
      </c>
      <c r="CI65" s="18">
        <f t="shared" si="82"/>
        <v>0</v>
      </c>
      <c r="CJ65" s="18">
        <f t="shared" si="82"/>
        <v>0</v>
      </c>
      <c r="CK65" s="18">
        <f t="shared" si="82"/>
        <v>0</v>
      </c>
      <c r="CL65" s="18">
        <f t="shared" si="82"/>
        <v>0</v>
      </c>
      <c r="CM65" s="18">
        <f t="shared" si="82"/>
        <v>0</v>
      </c>
      <c r="CN65" s="18">
        <f t="shared" si="82"/>
        <v>0</v>
      </c>
      <c r="CO65" s="18">
        <f t="shared" si="82"/>
        <v>0</v>
      </c>
      <c r="CP65" s="18">
        <f t="shared" si="82"/>
        <v>0</v>
      </c>
      <c r="CQ65" s="18">
        <f t="shared" si="82"/>
        <v>0</v>
      </c>
      <c r="CR65" s="18">
        <f t="shared" si="82"/>
        <v>0</v>
      </c>
      <c r="CS65" s="18">
        <f t="shared" si="82"/>
        <v>0</v>
      </c>
      <c r="CT65" s="18">
        <f t="shared" si="82"/>
        <v>0</v>
      </c>
      <c r="CU65" s="18">
        <f t="shared" si="82"/>
        <v>0</v>
      </c>
      <c r="CV65" s="18">
        <f t="shared" si="82"/>
        <v>0</v>
      </c>
      <c r="CW65" s="18">
        <f t="shared" si="82"/>
        <v>0</v>
      </c>
      <c r="CX65" s="18">
        <f t="shared" si="82"/>
        <v>0</v>
      </c>
      <c r="CY65" s="18">
        <f t="shared" si="82"/>
        <v>0</v>
      </c>
      <c r="CZ65" s="18">
        <f t="shared" si="82"/>
        <v>0</v>
      </c>
      <c r="DA65" s="18">
        <f t="shared" si="82"/>
        <v>0</v>
      </c>
      <c r="DB65" s="18">
        <f t="shared" si="82"/>
        <v>0</v>
      </c>
      <c r="DC65" s="18">
        <f t="shared" si="82"/>
        <v>0</v>
      </c>
      <c r="DD65" s="18">
        <f t="shared" si="82"/>
        <v>0</v>
      </c>
      <c r="DE65" s="18">
        <f t="shared" si="82"/>
        <v>0</v>
      </c>
      <c r="DF65" s="18">
        <f t="shared" si="82"/>
        <v>0</v>
      </c>
      <c r="DG65" s="18">
        <f t="shared" si="82"/>
        <v>0</v>
      </c>
      <c r="DH65" s="18">
        <f t="shared" si="82"/>
        <v>0</v>
      </c>
      <c r="DI65" s="18">
        <f t="shared" si="82"/>
        <v>0</v>
      </c>
      <c r="DJ65" s="18">
        <f t="shared" si="82"/>
        <v>0</v>
      </c>
      <c r="DK65" s="18">
        <f t="shared" si="82"/>
        <v>0</v>
      </c>
      <c r="DL65" s="18">
        <f t="shared" si="82"/>
        <v>0</v>
      </c>
      <c r="DM65" s="18">
        <f t="shared" si="82"/>
        <v>0</v>
      </c>
      <c r="DN65" s="18">
        <f t="shared" si="82"/>
        <v>0</v>
      </c>
      <c r="DO65" s="18">
        <f t="shared" si="82"/>
        <v>0</v>
      </c>
      <c r="DP65" s="18">
        <f t="shared" si="82"/>
        <v>0</v>
      </c>
      <c r="DQ65" s="18">
        <f t="shared" si="82"/>
        <v>0</v>
      </c>
      <c r="DR65" s="18">
        <f t="shared" si="82"/>
        <v>0</v>
      </c>
      <c r="DS65" s="18">
        <f t="shared" si="82"/>
        <v>0</v>
      </c>
      <c r="DT65" s="18">
        <f t="shared" si="82"/>
        <v>0</v>
      </c>
      <c r="DU65" s="18">
        <f t="shared" si="82"/>
        <v>0</v>
      </c>
      <c r="DV65" s="18">
        <f t="shared" si="82"/>
        <v>0</v>
      </c>
      <c r="DW65" s="18">
        <f t="shared" si="82"/>
        <v>0</v>
      </c>
      <c r="DX65" s="18">
        <f t="shared" si="82"/>
        <v>0</v>
      </c>
      <c r="DY65" s="18">
        <f t="shared" si="82"/>
        <v>0</v>
      </c>
      <c r="DZ65" s="18">
        <f t="shared" si="82"/>
        <v>0</v>
      </c>
      <c r="EA65" s="18">
        <f t="shared" si="82"/>
        <v>0</v>
      </c>
      <c r="EB65" s="18">
        <f t="shared" si="82"/>
        <v>0</v>
      </c>
      <c r="EC65" s="18">
        <f t="shared" si="82"/>
        <v>0</v>
      </c>
      <c r="ED65" s="18">
        <f t="shared" si="82"/>
        <v>0</v>
      </c>
      <c r="EE65" s="18">
        <f t="shared" si="82"/>
        <v>0</v>
      </c>
      <c r="EF65" s="18">
        <f t="shared" si="82"/>
        <v>0</v>
      </c>
      <c r="EG65" s="18">
        <f t="shared" ref="EG65:FX65" si="83">-MAX(0,MIN(EG53,SUM(EG63:EG64)))</f>
        <v>0</v>
      </c>
      <c r="EH65" s="18">
        <f t="shared" si="83"/>
        <v>0</v>
      </c>
      <c r="EI65" s="18">
        <f t="shared" si="83"/>
        <v>0</v>
      </c>
      <c r="EJ65" s="18">
        <f t="shared" si="83"/>
        <v>0</v>
      </c>
      <c r="EK65" s="18">
        <f t="shared" si="83"/>
        <v>0</v>
      </c>
      <c r="EL65" s="18">
        <f t="shared" si="83"/>
        <v>0</v>
      </c>
      <c r="EM65" s="18">
        <f t="shared" si="83"/>
        <v>0</v>
      </c>
      <c r="EN65" s="18">
        <f t="shared" si="83"/>
        <v>0</v>
      </c>
      <c r="EO65" s="18">
        <f t="shared" si="83"/>
        <v>0</v>
      </c>
      <c r="EP65" s="18">
        <f t="shared" si="83"/>
        <v>0</v>
      </c>
      <c r="EQ65" s="18">
        <f t="shared" si="83"/>
        <v>0</v>
      </c>
      <c r="ER65" s="18">
        <f t="shared" si="83"/>
        <v>0</v>
      </c>
      <c r="ES65" s="18">
        <f t="shared" si="83"/>
        <v>0</v>
      </c>
      <c r="ET65" s="18">
        <f t="shared" si="83"/>
        <v>0</v>
      </c>
      <c r="EU65" s="18">
        <f t="shared" si="83"/>
        <v>0</v>
      </c>
      <c r="EV65" s="18">
        <f t="shared" si="83"/>
        <v>0</v>
      </c>
      <c r="EW65" s="18">
        <f t="shared" si="83"/>
        <v>0</v>
      </c>
      <c r="EX65" s="18">
        <f t="shared" si="83"/>
        <v>0</v>
      </c>
      <c r="EY65" s="18">
        <f t="shared" si="83"/>
        <v>0</v>
      </c>
      <c r="EZ65" s="18">
        <f t="shared" si="83"/>
        <v>0</v>
      </c>
      <c r="FA65" s="18">
        <f t="shared" si="83"/>
        <v>0</v>
      </c>
      <c r="FB65" s="18">
        <f t="shared" si="83"/>
        <v>0</v>
      </c>
      <c r="FC65" s="18">
        <f t="shared" si="83"/>
        <v>0</v>
      </c>
      <c r="FD65" s="18">
        <f t="shared" si="83"/>
        <v>0</v>
      </c>
      <c r="FE65" s="18">
        <f t="shared" si="83"/>
        <v>0</v>
      </c>
      <c r="FF65" s="18">
        <f t="shared" si="83"/>
        <v>0</v>
      </c>
      <c r="FG65" s="18">
        <f t="shared" si="83"/>
        <v>0</v>
      </c>
      <c r="FH65" s="18">
        <f t="shared" si="83"/>
        <v>0</v>
      </c>
      <c r="FI65" s="18">
        <f t="shared" si="83"/>
        <v>0</v>
      </c>
      <c r="FJ65" s="18">
        <f t="shared" si="83"/>
        <v>0</v>
      </c>
      <c r="FK65" s="18">
        <f t="shared" si="83"/>
        <v>0</v>
      </c>
      <c r="FL65" s="18">
        <f t="shared" si="83"/>
        <v>0</v>
      </c>
      <c r="FM65" s="18">
        <f t="shared" si="83"/>
        <v>0</v>
      </c>
      <c r="FN65" s="18">
        <f t="shared" si="83"/>
        <v>0</v>
      </c>
      <c r="FO65" s="18">
        <f t="shared" si="83"/>
        <v>0</v>
      </c>
      <c r="FP65" s="18">
        <f t="shared" si="83"/>
        <v>0</v>
      </c>
      <c r="FQ65" s="18">
        <f t="shared" si="83"/>
        <v>0</v>
      </c>
      <c r="FR65" s="18">
        <f t="shared" si="83"/>
        <v>0</v>
      </c>
      <c r="FS65" s="18">
        <f t="shared" si="83"/>
        <v>0</v>
      </c>
      <c r="FT65" s="18">
        <f t="shared" si="83"/>
        <v>0</v>
      </c>
      <c r="FU65" s="18">
        <f t="shared" si="83"/>
        <v>0</v>
      </c>
      <c r="FV65" s="18">
        <f t="shared" si="83"/>
        <v>0</v>
      </c>
      <c r="FW65" s="18">
        <f t="shared" si="83"/>
        <v>0</v>
      </c>
      <c r="FX65" s="18">
        <f t="shared" si="83"/>
        <v>0</v>
      </c>
    </row>
    <row r="66" spans="1:180" x14ac:dyDescent="0.3">
      <c r="D66" s="10" t="s">
        <v>23</v>
      </c>
      <c r="E66" s="12">
        <f>E63</f>
        <v>20400000</v>
      </c>
      <c r="F66" s="15">
        <f>E66/$E$59</f>
        <v>0.24055443954652633</v>
      </c>
      <c r="I66" s="12">
        <f t="shared" ref="I66:BT66" si="84">SUM(I63:I65)</f>
        <v>15240784.474065833</v>
      </c>
      <c r="J66" s="12">
        <f t="shared" si="84"/>
        <v>13978183.185931537</v>
      </c>
      <c r="K66" s="12">
        <f t="shared" si="84"/>
        <v>6950882.9602972409</v>
      </c>
      <c r="L66" s="12">
        <f t="shared" si="84"/>
        <v>0</v>
      </c>
      <c r="M66" s="12">
        <f t="shared" si="84"/>
        <v>0</v>
      </c>
      <c r="N66" s="12">
        <f t="shared" si="84"/>
        <v>0</v>
      </c>
      <c r="O66" s="12">
        <f t="shared" si="84"/>
        <v>0</v>
      </c>
      <c r="P66" s="12">
        <f t="shared" si="84"/>
        <v>0</v>
      </c>
      <c r="Q66" s="12">
        <f t="shared" si="84"/>
        <v>0</v>
      </c>
      <c r="R66" s="12">
        <f t="shared" si="84"/>
        <v>0</v>
      </c>
      <c r="S66" s="12">
        <f t="shared" si="84"/>
        <v>0</v>
      </c>
      <c r="T66" s="12">
        <f t="shared" si="84"/>
        <v>0</v>
      </c>
      <c r="U66" s="12">
        <f t="shared" si="84"/>
        <v>0</v>
      </c>
      <c r="V66" s="12">
        <f t="shared" si="84"/>
        <v>0</v>
      </c>
      <c r="W66" s="12">
        <f t="shared" si="84"/>
        <v>0</v>
      </c>
      <c r="X66" s="12">
        <f t="shared" si="84"/>
        <v>0</v>
      </c>
      <c r="Y66" s="12">
        <f t="shared" si="84"/>
        <v>0</v>
      </c>
      <c r="Z66" s="12">
        <f t="shared" si="84"/>
        <v>0</v>
      </c>
      <c r="AA66" s="12">
        <f t="shared" si="84"/>
        <v>0</v>
      </c>
      <c r="AB66" s="12">
        <f t="shared" si="84"/>
        <v>0</v>
      </c>
      <c r="AC66" s="12">
        <f t="shared" si="84"/>
        <v>0</v>
      </c>
      <c r="AD66" s="12">
        <f t="shared" si="84"/>
        <v>0</v>
      </c>
      <c r="AE66" s="12">
        <f t="shared" si="84"/>
        <v>0</v>
      </c>
      <c r="AF66" s="12">
        <f t="shared" si="84"/>
        <v>0</v>
      </c>
      <c r="AG66" s="12">
        <f t="shared" si="84"/>
        <v>0</v>
      </c>
      <c r="AH66" s="12">
        <f t="shared" si="84"/>
        <v>0</v>
      </c>
      <c r="AI66" s="12">
        <f t="shared" si="84"/>
        <v>0</v>
      </c>
      <c r="AJ66" s="12">
        <f t="shared" si="84"/>
        <v>0</v>
      </c>
      <c r="AK66" s="12">
        <f t="shared" si="84"/>
        <v>0</v>
      </c>
      <c r="AL66" s="12">
        <f t="shared" si="84"/>
        <v>0</v>
      </c>
      <c r="AM66" s="12">
        <f t="shared" si="84"/>
        <v>0</v>
      </c>
      <c r="AN66" s="12">
        <f t="shared" si="84"/>
        <v>0</v>
      </c>
      <c r="AO66" s="12">
        <f t="shared" si="84"/>
        <v>0</v>
      </c>
      <c r="AP66" s="12">
        <f t="shared" si="84"/>
        <v>0</v>
      </c>
      <c r="AQ66" s="12">
        <f t="shared" si="84"/>
        <v>0</v>
      </c>
      <c r="AR66" s="12">
        <f t="shared" si="84"/>
        <v>0</v>
      </c>
      <c r="AS66" s="12">
        <f t="shared" si="84"/>
        <v>0</v>
      </c>
      <c r="AT66" s="12">
        <f t="shared" si="84"/>
        <v>0</v>
      </c>
      <c r="AU66" s="12">
        <f t="shared" si="84"/>
        <v>0</v>
      </c>
      <c r="AV66" s="12">
        <f t="shared" si="84"/>
        <v>0</v>
      </c>
      <c r="AW66" s="12">
        <f t="shared" si="84"/>
        <v>0</v>
      </c>
      <c r="AX66" s="12">
        <f t="shared" si="84"/>
        <v>0</v>
      </c>
      <c r="AY66" s="12">
        <f t="shared" si="84"/>
        <v>0</v>
      </c>
      <c r="AZ66" s="12">
        <f t="shared" si="84"/>
        <v>0</v>
      </c>
      <c r="BA66" s="12">
        <f t="shared" si="84"/>
        <v>0</v>
      </c>
      <c r="BB66" s="12">
        <f t="shared" si="84"/>
        <v>0</v>
      </c>
      <c r="BC66" s="12">
        <f t="shared" si="84"/>
        <v>0</v>
      </c>
      <c r="BD66" s="12">
        <f t="shared" si="84"/>
        <v>0</v>
      </c>
      <c r="BE66" s="12">
        <f t="shared" si="84"/>
        <v>0</v>
      </c>
      <c r="BF66" s="12">
        <f t="shared" si="84"/>
        <v>0</v>
      </c>
      <c r="BG66" s="12">
        <f t="shared" si="84"/>
        <v>0</v>
      </c>
      <c r="BH66" s="12">
        <f t="shared" si="84"/>
        <v>0</v>
      </c>
      <c r="BI66" s="12">
        <f t="shared" si="84"/>
        <v>0</v>
      </c>
      <c r="BJ66" s="12">
        <f t="shared" si="84"/>
        <v>0</v>
      </c>
      <c r="BK66" s="12">
        <f t="shared" si="84"/>
        <v>0</v>
      </c>
      <c r="BL66" s="12">
        <f t="shared" si="84"/>
        <v>0</v>
      </c>
      <c r="BM66" s="12">
        <f t="shared" si="84"/>
        <v>0</v>
      </c>
      <c r="BN66" s="12">
        <f t="shared" si="84"/>
        <v>0</v>
      </c>
      <c r="BO66" s="12">
        <f t="shared" si="84"/>
        <v>0</v>
      </c>
      <c r="BP66" s="12">
        <f t="shared" si="84"/>
        <v>0</v>
      </c>
      <c r="BQ66" s="12">
        <f t="shared" si="84"/>
        <v>0</v>
      </c>
      <c r="BR66" s="12">
        <f t="shared" si="84"/>
        <v>0</v>
      </c>
      <c r="BS66" s="12">
        <f t="shared" si="84"/>
        <v>0</v>
      </c>
      <c r="BT66" s="12">
        <f t="shared" si="84"/>
        <v>0</v>
      </c>
      <c r="BU66" s="12">
        <f t="shared" ref="BU66:EF66" si="85">SUM(BU63:BU65)</f>
        <v>0</v>
      </c>
      <c r="BV66" s="12">
        <f t="shared" si="85"/>
        <v>0</v>
      </c>
      <c r="BW66" s="12">
        <f t="shared" si="85"/>
        <v>0</v>
      </c>
      <c r="BX66" s="12">
        <f t="shared" si="85"/>
        <v>0</v>
      </c>
      <c r="BY66" s="12">
        <f t="shared" si="85"/>
        <v>0</v>
      </c>
      <c r="BZ66" s="12">
        <f t="shared" si="85"/>
        <v>0</v>
      </c>
      <c r="CA66" s="12">
        <f t="shared" si="85"/>
        <v>0</v>
      </c>
      <c r="CB66" s="12">
        <f t="shared" si="85"/>
        <v>0</v>
      </c>
      <c r="CC66" s="12">
        <f t="shared" si="85"/>
        <v>0</v>
      </c>
      <c r="CD66" s="12">
        <f t="shared" si="85"/>
        <v>0</v>
      </c>
      <c r="CE66" s="12">
        <f t="shared" si="85"/>
        <v>0</v>
      </c>
      <c r="CF66" s="12">
        <f t="shared" si="85"/>
        <v>0</v>
      </c>
      <c r="CG66" s="12">
        <f t="shared" si="85"/>
        <v>0</v>
      </c>
      <c r="CH66" s="12">
        <f t="shared" si="85"/>
        <v>0</v>
      </c>
      <c r="CI66" s="12">
        <f t="shared" si="85"/>
        <v>0</v>
      </c>
      <c r="CJ66" s="12">
        <f t="shared" si="85"/>
        <v>0</v>
      </c>
      <c r="CK66" s="12">
        <f t="shared" si="85"/>
        <v>0</v>
      </c>
      <c r="CL66" s="12">
        <f t="shared" si="85"/>
        <v>0</v>
      </c>
      <c r="CM66" s="12">
        <f t="shared" si="85"/>
        <v>0</v>
      </c>
      <c r="CN66" s="12">
        <f t="shared" si="85"/>
        <v>0</v>
      </c>
      <c r="CO66" s="12">
        <f t="shared" si="85"/>
        <v>0</v>
      </c>
      <c r="CP66" s="12">
        <f t="shared" si="85"/>
        <v>0</v>
      </c>
      <c r="CQ66" s="12">
        <f t="shared" si="85"/>
        <v>0</v>
      </c>
      <c r="CR66" s="12">
        <f t="shared" si="85"/>
        <v>0</v>
      </c>
      <c r="CS66" s="12">
        <f t="shared" si="85"/>
        <v>0</v>
      </c>
      <c r="CT66" s="12">
        <f t="shared" si="85"/>
        <v>0</v>
      </c>
      <c r="CU66" s="12">
        <f t="shared" si="85"/>
        <v>0</v>
      </c>
      <c r="CV66" s="12">
        <f t="shared" si="85"/>
        <v>0</v>
      </c>
      <c r="CW66" s="12">
        <f t="shared" si="85"/>
        <v>0</v>
      </c>
      <c r="CX66" s="12">
        <f t="shared" si="85"/>
        <v>0</v>
      </c>
      <c r="CY66" s="12">
        <f t="shared" si="85"/>
        <v>0</v>
      </c>
      <c r="CZ66" s="12">
        <f t="shared" si="85"/>
        <v>0</v>
      </c>
      <c r="DA66" s="12">
        <f t="shared" si="85"/>
        <v>0</v>
      </c>
      <c r="DB66" s="12">
        <f t="shared" si="85"/>
        <v>0</v>
      </c>
      <c r="DC66" s="12">
        <f t="shared" si="85"/>
        <v>0</v>
      </c>
      <c r="DD66" s="12">
        <f t="shared" si="85"/>
        <v>0</v>
      </c>
      <c r="DE66" s="12">
        <f t="shared" si="85"/>
        <v>0</v>
      </c>
      <c r="DF66" s="12">
        <f t="shared" si="85"/>
        <v>0</v>
      </c>
      <c r="DG66" s="12">
        <f t="shared" si="85"/>
        <v>0</v>
      </c>
      <c r="DH66" s="12">
        <f t="shared" si="85"/>
        <v>0</v>
      </c>
      <c r="DI66" s="12">
        <f t="shared" si="85"/>
        <v>0</v>
      </c>
      <c r="DJ66" s="12">
        <f t="shared" si="85"/>
        <v>0</v>
      </c>
      <c r="DK66" s="12">
        <f t="shared" si="85"/>
        <v>0</v>
      </c>
      <c r="DL66" s="12">
        <f t="shared" si="85"/>
        <v>0</v>
      </c>
      <c r="DM66" s="12">
        <f t="shared" si="85"/>
        <v>0</v>
      </c>
      <c r="DN66" s="12">
        <f t="shared" si="85"/>
        <v>0</v>
      </c>
      <c r="DO66" s="12">
        <f t="shared" si="85"/>
        <v>0</v>
      </c>
      <c r="DP66" s="12">
        <f t="shared" si="85"/>
        <v>0</v>
      </c>
      <c r="DQ66" s="12">
        <f t="shared" si="85"/>
        <v>0</v>
      </c>
      <c r="DR66" s="12">
        <f t="shared" si="85"/>
        <v>0</v>
      </c>
      <c r="DS66" s="12">
        <f t="shared" si="85"/>
        <v>0</v>
      </c>
      <c r="DT66" s="12">
        <f t="shared" si="85"/>
        <v>0</v>
      </c>
      <c r="DU66" s="12">
        <f t="shared" si="85"/>
        <v>0</v>
      </c>
      <c r="DV66" s="12">
        <f t="shared" si="85"/>
        <v>0</v>
      </c>
      <c r="DW66" s="12">
        <f t="shared" si="85"/>
        <v>0</v>
      </c>
      <c r="DX66" s="12">
        <f t="shared" si="85"/>
        <v>0</v>
      </c>
      <c r="DY66" s="12">
        <f t="shared" si="85"/>
        <v>0</v>
      </c>
      <c r="DZ66" s="12">
        <f t="shared" si="85"/>
        <v>0</v>
      </c>
      <c r="EA66" s="12">
        <f t="shared" si="85"/>
        <v>0</v>
      </c>
      <c r="EB66" s="12">
        <f t="shared" si="85"/>
        <v>0</v>
      </c>
      <c r="EC66" s="12">
        <f t="shared" si="85"/>
        <v>0</v>
      </c>
      <c r="ED66" s="12">
        <f t="shared" si="85"/>
        <v>0</v>
      </c>
      <c r="EE66" s="12">
        <f t="shared" si="85"/>
        <v>0</v>
      </c>
      <c r="EF66" s="12">
        <f t="shared" si="85"/>
        <v>0</v>
      </c>
      <c r="EG66" s="12">
        <f t="shared" ref="EG66:FX66" si="86">SUM(EG63:EG65)</f>
        <v>0</v>
      </c>
      <c r="EH66" s="12">
        <f t="shared" si="86"/>
        <v>0</v>
      </c>
      <c r="EI66" s="12">
        <f t="shared" si="86"/>
        <v>0</v>
      </c>
      <c r="EJ66" s="12">
        <f t="shared" si="86"/>
        <v>0</v>
      </c>
      <c r="EK66" s="12">
        <f t="shared" si="86"/>
        <v>0</v>
      </c>
      <c r="EL66" s="12">
        <f t="shared" si="86"/>
        <v>0</v>
      </c>
      <c r="EM66" s="12">
        <f t="shared" si="86"/>
        <v>0</v>
      </c>
      <c r="EN66" s="12">
        <f t="shared" si="86"/>
        <v>0</v>
      </c>
      <c r="EO66" s="12">
        <f t="shared" si="86"/>
        <v>0</v>
      </c>
      <c r="EP66" s="12">
        <f t="shared" si="86"/>
        <v>0</v>
      </c>
      <c r="EQ66" s="12">
        <f t="shared" si="86"/>
        <v>0</v>
      </c>
      <c r="ER66" s="12">
        <f t="shared" si="86"/>
        <v>0</v>
      </c>
      <c r="ES66" s="12">
        <f t="shared" si="86"/>
        <v>0</v>
      </c>
      <c r="ET66" s="12">
        <f t="shared" si="86"/>
        <v>0</v>
      </c>
      <c r="EU66" s="12">
        <f t="shared" si="86"/>
        <v>0</v>
      </c>
      <c r="EV66" s="12">
        <f t="shared" si="86"/>
        <v>0</v>
      </c>
      <c r="EW66" s="12">
        <f t="shared" si="86"/>
        <v>0</v>
      </c>
      <c r="EX66" s="12">
        <f t="shared" si="86"/>
        <v>0</v>
      </c>
      <c r="EY66" s="12">
        <f t="shared" si="86"/>
        <v>0</v>
      </c>
      <c r="EZ66" s="12">
        <f t="shared" si="86"/>
        <v>0</v>
      </c>
      <c r="FA66" s="12">
        <f t="shared" si="86"/>
        <v>0</v>
      </c>
      <c r="FB66" s="12">
        <f t="shared" si="86"/>
        <v>0</v>
      </c>
      <c r="FC66" s="12">
        <f t="shared" si="86"/>
        <v>0</v>
      </c>
      <c r="FD66" s="12">
        <f t="shared" si="86"/>
        <v>0</v>
      </c>
      <c r="FE66" s="12">
        <f t="shared" si="86"/>
        <v>0</v>
      </c>
      <c r="FF66" s="12">
        <f t="shared" si="86"/>
        <v>0</v>
      </c>
      <c r="FG66" s="12">
        <f t="shared" si="86"/>
        <v>0</v>
      </c>
      <c r="FH66" s="12">
        <f t="shared" si="86"/>
        <v>0</v>
      </c>
      <c r="FI66" s="12">
        <f t="shared" si="86"/>
        <v>0</v>
      </c>
      <c r="FJ66" s="12">
        <f t="shared" si="86"/>
        <v>0</v>
      </c>
      <c r="FK66" s="12">
        <f t="shared" si="86"/>
        <v>0</v>
      </c>
      <c r="FL66" s="12">
        <f t="shared" si="86"/>
        <v>0</v>
      </c>
      <c r="FM66" s="12">
        <f t="shared" si="86"/>
        <v>0</v>
      </c>
      <c r="FN66" s="12">
        <f t="shared" si="86"/>
        <v>0</v>
      </c>
      <c r="FO66" s="12">
        <f t="shared" si="86"/>
        <v>0</v>
      </c>
      <c r="FP66" s="12">
        <f t="shared" si="86"/>
        <v>0</v>
      </c>
      <c r="FQ66" s="12">
        <f t="shared" si="86"/>
        <v>0</v>
      </c>
      <c r="FR66" s="12">
        <f t="shared" si="86"/>
        <v>0</v>
      </c>
      <c r="FS66" s="12">
        <f t="shared" si="86"/>
        <v>0</v>
      </c>
      <c r="FT66" s="12">
        <f t="shared" si="86"/>
        <v>0</v>
      </c>
      <c r="FU66" s="12">
        <f t="shared" si="86"/>
        <v>0</v>
      </c>
      <c r="FV66" s="12">
        <f t="shared" si="86"/>
        <v>0</v>
      </c>
      <c r="FW66" s="12">
        <f t="shared" si="86"/>
        <v>0</v>
      </c>
      <c r="FX66" s="12">
        <f t="shared" si="86"/>
        <v>0</v>
      </c>
    </row>
    <row r="69" spans="1:180" x14ac:dyDescent="0.3">
      <c r="D69" s="3" t="s">
        <v>24</v>
      </c>
      <c r="E69" s="3" t="s">
        <v>25</v>
      </c>
      <c r="F69" s="4">
        <v>0.03</v>
      </c>
    </row>
    <row r="70" spans="1:180" x14ac:dyDescent="0.3">
      <c r="D70" s="10" t="s">
        <v>26</v>
      </c>
      <c r="I70" s="7">
        <v>0</v>
      </c>
      <c r="J70" s="7">
        <f t="shared" ref="J70:BU70" si="87">I74</f>
        <v>0</v>
      </c>
      <c r="K70" s="7">
        <f t="shared" si="87"/>
        <v>0</v>
      </c>
      <c r="L70" s="7">
        <f t="shared" si="87"/>
        <v>0</v>
      </c>
      <c r="M70" s="7">
        <f t="shared" si="87"/>
        <v>76417.265337055549</v>
      </c>
      <c r="N70" s="7">
        <f t="shared" si="87"/>
        <v>6885440.4088437464</v>
      </c>
      <c r="O70" s="7">
        <f t="shared" si="87"/>
        <v>13711578.900121782</v>
      </c>
      <c r="P70" s="7">
        <f t="shared" si="87"/>
        <v>20553762.609642833</v>
      </c>
      <c r="Q70" s="7">
        <f t="shared" si="87"/>
        <v>24951779.766620759</v>
      </c>
      <c r="R70" s="7">
        <f t="shared" si="87"/>
        <v>29358826.232772145</v>
      </c>
      <c r="S70" s="7">
        <f t="shared" si="87"/>
        <v>32974056.039747361</v>
      </c>
      <c r="T70" s="7">
        <f t="shared" si="87"/>
        <v>36598373.187757492</v>
      </c>
      <c r="U70" s="7">
        <f t="shared" si="87"/>
        <v>40210387.711349584</v>
      </c>
      <c r="V70" s="7">
        <f t="shared" si="87"/>
        <v>43840394.301595114</v>
      </c>
      <c r="W70" s="7">
        <f t="shared" si="87"/>
        <v>47475966.268597439</v>
      </c>
      <c r="X70" s="7">
        <f t="shared" si="87"/>
        <v>51124235.816854194</v>
      </c>
      <c r="Y70" s="7">
        <f t="shared" si="87"/>
        <v>54802525.321896054</v>
      </c>
      <c r="Z70" s="7">
        <f t="shared" si="87"/>
        <v>58494211.110415414</v>
      </c>
      <c r="AA70" s="7">
        <f t="shared" si="87"/>
        <v>62195176.421826884</v>
      </c>
      <c r="AB70" s="7">
        <f t="shared" si="87"/>
        <v>62371462.717914</v>
      </c>
      <c r="AC70" s="7">
        <f t="shared" si="87"/>
        <v>62528241.341356121</v>
      </c>
      <c r="AD70" s="7">
        <f t="shared" si="87"/>
        <v>62680337.799274608</v>
      </c>
      <c r="AE70" s="7">
        <f t="shared" si="87"/>
        <v>62837892.819613025</v>
      </c>
      <c r="AF70" s="7">
        <f t="shared" si="87"/>
        <v>62995843.874582157</v>
      </c>
      <c r="AG70" s="7">
        <f t="shared" si="87"/>
        <v>63138850.571787566</v>
      </c>
      <c r="AH70" s="7">
        <f t="shared" si="87"/>
        <v>63297558.12243668</v>
      </c>
      <c r="AI70" s="7">
        <f t="shared" si="87"/>
        <v>63451525.900496423</v>
      </c>
      <c r="AJ70" s="7">
        <f t="shared" si="87"/>
        <v>63611019.400448039</v>
      </c>
      <c r="AK70" s="7">
        <f t="shared" si="87"/>
        <v>63765749.655575059</v>
      </c>
      <c r="AL70" s="7">
        <f t="shared" si="87"/>
        <v>63926032.996996276</v>
      </c>
      <c r="AM70" s="7">
        <f t="shared" si="87"/>
        <v>64086719.231031097</v>
      </c>
      <c r="AN70" s="7">
        <f t="shared" si="87"/>
        <v>64242606.599451445</v>
      </c>
      <c r="AO70" s="7">
        <f t="shared" si="87"/>
        <v>0</v>
      </c>
      <c r="AP70" s="7">
        <f t="shared" si="87"/>
        <v>0</v>
      </c>
      <c r="AQ70" s="7">
        <f t="shared" si="87"/>
        <v>0</v>
      </c>
      <c r="AR70" s="7">
        <f t="shared" si="87"/>
        <v>0</v>
      </c>
      <c r="AS70" s="7">
        <f t="shared" si="87"/>
        <v>0</v>
      </c>
      <c r="AT70" s="7">
        <f t="shared" si="87"/>
        <v>0</v>
      </c>
      <c r="AU70" s="7">
        <f t="shared" si="87"/>
        <v>0</v>
      </c>
      <c r="AV70" s="7">
        <f t="shared" si="87"/>
        <v>0</v>
      </c>
      <c r="AW70" s="7">
        <f t="shared" si="87"/>
        <v>0</v>
      </c>
      <c r="AX70" s="7">
        <f t="shared" si="87"/>
        <v>0</v>
      </c>
      <c r="AY70" s="7">
        <f t="shared" si="87"/>
        <v>0</v>
      </c>
      <c r="AZ70" s="7">
        <f t="shared" si="87"/>
        <v>0</v>
      </c>
      <c r="BA70" s="7">
        <f t="shared" si="87"/>
        <v>0</v>
      </c>
      <c r="BB70" s="7">
        <f t="shared" si="87"/>
        <v>0</v>
      </c>
      <c r="BC70" s="7">
        <f t="shared" si="87"/>
        <v>0</v>
      </c>
      <c r="BD70" s="7">
        <f t="shared" si="87"/>
        <v>0</v>
      </c>
      <c r="BE70" s="7">
        <f t="shared" si="87"/>
        <v>0</v>
      </c>
      <c r="BF70" s="7">
        <f t="shared" si="87"/>
        <v>0</v>
      </c>
      <c r="BG70" s="7">
        <f t="shared" si="87"/>
        <v>0</v>
      </c>
      <c r="BH70" s="7">
        <f t="shared" si="87"/>
        <v>0</v>
      </c>
      <c r="BI70" s="7">
        <f t="shared" si="87"/>
        <v>0</v>
      </c>
      <c r="BJ70" s="7">
        <f t="shared" si="87"/>
        <v>0</v>
      </c>
      <c r="BK70" s="7">
        <f t="shared" si="87"/>
        <v>0</v>
      </c>
      <c r="BL70" s="7">
        <f t="shared" si="87"/>
        <v>0</v>
      </c>
      <c r="BM70" s="7">
        <f t="shared" si="87"/>
        <v>0</v>
      </c>
      <c r="BN70" s="7">
        <f t="shared" si="87"/>
        <v>0</v>
      </c>
      <c r="BO70" s="7">
        <f t="shared" si="87"/>
        <v>0</v>
      </c>
      <c r="BP70" s="7">
        <f t="shared" si="87"/>
        <v>0</v>
      </c>
      <c r="BQ70" s="7">
        <f t="shared" si="87"/>
        <v>0</v>
      </c>
      <c r="BR70" s="7">
        <f t="shared" si="87"/>
        <v>0</v>
      </c>
      <c r="BS70" s="7">
        <f t="shared" si="87"/>
        <v>0</v>
      </c>
      <c r="BT70" s="7">
        <f t="shared" si="87"/>
        <v>0</v>
      </c>
      <c r="BU70" s="7">
        <f t="shared" si="87"/>
        <v>0</v>
      </c>
      <c r="BV70" s="7">
        <f t="shared" ref="BV70:EG70" si="88">BU74</f>
        <v>0</v>
      </c>
      <c r="BW70" s="7">
        <f t="shared" si="88"/>
        <v>0</v>
      </c>
      <c r="BX70" s="7">
        <f t="shared" si="88"/>
        <v>0</v>
      </c>
      <c r="BY70" s="7">
        <f t="shared" si="88"/>
        <v>0</v>
      </c>
      <c r="BZ70" s="7">
        <f t="shared" si="88"/>
        <v>0</v>
      </c>
      <c r="CA70" s="7">
        <f t="shared" si="88"/>
        <v>0</v>
      </c>
      <c r="CB70" s="7">
        <f t="shared" si="88"/>
        <v>0</v>
      </c>
      <c r="CC70" s="7">
        <f t="shared" si="88"/>
        <v>0</v>
      </c>
      <c r="CD70" s="7">
        <f t="shared" si="88"/>
        <v>0</v>
      </c>
      <c r="CE70" s="7">
        <f t="shared" si="88"/>
        <v>0</v>
      </c>
      <c r="CF70" s="7">
        <f t="shared" si="88"/>
        <v>0</v>
      </c>
      <c r="CG70" s="7">
        <f t="shared" si="88"/>
        <v>0</v>
      </c>
      <c r="CH70" s="7">
        <f t="shared" si="88"/>
        <v>0</v>
      </c>
      <c r="CI70" s="7">
        <f t="shared" si="88"/>
        <v>0</v>
      </c>
      <c r="CJ70" s="7">
        <f t="shared" si="88"/>
        <v>0</v>
      </c>
      <c r="CK70" s="7">
        <f t="shared" si="88"/>
        <v>0</v>
      </c>
      <c r="CL70" s="7">
        <f t="shared" si="88"/>
        <v>0</v>
      </c>
      <c r="CM70" s="7">
        <f t="shared" si="88"/>
        <v>0</v>
      </c>
      <c r="CN70" s="7">
        <f t="shared" si="88"/>
        <v>0</v>
      </c>
      <c r="CO70" s="7">
        <f t="shared" si="88"/>
        <v>0</v>
      </c>
      <c r="CP70" s="7">
        <f t="shared" si="88"/>
        <v>0</v>
      </c>
      <c r="CQ70" s="7">
        <f t="shared" si="88"/>
        <v>0</v>
      </c>
      <c r="CR70" s="7">
        <f t="shared" si="88"/>
        <v>0</v>
      </c>
      <c r="CS70" s="7">
        <f t="shared" si="88"/>
        <v>0</v>
      </c>
      <c r="CT70" s="7">
        <f t="shared" si="88"/>
        <v>0</v>
      </c>
      <c r="CU70" s="7">
        <f t="shared" si="88"/>
        <v>0</v>
      </c>
      <c r="CV70" s="7">
        <f t="shared" si="88"/>
        <v>0</v>
      </c>
      <c r="CW70" s="7">
        <f t="shared" si="88"/>
        <v>0</v>
      </c>
      <c r="CX70" s="7">
        <f t="shared" si="88"/>
        <v>0</v>
      </c>
      <c r="CY70" s="7">
        <f t="shared" si="88"/>
        <v>0</v>
      </c>
      <c r="CZ70" s="7">
        <f t="shared" si="88"/>
        <v>0</v>
      </c>
      <c r="DA70" s="7">
        <f t="shared" si="88"/>
        <v>0</v>
      </c>
      <c r="DB70" s="7">
        <f t="shared" si="88"/>
        <v>0</v>
      </c>
      <c r="DC70" s="7">
        <f t="shared" si="88"/>
        <v>0</v>
      </c>
      <c r="DD70" s="7">
        <f t="shared" si="88"/>
        <v>0</v>
      </c>
      <c r="DE70" s="7">
        <f t="shared" si="88"/>
        <v>0</v>
      </c>
      <c r="DF70" s="7">
        <f t="shared" si="88"/>
        <v>0</v>
      </c>
      <c r="DG70" s="7">
        <f t="shared" si="88"/>
        <v>0</v>
      </c>
      <c r="DH70" s="7">
        <f t="shared" si="88"/>
        <v>0</v>
      </c>
      <c r="DI70" s="7">
        <f t="shared" si="88"/>
        <v>0</v>
      </c>
      <c r="DJ70" s="7">
        <f t="shared" si="88"/>
        <v>0</v>
      </c>
      <c r="DK70" s="7">
        <f t="shared" si="88"/>
        <v>0</v>
      </c>
      <c r="DL70" s="7">
        <f t="shared" si="88"/>
        <v>0</v>
      </c>
      <c r="DM70" s="7">
        <f t="shared" si="88"/>
        <v>0</v>
      </c>
      <c r="DN70" s="7">
        <f t="shared" si="88"/>
        <v>0</v>
      </c>
      <c r="DO70" s="7">
        <f t="shared" si="88"/>
        <v>0</v>
      </c>
      <c r="DP70" s="7">
        <f t="shared" si="88"/>
        <v>0</v>
      </c>
      <c r="DQ70" s="7">
        <f t="shared" si="88"/>
        <v>0</v>
      </c>
      <c r="DR70" s="7">
        <f t="shared" si="88"/>
        <v>0</v>
      </c>
      <c r="DS70" s="7">
        <f t="shared" si="88"/>
        <v>0</v>
      </c>
      <c r="DT70" s="7">
        <f t="shared" si="88"/>
        <v>0</v>
      </c>
      <c r="DU70" s="7">
        <f t="shared" si="88"/>
        <v>0</v>
      </c>
      <c r="DV70" s="7">
        <f t="shared" si="88"/>
        <v>0</v>
      </c>
      <c r="DW70" s="7">
        <f t="shared" si="88"/>
        <v>0</v>
      </c>
      <c r="DX70" s="7">
        <f t="shared" si="88"/>
        <v>0</v>
      </c>
      <c r="DY70" s="7">
        <f t="shared" si="88"/>
        <v>0</v>
      </c>
      <c r="DZ70" s="7">
        <f t="shared" si="88"/>
        <v>0</v>
      </c>
      <c r="EA70" s="7">
        <f t="shared" si="88"/>
        <v>0</v>
      </c>
      <c r="EB70" s="7">
        <f t="shared" si="88"/>
        <v>0</v>
      </c>
      <c r="EC70" s="7">
        <f t="shared" si="88"/>
        <v>0</v>
      </c>
      <c r="ED70" s="7">
        <f t="shared" si="88"/>
        <v>0</v>
      </c>
      <c r="EE70" s="7">
        <f t="shared" si="88"/>
        <v>0</v>
      </c>
      <c r="EF70" s="7">
        <f t="shared" si="88"/>
        <v>0</v>
      </c>
      <c r="EG70" s="7">
        <f t="shared" si="88"/>
        <v>0</v>
      </c>
      <c r="EH70" s="7">
        <f t="shared" ref="EH70:FX70" si="89">EG74</f>
        <v>0</v>
      </c>
      <c r="EI70" s="7">
        <f t="shared" si="89"/>
        <v>0</v>
      </c>
      <c r="EJ70" s="7">
        <f t="shared" si="89"/>
        <v>0</v>
      </c>
      <c r="EK70" s="7">
        <f t="shared" si="89"/>
        <v>0</v>
      </c>
      <c r="EL70" s="7">
        <f t="shared" si="89"/>
        <v>0</v>
      </c>
      <c r="EM70" s="7">
        <f t="shared" si="89"/>
        <v>0</v>
      </c>
      <c r="EN70" s="7">
        <f t="shared" si="89"/>
        <v>0</v>
      </c>
      <c r="EO70" s="7">
        <f t="shared" si="89"/>
        <v>0</v>
      </c>
      <c r="EP70" s="7">
        <f t="shared" si="89"/>
        <v>0</v>
      </c>
      <c r="EQ70" s="7">
        <f t="shared" si="89"/>
        <v>0</v>
      </c>
      <c r="ER70" s="7">
        <f t="shared" si="89"/>
        <v>0</v>
      </c>
      <c r="ES70" s="7">
        <f t="shared" si="89"/>
        <v>0</v>
      </c>
      <c r="ET70" s="7">
        <f t="shared" si="89"/>
        <v>0</v>
      </c>
      <c r="EU70" s="7">
        <f t="shared" si="89"/>
        <v>0</v>
      </c>
      <c r="EV70" s="7">
        <f t="shared" si="89"/>
        <v>0</v>
      </c>
      <c r="EW70" s="7">
        <f t="shared" si="89"/>
        <v>0</v>
      </c>
      <c r="EX70" s="7">
        <f t="shared" si="89"/>
        <v>0</v>
      </c>
      <c r="EY70" s="7">
        <f t="shared" si="89"/>
        <v>0</v>
      </c>
      <c r="EZ70" s="7">
        <f t="shared" si="89"/>
        <v>0</v>
      </c>
      <c r="FA70" s="7">
        <f t="shared" si="89"/>
        <v>0</v>
      </c>
      <c r="FB70" s="7">
        <f t="shared" si="89"/>
        <v>0</v>
      </c>
      <c r="FC70" s="7">
        <f t="shared" si="89"/>
        <v>0</v>
      </c>
      <c r="FD70" s="7">
        <f t="shared" si="89"/>
        <v>0</v>
      </c>
      <c r="FE70" s="7">
        <f t="shared" si="89"/>
        <v>0</v>
      </c>
      <c r="FF70" s="7">
        <f t="shared" si="89"/>
        <v>0</v>
      </c>
      <c r="FG70" s="7">
        <f t="shared" si="89"/>
        <v>0</v>
      </c>
      <c r="FH70" s="7">
        <f t="shared" si="89"/>
        <v>0</v>
      </c>
      <c r="FI70" s="7">
        <f t="shared" si="89"/>
        <v>0</v>
      </c>
      <c r="FJ70" s="7">
        <f t="shared" si="89"/>
        <v>0</v>
      </c>
      <c r="FK70" s="7">
        <f t="shared" si="89"/>
        <v>0</v>
      </c>
      <c r="FL70" s="7">
        <f t="shared" si="89"/>
        <v>0</v>
      </c>
      <c r="FM70" s="7">
        <f t="shared" si="89"/>
        <v>0</v>
      </c>
      <c r="FN70" s="7">
        <f t="shared" si="89"/>
        <v>0</v>
      </c>
      <c r="FO70" s="7">
        <f t="shared" si="89"/>
        <v>0</v>
      </c>
      <c r="FP70" s="7">
        <f t="shared" si="89"/>
        <v>0</v>
      </c>
      <c r="FQ70" s="7">
        <f t="shared" si="89"/>
        <v>0</v>
      </c>
      <c r="FR70" s="7">
        <f t="shared" si="89"/>
        <v>0</v>
      </c>
      <c r="FS70" s="7">
        <f t="shared" si="89"/>
        <v>0</v>
      </c>
      <c r="FT70" s="7">
        <f t="shared" si="89"/>
        <v>0</v>
      </c>
      <c r="FU70" s="7">
        <f t="shared" si="89"/>
        <v>0</v>
      </c>
      <c r="FV70" s="7">
        <f t="shared" si="89"/>
        <v>0</v>
      </c>
      <c r="FW70" s="7">
        <f t="shared" si="89"/>
        <v>0</v>
      </c>
      <c r="FX70" s="7">
        <f t="shared" si="89"/>
        <v>0</v>
      </c>
    </row>
    <row r="71" spans="1:180" x14ac:dyDescent="0.3">
      <c r="D71" s="10" t="s">
        <v>27</v>
      </c>
      <c r="I71" s="7">
        <v>0</v>
      </c>
      <c r="J71" s="7">
        <f>J$70*((1+$F$69)^((J$8-I$8)/365)-1)</f>
        <v>0</v>
      </c>
      <c r="K71" s="7">
        <f t="shared" ref="K71:BV71" si="90">K$70*((1+$F$69)^((K$8-J$8)/365)-1)</f>
        <v>0</v>
      </c>
      <c r="L71" s="7">
        <f>L$70*((1+$F$69)^((L$8-K$8)/365)-1)</f>
        <v>0</v>
      </c>
      <c r="M71" s="7">
        <f t="shared" si="90"/>
        <v>192.08453906138712</v>
      </c>
      <c r="N71" s="7">
        <f t="shared" si="90"/>
        <v>17307.432310405689</v>
      </c>
      <c r="O71" s="7">
        <f t="shared" si="90"/>
        <v>33352.650553423089</v>
      </c>
      <c r="P71" s="7">
        <f t="shared" si="90"/>
        <v>51664.502772202191</v>
      </c>
      <c r="Q71" s="7">
        <f t="shared" si="90"/>
        <v>60693.81194566028</v>
      </c>
      <c r="R71" s="7">
        <f t="shared" si="90"/>
        <v>73797.152769490742</v>
      </c>
      <c r="S71" s="7">
        <f t="shared" si="90"/>
        <v>82884.493804411104</v>
      </c>
      <c r="T71" s="7">
        <f t="shared" si="90"/>
        <v>83081.869386368722</v>
      </c>
      <c r="U71" s="7">
        <f t="shared" si="90"/>
        <v>101073.93603980355</v>
      </c>
      <c r="V71" s="7">
        <f t="shared" si="90"/>
        <v>106639.31279660258</v>
      </c>
      <c r="W71" s="7">
        <f t="shared" si="90"/>
        <v>119336.89405102812</v>
      </c>
      <c r="X71" s="7">
        <f t="shared" si="90"/>
        <v>124356.85083613456</v>
      </c>
      <c r="Y71" s="7">
        <f t="shared" si="90"/>
        <v>137753.13431363896</v>
      </c>
      <c r="Z71" s="7">
        <f t="shared" si="90"/>
        <v>147032.65720574325</v>
      </c>
      <c r="AA71" s="7">
        <f t="shared" si="90"/>
        <v>151286.29608711708</v>
      </c>
      <c r="AB71" s="7">
        <f t="shared" si="90"/>
        <v>156778.62344212263</v>
      </c>
      <c r="AC71" s="7">
        <f t="shared" si="90"/>
        <v>152096.45791848458</v>
      </c>
      <c r="AD71" s="7">
        <f t="shared" si="90"/>
        <v>157555.02033841319</v>
      </c>
      <c r="AE71" s="7">
        <f t="shared" si="90"/>
        <v>157951.05496913474</v>
      </c>
      <c r="AF71" s="7">
        <f t="shared" si="90"/>
        <v>143006.6972054067</v>
      </c>
      <c r="AG71" s="7">
        <f t="shared" si="90"/>
        <v>158707.55064911512</v>
      </c>
      <c r="AH71" s="7">
        <f t="shared" si="90"/>
        <v>153967.7780597439</v>
      </c>
      <c r="AI71" s="7">
        <f t="shared" si="90"/>
        <v>159493.49995161896</v>
      </c>
      <c r="AJ71" s="7">
        <f t="shared" si="90"/>
        <v>154730.25512702382</v>
      </c>
      <c r="AK71" s="7">
        <f t="shared" si="90"/>
        <v>160283.34142121614</v>
      </c>
      <c r="AL71" s="7">
        <f t="shared" si="90"/>
        <v>160686.23403482008</v>
      </c>
      <c r="AM71" s="7">
        <f t="shared" si="90"/>
        <v>155887.36842034545</v>
      </c>
      <c r="AN71" s="7">
        <f t="shared" si="90"/>
        <v>161481.98214538637</v>
      </c>
      <c r="AO71" s="7">
        <f t="shared" si="90"/>
        <v>0</v>
      </c>
      <c r="AP71" s="7">
        <f t="shared" si="90"/>
        <v>0</v>
      </c>
      <c r="AQ71" s="7">
        <f t="shared" si="90"/>
        <v>0</v>
      </c>
      <c r="AR71" s="7">
        <f t="shared" si="90"/>
        <v>0</v>
      </c>
      <c r="AS71" s="7">
        <f t="shared" si="90"/>
        <v>0</v>
      </c>
      <c r="AT71" s="7">
        <f t="shared" si="90"/>
        <v>0</v>
      </c>
      <c r="AU71" s="7">
        <f t="shared" si="90"/>
        <v>0</v>
      </c>
      <c r="AV71" s="7">
        <f t="shared" si="90"/>
        <v>0</v>
      </c>
      <c r="AW71" s="7">
        <f t="shared" si="90"/>
        <v>0</v>
      </c>
      <c r="AX71" s="7">
        <f t="shared" si="90"/>
        <v>0</v>
      </c>
      <c r="AY71" s="7">
        <f t="shared" si="90"/>
        <v>0</v>
      </c>
      <c r="AZ71" s="7">
        <f t="shared" si="90"/>
        <v>0</v>
      </c>
      <c r="BA71" s="7">
        <f t="shared" si="90"/>
        <v>0</v>
      </c>
      <c r="BB71" s="7">
        <f t="shared" si="90"/>
        <v>0</v>
      </c>
      <c r="BC71" s="7">
        <f t="shared" si="90"/>
        <v>0</v>
      </c>
      <c r="BD71" s="7">
        <f t="shared" si="90"/>
        <v>0</v>
      </c>
      <c r="BE71" s="7">
        <f t="shared" si="90"/>
        <v>0</v>
      </c>
      <c r="BF71" s="7">
        <f t="shared" si="90"/>
        <v>0</v>
      </c>
      <c r="BG71" s="7">
        <f t="shared" si="90"/>
        <v>0</v>
      </c>
      <c r="BH71" s="7">
        <f t="shared" si="90"/>
        <v>0</v>
      </c>
      <c r="BI71" s="7">
        <f t="shared" si="90"/>
        <v>0</v>
      </c>
      <c r="BJ71" s="7">
        <f t="shared" si="90"/>
        <v>0</v>
      </c>
      <c r="BK71" s="7">
        <f t="shared" si="90"/>
        <v>0</v>
      </c>
      <c r="BL71" s="7">
        <f t="shared" si="90"/>
        <v>0</v>
      </c>
      <c r="BM71" s="7">
        <f t="shared" si="90"/>
        <v>0</v>
      </c>
      <c r="BN71" s="7">
        <f t="shared" si="90"/>
        <v>0</v>
      </c>
      <c r="BO71" s="7">
        <f t="shared" si="90"/>
        <v>0</v>
      </c>
      <c r="BP71" s="7">
        <f t="shared" si="90"/>
        <v>0</v>
      </c>
      <c r="BQ71" s="7">
        <f t="shared" si="90"/>
        <v>0</v>
      </c>
      <c r="BR71" s="7">
        <f t="shared" si="90"/>
        <v>0</v>
      </c>
      <c r="BS71" s="7">
        <f t="shared" si="90"/>
        <v>0</v>
      </c>
      <c r="BT71" s="7">
        <f t="shared" si="90"/>
        <v>0</v>
      </c>
      <c r="BU71" s="7">
        <f t="shared" si="90"/>
        <v>0</v>
      </c>
      <c r="BV71" s="7">
        <f t="shared" si="90"/>
        <v>0</v>
      </c>
      <c r="BW71" s="7">
        <f t="shared" ref="BW71:DX71" si="91">BW$70*((1+$F$69)^((BW$8-BV$8)/365)-1)</f>
        <v>0</v>
      </c>
      <c r="BX71" s="7">
        <f t="shared" si="91"/>
        <v>0</v>
      </c>
      <c r="BY71" s="7">
        <f t="shared" si="91"/>
        <v>0</v>
      </c>
      <c r="BZ71" s="7">
        <f t="shared" si="91"/>
        <v>0</v>
      </c>
      <c r="CA71" s="7">
        <f t="shared" si="91"/>
        <v>0</v>
      </c>
      <c r="CB71" s="7">
        <f t="shared" si="91"/>
        <v>0</v>
      </c>
      <c r="CC71" s="7">
        <f t="shared" si="91"/>
        <v>0</v>
      </c>
      <c r="CD71" s="7">
        <f t="shared" si="91"/>
        <v>0</v>
      </c>
      <c r="CE71" s="7">
        <f t="shared" si="91"/>
        <v>0</v>
      </c>
      <c r="CF71" s="7">
        <f t="shared" si="91"/>
        <v>0</v>
      </c>
      <c r="CG71" s="7">
        <f t="shared" si="91"/>
        <v>0</v>
      </c>
      <c r="CH71" s="7">
        <f t="shared" si="91"/>
        <v>0</v>
      </c>
      <c r="CI71" s="7">
        <f t="shared" si="91"/>
        <v>0</v>
      </c>
      <c r="CJ71" s="7">
        <f t="shared" si="91"/>
        <v>0</v>
      </c>
      <c r="CK71" s="7">
        <f t="shared" si="91"/>
        <v>0</v>
      </c>
      <c r="CL71" s="7">
        <f t="shared" si="91"/>
        <v>0</v>
      </c>
      <c r="CM71" s="7">
        <f t="shared" si="91"/>
        <v>0</v>
      </c>
      <c r="CN71" s="7">
        <f t="shared" si="91"/>
        <v>0</v>
      </c>
      <c r="CO71" s="7">
        <f t="shared" si="91"/>
        <v>0</v>
      </c>
      <c r="CP71" s="7">
        <f t="shared" si="91"/>
        <v>0</v>
      </c>
      <c r="CQ71" s="7">
        <f t="shared" si="91"/>
        <v>0</v>
      </c>
      <c r="CR71" s="7">
        <f t="shared" si="91"/>
        <v>0</v>
      </c>
      <c r="CS71" s="7">
        <f t="shared" si="91"/>
        <v>0</v>
      </c>
      <c r="CT71" s="7">
        <f t="shared" si="91"/>
        <v>0</v>
      </c>
      <c r="CU71" s="7">
        <f t="shared" si="91"/>
        <v>0</v>
      </c>
      <c r="CV71" s="7">
        <f t="shared" si="91"/>
        <v>0</v>
      </c>
      <c r="CW71" s="7">
        <f t="shared" si="91"/>
        <v>0</v>
      </c>
      <c r="CX71" s="7">
        <f t="shared" si="91"/>
        <v>0</v>
      </c>
      <c r="CY71" s="7">
        <f t="shared" si="91"/>
        <v>0</v>
      </c>
      <c r="CZ71" s="7">
        <f t="shared" si="91"/>
        <v>0</v>
      </c>
      <c r="DA71" s="7">
        <f t="shared" si="91"/>
        <v>0</v>
      </c>
      <c r="DB71" s="7">
        <f t="shared" si="91"/>
        <v>0</v>
      </c>
      <c r="DC71" s="7">
        <f t="shared" si="91"/>
        <v>0</v>
      </c>
      <c r="DD71" s="7">
        <f t="shared" si="91"/>
        <v>0</v>
      </c>
      <c r="DE71" s="7">
        <f t="shared" si="91"/>
        <v>0</v>
      </c>
      <c r="DF71" s="7">
        <f t="shared" si="91"/>
        <v>0</v>
      </c>
      <c r="DG71" s="7">
        <f t="shared" si="91"/>
        <v>0</v>
      </c>
      <c r="DH71" s="7">
        <f t="shared" si="91"/>
        <v>0</v>
      </c>
      <c r="DI71" s="7">
        <f t="shared" si="91"/>
        <v>0</v>
      </c>
      <c r="DJ71" s="7">
        <f t="shared" si="91"/>
        <v>0</v>
      </c>
      <c r="DK71" s="7">
        <f t="shared" si="91"/>
        <v>0</v>
      </c>
      <c r="DL71" s="7">
        <f t="shared" si="91"/>
        <v>0</v>
      </c>
      <c r="DM71" s="7">
        <f t="shared" si="91"/>
        <v>0</v>
      </c>
      <c r="DN71" s="7">
        <f t="shared" si="91"/>
        <v>0</v>
      </c>
      <c r="DO71" s="7">
        <f t="shared" si="91"/>
        <v>0</v>
      </c>
      <c r="DP71" s="7">
        <f t="shared" si="91"/>
        <v>0</v>
      </c>
      <c r="DQ71" s="7">
        <f t="shared" si="91"/>
        <v>0</v>
      </c>
      <c r="DR71" s="7">
        <f t="shared" si="91"/>
        <v>0</v>
      </c>
      <c r="DS71" s="7">
        <f t="shared" si="91"/>
        <v>0</v>
      </c>
      <c r="DT71" s="7">
        <f t="shared" si="91"/>
        <v>0</v>
      </c>
      <c r="DU71" s="7">
        <f t="shared" si="91"/>
        <v>0</v>
      </c>
      <c r="DV71" s="7">
        <f t="shared" si="91"/>
        <v>0</v>
      </c>
      <c r="DW71" s="7">
        <f t="shared" si="91"/>
        <v>0</v>
      </c>
      <c r="DX71" s="7">
        <f t="shared" si="91"/>
        <v>0</v>
      </c>
      <c r="DY71" s="7">
        <f>DY$70*((1+$F$69)^((DY$8-DX$8)/365)-1)</f>
        <v>0</v>
      </c>
      <c r="DZ71" s="7">
        <f>DZ$70*((1+$F$69)^((DZ$8-DY$8)/365)-1)</f>
        <v>0</v>
      </c>
      <c r="EA71" s="7">
        <f>EA$70*((1+$F$69)^((EA$8-DZ$8)/365)-1)</f>
        <v>0</v>
      </c>
      <c r="EB71" s="7">
        <f>EB$70*((1+$F$69)^((EB$8-EA$8)/365)-1)</f>
        <v>0</v>
      </c>
      <c r="EC71" s="7">
        <f t="shared" ref="EC71:FX71" si="92">EC$70*((1+$F$69)^((EC$8-EB$8)/365)-1)</f>
        <v>0</v>
      </c>
      <c r="ED71" s="7">
        <f t="shared" si="92"/>
        <v>0</v>
      </c>
      <c r="EE71" s="7">
        <f t="shared" si="92"/>
        <v>0</v>
      </c>
      <c r="EF71" s="7">
        <f t="shared" si="92"/>
        <v>0</v>
      </c>
      <c r="EG71" s="7">
        <f t="shared" si="92"/>
        <v>0</v>
      </c>
      <c r="EH71" s="7">
        <f t="shared" si="92"/>
        <v>0</v>
      </c>
      <c r="EI71" s="7">
        <f t="shared" si="92"/>
        <v>0</v>
      </c>
      <c r="EJ71" s="7">
        <f t="shared" si="92"/>
        <v>0</v>
      </c>
      <c r="EK71" s="7">
        <f t="shared" si="92"/>
        <v>0</v>
      </c>
      <c r="EL71" s="7">
        <f t="shared" si="92"/>
        <v>0</v>
      </c>
      <c r="EM71" s="7">
        <f t="shared" si="92"/>
        <v>0</v>
      </c>
      <c r="EN71" s="7">
        <f t="shared" si="92"/>
        <v>0</v>
      </c>
      <c r="EO71" s="7">
        <f t="shared" si="92"/>
        <v>0</v>
      </c>
      <c r="EP71" s="7">
        <f t="shared" si="92"/>
        <v>0</v>
      </c>
      <c r="EQ71" s="7">
        <f t="shared" si="92"/>
        <v>0</v>
      </c>
      <c r="ER71" s="7">
        <f t="shared" si="92"/>
        <v>0</v>
      </c>
      <c r="ES71" s="7">
        <f t="shared" si="92"/>
        <v>0</v>
      </c>
      <c r="ET71" s="7">
        <f t="shared" si="92"/>
        <v>0</v>
      </c>
      <c r="EU71" s="7">
        <f t="shared" si="92"/>
        <v>0</v>
      </c>
      <c r="EV71" s="7">
        <f t="shared" si="92"/>
        <v>0</v>
      </c>
      <c r="EW71" s="7">
        <f t="shared" si="92"/>
        <v>0</v>
      </c>
      <c r="EX71" s="7">
        <f t="shared" si="92"/>
        <v>0</v>
      </c>
      <c r="EY71" s="7">
        <f t="shared" si="92"/>
        <v>0</v>
      </c>
      <c r="EZ71" s="7">
        <f t="shared" si="92"/>
        <v>0</v>
      </c>
      <c r="FA71" s="7">
        <f t="shared" si="92"/>
        <v>0</v>
      </c>
      <c r="FB71" s="7">
        <f t="shared" si="92"/>
        <v>0</v>
      </c>
      <c r="FC71" s="7">
        <f t="shared" si="92"/>
        <v>0</v>
      </c>
      <c r="FD71" s="7">
        <f t="shared" si="92"/>
        <v>0</v>
      </c>
      <c r="FE71" s="7">
        <f t="shared" si="92"/>
        <v>0</v>
      </c>
      <c r="FF71" s="7">
        <f t="shared" si="92"/>
        <v>0</v>
      </c>
      <c r="FG71" s="7">
        <f t="shared" si="92"/>
        <v>0</v>
      </c>
      <c r="FH71" s="7">
        <f t="shared" si="92"/>
        <v>0</v>
      </c>
      <c r="FI71" s="7">
        <f t="shared" si="92"/>
        <v>0</v>
      </c>
      <c r="FJ71" s="7">
        <f t="shared" si="92"/>
        <v>0</v>
      </c>
      <c r="FK71" s="7">
        <f t="shared" si="92"/>
        <v>0</v>
      </c>
      <c r="FL71" s="7">
        <f t="shared" si="92"/>
        <v>0</v>
      </c>
      <c r="FM71" s="7">
        <f t="shared" si="92"/>
        <v>0</v>
      </c>
      <c r="FN71" s="7">
        <f t="shared" si="92"/>
        <v>0</v>
      </c>
      <c r="FO71" s="7">
        <f t="shared" si="92"/>
        <v>0</v>
      </c>
      <c r="FP71" s="7">
        <f t="shared" si="92"/>
        <v>0</v>
      </c>
      <c r="FQ71" s="7">
        <f t="shared" si="92"/>
        <v>0</v>
      </c>
      <c r="FR71" s="7">
        <f t="shared" si="92"/>
        <v>0</v>
      </c>
      <c r="FS71" s="7">
        <f t="shared" si="92"/>
        <v>0</v>
      </c>
      <c r="FT71" s="7">
        <f t="shared" si="92"/>
        <v>0</v>
      </c>
      <c r="FU71" s="7">
        <f t="shared" si="92"/>
        <v>0</v>
      </c>
      <c r="FV71" s="7">
        <f t="shared" si="92"/>
        <v>0</v>
      </c>
      <c r="FW71" s="7">
        <f t="shared" si="92"/>
        <v>0</v>
      </c>
      <c r="FX71" s="7">
        <f t="shared" si="92"/>
        <v>0</v>
      </c>
    </row>
    <row r="72" spans="1:180" x14ac:dyDescent="0.3">
      <c r="D72" s="10" t="s">
        <v>28</v>
      </c>
      <c r="I72" s="19">
        <f>I53+I65</f>
        <v>0</v>
      </c>
      <c r="J72" s="19">
        <f>J53+J65</f>
        <v>0</v>
      </c>
      <c r="K72" s="19">
        <f t="shared" ref="K72:BV72" si="93">K53+K65</f>
        <v>0</v>
      </c>
      <c r="L72" s="19">
        <f>L53+L65</f>
        <v>76417.265337055549</v>
      </c>
      <c r="M72" s="19">
        <f>M53+M65</f>
        <v>6808831.0589676294</v>
      </c>
      <c r="N72" s="19">
        <f t="shared" si="93"/>
        <v>6808831.0589676294</v>
      </c>
      <c r="O72" s="19">
        <f t="shared" si="93"/>
        <v>6808831.0589676294</v>
      </c>
      <c r="P72" s="19">
        <f t="shared" si="93"/>
        <v>4346352.6542057246</v>
      </c>
      <c r="Q72" s="19">
        <f t="shared" si="93"/>
        <v>4346352.6542057246</v>
      </c>
      <c r="R72" s="19">
        <f t="shared" si="93"/>
        <v>3541432.6542057246</v>
      </c>
      <c r="S72" s="19">
        <f t="shared" si="93"/>
        <v>3541432.6542057246</v>
      </c>
      <c r="T72" s="19">
        <f t="shared" si="93"/>
        <v>3528932.6542057246</v>
      </c>
      <c r="U72" s="19">
        <f t="shared" si="93"/>
        <v>3528932.6542057246</v>
      </c>
      <c r="V72" s="19">
        <f t="shared" si="93"/>
        <v>3528932.6542057246</v>
      </c>
      <c r="W72" s="19">
        <f t="shared" si="93"/>
        <v>3528932.6542057246</v>
      </c>
      <c r="X72" s="19">
        <f t="shared" si="93"/>
        <v>3553932.6542057246</v>
      </c>
      <c r="Y72" s="19">
        <f t="shared" si="93"/>
        <v>3553932.6542057246</v>
      </c>
      <c r="Z72" s="19">
        <f t="shared" si="93"/>
        <v>3553932.6542057246</v>
      </c>
      <c r="AA72" s="19">
        <f t="shared" si="93"/>
        <v>25000</v>
      </c>
      <c r="AB72" s="19">
        <f t="shared" si="93"/>
        <v>0</v>
      </c>
      <c r="AC72" s="19">
        <f t="shared" si="93"/>
        <v>0</v>
      </c>
      <c r="AD72" s="19">
        <f t="shared" si="93"/>
        <v>0</v>
      </c>
      <c r="AE72" s="19">
        <f t="shared" si="93"/>
        <v>0</v>
      </c>
      <c r="AF72" s="19">
        <f t="shared" si="93"/>
        <v>0</v>
      </c>
      <c r="AG72" s="19">
        <f t="shared" si="93"/>
        <v>0</v>
      </c>
      <c r="AH72" s="19">
        <f t="shared" si="93"/>
        <v>0</v>
      </c>
      <c r="AI72" s="19">
        <f t="shared" si="93"/>
        <v>0</v>
      </c>
      <c r="AJ72" s="19">
        <f t="shared" si="93"/>
        <v>0</v>
      </c>
      <c r="AK72" s="19">
        <f t="shared" si="93"/>
        <v>0</v>
      </c>
      <c r="AL72" s="19">
        <f t="shared" si="93"/>
        <v>0</v>
      </c>
      <c r="AM72" s="19">
        <f t="shared" si="93"/>
        <v>0</v>
      </c>
      <c r="AN72" s="19">
        <f t="shared" si="93"/>
        <v>0</v>
      </c>
      <c r="AO72" s="19">
        <f t="shared" si="93"/>
        <v>0</v>
      </c>
      <c r="AP72" s="19">
        <f t="shared" si="93"/>
        <v>0</v>
      </c>
      <c r="AQ72" s="19">
        <f t="shared" si="93"/>
        <v>0</v>
      </c>
      <c r="AR72" s="19">
        <f t="shared" si="93"/>
        <v>0</v>
      </c>
      <c r="AS72" s="19">
        <f t="shared" si="93"/>
        <v>0</v>
      </c>
      <c r="AT72" s="19">
        <f t="shared" si="93"/>
        <v>0</v>
      </c>
      <c r="AU72" s="19">
        <f t="shared" si="93"/>
        <v>0</v>
      </c>
      <c r="AV72" s="19">
        <f t="shared" si="93"/>
        <v>0</v>
      </c>
      <c r="AW72" s="19">
        <f t="shared" si="93"/>
        <v>0</v>
      </c>
      <c r="AX72" s="19">
        <f t="shared" si="93"/>
        <v>0</v>
      </c>
      <c r="AY72" s="19">
        <f t="shared" si="93"/>
        <v>0</v>
      </c>
      <c r="AZ72" s="19">
        <f t="shared" si="93"/>
        <v>0</v>
      </c>
      <c r="BA72" s="19">
        <f t="shared" si="93"/>
        <v>0</v>
      </c>
      <c r="BB72" s="19">
        <f t="shared" si="93"/>
        <v>0</v>
      </c>
      <c r="BC72" s="19">
        <f t="shared" si="93"/>
        <v>0</v>
      </c>
      <c r="BD72" s="19">
        <f t="shared" si="93"/>
        <v>0</v>
      </c>
      <c r="BE72" s="19">
        <f t="shared" si="93"/>
        <v>0</v>
      </c>
      <c r="BF72" s="19">
        <f t="shared" si="93"/>
        <v>0</v>
      </c>
      <c r="BG72" s="19">
        <f t="shared" si="93"/>
        <v>0</v>
      </c>
      <c r="BH72" s="19">
        <f t="shared" si="93"/>
        <v>0</v>
      </c>
      <c r="BI72" s="19">
        <f t="shared" si="93"/>
        <v>0</v>
      </c>
      <c r="BJ72" s="19">
        <f t="shared" si="93"/>
        <v>0</v>
      </c>
      <c r="BK72" s="19">
        <f t="shared" si="93"/>
        <v>0</v>
      </c>
      <c r="BL72" s="19">
        <f t="shared" si="93"/>
        <v>0</v>
      </c>
      <c r="BM72" s="19">
        <f t="shared" si="93"/>
        <v>0</v>
      </c>
      <c r="BN72" s="19">
        <f t="shared" si="93"/>
        <v>0</v>
      </c>
      <c r="BO72" s="19">
        <f t="shared" si="93"/>
        <v>0</v>
      </c>
      <c r="BP72" s="19">
        <f t="shared" si="93"/>
        <v>0</v>
      </c>
      <c r="BQ72" s="19">
        <f t="shared" si="93"/>
        <v>0</v>
      </c>
      <c r="BR72" s="19">
        <f t="shared" si="93"/>
        <v>0</v>
      </c>
      <c r="BS72" s="19">
        <f t="shared" si="93"/>
        <v>0</v>
      </c>
      <c r="BT72" s="19">
        <f t="shared" si="93"/>
        <v>0</v>
      </c>
      <c r="BU72" s="19">
        <f t="shared" si="93"/>
        <v>0</v>
      </c>
      <c r="BV72" s="19">
        <f t="shared" si="93"/>
        <v>0</v>
      </c>
      <c r="BW72" s="19">
        <f t="shared" ref="BW72:DX72" si="94">BW53+BW65</f>
        <v>0</v>
      </c>
      <c r="BX72" s="19">
        <f t="shared" si="94"/>
        <v>0</v>
      </c>
      <c r="BY72" s="19">
        <f t="shared" si="94"/>
        <v>0</v>
      </c>
      <c r="BZ72" s="19">
        <f t="shared" si="94"/>
        <v>0</v>
      </c>
      <c r="CA72" s="19">
        <f t="shared" si="94"/>
        <v>0</v>
      </c>
      <c r="CB72" s="19">
        <f t="shared" si="94"/>
        <v>0</v>
      </c>
      <c r="CC72" s="19">
        <f t="shared" si="94"/>
        <v>0</v>
      </c>
      <c r="CD72" s="19">
        <f t="shared" si="94"/>
        <v>0</v>
      </c>
      <c r="CE72" s="19">
        <f t="shared" si="94"/>
        <v>0</v>
      </c>
      <c r="CF72" s="19">
        <f t="shared" si="94"/>
        <v>0</v>
      </c>
      <c r="CG72" s="19">
        <f t="shared" si="94"/>
        <v>0</v>
      </c>
      <c r="CH72" s="19">
        <f t="shared" si="94"/>
        <v>0</v>
      </c>
      <c r="CI72" s="19">
        <f t="shared" si="94"/>
        <v>0</v>
      </c>
      <c r="CJ72" s="19">
        <f t="shared" si="94"/>
        <v>0</v>
      </c>
      <c r="CK72" s="19">
        <f t="shared" si="94"/>
        <v>0</v>
      </c>
      <c r="CL72" s="19">
        <f t="shared" si="94"/>
        <v>0</v>
      </c>
      <c r="CM72" s="19">
        <f t="shared" si="94"/>
        <v>0</v>
      </c>
      <c r="CN72" s="19">
        <f t="shared" si="94"/>
        <v>0</v>
      </c>
      <c r="CO72" s="19">
        <f t="shared" si="94"/>
        <v>0</v>
      </c>
      <c r="CP72" s="19">
        <f t="shared" si="94"/>
        <v>0</v>
      </c>
      <c r="CQ72" s="19">
        <f t="shared" si="94"/>
        <v>0</v>
      </c>
      <c r="CR72" s="19">
        <f t="shared" si="94"/>
        <v>0</v>
      </c>
      <c r="CS72" s="19">
        <f t="shared" si="94"/>
        <v>0</v>
      </c>
      <c r="CT72" s="19">
        <f t="shared" si="94"/>
        <v>0</v>
      </c>
      <c r="CU72" s="19">
        <f t="shared" si="94"/>
        <v>0</v>
      </c>
      <c r="CV72" s="19">
        <f t="shared" si="94"/>
        <v>0</v>
      </c>
      <c r="CW72" s="19">
        <f t="shared" si="94"/>
        <v>0</v>
      </c>
      <c r="CX72" s="19">
        <f t="shared" si="94"/>
        <v>0</v>
      </c>
      <c r="CY72" s="19">
        <f t="shared" si="94"/>
        <v>0</v>
      </c>
      <c r="CZ72" s="19">
        <f t="shared" si="94"/>
        <v>0</v>
      </c>
      <c r="DA72" s="19">
        <f t="shared" si="94"/>
        <v>0</v>
      </c>
      <c r="DB72" s="19">
        <f t="shared" si="94"/>
        <v>0</v>
      </c>
      <c r="DC72" s="19">
        <f t="shared" si="94"/>
        <v>0</v>
      </c>
      <c r="DD72" s="19">
        <f t="shared" si="94"/>
        <v>0</v>
      </c>
      <c r="DE72" s="19">
        <f t="shared" si="94"/>
        <v>0</v>
      </c>
      <c r="DF72" s="19">
        <f t="shared" si="94"/>
        <v>0</v>
      </c>
      <c r="DG72" s="19">
        <f t="shared" si="94"/>
        <v>0</v>
      </c>
      <c r="DH72" s="19">
        <f t="shared" si="94"/>
        <v>0</v>
      </c>
      <c r="DI72" s="19">
        <f t="shared" si="94"/>
        <v>0</v>
      </c>
      <c r="DJ72" s="19">
        <f t="shared" si="94"/>
        <v>0</v>
      </c>
      <c r="DK72" s="19">
        <f t="shared" si="94"/>
        <v>0</v>
      </c>
      <c r="DL72" s="19">
        <f t="shared" si="94"/>
        <v>0</v>
      </c>
      <c r="DM72" s="19">
        <f t="shared" si="94"/>
        <v>0</v>
      </c>
      <c r="DN72" s="19">
        <f t="shared" si="94"/>
        <v>0</v>
      </c>
      <c r="DO72" s="19">
        <f t="shared" si="94"/>
        <v>0</v>
      </c>
      <c r="DP72" s="19">
        <f t="shared" si="94"/>
        <v>0</v>
      </c>
      <c r="DQ72" s="19">
        <f t="shared" si="94"/>
        <v>0</v>
      </c>
      <c r="DR72" s="19">
        <f t="shared" si="94"/>
        <v>0</v>
      </c>
      <c r="DS72" s="19">
        <f t="shared" si="94"/>
        <v>0</v>
      </c>
      <c r="DT72" s="19">
        <f t="shared" si="94"/>
        <v>0</v>
      </c>
      <c r="DU72" s="19">
        <f t="shared" si="94"/>
        <v>0</v>
      </c>
      <c r="DV72" s="19">
        <f t="shared" si="94"/>
        <v>0</v>
      </c>
      <c r="DW72" s="19">
        <f t="shared" si="94"/>
        <v>0</v>
      </c>
      <c r="DX72" s="19">
        <f t="shared" si="94"/>
        <v>0</v>
      </c>
      <c r="DY72" s="19">
        <f>DY53+DY65</f>
        <v>0</v>
      </c>
      <c r="DZ72" s="19">
        <f>DZ53+DZ65</f>
        <v>0</v>
      </c>
      <c r="EA72" s="19">
        <f>EA53+EA65</f>
        <v>0</v>
      </c>
      <c r="EB72" s="19">
        <f>EB53+EB65</f>
        <v>0</v>
      </c>
      <c r="EC72" s="19">
        <f t="shared" ref="EC72:FX72" si="95">EC53+EC65</f>
        <v>0</v>
      </c>
      <c r="ED72" s="19">
        <f t="shared" si="95"/>
        <v>0</v>
      </c>
      <c r="EE72" s="19">
        <f t="shared" si="95"/>
        <v>0</v>
      </c>
      <c r="EF72" s="19">
        <f t="shared" si="95"/>
        <v>0</v>
      </c>
      <c r="EG72" s="19">
        <f t="shared" si="95"/>
        <v>0</v>
      </c>
      <c r="EH72" s="19">
        <f t="shared" si="95"/>
        <v>0</v>
      </c>
      <c r="EI72" s="19">
        <f t="shared" si="95"/>
        <v>0</v>
      </c>
      <c r="EJ72" s="19">
        <f t="shared" si="95"/>
        <v>0</v>
      </c>
      <c r="EK72" s="19">
        <f t="shared" si="95"/>
        <v>0</v>
      </c>
      <c r="EL72" s="19">
        <f t="shared" si="95"/>
        <v>0</v>
      </c>
      <c r="EM72" s="19">
        <f t="shared" si="95"/>
        <v>0</v>
      </c>
      <c r="EN72" s="19">
        <f t="shared" si="95"/>
        <v>0</v>
      </c>
      <c r="EO72" s="19">
        <f t="shared" si="95"/>
        <v>0</v>
      </c>
      <c r="EP72" s="19">
        <f t="shared" si="95"/>
        <v>0</v>
      </c>
      <c r="EQ72" s="19">
        <f t="shared" si="95"/>
        <v>0</v>
      </c>
      <c r="ER72" s="19">
        <f t="shared" si="95"/>
        <v>0</v>
      </c>
      <c r="ES72" s="19">
        <f t="shared" si="95"/>
        <v>0</v>
      </c>
      <c r="ET72" s="19">
        <f t="shared" si="95"/>
        <v>0</v>
      </c>
      <c r="EU72" s="19">
        <f t="shared" si="95"/>
        <v>0</v>
      </c>
      <c r="EV72" s="19">
        <f t="shared" si="95"/>
        <v>0</v>
      </c>
      <c r="EW72" s="19">
        <f t="shared" si="95"/>
        <v>0</v>
      </c>
      <c r="EX72" s="19">
        <f t="shared" si="95"/>
        <v>0</v>
      </c>
      <c r="EY72" s="19">
        <f t="shared" si="95"/>
        <v>0</v>
      </c>
      <c r="EZ72" s="19">
        <f t="shared" si="95"/>
        <v>0</v>
      </c>
      <c r="FA72" s="19">
        <f t="shared" si="95"/>
        <v>0</v>
      </c>
      <c r="FB72" s="19">
        <f t="shared" si="95"/>
        <v>0</v>
      </c>
      <c r="FC72" s="19">
        <f t="shared" si="95"/>
        <v>0</v>
      </c>
      <c r="FD72" s="19">
        <f t="shared" si="95"/>
        <v>0</v>
      </c>
      <c r="FE72" s="19">
        <f t="shared" si="95"/>
        <v>0</v>
      </c>
      <c r="FF72" s="19">
        <f t="shared" si="95"/>
        <v>0</v>
      </c>
      <c r="FG72" s="19">
        <f t="shared" si="95"/>
        <v>0</v>
      </c>
      <c r="FH72" s="19">
        <f t="shared" si="95"/>
        <v>0</v>
      </c>
      <c r="FI72" s="19">
        <f t="shared" si="95"/>
        <v>0</v>
      </c>
      <c r="FJ72" s="19">
        <f t="shared" si="95"/>
        <v>0</v>
      </c>
      <c r="FK72" s="19">
        <f t="shared" si="95"/>
        <v>0</v>
      </c>
      <c r="FL72" s="19">
        <f t="shared" si="95"/>
        <v>0</v>
      </c>
      <c r="FM72" s="19">
        <f t="shared" si="95"/>
        <v>0</v>
      </c>
      <c r="FN72" s="19">
        <f t="shared" si="95"/>
        <v>0</v>
      </c>
      <c r="FO72" s="19">
        <f t="shared" si="95"/>
        <v>0</v>
      </c>
      <c r="FP72" s="19">
        <f t="shared" si="95"/>
        <v>0</v>
      </c>
      <c r="FQ72" s="19">
        <f t="shared" si="95"/>
        <v>0</v>
      </c>
      <c r="FR72" s="19">
        <f t="shared" si="95"/>
        <v>0</v>
      </c>
      <c r="FS72" s="19">
        <f t="shared" si="95"/>
        <v>0</v>
      </c>
      <c r="FT72" s="19">
        <f t="shared" si="95"/>
        <v>0</v>
      </c>
      <c r="FU72" s="19">
        <f t="shared" si="95"/>
        <v>0</v>
      </c>
      <c r="FV72" s="19">
        <f t="shared" si="95"/>
        <v>0</v>
      </c>
      <c r="FW72" s="19">
        <f t="shared" si="95"/>
        <v>0</v>
      </c>
      <c r="FX72" s="19">
        <f t="shared" si="95"/>
        <v>0</v>
      </c>
    </row>
    <row r="73" spans="1:180" ht="18.75" x14ac:dyDescent="0.45">
      <c r="D73" s="20" t="s">
        <v>29</v>
      </c>
      <c r="I73" s="21">
        <f t="shared" ref="I73:AN73" si="96">-MAX(0,MIN(I98,SUM(I70:I72)))</f>
        <v>0</v>
      </c>
      <c r="J73" s="21">
        <f t="shared" si="96"/>
        <v>0</v>
      </c>
      <c r="K73" s="21">
        <f t="shared" si="96"/>
        <v>0</v>
      </c>
      <c r="L73" s="21">
        <f t="shared" si="96"/>
        <v>0</v>
      </c>
      <c r="M73" s="21">
        <f t="shared" si="96"/>
        <v>0</v>
      </c>
      <c r="N73" s="21">
        <f t="shared" si="96"/>
        <v>0</v>
      </c>
      <c r="O73" s="21">
        <f t="shared" si="96"/>
        <v>0</v>
      </c>
      <c r="P73" s="21">
        <f t="shared" si="96"/>
        <v>0</v>
      </c>
      <c r="Q73" s="21">
        <f t="shared" si="96"/>
        <v>0</v>
      </c>
      <c r="R73" s="21">
        <f t="shared" si="96"/>
        <v>0</v>
      </c>
      <c r="S73" s="21">
        <f t="shared" si="96"/>
        <v>0</v>
      </c>
      <c r="T73" s="21">
        <f t="shared" si="96"/>
        <v>0</v>
      </c>
      <c r="U73" s="21">
        <f t="shared" si="96"/>
        <v>0</v>
      </c>
      <c r="V73" s="21">
        <f t="shared" si="96"/>
        <v>0</v>
      </c>
      <c r="W73" s="21">
        <f t="shared" si="96"/>
        <v>0</v>
      </c>
      <c r="X73" s="21">
        <f t="shared" si="96"/>
        <v>0</v>
      </c>
      <c r="Y73" s="21">
        <f t="shared" si="96"/>
        <v>0</v>
      </c>
      <c r="Z73" s="21">
        <f t="shared" si="96"/>
        <v>0</v>
      </c>
      <c r="AA73" s="21">
        <f t="shared" si="96"/>
        <v>0</v>
      </c>
      <c r="AB73" s="21">
        <f t="shared" si="96"/>
        <v>0</v>
      </c>
      <c r="AC73" s="21">
        <f t="shared" si="96"/>
        <v>0</v>
      </c>
      <c r="AD73" s="21">
        <f t="shared" si="96"/>
        <v>0</v>
      </c>
      <c r="AE73" s="21">
        <f t="shared" si="96"/>
        <v>0</v>
      </c>
      <c r="AF73" s="21">
        <f t="shared" si="96"/>
        <v>0</v>
      </c>
      <c r="AG73" s="21">
        <f t="shared" si="96"/>
        <v>0</v>
      </c>
      <c r="AH73" s="21">
        <f t="shared" si="96"/>
        <v>0</v>
      </c>
      <c r="AI73" s="21">
        <f t="shared" si="96"/>
        <v>0</v>
      </c>
      <c r="AJ73" s="21">
        <f t="shared" si="96"/>
        <v>0</v>
      </c>
      <c r="AK73" s="21">
        <f t="shared" si="96"/>
        <v>0</v>
      </c>
      <c r="AL73" s="21">
        <f t="shared" si="96"/>
        <v>0</v>
      </c>
      <c r="AM73" s="21">
        <f t="shared" si="96"/>
        <v>0</v>
      </c>
      <c r="AN73" s="21">
        <f t="shared" si="96"/>
        <v>-64404088.581596829</v>
      </c>
      <c r="AO73" s="21">
        <f t="shared" ref="AO73:BT73" si="97">-MAX(0,MIN(AO98,SUM(AO70:AO72)))</f>
        <v>0</v>
      </c>
      <c r="AP73" s="21">
        <f t="shared" si="97"/>
        <v>0</v>
      </c>
      <c r="AQ73" s="21">
        <f t="shared" si="97"/>
        <v>0</v>
      </c>
      <c r="AR73" s="21">
        <f t="shared" si="97"/>
        <v>0</v>
      </c>
      <c r="AS73" s="21">
        <f t="shared" si="97"/>
        <v>0</v>
      </c>
      <c r="AT73" s="21">
        <f t="shared" si="97"/>
        <v>0</v>
      </c>
      <c r="AU73" s="21">
        <f t="shared" si="97"/>
        <v>0</v>
      </c>
      <c r="AV73" s="21">
        <f t="shared" si="97"/>
        <v>0</v>
      </c>
      <c r="AW73" s="21">
        <f t="shared" si="97"/>
        <v>0</v>
      </c>
      <c r="AX73" s="21">
        <f t="shared" si="97"/>
        <v>0</v>
      </c>
      <c r="AY73" s="21">
        <f t="shared" si="97"/>
        <v>0</v>
      </c>
      <c r="AZ73" s="21">
        <f t="shared" si="97"/>
        <v>0</v>
      </c>
      <c r="BA73" s="21">
        <f t="shared" si="97"/>
        <v>0</v>
      </c>
      <c r="BB73" s="21">
        <f t="shared" si="97"/>
        <v>0</v>
      </c>
      <c r="BC73" s="21">
        <f t="shared" si="97"/>
        <v>0</v>
      </c>
      <c r="BD73" s="21">
        <f t="shared" si="97"/>
        <v>0</v>
      </c>
      <c r="BE73" s="21">
        <f t="shared" si="97"/>
        <v>0</v>
      </c>
      <c r="BF73" s="21">
        <f t="shared" si="97"/>
        <v>0</v>
      </c>
      <c r="BG73" s="21">
        <f t="shared" si="97"/>
        <v>0</v>
      </c>
      <c r="BH73" s="21">
        <f t="shared" si="97"/>
        <v>0</v>
      </c>
      <c r="BI73" s="21">
        <f t="shared" si="97"/>
        <v>0</v>
      </c>
      <c r="BJ73" s="21">
        <f t="shared" si="97"/>
        <v>0</v>
      </c>
      <c r="BK73" s="21">
        <f t="shared" si="97"/>
        <v>0</v>
      </c>
      <c r="BL73" s="21">
        <f t="shared" si="97"/>
        <v>0</v>
      </c>
      <c r="BM73" s="21">
        <f t="shared" si="97"/>
        <v>0</v>
      </c>
      <c r="BN73" s="21">
        <f t="shared" si="97"/>
        <v>0</v>
      </c>
      <c r="BO73" s="21">
        <f t="shared" si="97"/>
        <v>0</v>
      </c>
      <c r="BP73" s="21">
        <f t="shared" si="97"/>
        <v>0</v>
      </c>
      <c r="BQ73" s="21">
        <f t="shared" si="97"/>
        <v>0</v>
      </c>
      <c r="BR73" s="21">
        <f t="shared" si="97"/>
        <v>0</v>
      </c>
      <c r="BS73" s="21">
        <f t="shared" si="97"/>
        <v>0</v>
      </c>
      <c r="BT73" s="21">
        <f t="shared" si="97"/>
        <v>0</v>
      </c>
      <c r="BU73" s="21">
        <f t="shared" ref="BU73:CZ73" si="98">-MAX(0,MIN(BU98,SUM(BU70:BU72)))</f>
        <v>0</v>
      </c>
      <c r="BV73" s="21">
        <f t="shared" si="98"/>
        <v>0</v>
      </c>
      <c r="BW73" s="21">
        <f t="shared" si="98"/>
        <v>0</v>
      </c>
      <c r="BX73" s="21">
        <f t="shared" si="98"/>
        <v>0</v>
      </c>
      <c r="BY73" s="21">
        <f t="shared" si="98"/>
        <v>0</v>
      </c>
      <c r="BZ73" s="21">
        <f t="shared" si="98"/>
        <v>0</v>
      </c>
      <c r="CA73" s="21">
        <f t="shared" si="98"/>
        <v>0</v>
      </c>
      <c r="CB73" s="21">
        <f t="shared" si="98"/>
        <v>0</v>
      </c>
      <c r="CC73" s="21">
        <f t="shared" si="98"/>
        <v>0</v>
      </c>
      <c r="CD73" s="21">
        <f t="shared" si="98"/>
        <v>0</v>
      </c>
      <c r="CE73" s="21">
        <f t="shared" si="98"/>
        <v>0</v>
      </c>
      <c r="CF73" s="21">
        <f t="shared" si="98"/>
        <v>0</v>
      </c>
      <c r="CG73" s="21">
        <f t="shared" si="98"/>
        <v>0</v>
      </c>
      <c r="CH73" s="21">
        <f t="shared" si="98"/>
        <v>0</v>
      </c>
      <c r="CI73" s="21">
        <f t="shared" si="98"/>
        <v>0</v>
      </c>
      <c r="CJ73" s="21">
        <f t="shared" si="98"/>
        <v>0</v>
      </c>
      <c r="CK73" s="21">
        <f t="shared" si="98"/>
        <v>0</v>
      </c>
      <c r="CL73" s="21">
        <f t="shared" si="98"/>
        <v>0</v>
      </c>
      <c r="CM73" s="21">
        <f t="shared" si="98"/>
        <v>0</v>
      </c>
      <c r="CN73" s="21">
        <f t="shared" si="98"/>
        <v>0</v>
      </c>
      <c r="CO73" s="21">
        <f t="shared" si="98"/>
        <v>0</v>
      </c>
      <c r="CP73" s="21">
        <f t="shared" si="98"/>
        <v>0</v>
      </c>
      <c r="CQ73" s="21">
        <f t="shared" si="98"/>
        <v>0</v>
      </c>
      <c r="CR73" s="21">
        <f t="shared" si="98"/>
        <v>0</v>
      </c>
      <c r="CS73" s="21">
        <f t="shared" si="98"/>
        <v>0</v>
      </c>
      <c r="CT73" s="21">
        <f t="shared" si="98"/>
        <v>0</v>
      </c>
      <c r="CU73" s="21">
        <f t="shared" si="98"/>
        <v>0</v>
      </c>
      <c r="CV73" s="21">
        <f t="shared" si="98"/>
        <v>0</v>
      </c>
      <c r="CW73" s="21">
        <f t="shared" si="98"/>
        <v>0</v>
      </c>
      <c r="CX73" s="21">
        <f t="shared" si="98"/>
        <v>0</v>
      </c>
      <c r="CY73" s="21">
        <f t="shared" si="98"/>
        <v>0</v>
      </c>
      <c r="CZ73" s="21">
        <f t="shared" si="98"/>
        <v>0</v>
      </c>
      <c r="DA73" s="21">
        <f t="shared" ref="DA73:EF73" si="99">-MAX(0,MIN(DA98,SUM(DA70:DA72)))</f>
        <v>0</v>
      </c>
      <c r="DB73" s="21">
        <f t="shared" si="99"/>
        <v>0</v>
      </c>
      <c r="DC73" s="21">
        <f t="shared" si="99"/>
        <v>0</v>
      </c>
      <c r="DD73" s="21">
        <f t="shared" si="99"/>
        <v>0</v>
      </c>
      <c r="DE73" s="21">
        <f t="shared" si="99"/>
        <v>0</v>
      </c>
      <c r="DF73" s="21">
        <f t="shared" si="99"/>
        <v>0</v>
      </c>
      <c r="DG73" s="21">
        <f t="shared" si="99"/>
        <v>0</v>
      </c>
      <c r="DH73" s="21">
        <f t="shared" si="99"/>
        <v>0</v>
      </c>
      <c r="DI73" s="21">
        <f t="shared" si="99"/>
        <v>0</v>
      </c>
      <c r="DJ73" s="21">
        <f t="shared" si="99"/>
        <v>0</v>
      </c>
      <c r="DK73" s="21">
        <f t="shared" si="99"/>
        <v>0</v>
      </c>
      <c r="DL73" s="21">
        <f t="shared" si="99"/>
        <v>0</v>
      </c>
      <c r="DM73" s="21">
        <f t="shared" si="99"/>
        <v>0</v>
      </c>
      <c r="DN73" s="21">
        <f t="shared" si="99"/>
        <v>0</v>
      </c>
      <c r="DO73" s="21">
        <f t="shared" si="99"/>
        <v>0</v>
      </c>
      <c r="DP73" s="21">
        <f t="shared" si="99"/>
        <v>0</v>
      </c>
      <c r="DQ73" s="21">
        <f t="shared" si="99"/>
        <v>0</v>
      </c>
      <c r="DR73" s="21">
        <f t="shared" si="99"/>
        <v>0</v>
      </c>
      <c r="DS73" s="21">
        <f t="shared" si="99"/>
        <v>0</v>
      </c>
      <c r="DT73" s="21">
        <f t="shared" si="99"/>
        <v>0</v>
      </c>
      <c r="DU73" s="21">
        <f t="shared" si="99"/>
        <v>0</v>
      </c>
      <c r="DV73" s="21">
        <f t="shared" si="99"/>
        <v>0</v>
      </c>
      <c r="DW73" s="21">
        <f t="shared" si="99"/>
        <v>0</v>
      </c>
      <c r="DX73" s="21">
        <f t="shared" si="99"/>
        <v>0</v>
      </c>
      <c r="DY73" s="21">
        <f t="shared" si="99"/>
        <v>0</v>
      </c>
      <c r="DZ73" s="21">
        <f t="shared" si="99"/>
        <v>0</v>
      </c>
      <c r="EA73" s="21">
        <f t="shared" si="99"/>
        <v>0</v>
      </c>
      <c r="EB73" s="21">
        <f t="shared" si="99"/>
        <v>0</v>
      </c>
      <c r="EC73" s="21">
        <f t="shared" si="99"/>
        <v>0</v>
      </c>
      <c r="ED73" s="21">
        <f t="shared" si="99"/>
        <v>0</v>
      </c>
      <c r="EE73" s="21">
        <f t="shared" si="99"/>
        <v>0</v>
      </c>
      <c r="EF73" s="21">
        <f t="shared" si="99"/>
        <v>0</v>
      </c>
      <c r="EG73" s="21">
        <f t="shared" ref="EG73:FL73" si="100">-MAX(0,MIN(EG98,SUM(EG70:EG72)))</f>
        <v>0</v>
      </c>
      <c r="EH73" s="21">
        <f t="shared" si="100"/>
        <v>0</v>
      </c>
      <c r="EI73" s="21">
        <f t="shared" si="100"/>
        <v>0</v>
      </c>
      <c r="EJ73" s="21">
        <f t="shared" si="100"/>
        <v>0</v>
      </c>
      <c r="EK73" s="21">
        <f t="shared" si="100"/>
        <v>0</v>
      </c>
      <c r="EL73" s="21">
        <f t="shared" si="100"/>
        <v>0</v>
      </c>
      <c r="EM73" s="21">
        <f t="shared" si="100"/>
        <v>0</v>
      </c>
      <c r="EN73" s="21">
        <f t="shared" si="100"/>
        <v>0</v>
      </c>
      <c r="EO73" s="21">
        <f t="shared" si="100"/>
        <v>0</v>
      </c>
      <c r="EP73" s="21">
        <f t="shared" si="100"/>
        <v>0</v>
      </c>
      <c r="EQ73" s="21">
        <f t="shared" si="100"/>
        <v>0</v>
      </c>
      <c r="ER73" s="21">
        <f t="shared" si="100"/>
        <v>0</v>
      </c>
      <c r="ES73" s="21">
        <f t="shared" si="100"/>
        <v>0</v>
      </c>
      <c r="ET73" s="21">
        <f t="shared" si="100"/>
        <v>0</v>
      </c>
      <c r="EU73" s="21">
        <f t="shared" si="100"/>
        <v>0</v>
      </c>
      <c r="EV73" s="21">
        <f t="shared" si="100"/>
        <v>0</v>
      </c>
      <c r="EW73" s="21">
        <f t="shared" si="100"/>
        <v>0</v>
      </c>
      <c r="EX73" s="21">
        <f t="shared" si="100"/>
        <v>0</v>
      </c>
      <c r="EY73" s="21">
        <f t="shared" si="100"/>
        <v>0</v>
      </c>
      <c r="EZ73" s="21">
        <f t="shared" si="100"/>
        <v>0</v>
      </c>
      <c r="FA73" s="21">
        <f t="shared" si="100"/>
        <v>0</v>
      </c>
      <c r="FB73" s="21">
        <f t="shared" si="100"/>
        <v>0</v>
      </c>
      <c r="FC73" s="21">
        <f t="shared" si="100"/>
        <v>0</v>
      </c>
      <c r="FD73" s="21">
        <f t="shared" si="100"/>
        <v>0</v>
      </c>
      <c r="FE73" s="21">
        <f t="shared" si="100"/>
        <v>0</v>
      </c>
      <c r="FF73" s="21">
        <f t="shared" si="100"/>
        <v>0</v>
      </c>
      <c r="FG73" s="21">
        <f t="shared" si="100"/>
        <v>0</v>
      </c>
      <c r="FH73" s="21">
        <f t="shared" si="100"/>
        <v>0</v>
      </c>
      <c r="FI73" s="21">
        <f t="shared" si="100"/>
        <v>0</v>
      </c>
      <c r="FJ73" s="21">
        <f t="shared" si="100"/>
        <v>0</v>
      </c>
      <c r="FK73" s="21">
        <f t="shared" si="100"/>
        <v>0</v>
      </c>
      <c r="FL73" s="21">
        <f t="shared" si="100"/>
        <v>0</v>
      </c>
      <c r="FM73" s="21">
        <f t="shared" ref="FM73:FX73" si="101">-MAX(0,MIN(FM98,SUM(FM70:FM72)))</f>
        <v>0</v>
      </c>
      <c r="FN73" s="21">
        <f t="shared" si="101"/>
        <v>0</v>
      </c>
      <c r="FO73" s="21">
        <f t="shared" si="101"/>
        <v>0</v>
      </c>
      <c r="FP73" s="21">
        <f t="shared" si="101"/>
        <v>0</v>
      </c>
      <c r="FQ73" s="21">
        <f t="shared" si="101"/>
        <v>0</v>
      </c>
      <c r="FR73" s="21">
        <f t="shared" si="101"/>
        <v>0</v>
      </c>
      <c r="FS73" s="21">
        <f t="shared" si="101"/>
        <v>0</v>
      </c>
      <c r="FT73" s="21">
        <f t="shared" si="101"/>
        <v>0</v>
      </c>
      <c r="FU73" s="21">
        <f t="shared" si="101"/>
        <v>0</v>
      </c>
      <c r="FV73" s="21">
        <f t="shared" si="101"/>
        <v>0</v>
      </c>
      <c r="FW73" s="21">
        <f t="shared" si="101"/>
        <v>0</v>
      </c>
      <c r="FX73" s="21">
        <f t="shared" si="101"/>
        <v>0</v>
      </c>
    </row>
    <row r="74" spans="1:180" x14ac:dyDescent="0.3">
      <c r="D74" s="10" t="s">
        <v>30</v>
      </c>
      <c r="I74" s="7">
        <f t="shared" ref="I74:AN74" si="102">SUM(I70:I73)</f>
        <v>0</v>
      </c>
      <c r="J74" s="7">
        <f t="shared" si="102"/>
        <v>0</v>
      </c>
      <c r="K74" s="7">
        <f t="shared" si="102"/>
        <v>0</v>
      </c>
      <c r="L74" s="7">
        <f t="shared" si="102"/>
        <v>76417.265337055549</v>
      </c>
      <c r="M74" s="7">
        <f t="shared" si="102"/>
        <v>6885440.4088437464</v>
      </c>
      <c r="N74" s="7">
        <f t="shared" si="102"/>
        <v>13711578.900121782</v>
      </c>
      <c r="O74" s="7">
        <f t="shared" si="102"/>
        <v>20553762.609642833</v>
      </c>
      <c r="P74" s="7">
        <f t="shared" si="102"/>
        <v>24951779.766620759</v>
      </c>
      <c r="Q74" s="7">
        <f t="shared" si="102"/>
        <v>29358826.232772145</v>
      </c>
      <c r="R74" s="7">
        <f t="shared" si="102"/>
        <v>32974056.039747361</v>
      </c>
      <c r="S74" s="7">
        <f t="shared" si="102"/>
        <v>36598373.187757492</v>
      </c>
      <c r="T74" s="7">
        <f t="shared" si="102"/>
        <v>40210387.711349584</v>
      </c>
      <c r="U74" s="7">
        <f t="shared" si="102"/>
        <v>43840394.301595114</v>
      </c>
      <c r="V74" s="7">
        <f t="shared" si="102"/>
        <v>47475966.268597439</v>
      </c>
      <c r="W74" s="7">
        <f t="shared" si="102"/>
        <v>51124235.816854194</v>
      </c>
      <c r="X74" s="7">
        <f t="shared" si="102"/>
        <v>54802525.321896054</v>
      </c>
      <c r="Y74" s="7">
        <f t="shared" si="102"/>
        <v>58494211.110415414</v>
      </c>
      <c r="Z74" s="7">
        <f t="shared" si="102"/>
        <v>62195176.421826884</v>
      </c>
      <c r="AA74" s="7">
        <f t="shared" si="102"/>
        <v>62371462.717914</v>
      </c>
      <c r="AB74" s="7">
        <f t="shared" si="102"/>
        <v>62528241.341356121</v>
      </c>
      <c r="AC74" s="7">
        <f t="shared" si="102"/>
        <v>62680337.799274608</v>
      </c>
      <c r="AD74" s="7">
        <f t="shared" si="102"/>
        <v>62837892.819613025</v>
      </c>
      <c r="AE74" s="7">
        <f t="shared" si="102"/>
        <v>62995843.874582157</v>
      </c>
      <c r="AF74" s="7">
        <f t="shared" si="102"/>
        <v>63138850.571787566</v>
      </c>
      <c r="AG74" s="7">
        <f t="shared" si="102"/>
        <v>63297558.12243668</v>
      </c>
      <c r="AH74" s="7">
        <f t="shared" si="102"/>
        <v>63451525.900496423</v>
      </c>
      <c r="AI74" s="7">
        <f t="shared" si="102"/>
        <v>63611019.400448039</v>
      </c>
      <c r="AJ74" s="7">
        <f t="shared" si="102"/>
        <v>63765749.655575059</v>
      </c>
      <c r="AK74" s="7">
        <f t="shared" si="102"/>
        <v>63926032.996996276</v>
      </c>
      <c r="AL74" s="7">
        <f t="shared" si="102"/>
        <v>64086719.231031097</v>
      </c>
      <c r="AM74" s="7">
        <f t="shared" si="102"/>
        <v>64242606.599451445</v>
      </c>
      <c r="AN74" s="7">
        <f t="shared" si="102"/>
        <v>0</v>
      </c>
      <c r="AO74" s="7">
        <f t="shared" ref="AO74:BT74" si="103">SUM(AO70:AO73)</f>
        <v>0</v>
      </c>
      <c r="AP74" s="7">
        <f t="shared" si="103"/>
        <v>0</v>
      </c>
      <c r="AQ74" s="7">
        <f t="shared" si="103"/>
        <v>0</v>
      </c>
      <c r="AR74" s="7">
        <f t="shared" si="103"/>
        <v>0</v>
      </c>
      <c r="AS74" s="7">
        <f t="shared" si="103"/>
        <v>0</v>
      </c>
      <c r="AT74" s="7">
        <f t="shared" si="103"/>
        <v>0</v>
      </c>
      <c r="AU74" s="7">
        <f t="shared" si="103"/>
        <v>0</v>
      </c>
      <c r="AV74" s="7">
        <f t="shared" si="103"/>
        <v>0</v>
      </c>
      <c r="AW74" s="7">
        <f t="shared" si="103"/>
        <v>0</v>
      </c>
      <c r="AX74" s="7">
        <f t="shared" si="103"/>
        <v>0</v>
      </c>
      <c r="AY74" s="7">
        <f t="shared" si="103"/>
        <v>0</v>
      </c>
      <c r="AZ74" s="7">
        <f t="shared" si="103"/>
        <v>0</v>
      </c>
      <c r="BA74" s="7">
        <f t="shared" si="103"/>
        <v>0</v>
      </c>
      <c r="BB74" s="7">
        <f t="shared" si="103"/>
        <v>0</v>
      </c>
      <c r="BC74" s="7">
        <f t="shared" si="103"/>
        <v>0</v>
      </c>
      <c r="BD74" s="7">
        <f t="shared" si="103"/>
        <v>0</v>
      </c>
      <c r="BE74" s="7">
        <f t="shared" si="103"/>
        <v>0</v>
      </c>
      <c r="BF74" s="7">
        <f t="shared" si="103"/>
        <v>0</v>
      </c>
      <c r="BG74" s="7">
        <f t="shared" si="103"/>
        <v>0</v>
      </c>
      <c r="BH74" s="7">
        <f t="shared" si="103"/>
        <v>0</v>
      </c>
      <c r="BI74" s="7">
        <f t="shared" si="103"/>
        <v>0</v>
      </c>
      <c r="BJ74" s="7">
        <f t="shared" si="103"/>
        <v>0</v>
      </c>
      <c r="BK74" s="7">
        <f t="shared" si="103"/>
        <v>0</v>
      </c>
      <c r="BL74" s="7">
        <f t="shared" si="103"/>
        <v>0</v>
      </c>
      <c r="BM74" s="7">
        <f t="shared" si="103"/>
        <v>0</v>
      </c>
      <c r="BN74" s="7">
        <f t="shared" si="103"/>
        <v>0</v>
      </c>
      <c r="BO74" s="7">
        <f t="shared" si="103"/>
        <v>0</v>
      </c>
      <c r="BP74" s="7">
        <f t="shared" si="103"/>
        <v>0</v>
      </c>
      <c r="BQ74" s="7">
        <f t="shared" si="103"/>
        <v>0</v>
      </c>
      <c r="BR74" s="7">
        <f t="shared" si="103"/>
        <v>0</v>
      </c>
      <c r="BS74" s="7">
        <f t="shared" si="103"/>
        <v>0</v>
      </c>
      <c r="BT74" s="7">
        <f t="shared" si="103"/>
        <v>0</v>
      </c>
      <c r="BU74" s="7">
        <f t="shared" ref="BU74:CZ74" si="104">SUM(BU70:BU73)</f>
        <v>0</v>
      </c>
      <c r="BV74" s="7">
        <f t="shared" si="104"/>
        <v>0</v>
      </c>
      <c r="BW74" s="7">
        <f t="shared" si="104"/>
        <v>0</v>
      </c>
      <c r="BX74" s="7">
        <f t="shared" si="104"/>
        <v>0</v>
      </c>
      <c r="BY74" s="7">
        <f t="shared" si="104"/>
        <v>0</v>
      </c>
      <c r="BZ74" s="7">
        <f t="shared" si="104"/>
        <v>0</v>
      </c>
      <c r="CA74" s="7">
        <f t="shared" si="104"/>
        <v>0</v>
      </c>
      <c r="CB74" s="7">
        <f t="shared" si="104"/>
        <v>0</v>
      </c>
      <c r="CC74" s="7">
        <f t="shared" si="104"/>
        <v>0</v>
      </c>
      <c r="CD74" s="7">
        <f t="shared" si="104"/>
        <v>0</v>
      </c>
      <c r="CE74" s="7">
        <f t="shared" si="104"/>
        <v>0</v>
      </c>
      <c r="CF74" s="7">
        <f t="shared" si="104"/>
        <v>0</v>
      </c>
      <c r="CG74" s="7">
        <f t="shared" si="104"/>
        <v>0</v>
      </c>
      <c r="CH74" s="7">
        <f t="shared" si="104"/>
        <v>0</v>
      </c>
      <c r="CI74" s="7">
        <f t="shared" si="104"/>
        <v>0</v>
      </c>
      <c r="CJ74" s="7">
        <f t="shared" si="104"/>
        <v>0</v>
      </c>
      <c r="CK74" s="7">
        <f t="shared" si="104"/>
        <v>0</v>
      </c>
      <c r="CL74" s="7">
        <f t="shared" si="104"/>
        <v>0</v>
      </c>
      <c r="CM74" s="7">
        <f t="shared" si="104"/>
        <v>0</v>
      </c>
      <c r="CN74" s="7">
        <f t="shared" si="104"/>
        <v>0</v>
      </c>
      <c r="CO74" s="7">
        <f t="shared" si="104"/>
        <v>0</v>
      </c>
      <c r="CP74" s="7">
        <f t="shared" si="104"/>
        <v>0</v>
      </c>
      <c r="CQ74" s="7">
        <f t="shared" si="104"/>
        <v>0</v>
      </c>
      <c r="CR74" s="7">
        <f t="shared" si="104"/>
        <v>0</v>
      </c>
      <c r="CS74" s="7">
        <f t="shared" si="104"/>
        <v>0</v>
      </c>
      <c r="CT74" s="7">
        <f t="shared" si="104"/>
        <v>0</v>
      </c>
      <c r="CU74" s="7">
        <f t="shared" si="104"/>
        <v>0</v>
      </c>
      <c r="CV74" s="7">
        <f t="shared" si="104"/>
        <v>0</v>
      </c>
      <c r="CW74" s="7">
        <f t="shared" si="104"/>
        <v>0</v>
      </c>
      <c r="CX74" s="7">
        <f t="shared" si="104"/>
        <v>0</v>
      </c>
      <c r="CY74" s="7">
        <f t="shared" si="104"/>
        <v>0</v>
      </c>
      <c r="CZ74" s="7">
        <f t="shared" si="104"/>
        <v>0</v>
      </c>
      <c r="DA74" s="7">
        <f t="shared" ref="DA74:EF74" si="105">SUM(DA70:DA73)</f>
        <v>0</v>
      </c>
      <c r="DB74" s="7">
        <f t="shared" si="105"/>
        <v>0</v>
      </c>
      <c r="DC74" s="7">
        <f t="shared" si="105"/>
        <v>0</v>
      </c>
      <c r="DD74" s="7">
        <f t="shared" si="105"/>
        <v>0</v>
      </c>
      <c r="DE74" s="7">
        <f t="shared" si="105"/>
        <v>0</v>
      </c>
      <c r="DF74" s="7">
        <f t="shared" si="105"/>
        <v>0</v>
      </c>
      <c r="DG74" s="7">
        <f t="shared" si="105"/>
        <v>0</v>
      </c>
      <c r="DH74" s="7">
        <f t="shared" si="105"/>
        <v>0</v>
      </c>
      <c r="DI74" s="7">
        <f t="shared" si="105"/>
        <v>0</v>
      </c>
      <c r="DJ74" s="7">
        <f t="shared" si="105"/>
        <v>0</v>
      </c>
      <c r="DK74" s="7">
        <f t="shared" si="105"/>
        <v>0</v>
      </c>
      <c r="DL74" s="7">
        <f t="shared" si="105"/>
        <v>0</v>
      </c>
      <c r="DM74" s="7">
        <f t="shared" si="105"/>
        <v>0</v>
      </c>
      <c r="DN74" s="7">
        <f t="shared" si="105"/>
        <v>0</v>
      </c>
      <c r="DO74" s="7">
        <f t="shared" si="105"/>
        <v>0</v>
      </c>
      <c r="DP74" s="7">
        <f t="shared" si="105"/>
        <v>0</v>
      </c>
      <c r="DQ74" s="7">
        <f t="shared" si="105"/>
        <v>0</v>
      </c>
      <c r="DR74" s="7">
        <f t="shared" si="105"/>
        <v>0</v>
      </c>
      <c r="DS74" s="7">
        <f t="shared" si="105"/>
        <v>0</v>
      </c>
      <c r="DT74" s="7">
        <f t="shared" si="105"/>
        <v>0</v>
      </c>
      <c r="DU74" s="7">
        <f t="shared" si="105"/>
        <v>0</v>
      </c>
      <c r="DV74" s="7">
        <f t="shared" si="105"/>
        <v>0</v>
      </c>
      <c r="DW74" s="7">
        <f t="shared" si="105"/>
        <v>0</v>
      </c>
      <c r="DX74" s="7">
        <f t="shared" si="105"/>
        <v>0</v>
      </c>
      <c r="DY74" s="7">
        <f t="shared" si="105"/>
        <v>0</v>
      </c>
      <c r="DZ74" s="7">
        <f t="shared" si="105"/>
        <v>0</v>
      </c>
      <c r="EA74" s="7">
        <f t="shared" si="105"/>
        <v>0</v>
      </c>
      <c r="EB74" s="7">
        <f t="shared" si="105"/>
        <v>0</v>
      </c>
      <c r="EC74" s="7">
        <f t="shared" si="105"/>
        <v>0</v>
      </c>
      <c r="ED74" s="7">
        <f t="shared" si="105"/>
        <v>0</v>
      </c>
      <c r="EE74" s="7">
        <f t="shared" si="105"/>
        <v>0</v>
      </c>
      <c r="EF74" s="7">
        <f t="shared" si="105"/>
        <v>0</v>
      </c>
      <c r="EG74" s="7">
        <f t="shared" ref="EG74:FL74" si="106">SUM(EG70:EG73)</f>
        <v>0</v>
      </c>
      <c r="EH74" s="7">
        <f t="shared" si="106"/>
        <v>0</v>
      </c>
      <c r="EI74" s="7">
        <f t="shared" si="106"/>
        <v>0</v>
      </c>
      <c r="EJ74" s="7">
        <f t="shared" si="106"/>
        <v>0</v>
      </c>
      <c r="EK74" s="7">
        <f t="shared" si="106"/>
        <v>0</v>
      </c>
      <c r="EL74" s="7">
        <f t="shared" si="106"/>
        <v>0</v>
      </c>
      <c r="EM74" s="7">
        <f t="shared" si="106"/>
        <v>0</v>
      </c>
      <c r="EN74" s="7">
        <f t="shared" si="106"/>
        <v>0</v>
      </c>
      <c r="EO74" s="7">
        <f t="shared" si="106"/>
        <v>0</v>
      </c>
      <c r="EP74" s="7">
        <f t="shared" si="106"/>
        <v>0</v>
      </c>
      <c r="EQ74" s="7">
        <f t="shared" si="106"/>
        <v>0</v>
      </c>
      <c r="ER74" s="7">
        <f t="shared" si="106"/>
        <v>0</v>
      </c>
      <c r="ES74" s="7">
        <f t="shared" si="106"/>
        <v>0</v>
      </c>
      <c r="ET74" s="7">
        <f t="shared" si="106"/>
        <v>0</v>
      </c>
      <c r="EU74" s="7">
        <f t="shared" si="106"/>
        <v>0</v>
      </c>
      <c r="EV74" s="7">
        <f t="shared" si="106"/>
        <v>0</v>
      </c>
      <c r="EW74" s="7">
        <f t="shared" si="106"/>
        <v>0</v>
      </c>
      <c r="EX74" s="7">
        <f t="shared" si="106"/>
        <v>0</v>
      </c>
      <c r="EY74" s="7">
        <f t="shared" si="106"/>
        <v>0</v>
      </c>
      <c r="EZ74" s="7">
        <f t="shared" si="106"/>
        <v>0</v>
      </c>
      <c r="FA74" s="7">
        <f t="shared" si="106"/>
        <v>0</v>
      </c>
      <c r="FB74" s="7">
        <f t="shared" si="106"/>
        <v>0</v>
      </c>
      <c r="FC74" s="7">
        <f t="shared" si="106"/>
        <v>0</v>
      </c>
      <c r="FD74" s="7">
        <f t="shared" si="106"/>
        <v>0</v>
      </c>
      <c r="FE74" s="7">
        <f t="shared" si="106"/>
        <v>0</v>
      </c>
      <c r="FF74" s="7">
        <f t="shared" si="106"/>
        <v>0</v>
      </c>
      <c r="FG74" s="7">
        <f t="shared" si="106"/>
        <v>0</v>
      </c>
      <c r="FH74" s="7">
        <f t="shared" si="106"/>
        <v>0</v>
      </c>
      <c r="FI74" s="7">
        <f t="shared" si="106"/>
        <v>0</v>
      </c>
      <c r="FJ74" s="7">
        <f t="shared" si="106"/>
        <v>0</v>
      </c>
      <c r="FK74" s="7">
        <f t="shared" si="106"/>
        <v>0</v>
      </c>
      <c r="FL74" s="7">
        <f t="shared" si="106"/>
        <v>0</v>
      </c>
      <c r="FM74" s="7">
        <f t="shared" ref="FM74:FX74" si="107">SUM(FM70:FM73)</f>
        <v>0</v>
      </c>
      <c r="FN74" s="7">
        <f t="shared" si="107"/>
        <v>0</v>
      </c>
      <c r="FO74" s="7">
        <f t="shared" si="107"/>
        <v>0</v>
      </c>
      <c r="FP74" s="7">
        <f t="shared" si="107"/>
        <v>0</v>
      </c>
      <c r="FQ74" s="7">
        <f t="shared" si="107"/>
        <v>0</v>
      </c>
      <c r="FR74" s="7">
        <f t="shared" si="107"/>
        <v>0</v>
      </c>
      <c r="FS74" s="7">
        <f t="shared" si="107"/>
        <v>0</v>
      </c>
      <c r="FT74" s="7">
        <f t="shared" si="107"/>
        <v>0</v>
      </c>
      <c r="FU74" s="7">
        <f t="shared" si="107"/>
        <v>0</v>
      </c>
      <c r="FV74" s="7">
        <f t="shared" si="107"/>
        <v>0</v>
      </c>
      <c r="FW74" s="7">
        <f t="shared" si="107"/>
        <v>0</v>
      </c>
      <c r="FX74" s="7">
        <f t="shared" si="107"/>
        <v>0</v>
      </c>
    </row>
    <row r="75" spans="1:180" x14ac:dyDescent="0.3">
      <c r="D75" s="10"/>
      <c r="E75" s="3" t="s">
        <v>31</v>
      </c>
      <c r="F75" s="22">
        <v>7.4999999999999997E-3</v>
      </c>
      <c r="I75" s="7">
        <f>I74*($F$75/12)</f>
        <v>0</v>
      </c>
      <c r="J75" s="7">
        <f t="shared" ref="J75:AO75" si="108">J$74*((1+$F$75)^((J$8-I$8)/365)-1)</f>
        <v>0</v>
      </c>
      <c r="K75" s="7">
        <f t="shared" si="108"/>
        <v>0</v>
      </c>
      <c r="L75" s="7">
        <f t="shared" si="108"/>
        <v>46.945176173091575</v>
      </c>
      <c r="M75" s="7">
        <f t="shared" si="108"/>
        <v>4370.9525309128067</v>
      </c>
      <c r="N75" s="7">
        <f t="shared" si="108"/>
        <v>8704.2595589556877</v>
      </c>
      <c r="O75" s="7">
        <f t="shared" si="108"/>
        <v>12626.727775113079</v>
      </c>
      <c r="P75" s="7">
        <f t="shared" si="108"/>
        <v>15839.661437140319</v>
      </c>
      <c r="Q75" s="7">
        <f t="shared" si="108"/>
        <v>18035.914575764597</v>
      </c>
      <c r="R75" s="7">
        <f t="shared" si="108"/>
        <v>20932.289751033873</v>
      </c>
      <c r="S75" s="7">
        <f t="shared" si="108"/>
        <v>23233.045733262443</v>
      </c>
      <c r="T75" s="7">
        <f t="shared" si="108"/>
        <v>23055.026566528071</v>
      </c>
      <c r="U75" s="7">
        <f t="shared" si="108"/>
        <v>27830.359577674641</v>
      </c>
      <c r="V75" s="7">
        <f t="shared" si="108"/>
        <v>29165.759735533306</v>
      </c>
      <c r="W75" s="7">
        <f t="shared" si="108"/>
        <v>32454.221468193246</v>
      </c>
      <c r="X75" s="7">
        <f t="shared" si="108"/>
        <v>33666.661514504442</v>
      </c>
      <c r="Y75" s="7">
        <f t="shared" si="108"/>
        <v>37132.762018886337</v>
      </c>
      <c r="Z75" s="7">
        <f t="shared" si="108"/>
        <v>39482.175089683791</v>
      </c>
      <c r="AA75" s="7">
        <f t="shared" si="108"/>
        <v>38316.462811788791</v>
      </c>
      <c r="AB75" s="7">
        <f t="shared" si="108"/>
        <v>39693.608326562106</v>
      </c>
      <c r="AC75" s="7">
        <f t="shared" si="108"/>
        <v>38506.213060583948</v>
      </c>
      <c r="AD75" s="7">
        <f t="shared" si="108"/>
        <v>39890.178456026806</v>
      </c>
      <c r="AE75" s="7">
        <f t="shared" si="108"/>
        <v>39990.447505279037</v>
      </c>
      <c r="AF75" s="7">
        <f t="shared" si="108"/>
        <v>36201.289272864655</v>
      </c>
      <c r="AG75" s="7">
        <f t="shared" si="108"/>
        <v>40181.978994474463</v>
      </c>
      <c r="AH75" s="7">
        <f t="shared" si="108"/>
        <v>38979.97460013612</v>
      </c>
      <c r="AI75" s="7">
        <f t="shared" si="108"/>
        <v>40380.967626299251</v>
      </c>
      <c r="AJ75" s="7">
        <f t="shared" si="108"/>
        <v>39173.010682687272</v>
      </c>
      <c r="AK75" s="7">
        <f t="shared" si="108"/>
        <v>40580.941686830796</v>
      </c>
      <c r="AL75" s="7">
        <f t="shared" si="108"/>
        <v>40682.947057530866</v>
      </c>
      <c r="AM75" s="7">
        <f t="shared" si="108"/>
        <v>39465.956696142472</v>
      </c>
      <c r="AN75" s="7">
        <f t="shared" si="108"/>
        <v>0</v>
      </c>
      <c r="AO75" s="7">
        <f t="shared" si="108"/>
        <v>0</v>
      </c>
      <c r="AP75" s="7">
        <f t="shared" ref="AP75:BU75" si="109">AP$74*((1+$F$75)^((AP$8-AO$8)/365)-1)</f>
        <v>0</v>
      </c>
      <c r="AQ75" s="7">
        <f t="shared" si="109"/>
        <v>0</v>
      </c>
      <c r="AR75" s="7">
        <f t="shared" si="109"/>
        <v>0</v>
      </c>
      <c r="AS75" s="7">
        <f t="shared" si="109"/>
        <v>0</v>
      </c>
      <c r="AT75" s="7">
        <f t="shared" si="109"/>
        <v>0</v>
      </c>
      <c r="AU75" s="7">
        <f t="shared" si="109"/>
        <v>0</v>
      </c>
      <c r="AV75" s="7">
        <f t="shared" si="109"/>
        <v>0</v>
      </c>
      <c r="AW75" s="7">
        <f t="shared" si="109"/>
        <v>0</v>
      </c>
      <c r="AX75" s="7">
        <f t="shared" si="109"/>
        <v>0</v>
      </c>
      <c r="AY75" s="7">
        <f t="shared" si="109"/>
        <v>0</v>
      </c>
      <c r="AZ75" s="7">
        <f t="shared" si="109"/>
        <v>0</v>
      </c>
      <c r="BA75" s="7">
        <f t="shared" si="109"/>
        <v>0</v>
      </c>
      <c r="BB75" s="7">
        <f t="shared" si="109"/>
        <v>0</v>
      </c>
      <c r="BC75" s="7">
        <f t="shared" si="109"/>
        <v>0</v>
      </c>
      <c r="BD75" s="7">
        <f t="shared" si="109"/>
        <v>0</v>
      </c>
      <c r="BE75" s="7">
        <f t="shared" si="109"/>
        <v>0</v>
      </c>
      <c r="BF75" s="7">
        <f t="shared" si="109"/>
        <v>0</v>
      </c>
      <c r="BG75" s="7">
        <f t="shared" si="109"/>
        <v>0</v>
      </c>
      <c r="BH75" s="7">
        <f t="shared" si="109"/>
        <v>0</v>
      </c>
      <c r="BI75" s="7">
        <f t="shared" si="109"/>
        <v>0</v>
      </c>
      <c r="BJ75" s="7">
        <f t="shared" si="109"/>
        <v>0</v>
      </c>
      <c r="BK75" s="7">
        <f t="shared" si="109"/>
        <v>0</v>
      </c>
      <c r="BL75" s="7">
        <f t="shared" si="109"/>
        <v>0</v>
      </c>
      <c r="BM75" s="7">
        <f t="shared" si="109"/>
        <v>0</v>
      </c>
      <c r="BN75" s="7">
        <f t="shared" si="109"/>
        <v>0</v>
      </c>
      <c r="BO75" s="7">
        <f t="shared" si="109"/>
        <v>0</v>
      </c>
      <c r="BP75" s="7">
        <f t="shared" si="109"/>
        <v>0</v>
      </c>
      <c r="BQ75" s="7">
        <f t="shared" si="109"/>
        <v>0</v>
      </c>
      <c r="BR75" s="7">
        <f t="shared" si="109"/>
        <v>0</v>
      </c>
      <c r="BS75" s="7">
        <f t="shared" si="109"/>
        <v>0</v>
      </c>
      <c r="BT75" s="7">
        <f t="shared" si="109"/>
        <v>0</v>
      </c>
      <c r="BU75" s="7">
        <f t="shared" si="109"/>
        <v>0</v>
      </c>
      <c r="BV75" s="7">
        <f t="shared" ref="BV75:DA75" si="110">BV$74*((1+$F$75)^((BV$8-BU$8)/365)-1)</f>
        <v>0</v>
      </c>
      <c r="BW75" s="7">
        <f t="shared" si="110"/>
        <v>0</v>
      </c>
      <c r="BX75" s="7">
        <f t="shared" si="110"/>
        <v>0</v>
      </c>
      <c r="BY75" s="7">
        <f t="shared" si="110"/>
        <v>0</v>
      </c>
      <c r="BZ75" s="7">
        <f t="shared" si="110"/>
        <v>0</v>
      </c>
      <c r="CA75" s="7">
        <f t="shared" si="110"/>
        <v>0</v>
      </c>
      <c r="CB75" s="7">
        <f t="shared" si="110"/>
        <v>0</v>
      </c>
      <c r="CC75" s="7">
        <f t="shared" si="110"/>
        <v>0</v>
      </c>
      <c r="CD75" s="7">
        <f t="shared" si="110"/>
        <v>0</v>
      </c>
      <c r="CE75" s="7">
        <f t="shared" si="110"/>
        <v>0</v>
      </c>
      <c r="CF75" s="7">
        <f t="shared" si="110"/>
        <v>0</v>
      </c>
      <c r="CG75" s="7">
        <f t="shared" si="110"/>
        <v>0</v>
      </c>
      <c r="CH75" s="7">
        <f t="shared" si="110"/>
        <v>0</v>
      </c>
      <c r="CI75" s="7">
        <f t="shared" si="110"/>
        <v>0</v>
      </c>
      <c r="CJ75" s="7">
        <f t="shared" si="110"/>
        <v>0</v>
      </c>
      <c r="CK75" s="7">
        <f t="shared" si="110"/>
        <v>0</v>
      </c>
      <c r="CL75" s="7">
        <f t="shared" si="110"/>
        <v>0</v>
      </c>
      <c r="CM75" s="7">
        <f t="shared" si="110"/>
        <v>0</v>
      </c>
      <c r="CN75" s="7">
        <f t="shared" si="110"/>
        <v>0</v>
      </c>
      <c r="CO75" s="7">
        <f t="shared" si="110"/>
        <v>0</v>
      </c>
      <c r="CP75" s="7">
        <f t="shared" si="110"/>
        <v>0</v>
      </c>
      <c r="CQ75" s="7">
        <f t="shared" si="110"/>
        <v>0</v>
      </c>
      <c r="CR75" s="7">
        <f t="shared" si="110"/>
        <v>0</v>
      </c>
      <c r="CS75" s="7">
        <f t="shared" si="110"/>
        <v>0</v>
      </c>
      <c r="CT75" s="7">
        <f t="shared" si="110"/>
        <v>0</v>
      </c>
      <c r="CU75" s="7">
        <f t="shared" si="110"/>
        <v>0</v>
      </c>
      <c r="CV75" s="7">
        <f t="shared" si="110"/>
        <v>0</v>
      </c>
      <c r="CW75" s="7">
        <f t="shared" si="110"/>
        <v>0</v>
      </c>
      <c r="CX75" s="7">
        <f t="shared" si="110"/>
        <v>0</v>
      </c>
      <c r="CY75" s="7">
        <f t="shared" si="110"/>
        <v>0</v>
      </c>
      <c r="CZ75" s="7">
        <f t="shared" si="110"/>
        <v>0</v>
      </c>
      <c r="DA75" s="7">
        <f t="shared" si="110"/>
        <v>0</v>
      </c>
      <c r="DB75" s="7">
        <f t="shared" ref="DB75:EG75" si="111">DB$74*((1+$F$75)^((DB$8-DA$8)/365)-1)</f>
        <v>0</v>
      </c>
      <c r="DC75" s="7">
        <f t="shared" si="111"/>
        <v>0</v>
      </c>
      <c r="DD75" s="7">
        <f t="shared" si="111"/>
        <v>0</v>
      </c>
      <c r="DE75" s="7">
        <f t="shared" si="111"/>
        <v>0</v>
      </c>
      <c r="DF75" s="7">
        <f t="shared" si="111"/>
        <v>0</v>
      </c>
      <c r="DG75" s="7">
        <f t="shared" si="111"/>
        <v>0</v>
      </c>
      <c r="DH75" s="7">
        <f t="shared" si="111"/>
        <v>0</v>
      </c>
      <c r="DI75" s="7">
        <f t="shared" si="111"/>
        <v>0</v>
      </c>
      <c r="DJ75" s="7">
        <f t="shared" si="111"/>
        <v>0</v>
      </c>
      <c r="DK75" s="7">
        <f t="shared" si="111"/>
        <v>0</v>
      </c>
      <c r="DL75" s="7">
        <f t="shared" si="111"/>
        <v>0</v>
      </c>
      <c r="DM75" s="7">
        <f t="shared" si="111"/>
        <v>0</v>
      </c>
      <c r="DN75" s="7">
        <f t="shared" si="111"/>
        <v>0</v>
      </c>
      <c r="DO75" s="7">
        <f t="shared" si="111"/>
        <v>0</v>
      </c>
      <c r="DP75" s="7">
        <f t="shared" si="111"/>
        <v>0</v>
      </c>
      <c r="DQ75" s="7">
        <f t="shared" si="111"/>
        <v>0</v>
      </c>
      <c r="DR75" s="7">
        <f t="shared" si="111"/>
        <v>0</v>
      </c>
      <c r="DS75" s="7">
        <f t="shared" si="111"/>
        <v>0</v>
      </c>
      <c r="DT75" s="7">
        <f t="shared" si="111"/>
        <v>0</v>
      </c>
      <c r="DU75" s="7">
        <f t="shared" si="111"/>
        <v>0</v>
      </c>
      <c r="DV75" s="7">
        <f t="shared" si="111"/>
        <v>0</v>
      </c>
      <c r="DW75" s="7">
        <f t="shared" si="111"/>
        <v>0</v>
      </c>
      <c r="DX75" s="7">
        <f t="shared" si="111"/>
        <v>0</v>
      </c>
      <c r="DY75" s="7">
        <f t="shared" si="111"/>
        <v>0</v>
      </c>
      <c r="DZ75" s="7">
        <f t="shared" si="111"/>
        <v>0</v>
      </c>
      <c r="EA75" s="7">
        <f t="shared" si="111"/>
        <v>0</v>
      </c>
      <c r="EB75" s="7">
        <f t="shared" si="111"/>
        <v>0</v>
      </c>
      <c r="EC75" s="7">
        <f t="shared" si="111"/>
        <v>0</v>
      </c>
      <c r="ED75" s="7">
        <f t="shared" si="111"/>
        <v>0</v>
      </c>
      <c r="EE75" s="7">
        <f t="shared" si="111"/>
        <v>0</v>
      </c>
      <c r="EF75" s="7">
        <f t="shared" si="111"/>
        <v>0</v>
      </c>
      <c r="EG75" s="7">
        <f t="shared" si="111"/>
        <v>0</v>
      </c>
      <c r="EH75" s="7">
        <f t="shared" ref="EH75:FM75" si="112">EH$74*((1+$F$75)^((EH$8-EG$8)/365)-1)</f>
        <v>0</v>
      </c>
      <c r="EI75" s="7">
        <f t="shared" si="112"/>
        <v>0</v>
      </c>
      <c r="EJ75" s="7">
        <f t="shared" si="112"/>
        <v>0</v>
      </c>
      <c r="EK75" s="7">
        <f t="shared" si="112"/>
        <v>0</v>
      </c>
      <c r="EL75" s="7">
        <f t="shared" si="112"/>
        <v>0</v>
      </c>
      <c r="EM75" s="7">
        <f t="shared" si="112"/>
        <v>0</v>
      </c>
      <c r="EN75" s="7">
        <f t="shared" si="112"/>
        <v>0</v>
      </c>
      <c r="EO75" s="7">
        <f t="shared" si="112"/>
        <v>0</v>
      </c>
      <c r="EP75" s="7">
        <f t="shared" si="112"/>
        <v>0</v>
      </c>
      <c r="EQ75" s="7">
        <f t="shared" si="112"/>
        <v>0</v>
      </c>
      <c r="ER75" s="7">
        <f t="shared" si="112"/>
        <v>0</v>
      </c>
      <c r="ES75" s="7">
        <f t="shared" si="112"/>
        <v>0</v>
      </c>
      <c r="ET75" s="7">
        <f t="shared" si="112"/>
        <v>0</v>
      </c>
      <c r="EU75" s="7">
        <f t="shared" si="112"/>
        <v>0</v>
      </c>
      <c r="EV75" s="7">
        <f t="shared" si="112"/>
        <v>0</v>
      </c>
      <c r="EW75" s="7">
        <f t="shared" si="112"/>
        <v>0</v>
      </c>
      <c r="EX75" s="7">
        <f t="shared" si="112"/>
        <v>0</v>
      </c>
      <c r="EY75" s="7">
        <f t="shared" si="112"/>
        <v>0</v>
      </c>
      <c r="EZ75" s="7">
        <f t="shared" si="112"/>
        <v>0</v>
      </c>
      <c r="FA75" s="7">
        <f t="shared" si="112"/>
        <v>0</v>
      </c>
      <c r="FB75" s="7">
        <f t="shared" si="112"/>
        <v>0</v>
      </c>
      <c r="FC75" s="7">
        <f t="shared" si="112"/>
        <v>0</v>
      </c>
      <c r="FD75" s="7">
        <f t="shared" si="112"/>
        <v>0</v>
      </c>
      <c r="FE75" s="7">
        <f t="shared" si="112"/>
        <v>0</v>
      </c>
      <c r="FF75" s="7">
        <f t="shared" si="112"/>
        <v>0</v>
      </c>
      <c r="FG75" s="7">
        <f t="shared" si="112"/>
        <v>0</v>
      </c>
      <c r="FH75" s="7">
        <f t="shared" si="112"/>
        <v>0</v>
      </c>
      <c r="FI75" s="7">
        <f t="shared" si="112"/>
        <v>0</v>
      </c>
      <c r="FJ75" s="7">
        <f t="shared" si="112"/>
        <v>0</v>
      </c>
      <c r="FK75" s="7">
        <f t="shared" si="112"/>
        <v>0</v>
      </c>
      <c r="FL75" s="7">
        <f t="shared" si="112"/>
        <v>0</v>
      </c>
      <c r="FM75" s="7">
        <f t="shared" si="112"/>
        <v>0</v>
      </c>
      <c r="FN75" s="7">
        <f t="shared" ref="FN75:FX75" si="113">FN$74*((1+$F$75)^((FN$8-FM$8)/365)-1)</f>
        <v>0</v>
      </c>
      <c r="FO75" s="7">
        <f t="shared" si="113"/>
        <v>0</v>
      </c>
      <c r="FP75" s="7">
        <f t="shared" si="113"/>
        <v>0</v>
      </c>
      <c r="FQ75" s="7">
        <f t="shared" si="113"/>
        <v>0</v>
      </c>
      <c r="FR75" s="7">
        <f t="shared" si="113"/>
        <v>0</v>
      </c>
      <c r="FS75" s="7">
        <f t="shared" si="113"/>
        <v>0</v>
      </c>
      <c r="FT75" s="7">
        <f t="shared" si="113"/>
        <v>0</v>
      </c>
      <c r="FU75" s="7">
        <f t="shared" si="113"/>
        <v>0</v>
      </c>
      <c r="FV75" s="7">
        <f t="shared" si="113"/>
        <v>0</v>
      </c>
      <c r="FW75" s="7">
        <f t="shared" si="113"/>
        <v>0</v>
      </c>
      <c r="FX75" s="7">
        <f t="shared" si="113"/>
        <v>0</v>
      </c>
    </row>
    <row r="76" spans="1:180" x14ac:dyDescent="0.3">
      <c r="D76" s="1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</row>
    <row r="77" spans="1:180" x14ac:dyDescent="0.3">
      <c r="A77" s="3" t="s">
        <v>32</v>
      </c>
      <c r="B77" s="3" t="s">
        <v>33</v>
      </c>
      <c r="C77" s="3" t="s">
        <v>34</v>
      </c>
      <c r="D77" s="23" t="s">
        <v>35</v>
      </c>
      <c r="E77" s="3" t="s">
        <v>36</v>
      </c>
      <c r="F77" s="3" t="s">
        <v>37</v>
      </c>
      <c r="G77" s="3" t="s">
        <v>38</v>
      </c>
      <c r="H77" s="3" t="s">
        <v>10</v>
      </c>
      <c r="I77" s="24">
        <f>SUMPRODUCT('[1]10 RDA'!$E$64:$E$74,'[1]10 RDA'!$H$64:$H$74)/SUM($A$78:$A$88)*I2</f>
        <v>28.25</v>
      </c>
      <c r="J77" s="24">
        <f>SUMPRODUCT('[1]10 RDA'!$E$64:$E$74,'[1]10 RDA'!$H$64:$H$74)/SUM($A$78:$A$88)*J2</f>
        <v>28.25</v>
      </c>
      <c r="K77" s="24">
        <f>SUMPRODUCT('[1]10 RDA'!$E$64:$E$74,'[1]10 RDA'!$H$64:$H$74)/SUM($A$78:$A$88)*K2</f>
        <v>28.25</v>
      </c>
      <c r="L77" s="24">
        <f>SUMPRODUCT('[1]10 RDA'!$E$64:$E$74,'[1]10 RDA'!$H$64:$H$74)/SUM($A$78:$A$88)*L2</f>
        <v>28.25</v>
      </c>
      <c r="M77" s="24">
        <f>SUMPRODUCT('[1]10 RDA'!$E$64:$E$74,'[1]10 RDA'!$H$64:$H$74)/SUM($A$78:$A$88)*M2</f>
        <v>28.25</v>
      </c>
      <c r="N77" s="24">
        <f>SUMPRODUCT('[1]10 RDA'!$E$64:$E$74,'[1]10 RDA'!$H$64:$H$74)/SUM($A$78:$A$88)*N2</f>
        <v>28.25</v>
      </c>
      <c r="O77" s="24">
        <f>SUMPRODUCT('[1]10 RDA'!$E$64:$E$74,'[1]10 RDA'!$H$64:$H$74)/SUM($A$78:$A$88)*O2</f>
        <v>28.25</v>
      </c>
      <c r="P77" s="24">
        <f>SUMPRODUCT('[1]10 RDA'!$E$64:$E$74,'[1]10 RDA'!$H$64:$H$74)/SUM($A$78:$A$88)*P2</f>
        <v>28.25</v>
      </c>
      <c r="Q77" s="24">
        <f>SUMPRODUCT('[1]10 RDA'!$E$64:$E$74,'[1]10 RDA'!$H$64:$H$74)/SUM($A$78:$A$88)*Q2</f>
        <v>28.25</v>
      </c>
      <c r="R77" s="24">
        <f>SUMPRODUCT('[1]10 RDA'!$E$64:$E$74,'[1]10 RDA'!$H$64:$H$74)/SUM($A$78:$A$88)*R2</f>
        <v>28.25</v>
      </c>
      <c r="S77" s="24">
        <f>SUMPRODUCT('[1]10 RDA'!$E$64:$E$74,'[1]10 RDA'!$H$64:$H$74)/SUM($A$78:$A$88)*S2</f>
        <v>28.25</v>
      </c>
      <c r="T77" s="24">
        <f>SUMPRODUCT('[1]10 RDA'!$E$64:$E$74,'[1]10 RDA'!$H$64:$H$74)/SUM($A$78:$A$88)*T2</f>
        <v>28.25</v>
      </c>
      <c r="U77" s="24">
        <f>SUMPRODUCT('[1]10 RDA'!$E$64:$E$74,'[1]10 RDA'!$H$64:$H$74)/SUM($A$78:$A$88)*U2</f>
        <v>28.25</v>
      </c>
      <c r="V77" s="24">
        <f>SUMPRODUCT('[1]10 RDA'!$E$64:$E$74,'[1]10 RDA'!$H$64:$H$74)/SUM($A$78:$A$88)*V2</f>
        <v>28.25</v>
      </c>
      <c r="W77" s="24">
        <f>SUMPRODUCT('[1]10 RDA'!$E$64:$E$74,'[1]10 RDA'!$H$64:$H$74)/SUM($A$78:$A$88)*W2</f>
        <v>28.25</v>
      </c>
      <c r="X77" s="24">
        <f>SUMPRODUCT('[1]10 RDA'!$E$64:$E$74,'[1]10 RDA'!$H$64:$H$74)/SUM($A$78:$A$88)*X2</f>
        <v>28.25</v>
      </c>
      <c r="Y77" s="24">
        <f>SUMPRODUCT('[1]10 RDA'!$E$64:$E$74,'[1]10 RDA'!$H$64:$H$74)/SUM($A$78:$A$88)*Y2</f>
        <v>28.25</v>
      </c>
      <c r="Z77" s="24">
        <f>SUMPRODUCT('[1]10 RDA'!$E$64:$E$74,'[1]10 RDA'!$H$64:$H$74)/SUM($A$78:$A$88)*Z2</f>
        <v>28.25</v>
      </c>
      <c r="AA77" s="24">
        <f>SUMPRODUCT('[1]10 RDA'!$E$64:$E$74,'[1]10 RDA'!$H$64:$H$74)/SUM($A$78:$A$88)*AA2</f>
        <v>28.25</v>
      </c>
      <c r="AB77" s="24">
        <f>SUMPRODUCT('[1]10 RDA'!$E$64:$E$74,'[1]10 RDA'!$H$64:$H$74)/SUM($A$78:$A$88)*AB2</f>
        <v>28.25</v>
      </c>
      <c r="AC77" s="24">
        <f>SUMPRODUCT('[1]10 RDA'!$E$64:$E$74,'[1]10 RDA'!$H$64:$H$74)/SUM($A$78:$A$88)*AC2</f>
        <v>28.25</v>
      </c>
      <c r="AD77" s="24">
        <f>SUMPRODUCT('[1]10 RDA'!$E$64:$E$74,'[1]10 RDA'!$H$64:$H$74)/SUM($A$78:$A$88)*AD2</f>
        <v>28.25</v>
      </c>
      <c r="AE77" s="24">
        <f>SUMPRODUCT('[1]10 RDA'!$E$64:$E$74,'[1]10 RDA'!$H$64:$H$74)/SUM($A$78:$A$88)*AE2</f>
        <v>28.25</v>
      </c>
      <c r="AF77" s="24">
        <f>SUMPRODUCT('[1]10 RDA'!$E$64:$E$74,'[1]10 RDA'!$H$64:$H$74)/SUM($A$78:$A$88)*AF2</f>
        <v>28.25</v>
      </c>
      <c r="AG77" s="24">
        <f>SUMPRODUCT('[1]10 RDA'!$E$64:$E$74,'[1]10 RDA'!$H$64:$H$74)/SUM($A$78:$A$88)*AG2</f>
        <v>28.25</v>
      </c>
      <c r="AH77" s="24">
        <f>SUMPRODUCT('[1]10 RDA'!$E$64:$E$74,'[1]10 RDA'!$H$64:$H$74)/SUM($A$78:$A$88)*AH2</f>
        <v>28.25</v>
      </c>
      <c r="AI77" s="24">
        <f>SUMPRODUCT('[1]10 RDA'!$E$64:$E$74,'[1]10 RDA'!$H$64:$H$74)/SUM($A$78:$A$88)*AI2</f>
        <v>28.25</v>
      </c>
      <c r="AJ77" s="24">
        <f>SUMPRODUCT('[1]10 RDA'!$E$64:$E$74,'[1]10 RDA'!$H$64:$H$74)/SUM($A$78:$A$88)*AJ2</f>
        <v>28.25</v>
      </c>
      <c r="AK77" s="24">
        <f>SUMPRODUCT('[1]10 RDA'!$E$64:$E$74,'[1]10 RDA'!$H$64:$H$74)/SUM($A$78:$A$88)*AK2</f>
        <v>28.25</v>
      </c>
      <c r="AL77" s="24">
        <f>SUMPRODUCT('[1]10 RDA'!$E$64:$E$74,'[1]10 RDA'!$H$64:$H$74)/SUM($A$78:$A$88)*AL2</f>
        <v>28.25</v>
      </c>
      <c r="AM77" s="24">
        <f>SUMPRODUCT('[1]10 RDA'!$E$64:$E$74,'[1]10 RDA'!$H$64:$H$74)/SUM($A$78:$A$88)*AM2</f>
        <v>28.25</v>
      </c>
      <c r="AN77" s="24">
        <f>SUMPRODUCT('[1]10 RDA'!$E$64:$E$74,'[1]10 RDA'!$H$64:$H$74)/SUM($A$78:$A$88)*AN2</f>
        <v>28.25</v>
      </c>
      <c r="AO77" s="24">
        <f>SUMPRODUCT('[1]10 RDA'!$E$64:$E$74,'[1]10 RDA'!$H$64:$H$74)/SUM($A$78:$A$88)*AO2</f>
        <v>28.25</v>
      </c>
      <c r="AP77" s="24">
        <f>SUMPRODUCT('[1]10 RDA'!$E$64:$E$74,'[1]10 RDA'!$H$64:$H$74)/SUM($A$78:$A$88)*AP2</f>
        <v>28.956249999999997</v>
      </c>
      <c r="AQ77" s="24">
        <f>SUMPRODUCT('[1]10 RDA'!$E$64:$E$74,'[1]10 RDA'!$H$64:$H$74)/SUM($A$78:$A$88)*AQ2</f>
        <v>28.956249999999997</v>
      </c>
      <c r="AR77" s="24">
        <f>SUMPRODUCT('[1]10 RDA'!$E$64:$E$74,'[1]10 RDA'!$H$64:$H$74)/SUM($A$78:$A$88)*AR2</f>
        <v>28.956249999999997</v>
      </c>
      <c r="AS77" s="24">
        <f>SUMPRODUCT('[1]10 RDA'!$E$64:$E$74,'[1]10 RDA'!$H$64:$H$74)/SUM($A$78:$A$88)*AS2</f>
        <v>28.956249999999997</v>
      </c>
      <c r="AT77" s="24">
        <f>SUMPRODUCT('[1]10 RDA'!$E$64:$E$74,'[1]10 RDA'!$H$64:$H$74)/SUM($A$78:$A$88)*AT2</f>
        <v>28.956249999999997</v>
      </c>
      <c r="AU77" s="24">
        <f>SUMPRODUCT('[1]10 RDA'!$E$64:$E$74,'[1]10 RDA'!$H$64:$H$74)/SUM($A$78:$A$88)*AU2</f>
        <v>28.956249999999997</v>
      </c>
      <c r="AV77" s="24">
        <f>SUMPRODUCT('[1]10 RDA'!$E$64:$E$74,'[1]10 RDA'!$H$64:$H$74)/SUM($A$78:$A$88)*AV2</f>
        <v>28.956249999999997</v>
      </c>
      <c r="AW77" s="24">
        <f>SUMPRODUCT('[1]10 RDA'!$E$64:$E$74,'[1]10 RDA'!$H$64:$H$74)/SUM($A$78:$A$88)*AW2</f>
        <v>28.956249999999997</v>
      </c>
      <c r="AX77" s="24">
        <f>SUMPRODUCT('[1]10 RDA'!$E$64:$E$74,'[1]10 RDA'!$H$64:$H$74)/SUM($A$78:$A$88)*AX2</f>
        <v>28.956249999999997</v>
      </c>
      <c r="AY77" s="24">
        <f>SUMPRODUCT('[1]10 RDA'!$E$64:$E$74,'[1]10 RDA'!$H$64:$H$74)/SUM($A$78:$A$88)*AY2</f>
        <v>28.956249999999997</v>
      </c>
      <c r="AZ77" s="24">
        <f>SUMPRODUCT('[1]10 RDA'!$E$64:$E$74,'[1]10 RDA'!$H$64:$H$74)/SUM($A$78:$A$88)*AZ2</f>
        <v>28.956249999999997</v>
      </c>
      <c r="BA77" s="24">
        <f>SUMPRODUCT('[1]10 RDA'!$E$64:$E$74,'[1]10 RDA'!$H$64:$H$74)/SUM($A$78:$A$88)*BA2</f>
        <v>28.956249999999997</v>
      </c>
      <c r="BB77" s="24">
        <f>SUMPRODUCT('[1]10 RDA'!$E$64:$E$74,'[1]10 RDA'!$H$64:$H$74)/SUM($A$78:$A$88)*BB2</f>
        <v>29.680156249999996</v>
      </c>
      <c r="BC77" s="24">
        <f>SUMPRODUCT('[1]10 RDA'!$E$64:$E$74,'[1]10 RDA'!$H$64:$H$74)/SUM($A$78:$A$88)*BC2</f>
        <v>29.680156249999996</v>
      </c>
      <c r="BD77" s="24">
        <f>SUMPRODUCT('[1]10 RDA'!$E$64:$E$74,'[1]10 RDA'!$H$64:$H$74)/SUM($A$78:$A$88)*BD2</f>
        <v>29.680156249999996</v>
      </c>
      <c r="BE77" s="24">
        <f>SUMPRODUCT('[1]10 RDA'!$E$64:$E$74,'[1]10 RDA'!$H$64:$H$74)/SUM($A$78:$A$88)*BE2</f>
        <v>29.680156249999996</v>
      </c>
      <c r="BF77" s="24">
        <f>SUMPRODUCT('[1]10 RDA'!$E$64:$E$74,'[1]10 RDA'!$H$64:$H$74)/SUM($A$78:$A$88)*BF2</f>
        <v>29.680156249999996</v>
      </c>
      <c r="BG77" s="24">
        <f>SUMPRODUCT('[1]10 RDA'!$E$64:$E$74,'[1]10 RDA'!$H$64:$H$74)/SUM($A$78:$A$88)*BG2</f>
        <v>29.680156249999996</v>
      </c>
      <c r="BH77" s="24">
        <f>SUMPRODUCT('[1]10 RDA'!$E$64:$E$74,'[1]10 RDA'!$H$64:$H$74)/SUM($A$78:$A$88)*BH2</f>
        <v>29.680156249999996</v>
      </c>
      <c r="BI77" s="24">
        <f>SUMPRODUCT('[1]10 RDA'!$E$64:$E$74,'[1]10 RDA'!$H$64:$H$74)/SUM($A$78:$A$88)*BI2</f>
        <v>29.680156249999996</v>
      </c>
      <c r="BJ77" s="24">
        <f>SUMPRODUCT('[1]10 RDA'!$E$64:$E$74,'[1]10 RDA'!$H$64:$H$74)/SUM($A$78:$A$88)*BJ2</f>
        <v>29.680156249999996</v>
      </c>
      <c r="BK77" s="24">
        <f>SUMPRODUCT('[1]10 RDA'!$E$64:$E$74,'[1]10 RDA'!$H$64:$H$74)/SUM($A$78:$A$88)*BK2</f>
        <v>29.680156249999996</v>
      </c>
      <c r="BL77" s="24">
        <f>SUMPRODUCT('[1]10 RDA'!$E$64:$E$74,'[1]10 RDA'!$H$64:$H$74)/SUM($A$78:$A$88)*BL2</f>
        <v>29.680156249999996</v>
      </c>
      <c r="BM77" s="24">
        <f>SUMPRODUCT('[1]10 RDA'!$E$64:$E$74,'[1]10 RDA'!$H$64:$H$74)/SUM($A$78:$A$88)*BM2</f>
        <v>29.680156249999996</v>
      </c>
      <c r="BN77" s="24">
        <f>SUMPRODUCT('[1]10 RDA'!$E$64:$E$74,'[1]10 RDA'!$H$64:$H$74)/SUM($A$78:$A$88)*BN2</f>
        <v>30.422160156249998</v>
      </c>
      <c r="BO77" s="24">
        <f>SUMPRODUCT('[1]10 RDA'!$E$64:$E$74,'[1]10 RDA'!$H$64:$H$74)/SUM($A$78:$A$88)*BO2</f>
        <v>30.422160156249998</v>
      </c>
      <c r="BP77" s="24">
        <f>SUMPRODUCT('[1]10 RDA'!$E$64:$E$74,'[1]10 RDA'!$H$64:$H$74)/SUM($A$78:$A$88)*BP2</f>
        <v>30.422160156249998</v>
      </c>
      <c r="BQ77" s="24">
        <f>SUMPRODUCT('[1]10 RDA'!$E$64:$E$74,'[1]10 RDA'!$H$64:$H$74)/SUM($A$78:$A$88)*BQ2</f>
        <v>30.422160156249998</v>
      </c>
      <c r="BR77" s="24">
        <f>SUMPRODUCT('[1]10 RDA'!$E$64:$E$74,'[1]10 RDA'!$H$64:$H$74)/SUM($A$78:$A$88)*BR2</f>
        <v>30.422160156249998</v>
      </c>
      <c r="BS77" s="24">
        <f>SUMPRODUCT('[1]10 RDA'!$E$64:$E$74,'[1]10 RDA'!$H$64:$H$74)/SUM($A$78:$A$88)*BS2</f>
        <v>30.422160156249998</v>
      </c>
      <c r="BT77" s="24">
        <f>SUMPRODUCT('[1]10 RDA'!$E$64:$E$74,'[1]10 RDA'!$H$64:$H$74)/SUM($A$78:$A$88)*BT2</f>
        <v>30.422160156249998</v>
      </c>
      <c r="BU77" s="24">
        <f>SUMPRODUCT('[1]10 RDA'!$E$64:$E$74,'[1]10 RDA'!$H$64:$H$74)/SUM($A$78:$A$88)*BU2</f>
        <v>30.422160156249998</v>
      </c>
      <c r="BV77" s="24">
        <f>SUMPRODUCT('[1]10 RDA'!$E$64:$E$74,'[1]10 RDA'!$H$64:$H$74)/SUM($A$78:$A$88)*BV2</f>
        <v>30.422160156249998</v>
      </c>
      <c r="BW77" s="24">
        <f>SUMPRODUCT('[1]10 RDA'!$E$64:$E$74,'[1]10 RDA'!$H$64:$H$74)/SUM($A$78:$A$88)*BW2</f>
        <v>30.422160156249998</v>
      </c>
      <c r="BX77" s="24">
        <f>SUMPRODUCT('[1]10 RDA'!$E$64:$E$74,'[1]10 RDA'!$H$64:$H$74)/SUM($A$78:$A$88)*BX2</f>
        <v>30.422160156249998</v>
      </c>
      <c r="BY77" s="24">
        <f>SUMPRODUCT('[1]10 RDA'!$E$64:$E$74,'[1]10 RDA'!$H$64:$H$74)/SUM($A$78:$A$88)*BY2</f>
        <v>30.422160156249998</v>
      </c>
      <c r="BZ77" s="24">
        <f>SUMPRODUCT('[1]10 RDA'!$E$64:$E$74,'[1]10 RDA'!$H$64:$H$74)/SUM($A$78:$A$88)*BZ2</f>
        <v>31.182714160156245</v>
      </c>
      <c r="CA77" s="24">
        <f>SUMPRODUCT('[1]10 RDA'!$E$64:$E$74,'[1]10 RDA'!$H$64:$H$74)/SUM($A$78:$A$88)*CA2</f>
        <v>31.182714160156245</v>
      </c>
      <c r="CB77" s="24">
        <f>SUMPRODUCT('[1]10 RDA'!$E$64:$E$74,'[1]10 RDA'!$H$64:$H$74)/SUM($A$78:$A$88)*CB2</f>
        <v>31.182714160156245</v>
      </c>
      <c r="CC77" s="24">
        <f>SUMPRODUCT('[1]10 RDA'!$E$64:$E$74,'[1]10 RDA'!$H$64:$H$74)/SUM($A$78:$A$88)*CC2</f>
        <v>31.182714160156245</v>
      </c>
      <c r="CD77" s="24">
        <f>SUMPRODUCT('[1]10 RDA'!$E$64:$E$74,'[1]10 RDA'!$H$64:$H$74)/SUM($A$78:$A$88)*CD2</f>
        <v>31.182714160156245</v>
      </c>
      <c r="CE77" s="24">
        <f>SUMPRODUCT('[1]10 RDA'!$E$64:$E$74,'[1]10 RDA'!$H$64:$H$74)/SUM($A$78:$A$88)*CE2</f>
        <v>31.182714160156245</v>
      </c>
      <c r="CF77" s="24">
        <f>SUMPRODUCT('[1]10 RDA'!$E$64:$E$74,'[1]10 RDA'!$H$64:$H$74)/SUM($A$78:$A$88)*CF2</f>
        <v>31.182714160156245</v>
      </c>
      <c r="CG77" s="24">
        <f>SUMPRODUCT('[1]10 RDA'!$E$64:$E$74,'[1]10 RDA'!$H$64:$H$74)/SUM($A$78:$A$88)*CG2</f>
        <v>31.182714160156245</v>
      </c>
      <c r="CH77" s="24">
        <f>SUMPRODUCT('[1]10 RDA'!$E$64:$E$74,'[1]10 RDA'!$H$64:$H$74)/SUM($A$78:$A$88)*CH2</f>
        <v>31.182714160156245</v>
      </c>
      <c r="CI77" s="24">
        <f>SUMPRODUCT('[1]10 RDA'!$E$64:$E$74,'[1]10 RDA'!$H$64:$H$74)/SUM($A$78:$A$88)*CI2</f>
        <v>31.182714160156245</v>
      </c>
      <c r="CJ77" s="24">
        <f>SUMPRODUCT('[1]10 RDA'!$E$64:$E$74,'[1]10 RDA'!$H$64:$H$74)/SUM($A$78:$A$88)*CJ2</f>
        <v>31.182714160156245</v>
      </c>
      <c r="CK77" s="24">
        <f>SUMPRODUCT('[1]10 RDA'!$E$64:$E$74,'[1]10 RDA'!$H$64:$H$74)/SUM($A$78:$A$88)*CK2</f>
        <v>31.182714160156245</v>
      </c>
      <c r="CL77" s="24">
        <f>SUMPRODUCT('[1]10 RDA'!$E$64:$E$74,'[1]10 RDA'!$H$64:$H$74)/SUM($A$78:$A$88)*CL2</f>
        <v>31.962282014160145</v>
      </c>
      <c r="CM77" s="24">
        <f>SUMPRODUCT('[1]10 RDA'!$E$64:$E$74,'[1]10 RDA'!$H$64:$H$74)/SUM($A$78:$A$88)*CM2</f>
        <v>31.962282014160145</v>
      </c>
      <c r="CN77" s="24">
        <f>SUMPRODUCT('[1]10 RDA'!$E$64:$E$74,'[1]10 RDA'!$H$64:$H$74)/SUM($A$78:$A$88)*CN2</f>
        <v>31.962282014160145</v>
      </c>
      <c r="CO77" s="24">
        <f>SUMPRODUCT('[1]10 RDA'!$E$64:$E$74,'[1]10 RDA'!$H$64:$H$74)/SUM($A$78:$A$88)*CO2</f>
        <v>31.962282014160145</v>
      </c>
      <c r="CP77" s="24">
        <f>SUMPRODUCT('[1]10 RDA'!$E$64:$E$74,'[1]10 RDA'!$H$64:$H$74)/SUM($A$78:$A$88)*CP2</f>
        <v>31.962282014160145</v>
      </c>
      <c r="CQ77" s="24">
        <f>SUMPRODUCT('[1]10 RDA'!$E$64:$E$74,'[1]10 RDA'!$H$64:$H$74)/SUM($A$78:$A$88)*CQ2</f>
        <v>31.962282014160145</v>
      </c>
      <c r="CR77" s="24">
        <f>SUMPRODUCT('[1]10 RDA'!$E$64:$E$74,'[1]10 RDA'!$H$64:$H$74)/SUM($A$78:$A$88)*CR2</f>
        <v>31.962282014160145</v>
      </c>
      <c r="CS77" s="24">
        <f>SUMPRODUCT('[1]10 RDA'!$E$64:$E$74,'[1]10 RDA'!$H$64:$H$74)/SUM($A$78:$A$88)*CS2</f>
        <v>31.962282014160145</v>
      </c>
      <c r="CT77" s="24">
        <f>SUMPRODUCT('[1]10 RDA'!$E$64:$E$74,'[1]10 RDA'!$H$64:$H$74)/SUM($A$78:$A$88)*CT2</f>
        <v>31.962282014160145</v>
      </c>
      <c r="CU77" s="24">
        <f>SUMPRODUCT('[1]10 RDA'!$E$64:$E$74,'[1]10 RDA'!$H$64:$H$74)/SUM($A$78:$A$88)*CU2</f>
        <v>31.962282014160145</v>
      </c>
      <c r="CV77" s="24">
        <f>SUMPRODUCT('[1]10 RDA'!$E$64:$E$74,'[1]10 RDA'!$H$64:$H$74)/SUM($A$78:$A$88)*CV2</f>
        <v>31.962282014160145</v>
      </c>
      <c r="CW77" s="24">
        <f>SUMPRODUCT('[1]10 RDA'!$E$64:$E$74,'[1]10 RDA'!$H$64:$H$74)/SUM($A$78:$A$88)*CW2</f>
        <v>31.962282014160145</v>
      </c>
      <c r="CX77" s="24">
        <f>SUMPRODUCT('[1]10 RDA'!$E$64:$E$74,'[1]10 RDA'!$H$64:$H$74)/SUM($A$78:$A$88)*CX2</f>
        <v>32.761339064514146</v>
      </c>
      <c r="CY77" s="24">
        <f>SUMPRODUCT('[1]10 RDA'!$E$64:$E$74,'[1]10 RDA'!$H$64:$H$74)/SUM($A$78:$A$88)*CY2</f>
        <v>32.761339064514146</v>
      </c>
      <c r="CZ77" s="24">
        <f>SUMPRODUCT('[1]10 RDA'!$E$64:$E$74,'[1]10 RDA'!$H$64:$H$74)/SUM($A$78:$A$88)*CZ2</f>
        <v>32.761339064514146</v>
      </c>
      <c r="DA77" s="24">
        <f>SUMPRODUCT('[1]10 RDA'!$E$64:$E$74,'[1]10 RDA'!$H$64:$H$74)/SUM($A$78:$A$88)*DA2</f>
        <v>32.761339064514146</v>
      </c>
      <c r="DB77" s="24">
        <f>SUMPRODUCT('[1]10 RDA'!$E$64:$E$74,'[1]10 RDA'!$H$64:$H$74)/SUM($A$78:$A$88)*DB2</f>
        <v>32.761339064514146</v>
      </c>
      <c r="DC77" s="24">
        <f>SUMPRODUCT('[1]10 RDA'!$E$64:$E$74,'[1]10 RDA'!$H$64:$H$74)/SUM($A$78:$A$88)*DC2</f>
        <v>32.761339064514146</v>
      </c>
      <c r="DD77" s="24">
        <f>SUMPRODUCT('[1]10 RDA'!$E$64:$E$74,'[1]10 RDA'!$H$64:$H$74)/SUM($A$78:$A$88)*DD2</f>
        <v>32.761339064514146</v>
      </c>
      <c r="DE77" s="24">
        <f>SUMPRODUCT('[1]10 RDA'!$E$64:$E$74,'[1]10 RDA'!$H$64:$H$74)/SUM($A$78:$A$88)*DE2</f>
        <v>32.761339064514146</v>
      </c>
      <c r="DF77" s="24">
        <f>SUMPRODUCT('[1]10 RDA'!$E$64:$E$74,'[1]10 RDA'!$H$64:$H$74)/SUM($A$78:$A$88)*DF2</f>
        <v>32.761339064514146</v>
      </c>
      <c r="DG77" s="24">
        <f>SUMPRODUCT('[1]10 RDA'!$E$64:$E$74,'[1]10 RDA'!$H$64:$H$74)/SUM($A$78:$A$88)*DG2</f>
        <v>32.761339064514146</v>
      </c>
      <c r="DH77" s="24">
        <f>SUMPRODUCT('[1]10 RDA'!$E$64:$E$74,'[1]10 RDA'!$H$64:$H$74)/SUM($A$78:$A$88)*DH2</f>
        <v>32.761339064514146</v>
      </c>
      <c r="DI77" s="24">
        <f>SUMPRODUCT('[1]10 RDA'!$E$64:$E$74,'[1]10 RDA'!$H$64:$H$74)/SUM($A$78:$A$88)*DI2</f>
        <v>32.761339064514146</v>
      </c>
      <c r="DJ77" s="24">
        <f>SUMPRODUCT('[1]10 RDA'!$E$64:$E$74,'[1]10 RDA'!$H$64:$H$74)/SUM($A$78:$A$88)*DJ2</f>
        <v>33.580372541127005</v>
      </c>
      <c r="DK77" s="24">
        <f>SUMPRODUCT('[1]10 RDA'!$E$64:$E$74,'[1]10 RDA'!$H$64:$H$74)/SUM($A$78:$A$88)*DK2</f>
        <v>33.580372541127005</v>
      </c>
      <c r="DL77" s="24">
        <f>SUMPRODUCT('[1]10 RDA'!$E$64:$E$74,'[1]10 RDA'!$H$64:$H$74)/SUM($A$78:$A$88)*DL2</f>
        <v>33.580372541127005</v>
      </c>
      <c r="DM77" s="24">
        <f>SUMPRODUCT('[1]10 RDA'!$E$64:$E$74,'[1]10 RDA'!$H$64:$H$74)/SUM($A$78:$A$88)*DM2</f>
        <v>33.580372541127005</v>
      </c>
      <c r="DN77" s="24">
        <f>SUMPRODUCT('[1]10 RDA'!$E$64:$E$74,'[1]10 RDA'!$H$64:$H$74)/SUM($A$78:$A$88)*DN2</f>
        <v>33.580372541127005</v>
      </c>
      <c r="DO77" s="24">
        <f>SUMPRODUCT('[1]10 RDA'!$E$64:$E$74,'[1]10 RDA'!$H$64:$H$74)/SUM($A$78:$A$88)*DO2</f>
        <v>33.580372541127005</v>
      </c>
      <c r="DP77" s="24">
        <f>SUMPRODUCT('[1]10 RDA'!$E$64:$E$74,'[1]10 RDA'!$H$64:$H$74)/SUM($A$78:$A$88)*DP2</f>
        <v>33.580372541127005</v>
      </c>
      <c r="DQ77" s="24">
        <f>SUMPRODUCT('[1]10 RDA'!$E$64:$E$74,'[1]10 RDA'!$H$64:$H$74)/SUM($A$78:$A$88)*DQ2</f>
        <v>33.580372541127005</v>
      </c>
      <c r="DR77" s="24">
        <f>SUMPRODUCT('[1]10 RDA'!$E$64:$E$74,'[1]10 RDA'!$H$64:$H$74)/SUM($A$78:$A$88)*DR2</f>
        <v>33.580372541127005</v>
      </c>
      <c r="DS77" s="24">
        <f>SUMPRODUCT('[1]10 RDA'!$E$64:$E$74,'[1]10 RDA'!$H$64:$H$74)/SUM($A$78:$A$88)*DS2</f>
        <v>33.580372541127005</v>
      </c>
      <c r="DT77" s="24">
        <f>SUMPRODUCT('[1]10 RDA'!$E$64:$E$74,'[1]10 RDA'!$H$64:$H$74)/SUM($A$78:$A$88)*DT2</f>
        <v>33.580372541127005</v>
      </c>
      <c r="DU77" s="24">
        <f>SUMPRODUCT('[1]10 RDA'!$E$64:$E$74,'[1]10 RDA'!$H$64:$H$74)/SUM($A$78:$A$88)*DU2</f>
        <v>33.580372541127005</v>
      </c>
      <c r="DV77" s="24">
        <f>SUMPRODUCT('[1]10 RDA'!$E$64:$E$74,'[1]10 RDA'!$H$64:$H$74)/SUM($A$78:$A$88)*DV2</f>
        <v>34.419881854655173</v>
      </c>
      <c r="DW77" s="24">
        <f>SUMPRODUCT('[1]10 RDA'!$E$64:$E$74,'[1]10 RDA'!$H$64:$H$74)/SUM($A$78:$A$88)*DW2</f>
        <v>34.419881854655173</v>
      </c>
      <c r="DX77" s="24">
        <f>SUMPRODUCT('[1]10 RDA'!$E$64:$E$74,'[1]10 RDA'!$H$64:$H$74)/SUM($A$78:$A$88)*DX2</f>
        <v>34.419881854655173</v>
      </c>
      <c r="DY77" s="24">
        <f>SUMPRODUCT('[1]10 RDA'!$E$64:$E$74,'[1]10 RDA'!$H$64:$H$74)/SUM($A$78:$A$88)*DY2</f>
        <v>34.419881854655173</v>
      </c>
      <c r="DZ77" s="24">
        <f>SUMPRODUCT('[1]10 RDA'!$E$64:$E$74,'[1]10 RDA'!$H$64:$H$74)/SUM($A$78:$A$88)*DZ2</f>
        <v>34.419881854655173</v>
      </c>
      <c r="EA77" s="24">
        <f>SUMPRODUCT('[1]10 RDA'!$E$64:$E$74,'[1]10 RDA'!$H$64:$H$74)/SUM($A$78:$A$88)*EA2</f>
        <v>34.419881854655173</v>
      </c>
      <c r="EB77" s="24">
        <f>SUMPRODUCT('[1]10 RDA'!$E$64:$E$74,'[1]10 RDA'!$H$64:$H$74)/SUM($A$78:$A$88)*EB2</f>
        <v>34.419881854655173</v>
      </c>
      <c r="EC77" s="24">
        <f>SUMPRODUCT('[1]10 RDA'!$E$64:$E$74,'[1]10 RDA'!$H$64:$H$74)/SUM($A$78:$A$88)*EC2</f>
        <v>34.419881854655173</v>
      </c>
      <c r="ED77" s="24">
        <f>SUMPRODUCT('[1]10 RDA'!$E$64:$E$74,'[1]10 RDA'!$H$64:$H$74)/SUM($A$78:$A$88)*ED2</f>
        <v>34.419881854655173</v>
      </c>
      <c r="EE77" s="24">
        <f>SUMPRODUCT('[1]10 RDA'!$E$64:$E$74,'[1]10 RDA'!$H$64:$H$74)/SUM($A$78:$A$88)*EE2</f>
        <v>34.419881854655173</v>
      </c>
      <c r="EF77" s="24">
        <f>SUMPRODUCT('[1]10 RDA'!$E$64:$E$74,'[1]10 RDA'!$H$64:$H$74)/SUM($A$78:$A$88)*EF2</f>
        <v>34.419881854655173</v>
      </c>
      <c r="EG77" s="24">
        <f>SUMPRODUCT('[1]10 RDA'!$E$64:$E$74,'[1]10 RDA'!$H$64:$H$74)/SUM($A$78:$A$88)*EG2</f>
        <v>34.419881854655173</v>
      </c>
      <c r="EH77" s="24">
        <f>SUMPRODUCT('[1]10 RDA'!$E$64:$E$74,'[1]10 RDA'!$H$64:$H$74)/SUM($A$78:$A$88)*EH2</f>
        <v>35.28037890102155</v>
      </c>
      <c r="EI77" s="24">
        <f>SUMPRODUCT('[1]10 RDA'!$E$64:$E$74,'[1]10 RDA'!$H$64:$H$74)/SUM($A$78:$A$88)*EI2</f>
        <v>35.28037890102155</v>
      </c>
      <c r="EJ77" s="24">
        <f>SUMPRODUCT('[1]10 RDA'!$E$64:$E$74,'[1]10 RDA'!$H$64:$H$74)/SUM($A$78:$A$88)*EJ2</f>
        <v>35.28037890102155</v>
      </c>
      <c r="EK77" s="24">
        <f>SUMPRODUCT('[1]10 RDA'!$E$64:$E$74,'[1]10 RDA'!$H$64:$H$74)/SUM($A$78:$A$88)*EK2</f>
        <v>35.28037890102155</v>
      </c>
      <c r="EL77" s="24">
        <f>SUMPRODUCT('[1]10 RDA'!$E$64:$E$74,'[1]10 RDA'!$H$64:$H$74)/SUM($A$78:$A$88)*EL2</f>
        <v>35.28037890102155</v>
      </c>
      <c r="EM77" s="24">
        <f>SUMPRODUCT('[1]10 RDA'!$E$64:$E$74,'[1]10 RDA'!$H$64:$H$74)/SUM($A$78:$A$88)*EM2</f>
        <v>35.28037890102155</v>
      </c>
      <c r="EN77" s="24">
        <f>SUMPRODUCT('[1]10 RDA'!$E$64:$E$74,'[1]10 RDA'!$H$64:$H$74)/SUM($A$78:$A$88)*EN2</f>
        <v>35.28037890102155</v>
      </c>
      <c r="EO77" s="24">
        <f>SUMPRODUCT('[1]10 RDA'!$E$64:$E$74,'[1]10 RDA'!$H$64:$H$74)/SUM($A$78:$A$88)*EO2</f>
        <v>35.28037890102155</v>
      </c>
      <c r="EP77" s="24">
        <f>SUMPRODUCT('[1]10 RDA'!$E$64:$E$74,'[1]10 RDA'!$H$64:$H$74)/SUM($A$78:$A$88)*EP2</f>
        <v>35.28037890102155</v>
      </c>
      <c r="EQ77" s="24">
        <f>SUMPRODUCT('[1]10 RDA'!$E$64:$E$74,'[1]10 RDA'!$H$64:$H$74)/SUM($A$78:$A$88)*EQ2</f>
        <v>35.28037890102155</v>
      </c>
      <c r="ER77" s="24">
        <f>SUMPRODUCT('[1]10 RDA'!$E$64:$E$74,'[1]10 RDA'!$H$64:$H$74)/SUM($A$78:$A$88)*ER2</f>
        <v>35.28037890102155</v>
      </c>
      <c r="ES77" s="24">
        <f>SUMPRODUCT('[1]10 RDA'!$E$64:$E$74,'[1]10 RDA'!$H$64:$H$74)/SUM($A$78:$A$88)*ES2</f>
        <v>35.28037890102155</v>
      </c>
      <c r="ET77" s="24">
        <f>SUMPRODUCT('[1]10 RDA'!$E$64:$E$74,'[1]10 RDA'!$H$64:$H$74)/SUM($A$78:$A$88)*ET2</f>
        <v>36.162388373547088</v>
      </c>
      <c r="EU77" s="24">
        <f>SUMPRODUCT('[1]10 RDA'!$E$64:$E$74,'[1]10 RDA'!$H$64:$H$74)/SUM($A$78:$A$88)*EU2</f>
        <v>36.162388373547088</v>
      </c>
      <c r="EV77" s="24">
        <f>SUMPRODUCT('[1]10 RDA'!$E$64:$E$74,'[1]10 RDA'!$H$64:$H$74)/SUM($A$78:$A$88)*EV2</f>
        <v>36.162388373547088</v>
      </c>
      <c r="EW77" s="24">
        <f>SUMPRODUCT('[1]10 RDA'!$E$64:$E$74,'[1]10 RDA'!$H$64:$H$74)/SUM($A$78:$A$88)*EW2</f>
        <v>36.162388373547088</v>
      </c>
      <c r="EX77" s="24">
        <f>SUMPRODUCT('[1]10 RDA'!$E$64:$E$74,'[1]10 RDA'!$H$64:$H$74)/SUM($A$78:$A$88)*EX2</f>
        <v>36.162388373547088</v>
      </c>
      <c r="EY77" s="24">
        <f>SUMPRODUCT('[1]10 RDA'!$E$64:$E$74,'[1]10 RDA'!$H$64:$H$74)/SUM($A$78:$A$88)*EY2</f>
        <v>36.162388373547088</v>
      </c>
      <c r="EZ77" s="24">
        <f>SUMPRODUCT('[1]10 RDA'!$E$64:$E$74,'[1]10 RDA'!$H$64:$H$74)/SUM($A$78:$A$88)*EZ2</f>
        <v>36.162388373547088</v>
      </c>
      <c r="FA77" s="24">
        <f>SUMPRODUCT('[1]10 RDA'!$E$64:$E$74,'[1]10 RDA'!$H$64:$H$74)/SUM($A$78:$A$88)*FA2</f>
        <v>36.162388373547088</v>
      </c>
      <c r="FB77" s="24">
        <f>SUMPRODUCT('[1]10 RDA'!$E$64:$E$74,'[1]10 RDA'!$H$64:$H$74)/SUM($A$78:$A$88)*FB2</f>
        <v>36.162388373547088</v>
      </c>
      <c r="FC77" s="24">
        <f>SUMPRODUCT('[1]10 RDA'!$E$64:$E$74,'[1]10 RDA'!$H$64:$H$74)/SUM($A$78:$A$88)*FC2</f>
        <v>36.162388373547088</v>
      </c>
      <c r="FD77" s="24">
        <f>SUMPRODUCT('[1]10 RDA'!$E$64:$E$74,'[1]10 RDA'!$H$64:$H$74)/SUM($A$78:$A$88)*FD2</f>
        <v>36.162388373547088</v>
      </c>
      <c r="FE77" s="24">
        <f>SUMPRODUCT('[1]10 RDA'!$E$64:$E$74,'[1]10 RDA'!$H$64:$H$74)/SUM($A$78:$A$88)*FE2</f>
        <v>36.162388373547088</v>
      </c>
      <c r="FF77" s="24">
        <f>SUMPRODUCT('[1]10 RDA'!$E$64:$E$74,'[1]10 RDA'!$H$64:$H$74)/SUM($A$78:$A$88)*FF2</f>
        <v>37.066448082885763</v>
      </c>
      <c r="FG77" s="24">
        <f>SUMPRODUCT('[1]10 RDA'!$E$64:$E$74,'[1]10 RDA'!$H$64:$H$74)/SUM($A$78:$A$88)*FG2</f>
        <v>37.066448082885763</v>
      </c>
      <c r="FH77" s="24">
        <f>SUMPRODUCT('[1]10 RDA'!$E$64:$E$74,'[1]10 RDA'!$H$64:$H$74)/SUM($A$78:$A$88)*FH2</f>
        <v>37.066448082885763</v>
      </c>
      <c r="FI77" s="24">
        <f>SUMPRODUCT('[1]10 RDA'!$E$64:$E$74,'[1]10 RDA'!$H$64:$H$74)/SUM($A$78:$A$88)*FI2</f>
        <v>37.066448082885763</v>
      </c>
      <c r="FJ77" s="24">
        <f>SUMPRODUCT('[1]10 RDA'!$E$64:$E$74,'[1]10 RDA'!$H$64:$H$74)/SUM($A$78:$A$88)*FJ2</f>
        <v>37.066448082885763</v>
      </c>
      <c r="FK77" s="24">
        <f>SUMPRODUCT('[1]10 RDA'!$E$64:$E$74,'[1]10 RDA'!$H$64:$H$74)/SUM($A$78:$A$88)*FK2</f>
        <v>37.066448082885763</v>
      </c>
      <c r="FL77" s="24">
        <f>SUMPRODUCT('[1]10 RDA'!$E$64:$E$74,'[1]10 RDA'!$H$64:$H$74)/SUM($A$78:$A$88)*FL2</f>
        <v>37.066448082885763</v>
      </c>
      <c r="FM77" s="24">
        <f>SUMPRODUCT('[1]10 RDA'!$E$64:$E$74,'[1]10 RDA'!$H$64:$H$74)/SUM($A$78:$A$88)*FM2</f>
        <v>37.066448082885763</v>
      </c>
      <c r="FN77" s="24">
        <f>SUMPRODUCT('[1]10 RDA'!$E$64:$E$74,'[1]10 RDA'!$H$64:$H$74)/SUM($A$78:$A$88)*FN2</f>
        <v>37.066448082885763</v>
      </c>
      <c r="FO77" s="24">
        <f>SUMPRODUCT('[1]10 RDA'!$E$64:$E$74,'[1]10 RDA'!$H$64:$H$74)/SUM($A$78:$A$88)*FO2</f>
        <v>37.066448082885763</v>
      </c>
      <c r="FP77" s="24">
        <f>SUMPRODUCT('[1]10 RDA'!$E$64:$E$74,'[1]10 RDA'!$H$64:$H$74)/SUM($A$78:$A$88)*FP2</f>
        <v>37.066448082885763</v>
      </c>
      <c r="FQ77" s="24">
        <f>SUMPRODUCT('[1]10 RDA'!$E$64:$E$74,'[1]10 RDA'!$H$64:$H$74)/SUM($A$78:$A$88)*FQ2</f>
        <v>37.066448082885763</v>
      </c>
      <c r="FR77" s="24">
        <f>SUMPRODUCT('[1]10 RDA'!$E$64:$E$74,'[1]10 RDA'!$H$64:$H$74)/SUM($A$78:$A$88)*FR2</f>
        <v>37.993109284957903</v>
      </c>
      <c r="FS77" s="24">
        <f>SUMPRODUCT('[1]10 RDA'!$E$64:$E$74,'[1]10 RDA'!$H$64:$H$74)/SUM($A$78:$A$88)*FS2</f>
        <v>37.993109284957903</v>
      </c>
      <c r="FT77" s="24">
        <f>SUMPRODUCT('[1]10 RDA'!$E$64:$E$74,'[1]10 RDA'!$H$64:$H$74)/SUM($A$78:$A$88)*FT2</f>
        <v>37.993109284957903</v>
      </c>
      <c r="FU77" s="24">
        <f>SUMPRODUCT('[1]10 RDA'!$E$64:$E$74,'[1]10 RDA'!$H$64:$H$74)/SUM($A$78:$A$88)*FU2</f>
        <v>37.993109284957903</v>
      </c>
      <c r="FV77" s="24">
        <f>SUMPRODUCT('[1]10 RDA'!$E$64:$E$74,'[1]10 RDA'!$H$64:$H$74)/SUM($A$78:$A$88)*FV2</f>
        <v>37.993109284957903</v>
      </c>
      <c r="FW77" s="24">
        <f>SUMPRODUCT('[1]10 RDA'!$E$64:$E$74,'[1]10 RDA'!$H$64:$H$74)/SUM($A$78:$A$88)*FW2</f>
        <v>37.993109284957903</v>
      </c>
      <c r="FX77" s="24">
        <f>SUMPRODUCT('[1]10 RDA'!$E$64:$E$74,'[1]10 RDA'!$H$64:$H$74)/SUM($A$78:$A$88)*FX2</f>
        <v>37.993109284957903</v>
      </c>
    </row>
    <row r="78" spans="1:180" x14ac:dyDescent="0.3">
      <c r="A78" s="25">
        <v>35110</v>
      </c>
      <c r="B78" s="26">
        <v>20.5</v>
      </c>
      <c r="C78" s="26">
        <v>7.75</v>
      </c>
      <c r="D78" s="10" t="s">
        <v>121</v>
      </c>
      <c r="E78" s="27">
        <v>1</v>
      </c>
      <c r="F78" s="2">
        <v>43040</v>
      </c>
      <c r="G78" s="6">
        <v>12</v>
      </c>
      <c r="H78" s="9">
        <f>EDATE(F78,G78)</f>
        <v>43405</v>
      </c>
      <c r="I78" s="7">
        <f t="shared" ref="I78:X88" si="114">IF(I$8&gt;=$H78,(($A78*($B78+$C78)*$E78)*I$2)/12,0)</f>
        <v>0</v>
      </c>
      <c r="J78" s="7">
        <f t="shared" si="114"/>
        <v>0</v>
      </c>
      <c r="K78" s="7">
        <f t="shared" si="114"/>
        <v>0</v>
      </c>
      <c r="L78" s="7">
        <f t="shared" si="114"/>
        <v>0</v>
      </c>
      <c r="M78" s="7">
        <f t="shared" si="114"/>
        <v>0</v>
      </c>
      <c r="N78" s="7">
        <f t="shared" si="114"/>
        <v>0</v>
      </c>
      <c r="O78" s="7">
        <f t="shared" si="114"/>
        <v>0</v>
      </c>
      <c r="P78" s="7">
        <f t="shared" si="114"/>
        <v>0</v>
      </c>
      <c r="Q78" s="7">
        <f t="shared" si="114"/>
        <v>0</v>
      </c>
      <c r="R78" s="7">
        <f t="shared" si="114"/>
        <v>0</v>
      </c>
      <c r="S78" s="7">
        <f t="shared" si="114"/>
        <v>0</v>
      </c>
      <c r="T78" s="7">
        <f t="shared" si="114"/>
        <v>0</v>
      </c>
      <c r="U78" s="7">
        <f t="shared" si="114"/>
        <v>0</v>
      </c>
      <c r="V78" s="7">
        <f t="shared" si="114"/>
        <v>0</v>
      </c>
      <c r="W78" s="7">
        <f t="shared" si="114"/>
        <v>0</v>
      </c>
      <c r="X78" s="7">
        <f t="shared" si="114"/>
        <v>0</v>
      </c>
      <c r="Y78" s="7">
        <f t="shared" ref="Y78:CJ81" si="115">IF(Y$8&gt;=$H78,(($A78*($B78+$C78)*$E78)*Y$2)/12,0)</f>
        <v>0</v>
      </c>
      <c r="Z78" s="7">
        <f t="shared" si="115"/>
        <v>0</v>
      </c>
      <c r="AA78" s="7">
        <f t="shared" si="115"/>
        <v>0</v>
      </c>
      <c r="AB78" s="7">
        <f t="shared" si="115"/>
        <v>0</v>
      </c>
      <c r="AC78" s="7">
        <f t="shared" si="115"/>
        <v>0</v>
      </c>
      <c r="AD78" s="7">
        <f>IF(AD$8&gt;=$H78,(($A78*($B78+$C78)*$E78)*AD$2)/12,0)</f>
        <v>0</v>
      </c>
      <c r="AE78" s="7">
        <f t="shared" si="115"/>
        <v>0</v>
      </c>
      <c r="AF78" s="7">
        <f t="shared" si="115"/>
        <v>0</v>
      </c>
      <c r="AG78" s="7">
        <f t="shared" si="115"/>
        <v>0</v>
      </c>
      <c r="AH78" s="7">
        <f t="shared" si="115"/>
        <v>0</v>
      </c>
      <c r="AI78" s="7">
        <f t="shared" si="115"/>
        <v>0</v>
      </c>
      <c r="AJ78" s="7">
        <f t="shared" si="115"/>
        <v>0</v>
      </c>
      <c r="AK78" s="7">
        <f t="shared" si="115"/>
        <v>0</v>
      </c>
      <c r="AL78" s="7">
        <f t="shared" si="115"/>
        <v>0</v>
      </c>
      <c r="AM78" s="7">
        <f t="shared" si="115"/>
        <v>0</v>
      </c>
      <c r="AN78" s="7">
        <f t="shared" si="115"/>
        <v>82654.791666666672</v>
      </c>
      <c r="AO78" s="7">
        <f t="shared" si="115"/>
        <v>82654.791666666672</v>
      </c>
      <c r="AP78" s="7">
        <f t="shared" si="115"/>
        <v>84721.161458333328</v>
      </c>
      <c r="AQ78" s="7">
        <f t="shared" si="115"/>
        <v>84721.161458333328</v>
      </c>
      <c r="AR78" s="7">
        <f t="shared" si="115"/>
        <v>84721.161458333328</v>
      </c>
      <c r="AS78" s="7">
        <f t="shared" si="115"/>
        <v>84721.161458333328</v>
      </c>
      <c r="AT78" s="7">
        <f t="shared" si="115"/>
        <v>84721.161458333328</v>
      </c>
      <c r="AU78" s="7">
        <f t="shared" si="115"/>
        <v>84721.161458333328</v>
      </c>
      <c r="AV78" s="7">
        <f t="shared" si="115"/>
        <v>84721.161458333328</v>
      </c>
      <c r="AW78" s="7">
        <f t="shared" si="115"/>
        <v>84721.161458333328</v>
      </c>
      <c r="AX78" s="7">
        <f t="shared" si="115"/>
        <v>84721.161458333328</v>
      </c>
      <c r="AY78" s="7">
        <f t="shared" si="115"/>
        <v>84721.161458333328</v>
      </c>
      <c r="AZ78" s="7">
        <f t="shared" si="115"/>
        <v>84721.161458333328</v>
      </c>
      <c r="BA78" s="7">
        <f t="shared" si="115"/>
        <v>84721.161458333328</v>
      </c>
      <c r="BB78" s="7">
        <f t="shared" si="115"/>
        <v>86839.190494791663</v>
      </c>
      <c r="BC78" s="7">
        <f t="shared" si="115"/>
        <v>86839.190494791663</v>
      </c>
      <c r="BD78" s="7">
        <f t="shared" si="115"/>
        <v>86839.190494791663</v>
      </c>
      <c r="BE78" s="7">
        <f t="shared" si="115"/>
        <v>86839.190494791663</v>
      </c>
      <c r="BF78" s="7">
        <f t="shared" si="115"/>
        <v>86839.190494791663</v>
      </c>
      <c r="BG78" s="7">
        <f t="shared" si="115"/>
        <v>86839.190494791663</v>
      </c>
      <c r="BH78" s="7">
        <f t="shared" si="115"/>
        <v>86839.190494791663</v>
      </c>
      <c r="BI78" s="7">
        <f t="shared" si="115"/>
        <v>86839.190494791663</v>
      </c>
      <c r="BJ78" s="7">
        <f t="shared" si="115"/>
        <v>86839.190494791663</v>
      </c>
      <c r="BK78" s="7">
        <f t="shared" si="115"/>
        <v>86839.190494791663</v>
      </c>
      <c r="BL78" s="7">
        <f t="shared" si="115"/>
        <v>86839.190494791663</v>
      </c>
      <c r="BM78" s="7">
        <f t="shared" si="115"/>
        <v>86839.190494791663</v>
      </c>
      <c r="BN78" s="7">
        <f t="shared" si="115"/>
        <v>89010.170257161444</v>
      </c>
      <c r="BO78" s="7">
        <f t="shared" si="115"/>
        <v>89010.170257161444</v>
      </c>
      <c r="BP78" s="7">
        <f t="shared" si="115"/>
        <v>89010.170257161444</v>
      </c>
      <c r="BQ78" s="7">
        <f t="shared" si="115"/>
        <v>89010.170257161444</v>
      </c>
      <c r="BR78" s="7">
        <f t="shared" si="115"/>
        <v>89010.170257161444</v>
      </c>
      <c r="BS78" s="7">
        <f t="shared" si="115"/>
        <v>89010.170257161444</v>
      </c>
      <c r="BT78" s="7">
        <f t="shared" si="115"/>
        <v>89010.170257161444</v>
      </c>
      <c r="BU78" s="7">
        <f t="shared" si="115"/>
        <v>89010.170257161444</v>
      </c>
      <c r="BV78" s="7">
        <f t="shared" si="115"/>
        <v>89010.170257161444</v>
      </c>
      <c r="BW78" s="7">
        <f t="shared" si="115"/>
        <v>89010.170257161444</v>
      </c>
      <c r="BX78" s="7">
        <f t="shared" si="115"/>
        <v>89010.170257161444</v>
      </c>
      <c r="BY78" s="7">
        <f t="shared" si="115"/>
        <v>89010.170257161444</v>
      </c>
      <c r="BZ78" s="7">
        <f t="shared" si="115"/>
        <v>91235.424513590478</v>
      </c>
      <c r="CA78" s="7">
        <f t="shared" si="115"/>
        <v>91235.424513590478</v>
      </c>
      <c r="CB78" s="7">
        <f t="shared" si="115"/>
        <v>91235.424513590478</v>
      </c>
      <c r="CC78" s="7">
        <f t="shared" si="115"/>
        <v>91235.424513590478</v>
      </c>
      <c r="CD78" s="7">
        <f t="shared" si="115"/>
        <v>91235.424513590478</v>
      </c>
      <c r="CE78" s="7">
        <f t="shared" si="115"/>
        <v>91235.424513590478</v>
      </c>
      <c r="CF78" s="7">
        <f t="shared" si="115"/>
        <v>91235.424513590478</v>
      </c>
      <c r="CG78" s="7">
        <f t="shared" si="115"/>
        <v>91235.424513590478</v>
      </c>
      <c r="CH78" s="7">
        <f t="shared" si="115"/>
        <v>91235.424513590478</v>
      </c>
      <c r="CI78" s="7">
        <f t="shared" si="115"/>
        <v>91235.424513590478</v>
      </c>
      <c r="CJ78" s="7">
        <f t="shared" si="115"/>
        <v>91235.424513590478</v>
      </c>
      <c r="CK78" s="7">
        <f t="shared" ref="CK78:EM83" si="116">IF(CK$8&gt;=$H78,(($A78*($B78+$C78)*$E78)*CK$2)/12,0)</f>
        <v>91235.424513590478</v>
      </c>
      <c r="CL78" s="7">
        <f t="shared" si="116"/>
        <v>93516.310126430224</v>
      </c>
      <c r="CM78" s="7">
        <f t="shared" si="116"/>
        <v>93516.310126430224</v>
      </c>
      <c r="CN78" s="7">
        <f t="shared" si="116"/>
        <v>93516.310126430224</v>
      </c>
      <c r="CO78" s="7">
        <f t="shared" si="116"/>
        <v>93516.310126430224</v>
      </c>
      <c r="CP78" s="7">
        <f t="shared" si="116"/>
        <v>93516.310126430224</v>
      </c>
      <c r="CQ78" s="7">
        <f t="shared" si="116"/>
        <v>93516.310126430224</v>
      </c>
      <c r="CR78" s="7">
        <f t="shared" si="116"/>
        <v>93516.310126430224</v>
      </c>
      <c r="CS78" s="7">
        <f t="shared" si="116"/>
        <v>93516.310126430224</v>
      </c>
      <c r="CT78" s="7">
        <f t="shared" si="116"/>
        <v>93516.310126430224</v>
      </c>
      <c r="CU78" s="7">
        <f t="shared" si="116"/>
        <v>93516.310126430224</v>
      </c>
      <c r="CV78" s="7">
        <f t="shared" si="116"/>
        <v>93516.310126430224</v>
      </c>
      <c r="CW78" s="7">
        <f t="shared" si="116"/>
        <v>93516.310126430224</v>
      </c>
      <c r="CX78" s="7">
        <f t="shared" si="116"/>
        <v>95854.217879590986</v>
      </c>
      <c r="CY78" s="7">
        <f t="shared" si="116"/>
        <v>95854.217879590986</v>
      </c>
      <c r="CZ78" s="7">
        <f t="shared" si="116"/>
        <v>95854.217879590986</v>
      </c>
      <c r="DA78" s="7">
        <f t="shared" si="116"/>
        <v>95854.217879590986</v>
      </c>
      <c r="DB78" s="7">
        <f t="shared" si="116"/>
        <v>95854.217879590986</v>
      </c>
      <c r="DC78" s="7">
        <f t="shared" si="116"/>
        <v>95854.217879590986</v>
      </c>
      <c r="DD78" s="7">
        <f t="shared" si="116"/>
        <v>95854.217879590986</v>
      </c>
      <c r="DE78" s="7">
        <f t="shared" si="116"/>
        <v>95854.217879590986</v>
      </c>
      <c r="DF78" s="7">
        <f t="shared" si="116"/>
        <v>95854.217879590986</v>
      </c>
      <c r="DG78" s="7">
        <f t="shared" si="116"/>
        <v>95854.217879590986</v>
      </c>
      <c r="DH78" s="7">
        <f t="shared" si="116"/>
        <v>95854.217879590986</v>
      </c>
      <c r="DI78" s="7">
        <f t="shared" si="116"/>
        <v>95854.217879590986</v>
      </c>
      <c r="DJ78" s="7">
        <f t="shared" si="116"/>
        <v>98250.57332658075</v>
      </c>
      <c r="DK78" s="7">
        <f t="shared" si="116"/>
        <v>98250.57332658075</v>
      </c>
      <c r="DL78" s="7">
        <f t="shared" si="116"/>
        <v>98250.57332658075</v>
      </c>
      <c r="DM78" s="7">
        <f t="shared" si="116"/>
        <v>98250.57332658075</v>
      </c>
      <c r="DN78" s="7">
        <f t="shared" si="116"/>
        <v>98250.57332658075</v>
      </c>
      <c r="DO78" s="7">
        <f t="shared" si="116"/>
        <v>98250.57332658075</v>
      </c>
      <c r="DP78" s="7">
        <f t="shared" si="116"/>
        <v>98250.57332658075</v>
      </c>
      <c r="DQ78" s="7">
        <f t="shared" si="116"/>
        <v>98250.57332658075</v>
      </c>
      <c r="DR78" s="7">
        <f t="shared" si="116"/>
        <v>98250.57332658075</v>
      </c>
      <c r="DS78" s="7">
        <f t="shared" si="116"/>
        <v>98250.57332658075</v>
      </c>
      <c r="DT78" s="7">
        <f t="shared" si="116"/>
        <v>98250.57332658075</v>
      </c>
      <c r="DU78" s="7">
        <f t="shared" si="116"/>
        <v>98250.57332658075</v>
      </c>
      <c r="DV78" s="7">
        <f t="shared" si="116"/>
        <v>100706.83765974526</v>
      </c>
      <c r="DW78" s="7">
        <f t="shared" si="116"/>
        <v>100706.83765974526</v>
      </c>
      <c r="DX78" s="7">
        <f t="shared" si="116"/>
        <v>100706.83765974526</v>
      </c>
      <c r="DY78" s="7">
        <f t="shared" si="116"/>
        <v>100706.83765974526</v>
      </c>
      <c r="DZ78" s="7">
        <f t="shared" si="116"/>
        <v>100706.83765974526</v>
      </c>
      <c r="EA78" s="7">
        <f t="shared" si="116"/>
        <v>100706.83765974526</v>
      </c>
      <c r="EB78" s="7">
        <f t="shared" si="116"/>
        <v>100706.83765974526</v>
      </c>
      <c r="EC78" s="7">
        <f t="shared" si="116"/>
        <v>100706.83765974526</v>
      </c>
      <c r="ED78" s="7">
        <f t="shared" si="116"/>
        <v>100706.83765974526</v>
      </c>
      <c r="EE78" s="7">
        <f t="shared" si="116"/>
        <v>100706.83765974526</v>
      </c>
      <c r="EF78" s="7">
        <f t="shared" si="116"/>
        <v>100706.83765974526</v>
      </c>
      <c r="EG78" s="7">
        <f t="shared" si="116"/>
        <v>100706.83765974526</v>
      </c>
      <c r="EH78" s="7">
        <f t="shared" si="116"/>
        <v>103224.50860123888</v>
      </c>
      <c r="EI78" s="7">
        <f t="shared" si="116"/>
        <v>103224.50860123888</v>
      </c>
      <c r="EJ78" s="7">
        <f t="shared" si="116"/>
        <v>103224.50860123888</v>
      </c>
      <c r="EK78" s="7">
        <f t="shared" si="116"/>
        <v>103224.50860123888</v>
      </c>
      <c r="EL78" s="7">
        <f t="shared" si="116"/>
        <v>103224.50860123888</v>
      </c>
      <c r="EM78" s="7">
        <f t="shared" si="116"/>
        <v>103224.50860123888</v>
      </c>
      <c r="EN78" s="7">
        <f t="shared" ref="EA78:FX83" si="117">IF(EN$8&gt;=$H78,(($A78*($B78+$C78)*$E78)*EN$2)/12,0)</f>
        <v>103224.50860123888</v>
      </c>
      <c r="EO78" s="7">
        <f t="shared" si="117"/>
        <v>103224.50860123888</v>
      </c>
      <c r="EP78" s="7">
        <f t="shared" si="117"/>
        <v>103224.50860123888</v>
      </c>
      <c r="EQ78" s="7">
        <f t="shared" si="117"/>
        <v>103224.50860123888</v>
      </c>
      <c r="ER78" s="7">
        <f t="shared" si="117"/>
        <v>103224.50860123888</v>
      </c>
      <c r="ES78" s="7">
        <f t="shared" si="117"/>
        <v>103224.50860123888</v>
      </c>
      <c r="ET78" s="7">
        <f t="shared" si="117"/>
        <v>105805.12131626986</v>
      </c>
      <c r="EU78" s="7">
        <f t="shared" si="117"/>
        <v>105805.12131626986</v>
      </c>
      <c r="EV78" s="7">
        <f t="shared" si="117"/>
        <v>105805.12131626986</v>
      </c>
      <c r="EW78" s="7">
        <f t="shared" si="117"/>
        <v>105805.12131626986</v>
      </c>
      <c r="EX78" s="7">
        <f t="shared" si="117"/>
        <v>105805.12131626986</v>
      </c>
      <c r="EY78" s="7">
        <f t="shared" si="117"/>
        <v>105805.12131626986</v>
      </c>
      <c r="EZ78" s="7">
        <f t="shared" si="117"/>
        <v>105805.12131626986</v>
      </c>
      <c r="FA78" s="7">
        <f t="shared" si="117"/>
        <v>105805.12131626986</v>
      </c>
      <c r="FB78" s="7">
        <f t="shared" si="117"/>
        <v>105805.12131626986</v>
      </c>
      <c r="FC78" s="7">
        <f t="shared" si="117"/>
        <v>105805.12131626986</v>
      </c>
      <c r="FD78" s="7">
        <f t="shared" si="117"/>
        <v>105805.12131626986</v>
      </c>
      <c r="FE78" s="7">
        <f t="shared" si="117"/>
        <v>105805.12131626986</v>
      </c>
      <c r="FF78" s="7">
        <f t="shared" si="117"/>
        <v>108450.24934917659</v>
      </c>
      <c r="FG78" s="7">
        <f t="shared" si="117"/>
        <v>108450.24934917659</v>
      </c>
      <c r="FH78" s="7">
        <f t="shared" si="117"/>
        <v>108450.24934917659</v>
      </c>
      <c r="FI78" s="7">
        <f t="shared" si="117"/>
        <v>108450.24934917659</v>
      </c>
      <c r="FJ78" s="7">
        <f t="shared" si="117"/>
        <v>108450.24934917659</v>
      </c>
      <c r="FK78" s="7">
        <f t="shared" si="117"/>
        <v>108450.24934917659</v>
      </c>
      <c r="FL78" s="7">
        <f t="shared" si="117"/>
        <v>108450.24934917659</v>
      </c>
      <c r="FM78" s="7">
        <f t="shared" si="117"/>
        <v>108450.24934917659</v>
      </c>
      <c r="FN78" s="7">
        <f t="shared" si="117"/>
        <v>108450.24934917659</v>
      </c>
      <c r="FO78" s="7">
        <f t="shared" si="117"/>
        <v>108450.24934917659</v>
      </c>
      <c r="FP78" s="7">
        <f t="shared" si="117"/>
        <v>108450.24934917659</v>
      </c>
      <c r="FQ78" s="7">
        <f t="shared" si="117"/>
        <v>108450.24934917659</v>
      </c>
      <c r="FR78" s="7">
        <f t="shared" si="117"/>
        <v>111161.505582906</v>
      </c>
      <c r="FS78" s="7">
        <f t="shared" si="117"/>
        <v>111161.505582906</v>
      </c>
      <c r="FT78" s="7">
        <f t="shared" si="117"/>
        <v>111161.505582906</v>
      </c>
      <c r="FU78" s="7">
        <f t="shared" si="117"/>
        <v>111161.505582906</v>
      </c>
      <c r="FV78" s="7">
        <f t="shared" si="117"/>
        <v>111161.505582906</v>
      </c>
      <c r="FW78" s="7">
        <f t="shared" si="117"/>
        <v>111161.505582906</v>
      </c>
      <c r="FX78" s="7">
        <f t="shared" si="117"/>
        <v>111161.505582906</v>
      </c>
    </row>
    <row r="79" spans="1:180" x14ac:dyDescent="0.3">
      <c r="A79" s="25">
        <v>37304</v>
      </c>
      <c r="B79" s="26">
        <v>20.5</v>
      </c>
      <c r="C79" s="26">
        <v>7.75</v>
      </c>
      <c r="D79" s="10" t="s">
        <v>122</v>
      </c>
      <c r="E79" s="27">
        <v>1</v>
      </c>
      <c r="F79" s="2">
        <v>43040</v>
      </c>
      <c r="G79" s="6">
        <v>12</v>
      </c>
      <c r="H79" s="9">
        <f t="shared" ref="H79:H88" si="118">EDATE(F79,G79)</f>
        <v>43405</v>
      </c>
      <c r="I79" s="7">
        <f t="shared" si="114"/>
        <v>0</v>
      </c>
      <c r="J79" s="7">
        <f t="shared" si="114"/>
        <v>0</v>
      </c>
      <c r="K79" s="7">
        <f t="shared" si="114"/>
        <v>0</v>
      </c>
      <c r="L79" s="7">
        <f t="shared" si="114"/>
        <v>0</v>
      </c>
      <c r="M79" s="7">
        <f t="shared" si="114"/>
        <v>0</v>
      </c>
      <c r="N79" s="7">
        <f t="shared" si="114"/>
        <v>0</v>
      </c>
      <c r="O79" s="7">
        <f t="shared" si="114"/>
        <v>0</v>
      </c>
      <c r="P79" s="7">
        <f t="shared" si="114"/>
        <v>0</v>
      </c>
      <c r="Q79" s="7">
        <f t="shared" si="114"/>
        <v>0</v>
      </c>
      <c r="R79" s="7">
        <f t="shared" si="114"/>
        <v>0</v>
      </c>
      <c r="S79" s="7">
        <f t="shared" si="114"/>
        <v>0</v>
      </c>
      <c r="T79" s="7">
        <f t="shared" si="114"/>
        <v>0</v>
      </c>
      <c r="U79" s="7">
        <f t="shared" si="114"/>
        <v>0</v>
      </c>
      <c r="V79" s="7">
        <f t="shared" si="114"/>
        <v>0</v>
      </c>
      <c r="W79" s="7">
        <f t="shared" si="114"/>
        <v>0</v>
      </c>
      <c r="X79" s="7">
        <f t="shared" si="114"/>
        <v>0</v>
      </c>
      <c r="Y79" s="7">
        <f t="shared" si="115"/>
        <v>0</v>
      </c>
      <c r="Z79" s="7">
        <f t="shared" si="115"/>
        <v>0</v>
      </c>
      <c r="AA79" s="7">
        <f t="shared" si="115"/>
        <v>0</v>
      </c>
      <c r="AB79" s="7">
        <f t="shared" si="115"/>
        <v>0</v>
      </c>
      <c r="AC79" s="7">
        <f t="shared" si="115"/>
        <v>0</v>
      </c>
      <c r="AD79" s="7">
        <f t="shared" si="115"/>
        <v>0</v>
      </c>
      <c r="AE79" s="7">
        <f t="shared" si="115"/>
        <v>0</v>
      </c>
      <c r="AF79" s="7">
        <f t="shared" si="115"/>
        <v>0</v>
      </c>
      <c r="AG79" s="7">
        <f t="shared" si="115"/>
        <v>0</v>
      </c>
      <c r="AH79" s="7">
        <f t="shared" si="115"/>
        <v>0</v>
      </c>
      <c r="AI79" s="7">
        <f t="shared" si="115"/>
        <v>0</v>
      </c>
      <c r="AJ79" s="7">
        <f t="shared" si="115"/>
        <v>0</v>
      </c>
      <c r="AK79" s="7">
        <f t="shared" si="115"/>
        <v>0</v>
      </c>
      <c r="AL79" s="7">
        <f t="shared" si="115"/>
        <v>0</v>
      </c>
      <c r="AM79" s="7">
        <f t="shared" si="115"/>
        <v>0</v>
      </c>
      <c r="AN79" s="7">
        <f t="shared" si="115"/>
        <v>87819.833333333328</v>
      </c>
      <c r="AO79" s="7">
        <f t="shared" si="115"/>
        <v>87819.833333333328</v>
      </c>
      <c r="AP79" s="7">
        <f t="shared" si="115"/>
        <v>90015.329166666663</v>
      </c>
      <c r="AQ79" s="7">
        <f t="shared" si="115"/>
        <v>90015.329166666663</v>
      </c>
      <c r="AR79" s="7">
        <f t="shared" si="115"/>
        <v>90015.329166666663</v>
      </c>
      <c r="AS79" s="7">
        <f t="shared" si="115"/>
        <v>90015.329166666663</v>
      </c>
      <c r="AT79" s="7">
        <f t="shared" si="115"/>
        <v>90015.329166666663</v>
      </c>
      <c r="AU79" s="7">
        <f t="shared" si="115"/>
        <v>90015.329166666663</v>
      </c>
      <c r="AV79" s="7">
        <f t="shared" si="115"/>
        <v>90015.329166666663</v>
      </c>
      <c r="AW79" s="7">
        <f t="shared" si="115"/>
        <v>90015.329166666663</v>
      </c>
      <c r="AX79" s="7">
        <f t="shared" si="115"/>
        <v>90015.329166666663</v>
      </c>
      <c r="AY79" s="7">
        <f t="shared" si="115"/>
        <v>90015.329166666663</v>
      </c>
      <c r="AZ79" s="7">
        <f t="shared" si="115"/>
        <v>90015.329166666663</v>
      </c>
      <c r="BA79" s="7">
        <f t="shared" si="115"/>
        <v>90015.329166666663</v>
      </c>
      <c r="BB79" s="7">
        <f t="shared" si="115"/>
        <v>92265.712395833325</v>
      </c>
      <c r="BC79" s="7">
        <f t="shared" si="115"/>
        <v>92265.712395833325</v>
      </c>
      <c r="BD79" s="7">
        <f t="shared" si="115"/>
        <v>92265.712395833325</v>
      </c>
      <c r="BE79" s="7">
        <f t="shared" si="115"/>
        <v>92265.712395833325</v>
      </c>
      <c r="BF79" s="7">
        <f t="shared" si="115"/>
        <v>92265.712395833325</v>
      </c>
      <c r="BG79" s="7">
        <f t="shared" si="115"/>
        <v>92265.712395833325</v>
      </c>
      <c r="BH79" s="7">
        <f t="shared" si="115"/>
        <v>92265.712395833325</v>
      </c>
      <c r="BI79" s="7">
        <f t="shared" si="115"/>
        <v>92265.712395833325</v>
      </c>
      <c r="BJ79" s="7">
        <f t="shared" si="115"/>
        <v>92265.712395833325</v>
      </c>
      <c r="BK79" s="7">
        <f t="shared" si="115"/>
        <v>92265.712395833325</v>
      </c>
      <c r="BL79" s="7">
        <f t="shared" si="115"/>
        <v>92265.712395833325</v>
      </c>
      <c r="BM79" s="7">
        <f t="shared" si="115"/>
        <v>92265.712395833325</v>
      </c>
      <c r="BN79" s="7">
        <f t="shared" si="115"/>
        <v>94572.355205729153</v>
      </c>
      <c r="BO79" s="7">
        <f t="shared" si="115"/>
        <v>94572.355205729153</v>
      </c>
      <c r="BP79" s="7">
        <f t="shared" si="115"/>
        <v>94572.355205729153</v>
      </c>
      <c r="BQ79" s="7">
        <f t="shared" si="115"/>
        <v>94572.355205729153</v>
      </c>
      <c r="BR79" s="7">
        <f t="shared" si="115"/>
        <v>94572.355205729153</v>
      </c>
      <c r="BS79" s="7">
        <f t="shared" si="115"/>
        <v>94572.355205729153</v>
      </c>
      <c r="BT79" s="7">
        <f t="shared" si="115"/>
        <v>94572.355205729153</v>
      </c>
      <c r="BU79" s="7">
        <f t="shared" si="115"/>
        <v>94572.355205729153</v>
      </c>
      <c r="BV79" s="7">
        <f t="shared" si="115"/>
        <v>94572.355205729153</v>
      </c>
      <c r="BW79" s="7">
        <f t="shared" si="115"/>
        <v>94572.355205729153</v>
      </c>
      <c r="BX79" s="7">
        <f t="shared" si="115"/>
        <v>94572.355205729153</v>
      </c>
      <c r="BY79" s="7">
        <f t="shared" si="115"/>
        <v>94572.355205729153</v>
      </c>
      <c r="BZ79" s="7">
        <f t="shared" si="115"/>
        <v>96936.664085872369</v>
      </c>
      <c r="CA79" s="7">
        <f t="shared" si="115"/>
        <v>96936.664085872369</v>
      </c>
      <c r="CB79" s="7">
        <f t="shared" si="115"/>
        <v>96936.664085872369</v>
      </c>
      <c r="CC79" s="7">
        <f t="shared" si="115"/>
        <v>96936.664085872369</v>
      </c>
      <c r="CD79" s="7">
        <f t="shared" si="115"/>
        <v>96936.664085872369</v>
      </c>
      <c r="CE79" s="7">
        <f t="shared" si="115"/>
        <v>96936.664085872369</v>
      </c>
      <c r="CF79" s="7">
        <f t="shared" si="115"/>
        <v>96936.664085872369</v>
      </c>
      <c r="CG79" s="7">
        <f t="shared" si="115"/>
        <v>96936.664085872369</v>
      </c>
      <c r="CH79" s="7">
        <f t="shared" si="115"/>
        <v>96936.664085872369</v>
      </c>
      <c r="CI79" s="7">
        <f t="shared" si="115"/>
        <v>96936.664085872369</v>
      </c>
      <c r="CJ79" s="7">
        <f t="shared" si="115"/>
        <v>96936.664085872369</v>
      </c>
      <c r="CK79" s="7">
        <f t="shared" si="116"/>
        <v>96936.664085872369</v>
      </c>
      <c r="CL79" s="7">
        <f t="shared" si="116"/>
        <v>99360.080688019167</v>
      </c>
      <c r="CM79" s="7">
        <f t="shared" si="116"/>
        <v>99360.080688019167</v>
      </c>
      <c r="CN79" s="7">
        <f t="shared" si="116"/>
        <v>99360.080688019167</v>
      </c>
      <c r="CO79" s="7">
        <f t="shared" si="116"/>
        <v>99360.080688019167</v>
      </c>
      <c r="CP79" s="7">
        <f t="shared" si="116"/>
        <v>99360.080688019167</v>
      </c>
      <c r="CQ79" s="7">
        <f t="shared" si="116"/>
        <v>99360.080688019167</v>
      </c>
      <c r="CR79" s="7">
        <f t="shared" si="116"/>
        <v>99360.080688019167</v>
      </c>
      <c r="CS79" s="7">
        <f t="shared" si="116"/>
        <v>99360.080688019167</v>
      </c>
      <c r="CT79" s="7">
        <f t="shared" si="116"/>
        <v>99360.080688019167</v>
      </c>
      <c r="CU79" s="7">
        <f t="shared" si="116"/>
        <v>99360.080688019167</v>
      </c>
      <c r="CV79" s="7">
        <f t="shared" si="116"/>
        <v>99360.080688019167</v>
      </c>
      <c r="CW79" s="7">
        <f t="shared" si="116"/>
        <v>99360.080688019167</v>
      </c>
      <c r="CX79" s="7">
        <f t="shared" si="116"/>
        <v>101844.08270521964</v>
      </c>
      <c r="CY79" s="7">
        <f t="shared" si="116"/>
        <v>101844.08270521964</v>
      </c>
      <c r="CZ79" s="7">
        <f t="shared" si="116"/>
        <v>101844.08270521964</v>
      </c>
      <c r="DA79" s="7">
        <f t="shared" si="116"/>
        <v>101844.08270521964</v>
      </c>
      <c r="DB79" s="7">
        <f t="shared" si="116"/>
        <v>101844.08270521964</v>
      </c>
      <c r="DC79" s="7">
        <f t="shared" si="116"/>
        <v>101844.08270521964</v>
      </c>
      <c r="DD79" s="7">
        <f t="shared" si="116"/>
        <v>101844.08270521964</v>
      </c>
      <c r="DE79" s="7">
        <f t="shared" si="116"/>
        <v>101844.08270521964</v>
      </c>
      <c r="DF79" s="7">
        <f t="shared" si="116"/>
        <v>101844.08270521964</v>
      </c>
      <c r="DG79" s="7">
        <f t="shared" si="116"/>
        <v>101844.08270521964</v>
      </c>
      <c r="DH79" s="7">
        <f t="shared" si="116"/>
        <v>101844.08270521964</v>
      </c>
      <c r="DI79" s="7">
        <f t="shared" si="116"/>
        <v>101844.08270521964</v>
      </c>
      <c r="DJ79" s="7">
        <f t="shared" si="116"/>
        <v>104390.18477285015</v>
      </c>
      <c r="DK79" s="7">
        <f t="shared" si="116"/>
        <v>104390.18477285015</v>
      </c>
      <c r="DL79" s="7">
        <f t="shared" si="116"/>
        <v>104390.18477285015</v>
      </c>
      <c r="DM79" s="7">
        <f t="shared" si="116"/>
        <v>104390.18477285015</v>
      </c>
      <c r="DN79" s="7">
        <f t="shared" si="116"/>
        <v>104390.18477285015</v>
      </c>
      <c r="DO79" s="7">
        <f t="shared" si="116"/>
        <v>104390.18477285015</v>
      </c>
      <c r="DP79" s="7">
        <f t="shared" si="116"/>
        <v>104390.18477285015</v>
      </c>
      <c r="DQ79" s="7">
        <f t="shared" si="116"/>
        <v>104390.18477285015</v>
      </c>
      <c r="DR79" s="7">
        <f t="shared" si="116"/>
        <v>104390.18477285015</v>
      </c>
      <c r="DS79" s="7">
        <f t="shared" si="116"/>
        <v>104390.18477285015</v>
      </c>
      <c r="DT79" s="7">
        <f t="shared" si="116"/>
        <v>104390.18477285015</v>
      </c>
      <c r="DU79" s="7">
        <f t="shared" si="116"/>
        <v>104390.18477285015</v>
      </c>
      <c r="DV79" s="7">
        <f t="shared" si="116"/>
        <v>106999.93939217139</v>
      </c>
      <c r="DW79" s="7">
        <f t="shared" si="116"/>
        <v>106999.93939217139</v>
      </c>
      <c r="DX79" s="7">
        <f t="shared" si="116"/>
        <v>106999.93939217139</v>
      </c>
      <c r="DY79" s="7">
        <f t="shared" si="116"/>
        <v>106999.93939217139</v>
      </c>
      <c r="DZ79" s="7">
        <f t="shared" si="116"/>
        <v>106999.93939217139</v>
      </c>
      <c r="EA79" s="7">
        <f t="shared" si="117"/>
        <v>106999.93939217139</v>
      </c>
      <c r="EB79" s="7">
        <f t="shared" si="117"/>
        <v>106999.93939217139</v>
      </c>
      <c r="EC79" s="7">
        <f t="shared" si="117"/>
        <v>106999.93939217139</v>
      </c>
      <c r="ED79" s="7">
        <f t="shared" si="117"/>
        <v>106999.93939217139</v>
      </c>
      <c r="EE79" s="7">
        <f t="shared" si="117"/>
        <v>106999.93939217139</v>
      </c>
      <c r="EF79" s="7">
        <f t="shared" si="117"/>
        <v>106999.93939217139</v>
      </c>
      <c r="EG79" s="7">
        <f t="shared" si="117"/>
        <v>106999.93939217139</v>
      </c>
      <c r="EH79" s="7">
        <f t="shared" si="117"/>
        <v>109674.93787697564</v>
      </c>
      <c r="EI79" s="7">
        <f t="shared" si="117"/>
        <v>109674.93787697564</v>
      </c>
      <c r="EJ79" s="7">
        <f t="shared" si="117"/>
        <v>109674.93787697564</v>
      </c>
      <c r="EK79" s="7">
        <f t="shared" si="117"/>
        <v>109674.93787697564</v>
      </c>
      <c r="EL79" s="7">
        <f t="shared" si="117"/>
        <v>109674.93787697564</v>
      </c>
      <c r="EM79" s="7">
        <f t="shared" si="117"/>
        <v>109674.93787697564</v>
      </c>
      <c r="EN79" s="7">
        <f t="shared" si="117"/>
        <v>109674.93787697564</v>
      </c>
      <c r="EO79" s="7">
        <f t="shared" si="117"/>
        <v>109674.93787697564</v>
      </c>
      <c r="EP79" s="7">
        <f t="shared" si="117"/>
        <v>109674.93787697564</v>
      </c>
      <c r="EQ79" s="7">
        <f t="shared" si="117"/>
        <v>109674.93787697564</v>
      </c>
      <c r="ER79" s="7">
        <f t="shared" si="117"/>
        <v>109674.93787697564</v>
      </c>
      <c r="ES79" s="7">
        <f t="shared" si="117"/>
        <v>109674.93787697564</v>
      </c>
      <c r="ET79" s="7">
        <f t="shared" si="117"/>
        <v>112416.81132390005</v>
      </c>
      <c r="EU79" s="7">
        <f t="shared" si="117"/>
        <v>112416.81132390005</v>
      </c>
      <c r="EV79" s="7">
        <f t="shared" si="117"/>
        <v>112416.81132390005</v>
      </c>
      <c r="EW79" s="7">
        <f t="shared" si="117"/>
        <v>112416.81132390005</v>
      </c>
      <c r="EX79" s="7">
        <f t="shared" si="117"/>
        <v>112416.81132390005</v>
      </c>
      <c r="EY79" s="7">
        <f t="shared" si="117"/>
        <v>112416.81132390005</v>
      </c>
      <c r="EZ79" s="7">
        <f t="shared" si="117"/>
        <v>112416.81132390005</v>
      </c>
      <c r="FA79" s="7">
        <f t="shared" si="117"/>
        <v>112416.81132390005</v>
      </c>
      <c r="FB79" s="7">
        <f t="shared" si="117"/>
        <v>112416.81132390005</v>
      </c>
      <c r="FC79" s="7">
        <f t="shared" si="117"/>
        <v>112416.81132390005</v>
      </c>
      <c r="FD79" s="7">
        <f t="shared" si="117"/>
        <v>112416.81132390005</v>
      </c>
      <c r="FE79" s="7">
        <f t="shared" si="117"/>
        <v>112416.81132390005</v>
      </c>
      <c r="FF79" s="7">
        <f t="shared" si="117"/>
        <v>115227.23160699755</v>
      </c>
      <c r="FG79" s="7">
        <f t="shared" si="117"/>
        <v>115227.23160699755</v>
      </c>
      <c r="FH79" s="7">
        <f t="shared" si="117"/>
        <v>115227.23160699755</v>
      </c>
      <c r="FI79" s="7">
        <f t="shared" si="117"/>
        <v>115227.23160699755</v>
      </c>
      <c r="FJ79" s="7">
        <f t="shared" si="117"/>
        <v>115227.23160699755</v>
      </c>
      <c r="FK79" s="7">
        <f t="shared" si="117"/>
        <v>115227.23160699755</v>
      </c>
      <c r="FL79" s="7">
        <f t="shared" si="117"/>
        <v>115227.23160699755</v>
      </c>
      <c r="FM79" s="7">
        <f t="shared" si="117"/>
        <v>115227.23160699755</v>
      </c>
      <c r="FN79" s="7">
        <f t="shared" si="117"/>
        <v>115227.23160699755</v>
      </c>
      <c r="FO79" s="7">
        <f t="shared" si="117"/>
        <v>115227.23160699755</v>
      </c>
      <c r="FP79" s="7">
        <f t="shared" si="117"/>
        <v>115227.23160699755</v>
      </c>
      <c r="FQ79" s="7">
        <f t="shared" si="117"/>
        <v>115227.23160699755</v>
      </c>
      <c r="FR79" s="7">
        <f t="shared" si="117"/>
        <v>118107.91239717248</v>
      </c>
      <c r="FS79" s="7">
        <f t="shared" si="117"/>
        <v>118107.91239717248</v>
      </c>
      <c r="FT79" s="7">
        <f t="shared" si="117"/>
        <v>118107.91239717248</v>
      </c>
      <c r="FU79" s="7">
        <f t="shared" si="117"/>
        <v>118107.91239717248</v>
      </c>
      <c r="FV79" s="7">
        <f t="shared" si="117"/>
        <v>118107.91239717248</v>
      </c>
      <c r="FW79" s="7">
        <f t="shared" si="117"/>
        <v>118107.91239717248</v>
      </c>
      <c r="FX79" s="7">
        <f t="shared" si="117"/>
        <v>118107.91239717248</v>
      </c>
    </row>
    <row r="80" spans="1:180" x14ac:dyDescent="0.3">
      <c r="A80" s="25">
        <v>27459</v>
      </c>
      <c r="B80" s="26">
        <v>20.5</v>
      </c>
      <c r="C80" s="26">
        <v>7.75</v>
      </c>
      <c r="D80" s="10" t="s">
        <v>123</v>
      </c>
      <c r="E80" s="27">
        <v>1</v>
      </c>
      <c r="F80" s="2">
        <v>43040</v>
      </c>
      <c r="G80" s="6">
        <v>9</v>
      </c>
      <c r="H80" s="9">
        <f t="shared" si="118"/>
        <v>43313</v>
      </c>
      <c r="I80" s="7">
        <f t="shared" si="114"/>
        <v>0</v>
      </c>
      <c r="J80" s="7">
        <f t="shared" si="114"/>
        <v>0</v>
      </c>
      <c r="K80" s="7">
        <f t="shared" si="114"/>
        <v>0</v>
      </c>
      <c r="L80" s="7">
        <f t="shared" si="114"/>
        <v>0</v>
      </c>
      <c r="M80" s="7">
        <f t="shared" si="114"/>
        <v>0</v>
      </c>
      <c r="N80" s="7">
        <f t="shared" si="114"/>
        <v>0</v>
      </c>
      <c r="O80" s="7">
        <f t="shared" si="114"/>
        <v>0</v>
      </c>
      <c r="P80" s="7">
        <f t="shared" si="114"/>
        <v>0</v>
      </c>
      <c r="Q80" s="7">
        <f t="shared" si="114"/>
        <v>0</v>
      </c>
      <c r="R80" s="7">
        <f t="shared" si="114"/>
        <v>0</v>
      </c>
      <c r="S80" s="7">
        <f t="shared" si="114"/>
        <v>0</v>
      </c>
      <c r="T80" s="7">
        <f t="shared" si="114"/>
        <v>0</v>
      </c>
      <c r="U80" s="7">
        <f t="shared" si="114"/>
        <v>0</v>
      </c>
      <c r="V80" s="7">
        <f t="shared" si="114"/>
        <v>0</v>
      </c>
      <c r="W80" s="7">
        <f t="shared" si="114"/>
        <v>0</v>
      </c>
      <c r="X80" s="7">
        <f t="shared" si="114"/>
        <v>0</v>
      </c>
      <c r="Y80" s="7">
        <f t="shared" si="115"/>
        <v>0</v>
      </c>
      <c r="Z80" s="7">
        <f t="shared" si="115"/>
        <v>0</v>
      </c>
      <c r="AA80" s="7">
        <f t="shared" si="115"/>
        <v>0</v>
      </c>
      <c r="AB80" s="7">
        <f t="shared" si="115"/>
        <v>0</v>
      </c>
      <c r="AC80" s="7">
        <f t="shared" si="115"/>
        <v>0</v>
      </c>
      <c r="AD80" s="7">
        <f t="shared" si="115"/>
        <v>0</v>
      </c>
      <c r="AE80" s="7">
        <f t="shared" si="115"/>
        <v>0</v>
      </c>
      <c r="AF80" s="7">
        <f t="shared" si="115"/>
        <v>0</v>
      </c>
      <c r="AG80" s="7">
        <f t="shared" si="115"/>
        <v>0</v>
      </c>
      <c r="AH80" s="7">
        <f t="shared" si="115"/>
        <v>0</v>
      </c>
      <c r="AI80" s="7">
        <f t="shared" si="115"/>
        <v>0</v>
      </c>
      <c r="AJ80" s="7">
        <f t="shared" si="115"/>
        <v>0</v>
      </c>
      <c r="AK80" s="7">
        <f t="shared" si="115"/>
        <v>64643.0625</v>
      </c>
      <c r="AL80" s="7">
        <f t="shared" si="115"/>
        <v>64643.0625</v>
      </c>
      <c r="AM80" s="7">
        <f t="shared" si="115"/>
        <v>64643.0625</v>
      </c>
      <c r="AN80" s="7">
        <f t="shared" si="115"/>
        <v>64643.0625</v>
      </c>
      <c r="AO80" s="7">
        <f t="shared" si="115"/>
        <v>64643.0625</v>
      </c>
      <c r="AP80" s="7">
        <f t="shared" si="115"/>
        <v>66259.139062499991</v>
      </c>
      <c r="AQ80" s="7">
        <f t="shared" si="115"/>
        <v>66259.139062499991</v>
      </c>
      <c r="AR80" s="7">
        <f t="shared" si="115"/>
        <v>66259.139062499991</v>
      </c>
      <c r="AS80" s="7">
        <f t="shared" si="115"/>
        <v>66259.139062499991</v>
      </c>
      <c r="AT80" s="7">
        <f t="shared" si="115"/>
        <v>66259.139062499991</v>
      </c>
      <c r="AU80" s="7">
        <f t="shared" si="115"/>
        <v>66259.139062499991</v>
      </c>
      <c r="AV80" s="7">
        <f t="shared" si="115"/>
        <v>66259.139062499991</v>
      </c>
      <c r="AW80" s="7">
        <f t="shared" si="115"/>
        <v>66259.139062499991</v>
      </c>
      <c r="AX80" s="7">
        <f t="shared" si="115"/>
        <v>66259.139062499991</v>
      </c>
      <c r="AY80" s="7">
        <f t="shared" si="115"/>
        <v>66259.139062499991</v>
      </c>
      <c r="AZ80" s="7">
        <f t="shared" si="115"/>
        <v>66259.139062499991</v>
      </c>
      <c r="BA80" s="7">
        <f t="shared" si="115"/>
        <v>66259.139062499991</v>
      </c>
      <c r="BB80" s="7">
        <f t="shared" si="115"/>
        <v>67915.617539062499</v>
      </c>
      <c r="BC80" s="7">
        <f t="shared" si="115"/>
        <v>67915.617539062499</v>
      </c>
      <c r="BD80" s="7">
        <f t="shared" si="115"/>
        <v>67915.617539062499</v>
      </c>
      <c r="BE80" s="7">
        <f t="shared" si="115"/>
        <v>67915.617539062499</v>
      </c>
      <c r="BF80" s="7">
        <f t="shared" si="115"/>
        <v>67915.617539062499</v>
      </c>
      <c r="BG80" s="7">
        <f t="shared" si="115"/>
        <v>67915.617539062499</v>
      </c>
      <c r="BH80" s="7">
        <f t="shared" si="115"/>
        <v>67915.617539062499</v>
      </c>
      <c r="BI80" s="7">
        <f t="shared" si="115"/>
        <v>67915.617539062499</v>
      </c>
      <c r="BJ80" s="7">
        <f t="shared" si="115"/>
        <v>67915.617539062499</v>
      </c>
      <c r="BK80" s="7">
        <f t="shared" si="115"/>
        <v>67915.617539062499</v>
      </c>
      <c r="BL80" s="7">
        <f t="shared" si="115"/>
        <v>67915.617539062499</v>
      </c>
      <c r="BM80" s="7">
        <f t="shared" si="115"/>
        <v>67915.617539062499</v>
      </c>
      <c r="BN80" s="7">
        <f t="shared" si="115"/>
        <v>69613.507977539048</v>
      </c>
      <c r="BO80" s="7">
        <f t="shared" si="115"/>
        <v>69613.507977539048</v>
      </c>
      <c r="BP80" s="7">
        <f t="shared" si="115"/>
        <v>69613.507977539048</v>
      </c>
      <c r="BQ80" s="7">
        <f t="shared" si="115"/>
        <v>69613.507977539048</v>
      </c>
      <c r="BR80" s="7">
        <f t="shared" si="115"/>
        <v>69613.507977539048</v>
      </c>
      <c r="BS80" s="7">
        <f t="shared" si="115"/>
        <v>69613.507977539048</v>
      </c>
      <c r="BT80" s="7">
        <f t="shared" si="115"/>
        <v>69613.507977539048</v>
      </c>
      <c r="BU80" s="7">
        <f t="shared" si="115"/>
        <v>69613.507977539048</v>
      </c>
      <c r="BV80" s="7">
        <f t="shared" si="115"/>
        <v>69613.507977539048</v>
      </c>
      <c r="BW80" s="7">
        <f t="shared" si="115"/>
        <v>69613.507977539048</v>
      </c>
      <c r="BX80" s="7">
        <f t="shared" si="115"/>
        <v>69613.507977539048</v>
      </c>
      <c r="BY80" s="7">
        <f t="shared" si="115"/>
        <v>69613.507977539048</v>
      </c>
      <c r="BZ80" s="7">
        <f t="shared" si="115"/>
        <v>71353.845676977522</v>
      </c>
      <c r="CA80" s="7">
        <f t="shared" si="115"/>
        <v>71353.845676977522</v>
      </c>
      <c r="CB80" s="7">
        <f t="shared" si="115"/>
        <v>71353.845676977522</v>
      </c>
      <c r="CC80" s="7">
        <f t="shared" si="115"/>
        <v>71353.845676977522</v>
      </c>
      <c r="CD80" s="7">
        <f t="shared" si="115"/>
        <v>71353.845676977522</v>
      </c>
      <c r="CE80" s="7">
        <f t="shared" si="115"/>
        <v>71353.845676977522</v>
      </c>
      <c r="CF80" s="7">
        <f t="shared" si="115"/>
        <v>71353.845676977522</v>
      </c>
      <c r="CG80" s="7">
        <f t="shared" si="115"/>
        <v>71353.845676977522</v>
      </c>
      <c r="CH80" s="7">
        <f t="shared" si="115"/>
        <v>71353.845676977522</v>
      </c>
      <c r="CI80" s="7">
        <f t="shared" si="115"/>
        <v>71353.845676977522</v>
      </c>
      <c r="CJ80" s="7">
        <f t="shared" si="115"/>
        <v>71353.845676977522</v>
      </c>
      <c r="CK80" s="7">
        <f t="shared" si="116"/>
        <v>71353.845676977522</v>
      </c>
      <c r="CL80" s="7">
        <f t="shared" si="116"/>
        <v>73137.691818901963</v>
      </c>
      <c r="CM80" s="7">
        <f t="shared" si="116"/>
        <v>73137.691818901963</v>
      </c>
      <c r="CN80" s="7">
        <f t="shared" si="116"/>
        <v>73137.691818901963</v>
      </c>
      <c r="CO80" s="7">
        <f t="shared" si="116"/>
        <v>73137.691818901963</v>
      </c>
      <c r="CP80" s="7">
        <f t="shared" si="116"/>
        <v>73137.691818901963</v>
      </c>
      <c r="CQ80" s="7">
        <f t="shared" si="116"/>
        <v>73137.691818901963</v>
      </c>
      <c r="CR80" s="7">
        <f t="shared" si="116"/>
        <v>73137.691818901963</v>
      </c>
      <c r="CS80" s="7">
        <f t="shared" si="116"/>
        <v>73137.691818901963</v>
      </c>
      <c r="CT80" s="7">
        <f t="shared" si="116"/>
        <v>73137.691818901963</v>
      </c>
      <c r="CU80" s="7">
        <f t="shared" si="116"/>
        <v>73137.691818901963</v>
      </c>
      <c r="CV80" s="7">
        <f t="shared" si="116"/>
        <v>73137.691818901963</v>
      </c>
      <c r="CW80" s="7">
        <f t="shared" si="116"/>
        <v>73137.691818901963</v>
      </c>
      <c r="CX80" s="7">
        <f t="shared" si="116"/>
        <v>74966.134114374494</v>
      </c>
      <c r="CY80" s="7">
        <f t="shared" si="116"/>
        <v>74966.134114374494</v>
      </c>
      <c r="CZ80" s="7">
        <f t="shared" si="116"/>
        <v>74966.134114374494</v>
      </c>
      <c r="DA80" s="7">
        <f t="shared" si="116"/>
        <v>74966.134114374494</v>
      </c>
      <c r="DB80" s="7">
        <f t="shared" si="116"/>
        <v>74966.134114374494</v>
      </c>
      <c r="DC80" s="7">
        <f t="shared" si="116"/>
        <v>74966.134114374494</v>
      </c>
      <c r="DD80" s="7">
        <f t="shared" si="116"/>
        <v>74966.134114374494</v>
      </c>
      <c r="DE80" s="7">
        <f t="shared" si="116"/>
        <v>74966.134114374494</v>
      </c>
      <c r="DF80" s="7">
        <f t="shared" si="116"/>
        <v>74966.134114374494</v>
      </c>
      <c r="DG80" s="7">
        <f t="shared" si="116"/>
        <v>74966.134114374494</v>
      </c>
      <c r="DH80" s="7">
        <f t="shared" si="116"/>
        <v>74966.134114374494</v>
      </c>
      <c r="DI80" s="7">
        <f t="shared" si="116"/>
        <v>74966.134114374494</v>
      </c>
      <c r="DJ80" s="7">
        <f t="shared" si="116"/>
        <v>76840.287467233866</v>
      </c>
      <c r="DK80" s="7">
        <f t="shared" si="116"/>
        <v>76840.287467233866</v>
      </c>
      <c r="DL80" s="7">
        <f t="shared" si="116"/>
        <v>76840.287467233866</v>
      </c>
      <c r="DM80" s="7">
        <f t="shared" si="116"/>
        <v>76840.287467233866</v>
      </c>
      <c r="DN80" s="7">
        <f t="shared" si="116"/>
        <v>76840.287467233866</v>
      </c>
      <c r="DO80" s="7">
        <f t="shared" si="116"/>
        <v>76840.287467233866</v>
      </c>
      <c r="DP80" s="7">
        <f t="shared" si="116"/>
        <v>76840.287467233866</v>
      </c>
      <c r="DQ80" s="7">
        <f t="shared" si="116"/>
        <v>76840.287467233866</v>
      </c>
      <c r="DR80" s="7">
        <f t="shared" si="116"/>
        <v>76840.287467233866</v>
      </c>
      <c r="DS80" s="7">
        <f t="shared" si="116"/>
        <v>76840.287467233866</v>
      </c>
      <c r="DT80" s="7">
        <f t="shared" si="116"/>
        <v>76840.287467233866</v>
      </c>
      <c r="DU80" s="7">
        <f t="shared" si="116"/>
        <v>76840.287467233866</v>
      </c>
      <c r="DV80" s="7">
        <f t="shared" si="116"/>
        <v>78761.294653914709</v>
      </c>
      <c r="DW80" s="7">
        <f t="shared" si="116"/>
        <v>78761.294653914709</v>
      </c>
      <c r="DX80" s="7">
        <f t="shared" si="116"/>
        <v>78761.294653914709</v>
      </c>
      <c r="DY80" s="7">
        <f t="shared" si="116"/>
        <v>78761.294653914709</v>
      </c>
      <c r="DZ80" s="7">
        <f t="shared" si="116"/>
        <v>78761.294653914709</v>
      </c>
      <c r="EA80" s="7">
        <f t="shared" si="117"/>
        <v>78761.294653914709</v>
      </c>
      <c r="EB80" s="7">
        <f t="shared" si="117"/>
        <v>78761.294653914709</v>
      </c>
      <c r="EC80" s="7">
        <f t="shared" si="117"/>
        <v>78761.294653914709</v>
      </c>
      <c r="ED80" s="7">
        <f t="shared" si="117"/>
        <v>78761.294653914709</v>
      </c>
      <c r="EE80" s="7">
        <f t="shared" si="117"/>
        <v>78761.294653914709</v>
      </c>
      <c r="EF80" s="7">
        <f t="shared" si="117"/>
        <v>78761.294653914709</v>
      </c>
      <c r="EG80" s="7">
        <f t="shared" si="117"/>
        <v>78761.294653914709</v>
      </c>
      <c r="EH80" s="7">
        <f t="shared" si="117"/>
        <v>80730.327020262557</v>
      </c>
      <c r="EI80" s="7">
        <f t="shared" si="117"/>
        <v>80730.327020262557</v>
      </c>
      <c r="EJ80" s="7">
        <f t="shared" si="117"/>
        <v>80730.327020262557</v>
      </c>
      <c r="EK80" s="7">
        <f t="shared" si="117"/>
        <v>80730.327020262557</v>
      </c>
      <c r="EL80" s="7">
        <f t="shared" si="117"/>
        <v>80730.327020262557</v>
      </c>
      <c r="EM80" s="7">
        <f t="shared" si="117"/>
        <v>80730.327020262557</v>
      </c>
      <c r="EN80" s="7">
        <f t="shared" si="117"/>
        <v>80730.327020262557</v>
      </c>
      <c r="EO80" s="7">
        <f t="shared" si="117"/>
        <v>80730.327020262557</v>
      </c>
      <c r="EP80" s="7">
        <f t="shared" si="117"/>
        <v>80730.327020262557</v>
      </c>
      <c r="EQ80" s="7">
        <f t="shared" si="117"/>
        <v>80730.327020262557</v>
      </c>
      <c r="ER80" s="7">
        <f t="shared" si="117"/>
        <v>80730.327020262557</v>
      </c>
      <c r="ES80" s="7">
        <f t="shared" si="117"/>
        <v>80730.327020262557</v>
      </c>
      <c r="ET80" s="7">
        <f t="shared" si="117"/>
        <v>82748.585195769119</v>
      </c>
      <c r="EU80" s="7">
        <f t="shared" si="117"/>
        <v>82748.585195769119</v>
      </c>
      <c r="EV80" s="7">
        <f t="shared" si="117"/>
        <v>82748.585195769119</v>
      </c>
      <c r="EW80" s="7">
        <f t="shared" si="117"/>
        <v>82748.585195769119</v>
      </c>
      <c r="EX80" s="7">
        <f t="shared" si="117"/>
        <v>82748.585195769119</v>
      </c>
      <c r="EY80" s="7">
        <f t="shared" si="117"/>
        <v>82748.585195769119</v>
      </c>
      <c r="EZ80" s="7">
        <f t="shared" si="117"/>
        <v>82748.585195769119</v>
      </c>
      <c r="FA80" s="7">
        <f t="shared" si="117"/>
        <v>82748.585195769119</v>
      </c>
      <c r="FB80" s="7">
        <f t="shared" si="117"/>
        <v>82748.585195769119</v>
      </c>
      <c r="FC80" s="7">
        <f t="shared" si="117"/>
        <v>82748.585195769119</v>
      </c>
      <c r="FD80" s="7">
        <f t="shared" si="117"/>
        <v>82748.585195769119</v>
      </c>
      <c r="FE80" s="7">
        <f t="shared" si="117"/>
        <v>82748.585195769119</v>
      </c>
      <c r="FF80" s="7">
        <f t="shared" si="117"/>
        <v>84817.299825663344</v>
      </c>
      <c r="FG80" s="7">
        <f t="shared" si="117"/>
        <v>84817.299825663344</v>
      </c>
      <c r="FH80" s="7">
        <f t="shared" si="117"/>
        <v>84817.299825663344</v>
      </c>
      <c r="FI80" s="7">
        <f t="shared" si="117"/>
        <v>84817.299825663344</v>
      </c>
      <c r="FJ80" s="7">
        <f t="shared" si="117"/>
        <v>84817.299825663344</v>
      </c>
      <c r="FK80" s="7">
        <f t="shared" si="117"/>
        <v>84817.299825663344</v>
      </c>
      <c r="FL80" s="7">
        <f t="shared" si="117"/>
        <v>84817.299825663344</v>
      </c>
      <c r="FM80" s="7">
        <f t="shared" si="117"/>
        <v>84817.299825663344</v>
      </c>
      <c r="FN80" s="7">
        <f t="shared" si="117"/>
        <v>84817.299825663344</v>
      </c>
      <c r="FO80" s="7">
        <f t="shared" si="117"/>
        <v>84817.299825663344</v>
      </c>
      <c r="FP80" s="7">
        <f t="shared" si="117"/>
        <v>84817.299825663344</v>
      </c>
      <c r="FQ80" s="7">
        <f t="shared" si="117"/>
        <v>84817.299825663344</v>
      </c>
      <c r="FR80" s="7">
        <f t="shared" si="117"/>
        <v>86937.732321304924</v>
      </c>
      <c r="FS80" s="7">
        <f t="shared" si="117"/>
        <v>86937.732321304924</v>
      </c>
      <c r="FT80" s="7">
        <f t="shared" si="117"/>
        <v>86937.732321304924</v>
      </c>
      <c r="FU80" s="7">
        <f t="shared" si="117"/>
        <v>86937.732321304924</v>
      </c>
      <c r="FV80" s="7">
        <f t="shared" si="117"/>
        <v>86937.732321304924</v>
      </c>
      <c r="FW80" s="7">
        <f t="shared" si="117"/>
        <v>86937.732321304924</v>
      </c>
      <c r="FX80" s="7">
        <f t="shared" si="117"/>
        <v>86937.732321304924</v>
      </c>
    </row>
    <row r="81" spans="1:180" x14ac:dyDescent="0.3">
      <c r="A81" s="25">
        <v>27459</v>
      </c>
      <c r="B81" s="26">
        <v>20.5</v>
      </c>
      <c r="C81" s="26">
        <v>7.75</v>
      </c>
      <c r="D81" s="10" t="s">
        <v>124</v>
      </c>
      <c r="E81" s="27">
        <v>1</v>
      </c>
      <c r="F81" s="2">
        <v>43040</v>
      </c>
      <c r="G81" s="6">
        <v>9</v>
      </c>
      <c r="H81" s="9">
        <f t="shared" si="118"/>
        <v>43313</v>
      </c>
      <c r="I81" s="7">
        <f t="shared" si="114"/>
        <v>0</v>
      </c>
      <c r="J81" s="7">
        <f t="shared" si="114"/>
        <v>0</v>
      </c>
      <c r="K81" s="7">
        <f t="shared" si="114"/>
        <v>0</v>
      </c>
      <c r="L81" s="7">
        <f t="shared" si="114"/>
        <v>0</v>
      </c>
      <c r="M81" s="7">
        <f t="shared" si="114"/>
        <v>0</v>
      </c>
      <c r="N81" s="7">
        <f t="shared" si="114"/>
        <v>0</v>
      </c>
      <c r="O81" s="7">
        <f t="shared" si="114"/>
        <v>0</v>
      </c>
      <c r="P81" s="7">
        <f t="shared" si="114"/>
        <v>0</v>
      </c>
      <c r="Q81" s="7">
        <f t="shared" si="114"/>
        <v>0</v>
      </c>
      <c r="R81" s="7">
        <f t="shared" si="114"/>
        <v>0</v>
      </c>
      <c r="S81" s="7">
        <f t="shared" si="114"/>
        <v>0</v>
      </c>
      <c r="T81" s="7">
        <f t="shared" si="114"/>
        <v>0</v>
      </c>
      <c r="U81" s="7">
        <f t="shared" si="114"/>
        <v>0</v>
      </c>
      <c r="V81" s="7">
        <f t="shared" si="114"/>
        <v>0</v>
      </c>
      <c r="W81" s="7">
        <f t="shared" si="114"/>
        <v>0</v>
      </c>
      <c r="X81" s="7">
        <f t="shared" si="114"/>
        <v>0</v>
      </c>
      <c r="Y81" s="7">
        <f t="shared" si="115"/>
        <v>0</v>
      </c>
      <c r="Z81" s="7">
        <f t="shared" si="115"/>
        <v>0</v>
      </c>
      <c r="AA81" s="7">
        <f t="shared" si="115"/>
        <v>0</v>
      </c>
      <c r="AB81" s="7">
        <f t="shared" si="115"/>
        <v>0</v>
      </c>
      <c r="AC81" s="7">
        <f t="shared" si="115"/>
        <v>0</v>
      </c>
      <c r="AD81" s="7">
        <f t="shared" si="115"/>
        <v>0</v>
      </c>
      <c r="AE81" s="7">
        <f t="shared" si="115"/>
        <v>0</v>
      </c>
      <c r="AF81" s="7">
        <f t="shared" si="115"/>
        <v>0</v>
      </c>
      <c r="AG81" s="7">
        <f t="shared" si="115"/>
        <v>0</v>
      </c>
      <c r="AH81" s="7">
        <f t="shared" si="115"/>
        <v>0</v>
      </c>
      <c r="AI81" s="7">
        <f t="shared" si="115"/>
        <v>0</v>
      </c>
      <c r="AJ81" s="7">
        <f t="shared" si="115"/>
        <v>0</v>
      </c>
      <c r="AK81" s="7">
        <f t="shared" si="115"/>
        <v>64643.0625</v>
      </c>
      <c r="AL81" s="7">
        <f t="shared" si="115"/>
        <v>64643.0625</v>
      </c>
      <c r="AM81" s="7">
        <f t="shared" si="115"/>
        <v>64643.0625</v>
      </c>
      <c r="AN81" s="7">
        <f t="shared" si="115"/>
        <v>64643.0625</v>
      </c>
      <c r="AO81" s="7">
        <f t="shared" si="115"/>
        <v>64643.0625</v>
      </c>
      <c r="AP81" s="7">
        <f t="shared" si="115"/>
        <v>66259.139062499991</v>
      </c>
      <c r="AQ81" s="7">
        <f t="shared" si="115"/>
        <v>66259.139062499991</v>
      </c>
      <c r="AR81" s="7">
        <f t="shared" si="115"/>
        <v>66259.139062499991</v>
      </c>
      <c r="AS81" s="7">
        <f t="shared" si="115"/>
        <v>66259.139062499991</v>
      </c>
      <c r="AT81" s="7">
        <f t="shared" si="115"/>
        <v>66259.139062499991</v>
      </c>
      <c r="AU81" s="7">
        <f t="shared" si="115"/>
        <v>66259.139062499991</v>
      </c>
      <c r="AV81" s="7">
        <f t="shared" si="115"/>
        <v>66259.139062499991</v>
      </c>
      <c r="AW81" s="7">
        <f t="shared" si="115"/>
        <v>66259.139062499991</v>
      </c>
      <c r="AX81" s="7">
        <f t="shared" si="115"/>
        <v>66259.139062499991</v>
      </c>
      <c r="AY81" s="7">
        <f t="shared" si="115"/>
        <v>66259.139062499991</v>
      </c>
      <c r="AZ81" s="7">
        <f t="shared" si="115"/>
        <v>66259.139062499991</v>
      </c>
      <c r="BA81" s="7">
        <f t="shared" si="115"/>
        <v>66259.139062499991</v>
      </c>
      <c r="BB81" s="7">
        <f t="shared" si="115"/>
        <v>67915.617539062499</v>
      </c>
      <c r="BC81" s="7">
        <f t="shared" si="115"/>
        <v>67915.617539062499</v>
      </c>
      <c r="BD81" s="7">
        <f t="shared" si="115"/>
        <v>67915.617539062499</v>
      </c>
      <c r="BE81" s="7">
        <f t="shared" si="115"/>
        <v>67915.617539062499</v>
      </c>
      <c r="BF81" s="7">
        <f t="shared" si="115"/>
        <v>67915.617539062499</v>
      </c>
      <c r="BG81" s="7">
        <f t="shared" si="115"/>
        <v>67915.617539062499</v>
      </c>
      <c r="BH81" s="7">
        <f t="shared" si="115"/>
        <v>67915.617539062499</v>
      </c>
      <c r="BI81" s="7">
        <f t="shared" si="115"/>
        <v>67915.617539062499</v>
      </c>
      <c r="BJ81" s="7">
        <f t="shared" si="115"/>
        <v>67915.617539062499</v>
      </c>
      <c r="BK81" s="7">
        <f t="shared" si="115"/>
        <v>67915.617539062499</v>
      </c>
      <c r="BL81" s="7">
        <f t="shared" si="115"/>
        <v>67915.617539062499</v>
      </c>
      <c r="BM81" s="7">
        <f t="shared" si="115"/>
        <v>67915.617539062499</v>
      </c>
      <c r="BN81" s="7">
        <f t="shared" si="115"/>
        <v>69613.507977539048</v>
      </c>
      <c r="BO81" s="7">
        <f t="shared" si="115"/>
        <v>69613.507977539048</v>
      </c>
      <c r="BP81" s="7">
        <f t="shared" si="115"/>
        <v>69613.507977539048</v>
      </c>
      <c r="BQ81" s="7">
        <f t="shared" si="115"/>
        <v>69613.507977539048</v>
      </c>
      <c r="BR81" s="7">
        <f t="shared" si="115"/>
        <v>69613.507977539048</v>
      </c>
      <c r="BS81" s="7">
        <f t="shared" si="115"/>
        <v>69613.507977539048</v>
      </c>
      <c r="BT81" s="7">
        <f t="shared" si="115"/>
        <v>69613.507977539048</v>
      </c>
      <c r="BU81" s="7">
        <f t="shared" si="115"/>
        <v>69613.507977539048</v>
      </c>
      <c r="BV81" s="7">
        <f t="shared" si="115"/>
        <v>69613.507977539048</v>
      </c>
      <c r="BW81" s="7">
        <f t="shared" si="115"/>
        <v>69613.507977539048</v>
      </c>
      <c r="BX81" s="7">
        <f t="shared" si="115"/>
        <v>69613.507977539048</v>
      </c>
      <c r="BY81" s="7">
        <f t="shared" si="115"/>
        <v>69613.507977539048</v>
      </c>
      <c r="BZ81" s="7">
        <f t="shared" si="115"/>
        <v>71353.845676977522</v>
      </c>
      <c r="CA81" s="7">
        <f t="shared" si="115"/>
        <v>71353.845676977522</v>
      </c>
      <c r="CB81" s="7">
        <f t="shared" si="115"/>
        <v>71353.845676977522</v>
      </c>
      <c r="CC81" s="7">
        <f t="shared" si="115"/>
        <v>71353.845676977522</v>
      </c>
      <c r="CD81" s="7">
        <f t="shared" si="115"/>
        <v>71353.845676977522</v>
      </c>
      <c r="CE81" s="7">
        <f t="shared" si="115"/>
        <v>71353.845676977522</v>
      </c>
      <c r="CF81" s="7">
        <f t="shared" si="115"/>
        <v>71353.845676977522</v>
      </c>
      <c r="CG81" s="7">
        <f t="shared" si="115"/>
        <v>71353.845676977522</v>
      </c>
      <c r="CH81" s="7">
        <f t="shared" si="115"/>
        <v>71353.845676977522</v>
      </c>
      <c r="CI81" s="7">
        <f t="shared" si="115"/>
        <v>71353.845676977522</v>
      </c>
      <c r="CJ81" s="7">
        <f t="shared" si="115"/>
        <v>71353.845676977522</v>
      </c>
      <c r="CK81" s="7">
        <f t="shared" si="116"/>
        <v>71353.845676977522</v>
      </c>
      <c r="CL81" s="7">
        <f t="shared" si="116"/>
        <v>73137.691818901963</v>
      </c>
      <c r="CM81" s="7">
        <f t="shared" si="116"/>
        <v>73137.691818901963</v>
      </c>
      <c r="CN81" s="7">
        <f t="shared" si="116"/>
        <v>73137.691818901963</v>
      </c>
      <c r="CO81" s="7">
        <f t="shared" si="116"/>
        <v>73137.691818901963</v>
      </c>
      <c r="CP81" s="7">
        <f t="shared" si="116"/>
        <v>73137.691818901963</v>
      </c>
      <c r="CQ81" s="7">
        <f t="shared" si="116"/>
        <v>73137.691818901963</v>
      </c>
      <c r="CR81" s="7">
        <f t="shared" si="116"/>
        <v>73137.691818901963</v>
      </c>
      <c r="CS81" s="7">
        <f t="shared" si="116"/>
        <v>73137.691818901963</v>
      </c>
      <c r="CT81" s="7">
        <f t="shared" si="116"/>
        <v>73137.691818901963</v>
      </c>
      <c r="CU81" s="7">
        <f t="shared" si="116"/>
        <v>73137.691818901963</v>
      </c>
      <c r="CV81" s="7">
        <f t="shared" si="116"/>
        <v>73137.691818901963</v>
      </c>
      <c r="CW81" s="7">
        <f t="shared" si="116"/>
        <v>73137.691818901963</v>
      </c>
      <c r="CX81" s="7">
        <f t="shared" si="116"/>
        <v>74966.134114374494</v>
      </c>
      <c r="CY81" s="7">
        <f t="shared" si="116"/>
        <v>74966.134114374494</v>
      </c>
      <c r="CZ81" s="7">
        <f t="shared" si="116"/>
        <v>74966.134114374494</v>
      </c>
      <c r="DA81" s="7">
        <f t="shared" si="116"/>
        <v>74966.134114374494</v>
      </c>
      <c r="DB81" s="7">
        <f t="shared" si="116"/>
        <v>74966.134114374494</v>
      </c>
      <c r="DC81" s="7">
        <f t="shared" si="116"/>
        <v>74966.134114374494</v>
      </c>
      <c r="DD81" s="7">
        <f t="shared" si="116"/>
        <v>74966.134114374494</v>
      </c>
      <c r="DE81" s="7">
        <f t="shared" si="116"/>
        <v>74966.134114374494</v>
      </c>
      <c r="DF81" s="7">
        <f t="shared" si="116"/>
        <v>74966.134114374494</v>
      </c>
      <c r="DG81" s="7">
        <f t="shared" si="116"/>
        <v>74966.134114374494</v>
      </c>
      <c r="DH81" s="7">
        <f t="shared" si="116"/>
        <v>74966.134114374494</v>
      </c>
      <c r="DI81" s="7">
        <f t="shared" si="116"/>
        <v>74966.134114374494</v>
      </c>
      <c r="DJ81" s="7">
        <f t="shared" si="116"/>
        <v>76840.287467233866</v>
      </c>
      <c r="DK81" s="7">
        <f t="shared" si="116"/>
        <v>76840.287467233866</v>
      </c>
      <c r="DL81" s="7">
        <f t="shared" si="116"/>
        <v>76840.287467233866</v>
      </c>
      <c r="DM81" s="7">
        <f t="shared" si="116"/>
        <v>76840.287467233866</v>
      </c>
      <c r="DN81" s="7">
        <f t="shared" si="116"/>
        <v>76840.287467233866</v>
      </c>
      <c r="DO81" s="7">
        <f t="shared" si="116"/>
        <v>76840.287467233866</v>
      </c>
      <c r="DP81" s="7">
        <f t="shared" si="116"/>
        <v>76840.287467233866</v>
      </c>
      <c r="DQ81" s="7">
        <f t="shared" si="116"/>
        <v>76840.287467233866</v>
      </c>
      <c r="DR81" s="7">
        <f t="shared" si="116"/>
        <v>76840.287467233866</v>
      </c>
      <c r="DS81" s="7">
        <f t="shared" si="116"/>
        <v>76840.287467233866</v>
      </c>
      <c r="DT81" s="7">
        <f t="shared" si="116"/>
        <v>76840.287467233866</v>
      </c>
      <c r="DU81" s="7">
        <f t="shared" si="116"/>
        <v>76840.287467233866</v>
      </c>
      <c r="DV81" s="7">
        <f t="shared" si="116"/>
        <v>78761.294653914709</v>
      </c>
      <c r="DW81" s="7">
        <f t="shared" si="116"/>
        <v>78761.294653914709</v>
      </c>
      <c r="DX81" s="7">
        <f t="shared" si="116"/>
        <v>78761.294653914709</v>
      </c>
      <c r="DY81" s="7">
        <f t="shared" si="116"/>
        <v>78761.294653914709</v>
      </c>
      <c r="DZ81" s="7">
        <f t="shared" si="116"/>
        <v>78761.294653914709</v>
      </c>
      <c r="EA81" s="7">
        <f t="shared" si="117"/>
        <v>78761.294653914709</v>
      </c>
      <c r="EB81" s="7">
        <f t="shared" si="117"/>
        <v>78761.294653914709</v>
      </c>
      <c r="EC81" s="7">
        <f t="shared" si="117"/>
        <v>78761.294653914709</v>
      </c>
      <c r="ED81" s="7">
        <f t="shared" si="117"/>
        <v>78761.294653914709</v>
      </c>
      <c r="EE81" s="7">
        <f t="shared" si="117"/>
        <v>78761.294653914709</v>
      </c>
      <c r="EF81" s="7">
        <f t="shared" si="117"/>
        <v>78761.294653914709</v>
      </c>
      <c r="EG81" s="7">
        <f t="shared" si="117"/>
        <v>78761.294653914709</v>
      </c>
      <c r="EH81" s="7">
        <f t="shared" si="117"/>
        <v>80730.327020262557</v>
      </c>
      <c r="EI81" s="7">
        <f t="shared" si="117"/>
        <v>80730.327020262557</v>
      </c>
      <c r="EJ81" s="7">
        <f t="shared" si="117"/>
        <v>80730.327020262557</v>
      </c>
      <c r="EK81" s="7">
        <f t="shared" si="117"/>
        <v>80730.327020262557</v>
      </c>
      <c r="EL81" s="7">
        <f t="shared" si="117"/>
        <v>80730.327020262557</v>
      </c>
      <c r="EM81" s="7">
        <f t="shared" si="117"/>
        <v>80730.327020262557</v>
      </c>
      <c r="EN81" s="7">
        <f t="shared" si="117"/>
        <v>80730.327020262557</v>
      </c>
      <c r="EO81" s="7">
        <f t="shared" si="117"/>
        <v>80730.327020262557</v>
      </c>
      <c r="EP81" s="7">
        <f t="shared" si="117"/>
        <v>80730.327020262557</v>
      </c>
      <c r="EQ81" s="7">
        <f t="shared" si="117"/>
        <v>80730.327020262557</v>
      </c>
      <c r="ER81" s="7">
        <f t="shared" si="117"/>
        <v>80730.327020262557</v>
      </c>
      <c r="ES81" s="7">
        <f t="shared" si="117"/>
        <v>80730.327020262557</v>
      </c>
      <c r="ET81" s="7">
        <f t="shared" si="117"/>
        <v>82748.585195769119</v>
      </c>
      <c r="EU81" s="7">
        <f t="shared" si="117"/>
        <v>82748.585195769119</v>
      </c>
      <c r="EV81" s="7">
        <f t="shared" si="117"/>
        <v>82748.585195769119</v>
      </c>
      <c r="EW81" s="7">
        <f t="shared" si="117"/>
        <v>82748.585195769119</v>
      </c>
      <c r="EX81" s="7">
        <f t="shared" si="117"/>
        <v>82748.585195769119</v>
      </c>
      <c r="EY81" s="7">
        <f t="shared" si="117"/>
        <v>82748.585195769119</v>
      </c>
      <c r="EZ81" s="7">
        <f t="shared" si="117"/>
        <v>82748.585195769119</v>
      </c>
      <c r="FA81" s="7">
        <f t="shared" si="117"/>
        <v>82748.585195769119</v>
      </c>
      <c r="FB81" s="7">
        <f t="shared" si="117"/>
        <v>82748.585195769119</v>
      </c>
      <c r="FC81" s="7">
        <f t="shared" si="117"/>
        <v>82748.585195769119</v>
      </c>
      <c r="FD81" s="7">
        <f t="shared" si="117"/>
        <v>82748.585195769119</v>
      </c>
      <c r="FE81" s="7">
        <f t="shared" si="117"/>
        <v>82748.585195769119</v>
      </c>
      <c r="FF81" s="7">
        <f t="shared" si="117"/>
        <v>84817.299825663344</v>
      </c>
      <c r="FG81" s="7">
        <f t="shared" si="117"/>
        <v>84817.299825663344</v>
      </c>
      <c r="FH81" s="7">
        <f t="shared" si="117"/>
        <v>84817.299825663344</v>
      </c>
      <c r="FI81" s="7">
        <f t="shared" si="117"/>
        <v>84817.299825663344</v>
      </c>
      <c r="FJ81" s="7">
        <f t="shared" si="117"/>
        <v>84817.299825663344</v>
      </c>
      <c r="FK81" s="7">
        <f t="shared" si="117"/>
        <v>84817.299825663344</v>
      </c>
      <c r="FL81" s="7">
        <f t="shared" si="117"/>
        <v>84817.299825663344</v>
      </c>
      <c r="FM81" s="7">
        <f t="shared" si="117"/>
        <v>84817.299825663344</v>
      </c>
      <c r="FN81" s="7">
        <f t="shared" si="117"/>
        <v>84817.299825663344</v>
      </c>
      <c r="FO81" s="7">
        <f t="shared" si="117"/>
        <v>84817.299825663344</v>
      </c>
      <c r="FP81" s="7">
        <f t="shared" si="117"/>
        <v>84817.299825663344</v>
      </c>
      <c r="FQ81" s="7">
        <f t="shared" si="117"/>
        <v>84817.299825663344</v>
      </c>
      <c r="FR81" s="7">
        <f t="shared" si="117"/>
        <v>86937.732321304924</v>
      </c>
      <c r="FS81" s="7">
        <f t="shared" si="117"/>
        <v>86937.732321304924</v>
      </c>
      <c r="FT81" s="7">
        <f t="shared" si="117"/>
        <v>86937.732321304924</v>
      </c>
      <c r="FU81" s="7">
        <f t="shared" si="117"/>
        <v>86937.732321304924</v>
      </c>
      <c r="FV81" s="7">
        <f t="shared" si="117"/>
        <v>86937.732321304924</v>
      </c>
      <c r="FW81" s="7">
        <f t="shared" si="117"/>
        <v>86937.732321304924</v>
      </c>
      <c r="FX81" s="7">
        <f t="shared" si="117"/>
        <v>86937.732321304924</v>
      </c>
    </row>
    <row r="82" spans="1:180" x14ac:dyDescent="0.3">
      <c r="A82" s="25">
        <v>27459</v>
      </c>
      <c r="B82" s="26">
        <v>20.5</v>
      </c>
      <c r="C82" s="26">
        <v>7.75</v>
      </c>
      <c r="D82" s="10" t="s">
        <v>125</v>
      </c>
      <c r="E82" s="27">
        <v>1</v>
      </c>
      <c r="F82" s="2">
        <v>43040</v>
      </c>
      <c r="G82" s="6">
        <v>9</v>
      </c>
      <c r="H82" s="9">
        <f t="shared" si="118"/>
        <v>43313</v>
      </c>
      <c r="I82" s="7">
        <f t="shared" si="114"/>
        <v>0</v>
      </c>
      <c r="J82" s="7">
        <f t="shared" si="114"/>
        <v>0</v>
      </c>
      <c r="K82" s="7">
        <f t="shared" si="114"/>
        <v>0</v>
      </c>
      <c r="L82" s="7">
        <f t="shared" si="114"/>
        <v>0</v>
      </c>
      <c r="M82" s="7">
        <f t="shared" si="114"/>
        <v>0</v>
      </c>
      <c r="N82" s="7">
        <f t="shared" si="114"/>
        <v>0</v>
      </c>
      <c r="O82" s="7">
        <f t="shared" si="114"/>
        <v>0</v>
      </c>
      <c r="P82" s="7">
        <f t="shared" si="114"/>
        <v>0</v>
      </c>
      <c r="Q82" s="7">
        <f t="shared" si="114"/>
        <v>0</v>
      </c>
      <c r="R82" s="7">
        <f t="shared" si="114"/>
        <v>0</v>
      </c>
      <c r="S82" s="7">
        <f t="shared" si="114"/>
        <v>0</v>
      </c>
      <c r="T82" s="7">
        <f t="shared" si="114"/>
        <v>0</v>
      </c>
      <c r="U82" s="7">
        <f t="shared" si="114"/>
        <v>0</v>
      </c>
      <c r="V82" s="7">
        <f t="shared" si="114"/>
        <v>0</v>
      </c>
      <c r="W82" s="7">
        <f t="shared" si="114"/>
        <v>0</v>
      </c>
      <c r="X82" s="7">
        <f t="shared" si="114"/>
        <v>0</v>
      </c>
      <c r="Y82" s="7">
        <f t="shared" ref="Y82:CJ85" si="119">IF(Y$8&gt;=$H82,(($A82*($B82+$C82)*$E82)*Y$2)/12,0)</f>
        <v>0</v>
      </c>
      <c r="Z82" s="7">
        <f t="shared" si="119"/>
        <v>0</v>
      </c>
      <c r="AA82" s="7">
        <f t="shared" si="119"/>
        <v>0</v>
      </c>
      <c r="AB82" s="7">
        <f t="shared" si="119"/>
        <v>0</v>
      </c>
      <c r="AC82" s="7">
        <f t="shared" si="119"/>
        <v>0</v>
      </c>
      <c r="AD82" s="7">
        <f t="shared" si="119"/>
        <v>0</v>
      </c>
      <c r="AE82" s="7">
        <f t="shared" si="119"/>
        <v>0</v>
      </c>
      <c r="AF82" s="7">
        <f t="shared" si="119"/>
        <v>0</v>
      </c>
      <c r="AG82" s="7">
        <f t="shared" si="119"/>
        <v>0</v>
      </c>
      <c r="AH82" s="7">
        <f t="shared" si="119"/>
        <v>0</v>
      </c>
      <c r="AI82" s="7">
        <f t="shared" si="119"/>
        <v>0</v>
      </c>
      <c r="AJ82" s="7">
        <f t="shared" si="119"/>
        <v>0</v>
      </c>
      <c r="AK82" s="7">
        <f t="shared" si="119"/>
        <v>64643.0625</v>
      </c>
      <c r="AL82" s="7">
        <f t="shared" si="119"/>
        <v>64643.0625</v>
      </c>
      <c r="AM82" s="7">
        <f t="shared" si="119"/>
        <v>64643.0625</v>
      </c>
      <c r="AN82" s="7">
        <f t="shared" si="119"/>
        <v>64643.0625</v>
      </c>
      <c r="AO82" s="7">
        <f t="shared" si="119"/>
        <v>64643.0625</v>
      </c>
      <c r="AP82" s="7">
        <f t="shared" si="119"/>
        <v>66259.139062499991</v>
      </c>
      <c r="AQ82" s="7">
        <f t="shared" si="119"/>
        <v>66259.139062499991</v>
      </c>
      <c r="AR82" s="7">
        <f t="shared" si="119"/>
        <v>66259.139062499991</v>
      </c>
      <c r="AS82" s="7">
        <f t="shared" si="119"/>
        <v>66259.139062499991</v>
      </c>
      <c r="AT82" s="7">
        <f t="shared" si="119"/>
        <v>66259.139062499991</v>
      </c>
      <c r="AU82" s="7">
        <f t="shared" si="119"/>
        <v>66259.139062499991</v>
      </c>
      <c r="AV82" s="7">
        <f t="shared" si="119"/>
        <v>66259.139062499991</v>
      </c>
      <c r="AW82" s="7">
        <f t="shared" si="119"/>
        <v>66259.139062499991</v>
      </c>
      <c r="AX82" s="7">
        <f t="shared" si="119"/>
        <v>66259.139062499991</v>
      </c>
      <c r="AY82" s="7">
        <f t="shared" si="119"/>
        <v>66259.139062499991</v>
      </c>
      <c r="AZ82" s="7">
        <f t="shared" si="119"/>
        <v>66259.139062499991</v>
      </c>
      <c r="BA82" s="7">
        <f t="shared" si="119"/>
        <v>66259.139062499991</v>
      </c>
      <c r="BB82" s="7">
        <f t="shared" si="119"/>
        <v>67915.617539062499</v>
      </c>
      <c r="BC82" s="7">
        <f t="shared" si="119"/>
        <v>67915.617539062499</v>
      </c>
      <c r="BD82" s="7">
        <f t="shared" si="119"/>
        <v>67915.617539062499</v>
      </c>
      <c r="BE82" s="7">
        <f t="shared" si="119"/>
        <v>67915.617539062499</v>
      </c>
      <c r="BF82" s="7">
        <f t="shared" si="119"/>
        <v>67915.617539062499</v>
      </c>
      <c r="BG82" s="7">
        <f t="shared" si="119"/>
        <v>67915.617539062499</v>
      </c>
      <c r="BH82" s="7">
        <f t="shared" si="119"/>
        <v>67915.617539062499</v>
      </c>
      <c r="BI82" s="7">
        <f t="shared" si="119"/>
        <v>67915.617539062499</v>
      </c>
      <c r="BJ82" s="7">
        <f t="shared" si="119"/>
        <v>67915.617539062499</v>
      </c>
      <c r="BK82" s="7">
        <f t="shared" si="119"/>
        <v>67915.617539062499</v>
      </c>
      <c r="BL82" s="7">
        <f t="shared" si="119"/>
        <v>67915.617539062499</v>
      </c>
      <c r="BM82" s="7">
        <f t="shared" si="119"/>
        <v>67915.617539062499</v>
      </c>
      <c r="BN82" s="7">
        <f t="shared" si="119"/>
        <v>69613.507977539048</v>
      </c>
      <c r="BO82" s="7">
        <f t="shared" si="119"/>
        <v>69613.507977539048</v>
      </c>
      <c r="BP82" s="7">
        <f t="shared" si="119"/>
        <v>69613.507977539048</v>
      </c>
      <c r="BQ82" s="7">
        <f t="shared" si="119"/>
        <v>69613.507977539048</v>
      </c>
      <c r="BR82" s="7">
        <f t="shared" si="119"/>
        <v>69613.507977539048</v>
      </c>
      <c r="BS82" s="7">
        <f t="shared" si="119"/>
        <v>69613.507977539048</v>
      </c>
      <c r="BT82" s="7">
        <f t="shared" si="119"/>
        <v>69613.507977539048</v>
      </c>
      <c r="BU82" s="7">
        <f t="shared" si="119"/>
        <v>69613.507977539048</v>
      </c>
      <c r="BV82" s="7">
        <f t="shared" si="119"/>
        <v>69613.507977539048</v>
      </c>
      <c r="BW82" s="7">
        <f t="shared" si="119"/>
        <v>69613.507977539048</v>
      </c>
      <c r="BX82" s="7">
        <f t="shared" si="119"/>
        <v>69613.507977539048</v>
      </c>
      <c r="BY82" s="7">
        <f t="shared" si="119"/>
        <v>69613.507977539048</v>
      </c>
      <c r="BZ82" s="7">
        <f t="shared" si="119"/>
        <v>71353.845676977522</v>
      </c>
      <c r="CA82" s="7">
        <f t="shared" si="119"/>
        <v>71353.845676977522</v>
      </c>
      <c r="CB82" s="7">
        <f t="shared" si="119"/>
        <v>71353.845676977522</v>
      </c>
      <c r="CC82" s="7">
        <f t="shared" si="119"/>
        <v>71353.845676977522</v>
      </c>
      <c r="CD82" s="7">
        <f t="shared" si="119"/>
        <v>71353.845676977522</v>
      </c>
      <c r="CE82" s="7">
        <f t="shared" si="119"/>
        <v>71353.845676977522</v>
      </c>
      <c r="CF82" s="7">
        <f t="shared" si="119"/>
        <v>71353.845676977522</v>
      </c>
      <c r="CG82" s="7">
        <f t="shared" si="119"/>
        <v>71353.845676977522</v>
      </c>
      <c r="CH82" s="7">
        <f t="shared" si="119"/>
        <v>71353.845676977522</v>
      </c>
      <c r="CI82" s="7">
        <f t="shared" si="119"/>
        <v>71353.845676977522</v>
      </c>
      <c r="CJ82" s="7">
        <f t="shared" si="119"/>
        <v>71353.845676977522</v>
      </c>
      <c r="CK82" s="7">
        <f t="shared" si="116"/>
        <v>71353.845676977522</v>
      </c>
      <c r="CL82" s="7">
        <f t="shared" si="116"/>
        <v>73137.691818901963</v>
      </c>
      <c r="CM82" s="7">
        <f t="shared" si="116"/>
        <v>73137.691818901963</v>
      </c>
      <c r="CN82" s="7">
        <f t="shared" si="116"/>
        <v>73137.691818901963</v>
      </c>
      <c r="CO82" s="7">
        <f t="shared" si="116"/>
        <v>73137.691818901963</v>
      </c>
      <c r="CP82" s="7">
        <f t="shared" si="116"/>
        <v>73137.691818901963</v>
      </c>
      <c r="CQ82" s="7">
        <f t="shared" si="116"/>
        <v>73137.691818901963</v>
      </c>
      <c r="CR82" s="7">
        <f t="shared" si="116"/>
        <v>73137.691818901963</v>
      </c>
      <c r="CS82" s="7">
        <f t="shared" si="116"/>
        <v>73137.691818901963</v>
      </c>
      <c r="CT82" s="7">
        <f t="shared" si="116"/>
        <v>73137.691818901963</v>
      </c>
      <c r="CU82" s="7">
        <f t="shared" si="116"/>
        <v>73137.691818901963</v>
      </c>
      <c r="CV82" s="7">
        <f t="shared" si="116"/>
        <v>73137.691818901963</v>
      </c>
      <c r="CW82" s="7">
        <f t="shared" si="116"/>
        <v>73137.691818901963</v>
      </c>
      <c r="CX82" s="7">
        <f t="shared" si="116"/>
        <v>74966.134114374494</v>
      </c>
      <c r="CY82" s="7">
        <f t="shared" si="116"/>
        <v>74966.134114374494</v>
      </c>
      <c r="CZ82" s="7">
        <f t="shared" si="116"/>
        <v>74966.134114374494</v>
      </c>
      <c r="DA82" s="7">
        <f t="shared" si="116"/>
        <v>74966.134114374494</v>
      </c>
      <c r="DB82" s="7">
        <f t="shared" si="116"/>
        <v>74966.134114374494</v>
      </c>
      <c r="DC82" s="7">
        <f t="shared" si="116"/>
        <v>74966.134114374494</v>
      </c>
      <c r="DD82" s="7">
        <f t="shared" si="116"/>
        <v>74966.134114374494</v>
      </c>
      <c r="DE82" s="7">
        <f t="shared" si="116"/>
        <v>74966.134114374494</v>
      </c>
      <c r="DF82" s="7">
        <f t="shared" si="116"/>
        <v>74966.134114374494</v>
      </c>
      <c r="DG82" s="7">
        <f t="shared" si="116"/>
        <v>74966.134114374494</v>
      </c>
      <c r="DH82" s="7">
        <f t="shared" si="116"/>
        <v>74966.134114374494</v>
      </c>
      <c r="DI82" s="7">
        <f t="shared" si="116"/>
        <v>74966.134114374494</v>
      </c>
      <c r="DJ82" s="7">
        <f t="shared" si="116"/>
        <v>76840.287467233866</v>
      </c>
      <c r="DK82" s="7">
        <f t="shared" si="116"/>
        <v>76840.287467233866</v>
      </c>
      <c r="DL82" s="7">
        <f t="shared" si="116"/>
        <v>76840.287467233866</v>
      </c>
      <c r="DM82" s="7">
        <f t="shared" si="116"/>
        <v>76840.287467233866</v>
      </c>
      <c r="DN82" s="7">
        <f t="shared" si="116"/>
        <v>76840.287467233866</v>
      </c>
      <c r="DO82" s="7">
        <f t="shared" si="116"/>
        <v>76840.287467233866</v>
      </c>
      <c r="DP82" s="7">
        <f t="shared" si="116"/>
        <v>76840.287467233866</v>
      </c>
      <c r="DQ82" s="7">
        <f t="shared" si="116"/>
        <v>76840.287467233866</v>
      </c>
      <c r="DR82" s="7">
        <f t="shared" si="116"/>
        <v>76840.287467233866</v>
      </c>
      <c r="DS82" s="7">
        <f t="shared" si="116"/>
        <v>76840.287467233866</v>
      </c>
      <c r="DT82" s="7">
        <f t="shared" si="116"/>
        <v>76840.287467233866</v>
      </c>
      <c r="DU82" s="7">
        <f t="shared" si="116"/>
        <v>76840.287467233866</v>
      </c>
      <c r="DV82" s="7">
        <f t="shared" si="116"/>
        <v>78761.294653914709</v>
      </c>
      <c r="DW82" s="7">
        <f t="shared" si="116"/>
        <v>78761.294653914709</v>
      </c>
      <c r="DX82" s="7">
        <f t="shared" si="116"/>
        <v>78761.294653914709</v>
      </c>
      <c r="DY82" s="7">
        <f t="shared" si="116"/>
        <v>78761.294653914709</v>
      </c>
      <c r="DZ82" s="7">
        <f t="shared" si="116"/>
        <v>78761.294653914709</v>
      </c>
      <c r="EA82" s="7">
        <f t="shared" si="117"/>
        <v>78761.294653914709</v>
      </c>
      <c r="EB82" s="7">
        <f t="shared" si="117"/>
        <v>78761.294653914709</v>
      </c>
      <c r="EC82" s="7">
        <f t="shared" si="117"/>
        <v>78761.294653914709</v>
      </c>
      <c r="ED82" s="7">
        <f t="shared" si="117"/>
        <v>78761.294653914709</v>
      </c>
      <c r="EE82" s="7">
        <f t="shared" si="117"/>
        <v>78761.294653914709</v>
      </c>
      <c r="EF82" s="7">
        <f t="shared" si="117"/>
        <v>78761.294653914709</v>
      </c>
      <c r="EG82" s="7">
        <f t="shared" si="117"/>
        <v>78761.294653914709</v>
      </c>
      <c r="EH82" s="7">
        <f t="shared" si="117"/>
        <v>80730.327020262557</v>
      </c>
      <c r="EI82" s="7">
        <f t="shared" si="117"/>
        <v>80730.327020262557</v>
      </c>
      <c r="EJ82" s="7">
        <f t="shared" si="117"/>
        <v>80730.327020262557</v>
      </c>
      <c r="EK82" s="7">
        <f t="shared" si="117"/>
        <v>80730.327020262557</v>
      </c>
      <c r="EL82" s="7">
        <f t="shared" si="117"/>
        <v>80730.327020262557</v>
      </c>
      <c r="EM82" s="7">
        <f t="shared" si="117"/>
        <v>80730.327020262557</v>
      </c>
      <c r="EN82" s="7">
        <f t="shared" si="117"/>
        <v>80730.327020262557</v>
      </c>
      <c r="EO82" s="7">
        <f t="shared" si="117"/>
        <v>80730.327020262557</v>
      </c>
      <c r="EP82" s="7">
        <f t="shared" si="117"/>
        <v>80730.327020262557</v>
      </c>
      <c r="EQ82" s="7">
        <f t="shared" si="117"/>
        <v>80730.327020262557</v>
      </c>
      <c r="ER82" s="7">
        <f t="shared" si="117"/>
        <v>80730.327020262557</v>
      </c>
      <c r="ES82" s="7">
        <f t="shared" si="117"/>
        <v>80730.327020262557</v>
      </c>
      <c r="ET82" s="7">
        <f t="shared" si="117"/>
        <v>82748.585195769119</v>
      </c>
      <c r="EU82" s="7">
        <f t="shared" si="117"/>
        <v>82748.585195769119</v>
      </c>
      <c r="EV82" s="7">
        <f t="shared" si="117"/>
        <v>82748.585195769119</v>
      </c>
      <c r="EW82" s="7">
        <f t="shared" si="117"/>
        <v>82748.585195769119</v>
      </c>
      <c r="EX82" s="7">
        <f t="shared" si="117"/>
        <v>82748.585195769119</v>
      </c>
      <c r="EY82" s="7">
        <f t="shared" si="117"/>
        <v>82748.585195769119</v>
      </c>
      <c r="EZ82" s="7">
        <f t="shared" si="117"/>
        <v>82748.585195769119</v>
      </c>
      <c r="FA82" s="7">
        <f t="shared" si="117"/>
        <v>82748.585195769119</v>
      </c>
      <c r="FB82" s="7">
        <f t="shared" si="117"/>
        <v>82748.585195769119</v>
      </c>
      <c r="FC82" s="7">
        <f t="shared" si="117"/>
        <v>82748.585195769119</v>
      </c>
      <c r="FD82" s="7">
        <f t="shared" si="117"/>
        <v>82748.585195769119</v>
      </c>
      <c r="FE82" s="7">
        <f t="shared" si="117"/>
        <v>82748.585195769119</v>
      </c>
      <c r="FF82" s="7">
        <f t="shared" si="117"/>
        <v>84817.299825663344</v>
      </c>
      <c r="FG82" s="7">
        <f t="shared" si="117"/>
        <v>84817.299825663344</v>
      </c>
      <c r="FH82" s="7">
        <f t="shared" si="117"/>
        <v>84817.299825663344</v>
      </c>
      <c r="FI82" s="7">
        <f t="shared" si="117"/>
        <v>84817.299825663344</v>
      </c>
      <c r="FJ82" s="7">
        <f t="shared" si="117"/>
        <v>84817.299825663344</v>
      </c>
      <c r="FK82" s="7">
        <f t="shared" si="117"/>
        <v>84817.299825663344</v>
      </c>
      <c r="FL82" s="7">
        <f t="shared" si="117"/>
        <v>84817.299825663344</v>
      </c>
      <c r="FM82" s="7">
        <f t="shared" si="117"/>
        <v>84817.299825663344</v>
      </c>
      <c r="FN82" s="7">
        <f t="shared" si="117"/>
        <v>84817.299825663344</v>
      </c>
      <c r="FO82" s="7">
        <f t="shared" si="117"/>
        <v>84817.299825663344</v>
      </c>
      <c r="FP82" s="7">
        <f t="shared" si="117"/>
        <v>84817.299825663344</v>
      </c>
      <c r="FQ82" s="7">
        <f t="shared" si="117"/>
        <v>84817.299825663344</v>
      </c>
      <c r="FR82" s="7">
        <f t="shared" si="117"/>
        <v>86937.732321304924</v>
      </c>
      <c r="FS82" s="7">
        <f t="shared" si="117"/>
        <v>86937.732321304924</v>
      </c>
      <c r="FT82" s="7">
        <f t="shared" si="117"/>
        <v>86937.732321304924</v>
      </c>
      <c r="FU82" s="7">
        <f t="shared" si="117"/>
        <v>86937.732321304924</v>
      </c>
      <c r="FV82" s="7">
        <f t="shared" si="117"/>
        <v>86937.732321304924</v>
      </c>
      <c r="FW82" s="7">
        <f t="shared" si="117"/>
        <v>86937.732321304924</v>
      </c>
      <c r="FX82" s="7">
        <f t="shared" si="117"/>
        <v>86937.732321304924</v>
      </c>
    </row>
    <row r="83" spans="1:180" x14ac:dyDescent="0.3">
      <c r="A83" s="25">
        <v>27459</v>
      </c>
      <c r="B83" s="26">
        <v>20.5</v>
      </c>
      <c r="C83" s="26">
        <v>7.75</v>
      </c>
      <c r="D83" s="10" t="s">
        <v>126</v>
      </c>
      <c r="E83" s="27">
        <v>1</v>
      </c>
      <c r="F83" s="2">
        <v>43040</v>
      </c>
      <c r="G83" s="6">
        <v>6</v>
      </c>
      <c r="H83" s="9">
        <f t="shared" si="118"/>
        <v>43221</v>
      </c>
      <c r="I83" s="7">
        <f t="shared" si="114"/>
        <v>0</v>
      </c>
      <c r="J83" s="7">
        <f t="shared" si="114"/>
        <v>0</v>
      </c>
      <c r="K83" s="7">
        <f t="shared" si="114"/>
        <v>0</v>
      </c>
      <c r="L83" s="7">
        <f t="shared" si="114"/>
        <v>0</v>
      </c>
      <c r="M83" s="7">
        <f t="shared" si="114"/>
        <v>0</v>
      </c>
      <c r="N83" s="7">
        <f t="shared" si="114"/>
        <v>0</v>
      </c>
      <c r="O83" s="7">
        <f t="shared" si="114"/>
        <v>0</v>
      </c>
      <c r="P83" s="7">
        <f t="shared" si="114"/>
        <v>0</v>
      </c>
      <c r="Q83" s="7">
        <f t="shared" si="114"/>
        <v>0</v>
      </c>
      <c r="R83" s="7">
        <f t="shared" si="114"/>
        <v>0</v>
      </c>
      <c r="S83" s="7">
        <f t="shared" si="114"/>
        <v>0</v>
      </c>
      <c r="T83" s="7">
        <f t="shared" si="114"/>
        <v>0</v>
      </c>
      <c r="U83" s="7">
        <f t="shared" si="114"/>
        <v>0</v>
      </c>
      <c r="V83" s="7">
        <f t="shared" si="114"/>
        <v>0</v>
      </c>
      <c r="W83" s="7">
        <f t="shared" si="114"/>
        <v>0</v>
      </c>
      <c r="X83" s="7">
        <f t="shared" si="114"/>
        <v>0</v>
      </c>
      <c r="Y83" s="7">
        <f t="shared" si="119"/>
        <v>0</v>
      </c>
      <c r="Z83" s="7">
        <f t="shared" si="119"/>
        <v>0</v>
      </c>
      <c r="AA83" s="7">
        <f t="shared" si="119"/>
        <v>0</v>
      </c>
      <c r="AB83" s="7">
        <f t="shared" si="119"/>
        <v>0</v>
      </c>
      <c r="AC83" s="7">
        <f t="shared" si="119"/>
        <v>0</v>
      </c>
      <c r="AD83" s="7">
        <f t="shared" si="119"/>
        <v>0</v>
      </c>
      <c r="AE83" s="7">
        <f t="shared" si="119"/>
        <v>0</v>
      </c>
      <c r="AF83" s="7">
        <f t="shared" si="119"/>
        <v>0</v>
      </c>
      <c r="AG83" s="7">
        <f t="shared" si="119"/>
        <v>0</v>
      </c>
      <c r="AH83" s="7">
        <f t="shared" si="119"/>
        <v>64643.0625</v>
      </c>
      <c r="AI83" s="7">
        <f t="shared" si="119"/>
        <v>64643.0625</v>
      </c>
      <c r="AJ83" s="7">
        <f t="shared" si="119"/>
        <v>64643.0625</v>
      </c>
      <c r="AK83" s="7">
        <f t="shared" si="119"/>
        <v>64643.0625</v>
      </c>
      <c r="AL83" s="7">
        <f t="shared" si="119"/>
        <v>64643.0625</v>
      </c>
      <c r="AM83" s="7">
        <f t="shared" si="119"/>
        <v>64643.0625</v>
      </c>
      <c r="AN83" s="7">
        <f t="shared" si="119"/>
        <v>64643.0625</v>
      </c>
      <c r="AO83" s="7">
        <f t="shared" si="119"/>
        <v>64643.0625</v>
      </c>
      <c r="AP83" s="7">
        <f t="shared" si="119"/>
        <v>66259.139062499991</v>
      </c>
      <c r="AQ83" s="7">
        <f t="shared" si="119"/>
        <v>66259.139062499991</v>
      </c>
      <c r="AR83" s="7">
        <f t="shared" si="119"/>
        <v>66259.139062499991</v>
      </c>
      <c r="AS83" s="7">
        <f t="shared" si="119"/>
        <v>66259.139062499991</v>
      </c>
      <c r="AT83" s="7">
        <f t="shared" si="119"/>
        <v>66259.139062499991</v>
      </c>
      <c r="AU83" s="7">
        <f t="shared" si="119"/>
        <v>66259.139062499991</v>
      </c>
      <c r="AV83" s="7">
        <f t="shared" si="119"/>
        <v>66259.139062499991</v>
      </c>
      <c r="AW83" s="7">
        <f t="shared" si="119"/>
        <v>66259.139062499991</v>
      </c>
      <c r="AX83" s="7">
        <f t="shared" si="119"/>
        <v>66259.139062499991</v>
      </c>
      <c r="AY83" s="7">
        <f t="shared" si="119"/>
        <v>66259.139062499991</v>
      </c>
      <c r="AZ83" s="7">
        <f t="shared" si="119"/>
        <v>66259.139062499991</v>
      </c>
      <c r="BA83" s="7">
        <f t="shared" si="119"/>
        <v>66259.139062499991</v>
      </c>
      <c r="BB83" s="7">
        <f t="shared" si="119"/>
        <v>67915.617539062499</v>
      </c>
      <c r="BC83" s="7">
        <f t="shared" si="119"/>
        <v>67915.617539062499</v>
      </c>
      <c r="BD83" s="7">
        <f t="shared" si="119"/>
        <v>67915.617539062499</v>
      </c>
      <c r="BE83" s="7">
        <f t="shared" si="119"/>
        <v>67915.617539062499</v>
      </c>
      <c r="BF83" s="7">
        <f t="shared" si="119"/>
        <v>67915.617539062499</v>
      </c>
      <c r="BG83" s="7">
        <f t="shared" si="119"/>
        <v>67915.617539062499</v>
      </c>
      <c r="BH83" s="7">
        <f t="shared" si="119"/>
        <v>67915.617539062499</v>
      </c>
      <c r="BI83" s="7">
        <f t="shared" si="119"/>
        <v>67915.617539062499</v>
      </c>
      <c r="BJ83" s="7">
        <f t="shared" si="119"/>
        <v>67915.617539062499</v>
      </c>
      <c r="BK83" s="7">
        <f t="shared" si="119"/>
        <v>67915.617539062499</v>
      </c>
      <c r="BL83" s="7">
        <f t="shared" si="119"/>
        <v>67915.617539062499</v>
      </c>
      <c r="BM83" s="7">
        <f t="shared" si="119"/>
        <v>67915.617539062499</v>
      </c>
      <c r="BN83" s="7">
        <f t="shared" si="119"/>
        <v>69613.507977539048</v>
      </c>
      <c r="BO83" s="7">
        <f t="shared" si="119"/>
        <v>69613.507977539048</v>
      </c>
      <c r="BP83" s="7">
        <f t="shared" si="119"/>
        <v>69613.507977539048</v>
      </c>
      <c r="BQ83" s="7">
        <f t="shared" si="119"/>
        <v>69613.507977539048</v>
      </c>
      <c r="BR83" s="7">
        <f t="shared" si="119"/>
        <v>69613.507977539048</v>
      </c>
      <c r="BS83" s="7">
        <f t="shared" si="119"/>
        <v>69613.507977539048</v>
      </c>
      <c r="BT83" s="7">
        <f t="shared" si="119"/>
        <v>69613.507977539048</v>
      </c>
      <c r="BU83" s="7">
        <f t="shared" si="119"/>
        <v>69613.507977539048</v>
      </c>
      <c r="BV83" s="7">
        <f t="shared" si="119"/>
        <v>69613.507977539048</v>
      </c>
      <c r="BW83" s="7">
        <f t="shared" si="119"/>
        <v>69613.507977539048</v>
      </c>
      <c r="BX83" s="7">
        <f t="shared" si="119"/>
        <v>69613.507977539048</v>
      </c>
      <c r="BY83" s="7">
        <f t="shared" si="119"/>
        <v>69613.507977539048</v>
      </c>
      <c r="BZ83" s="7">
        <f t="shared" si="119"/>
        <v>71353.845676977522</v>
      </c>
      <c r="CA83" s="7">
        <f t="shared" si="119"/>
        <v>71353.845676977522</v>
      </c>
      <c r="CB83" s="7">
        <f t="shared" si="119"/>
        <v>71353.845676977522</v>
      </c>
      <c r="CC83" s="7">
        <f t="shared" si="119"/>
        <v>71353.845676977522</v>
      </c>
      <c r="CD83" s="7">
        <f t="shared" si="119"/>
        <v>71353.845676977522</v>
      </c>
      <c r="CE83" s="7">
        <f t="shared" si="119"/>
        <v>71353.845676977522</v>
      </c>
      <c r="CF83" s="7">
        <f t="shared" si="119"/>
        <v>71353.845676977522</v>
      </c>
      <c r="CG83" s="7">
        <f t="shared" si="119"/>
        <v>71353.845676977522</v>
      </c>
      <c r="CH83" s="7">
        <f t="shared" si="119"/>
        <v>71353.845676977522</v>
      </c>
      <c r="CI83" s="7">
        <f t="shared" si="119"/>
        <v>71353.845676977522</v>
      </c>
      <c r="CJ83" s="7">
        <f t="shared" si="119"/>
        <v>71353.845676977522</v>
      </c>
      <c r="CK83" s="7">
        <f t="shared" si="116"/>
        <v>71353.845676977522</v>
      </c>
      <c r="CL83" s="7">
        <f t="shared" si="116"/>
        <v>73137.691818901963</v>
      </c>
      <c r="CM83" s="7">
        <f t="shared" si="116"/>
        <v>73137.691818901963</v>
      </c>
      <c r="CN83" s="7">
        <f t="shared" si="116"/>
        <v>73137.691818901963</v>
      </c>
      <c r="CO83" s="7">
        <f t="shared" si="116"/>
        <v>73137.691818901963</v>
      </c>
      <c r="CP83" s="7">
        <f t="shared" si="116"/>
        <v>73137.691818901963</v>
      </c>
      <c r="CQ83" s="7">
        <f t="shared" si="116"/>
        <v>73137.691818901963</v>
      </c>
      <c r="CR83" s="7">
        <f t="shared" si="116"/>
        <v>73137.691818901963</v>
      </c>
      <c r="CS83" s="7">
        <f t="shared" si="116"/>
        <v>73137.691818901963</v>
      </c>
      <c r="CT83" s="7">
        <f t="shared" si="116"/>
        <v>73137.691818901963</v>
      </c>
      <c r="CU83" s="7">
        <f t="shared" si="116"/>
        <v>73137.691818901963</v>
      </c>
      <c r="CV83" s="7">
        <f t="shared" si="116"/>
        <v>73137.691818901963</v>
      </c>
      <c r="CW83" s="7">
        <f t="shared" si="116"/>
        <v>73137.691818901963</v>
      </c>
      <c r="CX83" s="7">
        <f t="shared" si="116"/>
        <v>74966.134114374494</v>
      </c>
      <c r="CY83" s="7">
        <f t="shared" si="116"/>
        <v>74966.134114374494</v>
      </c>
      <c r="CZ83" s="7">
        <f t="shared" si="116"/>
        <v>74966.134114374494</v>
      </c>
      <c r="DA83" s="7">
        <f t="shared" si="116"/>
        <v>74966.134114374494</v>
      </c>
      <c r="DB83" s="7">
        <f t="shared" si="116"/>
        <v>74966.134114374494</v>
      </c>
      <c r="DC83" s="7">
        <f t="shared" si="116"/>
        <v>74966.134114374494</v>
      </c>
      <c r="DD83" s="7">
        <f t="shared" si="116"/>
        <v>74966.134114374494</v>
      </c>
      <c r="DE83" s="7">
        <f t="shared" si="116"/>
        <v>74966.134114374494</v>
      </c>
      <c r="DF83" s="7">
        <f t="shared" si="116"/>
        <v>74966.134114374494</v>
      </c>
      <c r="DG83" s="7">
        <f t="shared" si="116"/>
        <v>74966.134114374494</v>
      </c>
      <c r="DH83" s="7">
        <f t="shared" si="116"/>
        <v>74966.134114374494</v>
      </c>
      <c r="DI83" s="7">
        <f t="shared" si="116"/>
        <v>74966.134114374494</v>
      </c>
      <c r="DJ83" s="7">
        <f t="shared" si="116"/>
        <v>76840.287467233866</v>
      </c>
      <c r="DK83" s="7">
        <f t="shared" si="116"/>
        <v>76840.287467233866</v>
      </c>
      <c r="DL83" s="7">
        <f t="shared" si="116"/>
        <v>76840.287467233866</v>
      </c>
      <c r="DM83" s="7">
        <f t="shared" si="116"/>
        <v>76840.287467233866</v>
      </c>
      <c r="DN83" s="7">
        <f t="shared" si="116"/>
        <v>76840.287467233866</v>
      </c>
      <c r="DO83" s="7">
        <f t="shared" si="116"/>
        <v>76840.287467233866</v>
      </c>
      <c r="DP83" s="7">
        <f t="shared" si="116"/>
        <v>76840.287467233866</v>
      </c>
      <c r="DQ83" s="7">
        <f t="shared" ref="DQ83:EF88" si="120">IF(DQ$8&gt;=$H83,(($A83*($B83+$C83)*$E83)*DQ$2)/12,0)</f>
        <v>76840.287467233866</v>
      </c>
      <c r="DR83" s="7">
        <f t="shared" si="120"/>
        <v>76840.287467233866</v>
      </c>
      <c r="DS83" s="7">
        <f t="shared" si="120"/>
        <v>76840.287467233866</v>
      </c>
      <c r="DT83" s="7">
        <f t="shared" si="120"/>
        <v>76840.287467233866</v>
      </c>
      <c r="DU83" s="7">
        <f t="shared" si="120"/>
        <v>76840.287467233866</v>
      </c>
      <c r="DV83" s="7">
        <f t="shared" si="120"/>
        <v>78761.294653914709</v>
      </c>
      <c r="DW83" s="7">
        <f t="shared" si="120"/>
        <v>78761.294653914709</v>
      </c>
      <c r="DX83" s="7">
        <f t="shared" si="120"/>
        <v>78761.294653914709</v>
      </c>
      <c r="DY83" s="7">
        <f t="shared" si="120"/>
        <v>78761.294653914709</v>
      </c>
      <c r="DZ83" s="7">
        <f t="shared" si="120"/>
        <v>78761.294653914709</v>
      </c>
      <c r="EA83" s="7">
        <f t="shared" si="117"/>
        <v>78761.294653914709</v>
      </c>
      <c r="EB83" s="7">
        <f t="shared" si="117"/>
        <v>78761.294653914709</v>
      </c>
      <c r="EC83" s="7">
        <f t="shared" si="117"/>
        <v>78761.294653914709</v>
      </c>
      <c r="ED83" s="7">
        <f t="shared" si="117"/>
        <v>78761.294653914709</v>
      </c>
      <c r="EE83" s="7">
        <f t="shared" si="117"/>
        <v>78761.294653914709</v>
      </c>
      <c r="EF83" s="7">
        <f t="shared" si="117"/>
        <v>78761.294653914709</v>
      </c>
      <c r="EG83" s="7">
        <f t="shared" si="117"/>
        <v>78761.294653914709</v>
      </c>
      <c r="EH83" s="7">
        <f t="shared" si="117"/>
        <v>80730.327020262557</v>
      </c>
      <c r="EI83" s="7">
        <f t="shared" si="117"/>
        <v>80730.327020262557</v>
      </c>
      <c r="EJ83" s="7">
        <f t="shared" si="117"/>
        <v>80730.327020262557</v>
      </c>
      <c r="EK83" s="7">
        <f t="shared" si="117"/>
        <v>80730.327020262557</v>
      </c>
      <c r="EL83" s="7">
        <f t="shared" si="117"/>
        <v>80730.327020262557</v>
      </c>
      <c r="EM83" s="7">
        <f t="shared" si="117"/>
        <v>80730.327020262557</v>
      </c>
      <c r="EN83" s="7">
        <f t="shared" si="117"/>
        <v>80730.327020262557</v>
      </c>
      <c r="EO83" s="7">
        <f t="shared" si="117"/>
        <v>80730.327020262557</v>
      </c>
      <c r="EP83" s="7">
        <f t="shared" si="117"/>
        <v>80730.327020262557</v>
      </c>
      <c r="EQ83" s="7">
        <f t="shared" si="117"/>
        <v>80730.327020262557</v>
      </c>
      <c r="ER83" s="7">
        <f t="shared" si="117"/>
        <v>80730.327020262557</v>
      </c>
      <c r="ES83" s="7">
        <f t="shared" ref="ES83:FX83" si="121">IF(ES$8&gt;=$H83,(($A83*($B83+$C83)*$E83)*ES$2)/12,0)</f>
        <v>80730.327020262557</v>
      </c>
      <c r="ET83" s="7">
        <f t="shared" si="121"/>
        <v>82748.585195769119</v>
      </c>
      <c r="EU83" s="7">
        <f t="shared" si="121"/>
        <v>82748.585195769119</v>
      </c>
      <c r="EV83" s="7">
        <f t="shared" si="121"/>
        <v>82748.585195769119</v>
      </c>
      <c r="EW83" s="7">
        <f t="shared" si="121"/>
        <v>82748.585195769119</v>
      </c>
      <c r="EX83" s="7">
        <f t="shared" si="121"/>
        <v>82748.585195769119</v>
      </c>
      <c r="EY83" s="7">
        <f t="shared" si="121"/>
        <v>82748.585195769119</v>
      </c>
      <c r="EZ83" s="7">
        <f t="shared" si="121"/>
        <v>82748.585195769119</v>
      </c>
      <c r="FA83" s="7">
        <f t="shared" si="121"/>
        <v>82748.585195769119</v>
      </c>
      <c r="FB83" s="7">
        <f t="shared" si="121"/>
        <v>82748.585195769119</v>
      </c>
      <c r="FC83" s="7">
        <f t="shared" si="121"/>
        <v>82748.585195769119</v>
      </c>
      <c r="FD83" s="7">
        <f t="shared" si="121"/>
        <v>82748.585195769119</v>
      </c>
      <c r="FE83" s="7">
        <f t="shared" si="121"/>
        <v>82748.585195769119</v>
      </c>
      <c r="FF83" s="7">
        <f t="shared" si="121"/>
        <v>84817.299825663344</v>
      </c>
      <c r="FG83" s="7">
        <f t="shared" si="121"/>
        <v>84817.299825663344</v>
      </c>
      <c r="FH83" s="7">
        <f t="shared" si="121"/>
        <v>84817.299825663344</v>
      </c>
      <c r="FI83" s="7">
        <f t="shared" si="121"/>
        <v>84817.299825663344</v>
      </c>
      <c r="FJ83" s="7">
        <f t="shared" si="121"/>
        <v>84817.299825663344</v>
      </c>
      <c r="FK83" s="7">
        <f t="shared" si="121"/>
        <v>84817.299825663344</v>
      </c>
      <c r="FL83" s="7">
        <f t="shared" si="121"/>
        <v>84817.299825663344</v>
      </c>
      <c r="FM83" s="7">
        <f t="shared" si="121"/>
        <v>84817.299825663344</v>
      </c>
      <c r="FN83" s="7">
        <f t="shared" si="121"/>
        <v>84817.299825663344</v>
      </c>
      <c r="FO83" s="7">
        <f t="shared" si="121"/>
        <v>84817.299825663344</v>
      </c>
      <c r="FP83" s="7">
        <f t="shared" si="121"/>
        <v>84817.299825663344</v>
      </c>
      <c r="FQ83" s="7">
        <f t="shared" si="121"/>
        <v>84817.299825663344</v>
      </c>
      <c r="FR83" s="7">
        <f t="shared" si="121"/>
        <v>86937.732321304924</v>
      </c>
      <c r="FS83" s="7">
        <f t="shared" si="121"/>
        <v>86937.732321304924</v>
      </c>
      <c r="FT83" s="7">
        <f t="shared" si="121"/>
        <v>86937.732321304924</v>
      </c>
      <c r="FU83" s="7">
        <f t="shared" si="121"/>
        <v>86937.732321304924</v>
      </c>
      <c r="FV83" s="7">
        <f t="shared" si="121"/>
        <v>86937.732321304924</v>
      </c>
      <c r="FW83" s="7">
        <f t="shared" si="121"/>
        <v>86937.732321304924</v>
      </c>
      <c r="FX83" s="7">
        <f t="shared" si="121"/>
        <v>86937.732321304924</v>
      </c>
    </row>
    <row r="84" spans="1:180" x14ac:dyDescent="0.3">
      <c r="A84" s="25">
        <v>27459</v>
      </c>
      <c r="B84" s="26">
        <v>20.5</v>
      </c>
      <c r="C84" s="26">
        <v>7.75</v>
      </c>
      <c r="D84" s="10" t="s">
        <v>127</v>
      </c>
      <c r="E84" s="27">
        <v>1</v>
      </c>
      <c r="F84" s="2">
        <v>43040</v>
      </c>
      <c r="G84" s="6">
        <v>6</v>
      </c>
      <c r="H84" s="9">
        <f t="shared" si="118"/>
        <v>43221</v>
      </c>
      <c r="I84" s="7">
        <f t="shared" si="114"/>
        <v>0</v>
      </c>
      <c r="J84" s="7">
        <f t="shared" si="114"/>
        <v>0</v>
      </c>
      <c r="K84" s="7">
        <f t="shared" si="114"/>
        <v>0</v>
      </c>
      <c r="L84" s="7">
        <f t="shared" si="114"/>
        <v>0</v>
      </c>
      <c r="M84" s="7">
        <f t="shared" si="114"/>
        <v>0</v>
      </c>
      <c r="N84" s="7">
        <f t="shared" si="114"/>
        <v>0</v>
      </c>
      <c r="O84" s="7">
        <f t="shared" si="114"/>
        <v>0</v>
      </c>
      <c r="P84" s="7">
        <f t="shared" si="114"/>
        <v>0</v>
      </c>
      <c r="Q84" s="7">
        <f t="shared" si="114"/>
        <v>0</v>
      </c>
      <c r="R84" s="7">
        <f t="shared" si="114"/>
        <v>0</v>
      </c>
      <c r="S84" s="7">
        <f t="shared" si="114"/>
        <v>0</v>
      </c>
      <c r="T84" s="7">
        <f t="shared" si="114"/>
        <v>0</v>
      </c>
      <c r="U84" s="7">
        <f t="shared" si="114"/>
        <v>0</v>
      </c>
      <c r="V84" s="7">
        <f t="shared" si="114"/>
        <v>0</v>
      </c>
      <c r="W84" s="7">
        <f t="shared" si="114"/>
        <v>0</v>
      </c>
      <c r="X84" s="7">
        <f t="shared" si="114"/>
        <v>0</v>
      </c>
      <c r="Y84" s="7">
        <f t="shared" si="119"/>
        <v>0</v>
      </c>
      <c r="Z84" s="7">
        <f t="shared" si="119"/>
        <v>0</v>
      </c>
      <c r="AA84" s="7">
        <f t="shared" si="119"/>
        <v>0</v>
      </c>
      <c r="AB84" s="7">
        <f t="shared" si="119"/>
        <v>0</v>
      </c>
      <c r="AC84" s="7">
        <f t="shared" si="119"/>
        <v>0</v>
      </c>
      <c r="AD84" s="7">
        <f t="shared" si="119"/>
        <v>0</v>
      </c>
      <c r="AE84" s="7">
        <f t="shared" si="119"/>
        <v>0</v>
      </c>
      <c r="AF84" s="7">
        <f t="shared" si="119"/>
        <v>0</v>
      </c>
      <c r="AG84" s="7">
        <f t="shared" si="119"/>
        <v>0</v>
      </c>
      <c r="AH84" s="7">
        <f t="shared" si="119"/>
        <v>64643.0625</v>
      </c>
      <c r="AI84" s="7">
        <f t="shared" si="119"/>
        <v>64643.0625</v>
      </c>
      <c r="AJ84" s="7">
        <f t="shared" si="119"/>
        <v>64643.0625</v>
      </c>
      <c r="AK84" s="7">
        <f t="shared" si="119"/>
        <v>64643.0625</v>
      </c>
      <c r="AL84" s="7">
        <f t="shared" si="119"/>
        <v>64643.0625</v>
      </c>
      <c r="AM84" s="7">
        <f t="shared" si="119"/>
        <v>64643.0625</v>
      </c>
      <c r="AN84" s="7">
        <f t="shared" si="119"/>
        <v>64643.0625</v>
      </c>
      <c r="AO84" s="7">
        <f t="shared" si="119"/>
        <v>64643.0625</v>
      </c>
      <c r="AP84" s="7">
        <f t="shared" si="119"/>
        <v>66259.139062499991</v>
      </c>
      <c r="AQ84" s="7">
        <f t="shared" si="119"/>
        <v>66259.139062499991</v>
      </c>
      <c r="AR84" s="7">
        <f t="shared" si="119"/>
        <v>66259.139062499991</v>
      </c>
      <c r="AS84" s="7">
        <f t="shared" si="119"/>
        <v>66259.139062499991</v>
      </c>
      <c r="AT84" s="7">
        <f t="shared" si="119"/>
        <v>66259.139062499991</v>
      </c>
      <c r="AU84" s="7">
        <f t="shared" si="119"/>
        <v>66259.139062499991</v>
      </c>
      <c r="AV84" s="7">
        <f t="shared" si="119"/>
        <v>66259.139062499991</v>
      </c>
      <c r="AW84" s="7">
        <f t="shared" si="119"/>
        <v>66259.139062499991</v>
      </c>
      <c r="AX84" s="7">
        <f t="shared" si="119"/>
        <v>66259.139062499991</v>
      </c>
      <c r="AY84" s="7">
        <f t="shared" si="119"/>
        <v>66259.139062499991</v>
      </c>
      <c r="AZ84" s="7">
        <f t="shared" si="119"/>
        <v>66259.139062499991</v>
      </c>
      <c r="BA84" s="7">
        <f t="shared" si="119"/>
        <v>66259.139062499991</v>
      </c>
      <c r="BB84" s="7">
        <f t="shared" si="119"/>
        <v>67915.617539062499</v>
      </c>
      <c r="BC84" s="7">
        <f t="shared" si="119"/>
        <v>67915.617539062499</v>
      </c>
      <c r="BD84" s="7">
        <f t="shared" si="119"/>
        <v>67915.617539062499</v>
      </c>
      <c r="BE84" s="7">
        <f t="shared" si="119"/>
        <v>67915.617539062499</v>
      </c>
      <c r="BF84" s="7">
        <f t="shared" si="119"/>
        <v>67915.617539062499</v>
      </c>
      <c r="BG84" s="7">
        <f t="shared" si="119"/>
        <v>67915.617539062499</v>
      </c>
      <c r="BH84" s="7">
        <f t="shared" si="119"/>
        <v>67915.617539062499</v>
      </c>
      <c r="BI84" s="7">
        <f t="shared" si="119"/>
        <v>67915.617539062499</v>
      </c>
      <c r="BJ84" s="7">
        <f t="shared" si="119"/>
        <v>67915.617539062499</v>
      </c>
      <c r="BK84" s="7">
        <f t="shared" si="119"/>
        <v>67915.617539062499</v>
      </c>
      <c r="BL84" s="7">
        <f t="shared" si="119"/>
        <v>67915.617539062499</v>
      </c>
      <c r="BM84" s="7">
        <f t="shared" si="119"/>
        <v>67915.617539062499</v>
      </c>
      <c r="BN84" s="7">
        <f t="shared" si="119"/>
        <v>69613.507977539048</v>
      </c>
      <c r="BO84" s="7">
        <f t="shared" si="119"/>
        <v>69613.507977539048</v>
      </c>
      <c r="BP84" s="7">
        <f t="shared" si="119"/>
        <v>69613.507977539048</v>
      </c>
      <c r="BQ84" s="7">
        <f t="shared" si="119"/>
        <v>69613.507977539048</v>
      </c>
      <c r="BR84" s="7">
        <f t="shared" si="119"/>
        <v>69613.507977539048</v>
      </c>
      <c r="BS84" s="7">
        <f t="shared" si="119"/>
        <v>69613.507977539048</v>
      </c>
      <c r="BT84" s="7">
        <f t="shared" si="119"/>
        <v>69613.507977539048</v>
      </c>
      <c r="BU84" s="7">
        <f t="shared" si="119"/>
        <v>69613.507977539048</v>
      </c>
      <c r="BV84" s="7">
        <f t="shared" si="119"/>
        <v>69613.507977539048</v>
      </c>
      <c r="BW84" s="7">
        <f t="shared" si="119"/>
        <v>69613.507977539048</v>
      </c>
      <c r="BX84" s="7">
        <f t="shared" si="119"/>
        <v>69613.507977539048</v>
      </c>
      <c r="BY84" s="7">
        <f t="shared" si="119"/>
        <v>69613.507977539048</v>
      </c>
      <c r="BZ84" s="7">
        <f t="shared" si="119"/>
        <v>71353.845676977522</v>
      </c>
      <c r="CA84" s="7">
        <f t="shared" si="119"/>
        <v>71353.845676977522</v>
      </c>
      <c r="CB84" s="7">
        <f t="shared" si="119"/>
        <v>71353.845676977522</v>
      </c>
      <c r="CC84" s="7">
        <f t="shared" si="119"/>
        <v>71353.845676977522</v>
      </c>
      <c r="CD84" s="7">
        <f t="shared" si="119"/>
        <v>71353.845676977522</v>
      </c>
      <c r="CE84" s="7">
        <f t="shared" si="119"/>
        <v>71353.845676977522</v>
      </c>
      <c r="CF84" s="7">
        <f t="shared" si="119"/>
        <v>71353.845676977522</v>
      </c>
      <c r="CG84" s="7">
        <f t="shared" si="119"/>
        <v>71353.845676977522</v>
      </c>
      <c r="CH84" s="7">
        <f t="shared" si="119"/>
        <v>71353.845676977522</v>
      </c>
      <c r="CI84" s="7">
        <f t="shared" si="119"/>
        <v>71353.845676977522</v>
      </c>
      <c r="CJ84" s="7">
        <f t="shared" si="119"/>
        <v>71353.845676977522</v>
      </c>
      <c r="CK84" s="7">
        <f t="shared" ref="CK84:CZ88" si="122">IF(CK$8&gt;=$H84,(($A84*($B84+$C84)*$E84)*CK$2)/12,0)</f>
        <v>71353.845676977522</v>
      </c>
      <c r="CL84" s="7">
        <f t="shared" si="122"/>
        <v>73137.691818901963</v>
      </c>
      <c r="CM84" s="7">
        <f t="shared" si="122"/>
        <v>73137.691818901963</v>
      </c>
      <c r="CN84" s="7">
        <f t="shared" si="122"/>
        <v>73137.691818901963</v>
      </c>
      <c r="CO84" s="7">
        <f t="shared" si="122"/>
        <v>73137.691818901963</v>
      </c>
      <c r="CP84" s="7">
        <f t="shared" si="122"/>
        <v>73137.691818901963</v>
      </c>
      <c r="CQ84" s="7">
        <f t="shared" si="122"/>
        <v>73137.691818901963</v>
      </c>
      <c r="CR84" s="7">
        <f t="shared" si="122"/>
        <v>73137.691818901963</v>
      </c>
      <c r="CS84" s="7">
        <f t="shared" si="122"/>
        <v>73137.691818901963</v>
      </c>
      <c r="CT84" s="7">
        <f t="shared" si="122"/>
        <v>73137.691818901963</v>
      </c>
      <c r="CU84" s="7">
        <f t="shared" si="122"/>
        <v>73137.691818901963</v>
      </c>
      <c r="CV84" s="7">
        <f t="shared" si="122"/>
        <v>73137.691818901963</v>
      </c>
      <c r="CW84" s="7">
        <f t="shared" si="122"/>
        <v>73137.691818901963</v>
      </c>
      <c r="CX84" s="7">
        <f t="shared" si="122"/>
        <v>74966.134114374494</v>
      </c>
      <c r="CY84" s="7">
        <f t="shared" si="122"/>
        <v>74966.134114374494</v>
      </c>
      <c r="CZ84" s="7">
        <f t="shared" si="122"/>
        <v>74966.134114374494</v>
      </c>
      <c r="DA84" s="7">
        <f t="shared" ref="DA84:DP88" si="123">IF(DA$8&gt;=$H84,(($A84*($B84+$C84)*$E84)*DA$2)/12,0)</f>
        <v>74966.134114374494</v>
      </c>
      <c r="DB84" s="7">
        <f t="shared" si="123"/>
        <v>74966.134114374494</v>
      </c>
      <c r="DC84" s="7">
        <f t="shared" si="123"/>
        <v>74966.134114374494</v>
      </c>
      <c r="DD84" s="7">
        <f t="shared" si="123"/>
        <v>74966.134114374494</v>
      </c>
      <c r="DE84" s="7">
        <f t="shared" si="123"/>
        <v>74966.134114374494</v>
      </c>
      <c r="DF84" s="7">
        <f t="shared" si="123"/>
        <v>74966.134114374494</v>
      </c>
      <c r="DG84" s="7">
        <f t="shared" si="123"/>
        <v>74966.134114374494</v>
      </c>
      <c r="DH84" s="7">
        <f t="shared" si="123"/>
        <v>74966.134114374494</v>
      </c>
      <c r="DI84" s="7">
        <f t="shared" si="123"/>
        <v>74966.134114374494</v>
      </c>
      <c r="DJ84" s="7">
        <f t="shared" si="123"/>
        <v>76840.287467233866</v>
      </c>
      <c r="DK84" s="7">
        <f t="shared" si="123"/>
        <v>76840.287467233866</v>
      </c>
      <c r="DL84" s="7">
        <f t="shared" si="123"/>
        <v>76840.287467233866</v>
      </c>
      <c r="DM84" s="7">
        <f t="shared" si="123"/>
        <v>76840.287467233866</v>
      </c>
      <c r="DN84" s="7">
        <f t="shared" si="123"/>
        <v>76840.287467233866</v>
      </c>
      <c r="DO84" s="7">
        <f t="shared" si="123"/>
        <v>76840.287467233866</v>
      </c>
      <c r="DP84" s="7">
        <f t="shared" si="123"/>
        <v>76840.287467233866</v>
      </c>
      <c r="DQ84" s="7">
        <f t="shared" si="120"/>
        <v>76840.287467233866</v>
      </c>
      <c r="DR84" s="7">
        <f t="shared" si="120"/>
        <v>76840.287467233866</v>
      </c>
      <c r="DS84" s="7">
        <f t="shared" si="120"/>
        <v>76840.287467233866</v>
      </c>
      <c r="DT84" s="7">
        <f t="shared" si="120"/>
        <v>76840.287467233866</v>
      </c>
      <c r="DU84" s="7">
        <f t="shared" si="120"/>
        <v>76840.287467233866</v>
      </c>
      <c r="DV84" s="7">
        <f t="shared" si="120"/>
        <v>78761.294653914709</v>
      </c>
      <c r="DW84" s="7">
        <f t="shared" si="120"/>
        <v>78761.294653914709</v>
      </c>
      <c r="DX84" s="7">
        <f t="shared" si="120"/>
        <v>78761.294653914709</v>
      </c>
      <c r="DY84" s="7">
        <f t="shared" si="120"/>
        <v>78761.294653914709</v>
      </c>
      <c r="DZ84" s="7">
        <f t="shared" si="120"/>
        <v>78761.294653914709</v>
      </c>
      <c r="EA84" s="7">
        <f t="shared" si="120"/>
        <v>78761.294653914709</v>
      </c>
      <c r="EB84" s="7">
        <f t="shared" si="120"/>
        <v>78761.294653914709</v>
      </c>
      <c r="EC84" s="7">
        <f t="shared" si="120"/>
        <v>78761.294653914709</v>
      </c>
      <c r="ED84" s="7">
        <f t="shared" si="120"/>
        <v>78761.294653914709</v>
      </c>
      <c r="EE84" s="7">
        <f t="shared" si="120"/>
        <v>78761.294653914709</v>
      </c>
      <c r="EF84" s="7">
        <f t="shared" si="120"/>
        <v>78761.294653914709</v>
      </c>
      <c r="EG84" s="7">
        <f t="shared" ref="EG84:FX88" si="124">IF(EG$8&gt;=$H84,(($A84*($B84+$C84)*$E84)*EG$2)/12,0)</f>
        <v>78761.294653914709</v>
      </c>
      <c r="EH84" s="7">
        <f t="shared" si="124"/>
        <v>80730.327020262557</v>
      </c>
      <c r="EI84" s="7">
        <f t="shared" si="124"/>
        <v>80730.327020262557</v>
      </c>
      <c r="EJ84" s="7">
        <f t="shared" si="124"/>
        <v>80730.327020262557</v>
      </c>
      <c r="EK84" s="7">
        <f t="shared" si="124"/>
        <v>80730.327020262557</v>
      </c>
      <c r="EL84" s="7">
        <f t="shared" si="124"/>
        <v>80730.327020262557</v>
      </c>
      <c r="EM84" s="7">
        <f t="shared" si="124"/>
        <v>80730.327020262557</v>
      </c>
      <c r="EN84" s="7">
        <f t="shared" si="124"/>
        <v>80730.327020262557</v>
      </c>
      <c r="EO84" s="7">
        <f t="shared" si="124"/>
        <v>80730.327020262557</v>
      </c>
      <c r="EP84" s="7">
        <f t="shared" si="124"/>
        <v>80730.327020262557</v>
      </c>
      <c r="EQ84" s="7">
        <f t="shared" si="124"/>
        <v>80730.327020262557</v>
      </c>
      <c r="ER84" s="7">
        <f t="shared" si="124"/>
        <v>80730.327020262557</v>
      </c>
      <c r="ES84" s="7">
        <f t="shared" si="124"/>
        <v>80730.327020262557</v>
      </c>
      <c r="ET84" s="7">
        <f t="shared" si="124"/>
        <v>82748.585195769119</v>
      </c>
      <c r="EU84" s="7">
        <f t="shared" si="124"/>
        <v>82748.585195769119</v>
      </c>
      <c r="EV84" s="7">
        <f t="shared" si="124"/>
        <v>82748.585195769119</v>
      </c>
      <c r="EW84" s="7">
        <f t="shared" si="124"/>
        <v>82748.585195769119</v>
      </c>
      <c r="EX84" s="7">
        <f t="shared" si="124"/>
        <v>82748.585195769119</v>
      </c>
      <c r="EY84" s="7">
        <f t="shared" si="124"/>
        <v>82748.585195769119</v>
      </c>
      <c r="EZ84" s="7">
        <f t="shared" si="124"/>
        <v>82748.585195769119</v>
      </c>
      <c r="FA84" s="7">
        <f t="shared" si="124"/>
        <v>82748.585195769119</v>
      </c>
      <c r="FB84" s="7">
        <f t="shared" si="124"/>
        <v>82748.585195769119</v>
      </c>
      <c r="FC84" s="7">
        <f t="shared" si="124"/>
        <v>82748.585195769119</v>
      </c>
      <c r="FD84" s="7">
        <f t="shared" si="124"/>
        <v>82748.585195769119</v>
      </c>
      <c r="FE84" s="7">
        <f t="shared" si="124"/>
        <v>82748.585195769119</v>
      </c>
      <c r="FF84" s="7">
        <f t="shared" si="124"/>
        <v>84817.299825663344</v>
      </c>
      <c r="FG84" s="7">
        <f t="shared" si="124"/>
        <v>84817.299825663344</v>
      </c>
      <c r="FH84" s="7">
        <f t="shared" si="124"/>
        <v>84817.299825663344</v>
      </c>
      <c r="FI84" s="7">
        <f t="shared" si="124"/>
        <v>84817.299825663344</v>
      </c>
      <c r="FJ84" s="7">
        <f t="shared" si="124"/>
        <v>84817.299825663344</v>
      </c>
      <c r="FK84" s="7">
        <f t="shared" si="124"/>
        <v>84817.299825663344</v>
      </c>
      <c r="FL84" s="7">
        <f t="shared" si="124"/>
        <v>84817.299825663344</v>
      </c>
      <c r="FM84" s="7">
        <f t="shared" si="124"/>
        <v>84817.299825663344</v>
      </c>
      <c r="FN84" s="7">
        <f t="shared" si="124"/>
        <v>84817.299825663344</v>
      </c>
      <c r="FO84" s="7">
        <f t="shared" si="124"/>
        <v>84817.299825663344</v>
      </c>
      <c r="FP84" s="7">
        <f t="shared" si="124"/>
        <v>84817.299825663344</v>
      </c>
      <c r="FQ84" s="7">
        <f t="shared" si="124"/>
        <v>84817.299825663344</v>
      </c>
      <c r="FR84" s="7">
        <f t="shared" si="124"/>
        <v>86937.732321304924</v>
      </c>
      <c r="FS84" s="7">
        <f t="shared" si="124"/>
        <v>86937.732321304924</v>
      </c>
      <c r="FT84" s="7">
        <f t="shared" si="124"/>
        <v>86937.732321304924</v>
      </c>
      <c r="FU84" s="7">
        <f t="shared" si="124"/>
        <v>86937.732321304924</v>
      </c>
      <c r="FV84" s="7">
        <f t="shared" si="124"/>
        <v>86937.732321304924</v>
      </c>
      <c r="FW84" s="7">
        <f t="shared" si="124"/>
        <v>86937.732321304924</v>
      </c>
      <c r="FX84" s="7">
        <f t="shared" si="124"/>
        <v>86937.732321304924</v>
      </c>
    </row>
    <row r="85" spans="1:180" x14ac:dyDescent="0.3">
      <c r="A85" s="25">
        <v>27459</v>
      </c>
      <c r="B85" s="26">
        <v>20.5</v>
      </c>
      <c r="C85" s="26">
        <v>7.75</v>
      </c>
      <c r="D85" s="10" t="s">
        <v>128</v>
      </c>
      <c r="E85" s="27">
        <v>1</v>
      </c>
      <c r="F85" s="2">
        <v>43040</v>
      </c>
      <c r="G85" s="6">
        <v>6</v>
      </c>
      <c r="H85" s="9">
        <f t="shared" si="118"/>
        <v>43221</v>
      </c>
      <c r="I85" s="7">
        <f t="shared" si="114"/>
        <v>0</v>
      </c>
      <c r="J85" s="7">
        <f t="shared" si="114"/>
        <v>0</v>
      </c>
      <c r="K85" s="7">
        <f t="shared" si="114"/>
        <v>0</v>
      </c>
      <c r="L85" s="7">
        <f t="shared" si="114"/>
        <v>0</v>
      </c>
      <c r="M85" s="7">
        <f t="shared" si="114"/>
        <v>0</v>
      </c>
      <c r="N85" s="7">
        <f t="shared" si="114"/>
        <v>0</v>
      </c>
      <c r="O85" s="7">
        <f t="shared" si="114"/>
        <v>0</v>
      </c>
      <c r="P85" s="7">
        <f t="shared" si="114"/>
        <v>0</v>
      </c>
      <c r="Q85" s="7">
        <f t="shared" si="114"/>
        <v>0</v>
      </c>
      <c r="R85" s="7">
        <f t="shared" si="114"/>
        <v>0</v>
      </c>
      <c r="S85" s="7">
        <f t="shared" si="114"/>
        <v>0</v>
      </c>
      <c r="T85" s="7">
        <f t="shared" si="114"/>
        <v>0</v>
      </c>
      <c r="U85" s="7">
        <f t="shared" si="114"/>
        <v>0</v>
      </c>
      <c r="V85" s="7">
        <f t="shared" si="114"/>
        <v>0</v>
      </c>
      <c r="W85" s="7">
        <f t="shared" si="114"/>
        <v>0</v>
      </c>
      <c r="X85" s="7">
        <f t="shared" si="114"/>
        <v>0</v>
      </c>
      <c r="Y85" s="7">
        <f t="shared" si="119"/>
        <v>0</v>
      </c>
      <c r="Z85" s="7">
        <f t="shared" si="119"/>
        <v>0</v>
      </c>
      <c r="AA85" s="7">
        <f t="shared" si="119"/>
        <v>0</v>
      </c>
      <c r="AB85" s="7">
        <f t="shared" si="119"/>
        <v>0</v>
      </c>
      <c r="AC85" s="7">
        <f t="shared" si="119"/>
        <v>0</v>
      </c>
      <c r="AD85" s="7">
        <f t="shared" si="119"/>
        <v>0</v>
      </c>
      <c r="AE85" s="7">
        <f t="shared" si="119"/>
        <v>0</v>
      </c>
      <c r="AF85" s="7">
        <f t="shared" si="119"/>
        <v>0</v>
      </c>
      <c r="AG85" s="7">
        <f t="shared" si="119"/>
        <v>0</v>
      </c>
      <c r="AH85" s="7">
        <f t="shared" si="119"/>
        <v>64643.0625</v>
      </c>
      <c r="AI85" s="7">
        <f t="shared" si="119"/>
        <v>64643.0625</v>
      </c>
      <c r="AJ85" s="7">
        <f t="shared" si="119"/>
        <v>64643.0625</v>
      </c>
      <c r="AK85" s="7">
        <f t="shared" si="119"/>
        <v>64643.0625</v>
      </c>
      <c r="AL85" s="7">
        <f t="shared" si="119"/>
        <v>64643.0625</v>
      </c>
      <c r="AM85" s="7">
        <f t="shared" si="119"/>
        <v>64643.0625</v>
      </c>
      <c r="AN85" s="7">
        <f t="shared" si="119"/>
        <v>64643.0625</v>
      </c>
      <c r="AO85" s="7">
        <f t="shared" si="119"/>
        <v>64643.0625</v>
      </c>
      <c r="AP85" s="7">
        <f t="shared" si="119"/>
        <v>66259.139062499991</v>
      </c>
      <c r="AQ85" s="7">
        <f t="shared" si="119"/>
        <v>66259.139062499991</v>
      </c>
      <c r="AR85" s="7">
        <f t="shared" si="119"/>
        <v>66259.139062499991</v>
      </c>
      <c r="AS85" s="7">
        <f t="shared" si="119"/>
        <v>66259.139062499991</v>
      </c>
      <c r="AT85" s="7">
        <f t="shared" si="119"/>
        <v>66259.139062499991</v>
      </c>
      <c r="AU85" s="7">
        <f t="shared" si="119"/>
        <v>66259.139062499991</v>
      </c>
      <c r="AV85" s="7">
        <f t="shared" si="119"/>
        <v>66259.139062499991</v>
      </c>
      <c r="AW85" s="7">
        <f t="shared" si="119"/>
        <v>66259.139062499991</v>
      </c>
      <c r="AX85" s="7">
        <f t="shared" si="119"/>
        <v>66259.139062499991</v>
      </c>
      <c r="AY85" s="7">
        <f t="shared" si="119"/>
        <v>66259.139062499991</v>
      </c>
      <c r="AZ85" s="7">
        <f t="shared" si="119"/>
        <v>66259.139062499991</v>
      </c>
      <c r="BA85" s="7">
        <f t="shared" si="119"/>
        <v>66259.139062499991</v>
      </c>
      <c r="BB85" s="7">
        <f t="shared" si="119"/>
        <v>67915.617539062499</v>
      </c>
      <c r="BC85" s="7">
        <f t="shared" si="119"/>
        <v>67915.617539062499</v>
      </c>
      <c r="BD85" s="7">
        <f t="shared" si="119"/>
        <v>67915.617539062499</v>
      </c>
      <c r="BE85" s="7">
        <f t="shared" si="119"/>
        <v>67915.617539062499</v>
      </c>
      <c r="BF85" s="7">
        <f t="shared" si="119"/>
        <v>67915.617539062499</v>
      </c>
      <c r="BG85" s="7">
        <f t="shared" si="119"/>
        <v>67915.617539062499</v>
      </c>
      <c r="BH85" s="7">
        <f t="shared" si="119"/>
        <v>67915.617539062499</v>
      </c>
      <c r="BI85" s="7">
        <f t="shared" si="119"/>
        <v>67915.617539062499</v>
      </c>
      <c r="BJ85" s="7">
        <f t="shared" si="119"/>
        <v>67915.617539062499</v>
      </c>
      <c r="BK85" s="7">
        <f t="shared" si="119"/>
        <v>67915.617539062499</v>
      </c>
      <c r="BL85" s="7">
        <f t="shared" si="119"/>
        <v>67915.617539062499</v>
      </c>
      <c r="BM85" s="7">
        <f t="shared" si="119"/>
        <v>67915.617539062499</v>
      </c>
      <c r="BN85" s="7">
        <f t="shared" si="119"/>
        <v>69613.507977539048</v>
      </c>
      <c r="BO85" s="7">
        <f t="shared" si="119"/>
        <v>69613.507977539048</v>
      </c>
      <c r="BP85" s="7">
        <f t="shared" si="119"/>
        <v>69613.507977539048</v>
      </c>
      <c r="BQ85" s="7">
        <f t="shared" si="119"/>
        <v>69613.507977539048</v>
      </c>
      <c r="BR85" s="7">
        <f t="shared" si="119"/>
        <v>69613.507977539048</v>
      </c>
      <c r="BS85" s="7">
        <f t="shared" si="119"/>
        <v>69613.507977539048</v>
      </c>
      <c r="BT85" s="7">
        <f t="shared" si="119"/>
        <v>69613.507977539048</v>
      </c>
      <c r="BU85" s="7">
        <f t="shared" si="119"/>
        <v>69613.507977539048</v>
      </c>
      <c r="BV85" s="7">
        <f t="shared" si="119"/>
        <v>69613.507977539048</v>
      </c>
      <c r="BW85" s="7">
        <f t="shared" si="119"/>
        <v>69613.507977539048</v>
      </c>
      <c r="BX85" s="7">
        <f t="shared" si="119"/>
        <v>69613.507977539048</v>
      </c>
      <c r="BY85" s="7">
        <f t="shared" si="119"/>
        <v>69613.507977539048</v>
      </c>
      <c r="BZ85" s="7">
        <f t="shared" si="119"/>
        <v>71353.845676977522</v>
      </c>
      <c r="CA85" s="7">
        <f t="shared" si="119"/>
        <v>71353.845676977522</v>
      </c>
      <c r="CB85" s="7">
        <f t="shared" si="119"/>
        <v>71353.845676977522</v>
      </c>
      <c r="CC85" s="7">
        <f t="shared" si="119"/>
        <v>71353.845676977522</v>
      </c>
      <c r="CD85" s="7">
        <f t="shared" si="119"/>
        <v>71353.845676977522</v>
      </c>
      <c r="CE85" s="7">
        <f t="shared" si="119"/>
        <v>71353.845676977522</v>
      </c>
      <c r="CF85" s="7">
        <f t="shared" si="119"/>
        <v>71353.845676977522</v>
      </c>
      <c r="CG85" s="7">
        <f t="shared" si="119"/>
        <v>71353.845676977522</v>
      </c>
      <c r="CH85" s="7">
        <f t="shared" si="119"/>
        <v>71353.845676977522</v>
      </c>
      <c r="CI85" s="7">
        <f t="shared" si="119"/>
        <v>71353.845676977522</v>
      </c>
      <c r="CJ85" s="7">
        <f t="shared" ref="CJ85:CK88" si="125">IF(CJ$8&gt;=$H85,(($A85*($B85+$C85)*$E85)*CJ$2)/12,0)</f>
        <v>71353.845676977522</v>
      </c>
      <c r="CK85" s="7">
        <f t="shared" si="125"/>
        <v>71353.845676977522</v>
      </c>
      <c r="CL85" s="7">
        <f t="shared" si="122"/>
        <v>73137.691818901963</v>
      </c>
      <c r="CM85" s="7">
        <f t="shared" si="122"/>
        <v>73137.691818901963</v>
      </c>
      <c r="CN85" s="7">
        <f t="shared" si="122"/>
        <v>73137.691818901963</v>
      </c>
      <c r="CO85" s="7">
        <f t="shared" si="122"/>
        <v>73137.691818901963</v>
      </c>
      <c r="CP85" s="7">
        <f t="shared" si="122"/>
        <v>73137.691818901963</v>
      </c>
      <c r="CQ85" s="7">
        <f t="shared" si="122"/>
        <v>73137.691818901963</v>
      </c>
      <c r="CR85" s="7">
        <f t="shared" si="122"/>
        <v>73137.691818901963</v>
      </c>
      <c r="CS85" s="7">
        <f t="shared" si="122"/>
        <v>73137.691818901963</v>
      </c>
      <c r="CT85" s="7">
        <f t="shared" si="122"/>
        <v>73137.691818901963</v>
      </c>
      <c r="CU85" s="7">
        <f t="shared" si="122"/>
        <v>73137.691818901963</v>
      </c>
      <c r="CV85" s="7">
        <f t="shared" si="122"/>
        <v>73137.691818901963</v>
      </c>
      <c r="CW85" s="7">
        <f t="shared" si="122"/>
        <v>73137.691818901963</v>
      </c>
      <c r="CX85" s="7">
        <f t="shared" si="122"/>
        <v>74966.134114374494</v>
      </c>
      <c r="CY85" s="7">
        <f t="shared" si="122"/>
        <v>74966.134114374494</v>
      </c>
      <c r="CZ85" s="7">
        <f t="shared" si="122"/>
        <v>74966.134114374494</v>
      </c>
      <c r="DA85" s="7">
        <f t="shared" si="123"/>
        <v>74966.134114374494</v>
      </c>
      <c r="DB85" s="7">
        <f t="shared" si="123"/>
        <v>74966.134114374494</v>
      </c>
      <c r="DC85" s="7">
        <f t="shared" si="123"/>
        <v>74966.134114374494</v>
      </c>
      <c r="DD85" s="7">
        <f t="shared" si="123"/>
        <v>74966.134114374494</v>
      </c>
      <c r="DE85" s="7">
        <f t="shared" si="123"/>
        <v>74966.134114374494</v>
      </c>
      <c r="DF85" s="7">
        <f t="shared" si="123"/>
        <v>74966.134114374494</v>
      </c>
      <c r="DG85" s="7">
        <f t="shared" si="123"/>
        <v>74966.134114374494</v>
      </c>
      <c r="DH85" s="7">
        <f t="shared" si="123"/>
        <v>74966.134114374494</v>
      </c>
      <c r="DI85" s="7">
        <f t="shared" si="123"/>
        <v>74966.134114374494</v>
      </c>
      <c r="DJ85" s="7">
        <f t="shared" si="123"/>
        <v>76840.287467233866</v>
      </c>
      <c r="DK85" s="7">
        <f t="shared" si="123"/>
        <v>76840.287467233866</v>
      </c>
      <c r="DL85" s="7">
        <f t="shared" si="123"/>
        <v>76840.287467233866</v>
      </c>
      <c r="DM85" s="7">
        <f t="shared" si="123"/>
        <v>76840.287467233866</v>
      </c>
      <c r="DN85" s="7">
        <f t="shared" si="123"/>
        <v>76840.287467233866</v>
      </c>
      <c r="DO85" s="7">
        <f t="shared" si="123"/>
        <v>76840.287467233866</v>
      </c>
      <c r="DP85" s="7">
        <f t="shared" si="123"/>
        <v>76840.287467233866</v>
      </c>
      <c r="DQ85" s="7">
        <f t="shared" si="120"/>
        <v>76840.287467233866</v>
      </c>
      <c r="DR85" s="7">
        <f t="shared" si="120"/>
        <v>76840.287467233866</v>
      </c>
      <c r="DS85" s="7">
        <f t="shared" si="120"/>
        <v>76840.287467233866</v>
      </c>
      <c r="DT85" s="7">
        <f t="shared" si="120"/>
        <v>76840.287467233866</v>
      </c>
      <c r="DU85" s="7">
        <f t="shared" si="120"/>
        <v>76840.287467233866</v>
      </c>
      <c r="DV85" s="7">
        <f t="shared" si="120"/>
        <v>78761.294653914709</v>
      </c>
      <c r="DW85" s="7">
        <f t="shared" si="120"/>
        <v>78761.294653914709</v>
      </c>
      <c r="DX85" s="7">
        <f t="shared" si="120"/>
        <v>78761.294653914709</v>
      </c>
      <c r="DY85" s="7">
        <f t="shared" si="120"/>
        <v>78761.294653914709</v>
      </c>
      <c r="DZ85" s="7">
        <f t="shared" si="120"/>
        <v>78761.294653914709</v>
      </c>
      <c r="EA85" s="7">
        <f t="shared" si="120"/>
        <v>78761.294653914709</v>
      </c>
      <c r="EB85" s="7">
        <f t="shared" si="120"/>
        <v>78761.294653914709</v>
      </c>
      <c r="EC85" s="7">
        <f t="shared" si="120"/>
        <v>78761.294653914709</v>
      </c>
      <c r="ED85" s="7">
        <f t="shared" si="120"/>
        <v>78761.294653914709</v>
      </c>
      <c r="EE85" s="7">
        <f t="shared" si="120"/>
        <v>78761.294653914709</v>
      </c>
      <c r="EF85" s="7">
        <f t="shared" si="120"/>
        <v>78761.294653914709</v>
      </c>
      <c r="EG85" s="7">
        <f t="shared" si="124"/>
        <v>78761.294653914709</v>
      </c>
      <c r="EH85" s="7">
        <f t="shared" si="124"/>
        <v>80730.327020262557</v>
      </c>
      <c r="EI85" s="7">
        <f t="shared" si="124"/>
        <v>80730.327020262557</v>
      </c>
      <c r="EJ85" s="7">
        <f t="shared" si="124"/>
        <v>80730.327020262557</v>
      </c>
      <c r="EK85" s="7">
        <f t="shared" si="124"/>
        <v>80730.327020262557</v>
      </c>
      <c r="EL85" s="7">
        <f t="shared" si="124"/>
        <v>80730.327020262557</v>
      </c>
      <c r="EM85" s="7">
        <f t="shared" si="124"/>
        <v>80730.327020262557</v>
      </c>
      <c r="EN85" s="7">
        <f t="shared" si="124"/>
        <v>80730.327020262557</v>
      </c>
      <c r="EO85" s="7">
        <f t="shared" si="124"/>
        <v>80730.327020262557</v>
      </c>
      <c r="EP85" s="7">
        <f t="shared" si="124"/>
        <v>80730.327020262557</v>
      </c>
      <c r="EQ85" s="7">
        <f t="shared" si="124"/>
        <v>80730.327020262557</v>
      </c>
      <c r="ER85" s="7">
        <f t="shared" si="124"/>
        <v>80730.327020262557</v>
      </c>
      <c r="ES85" s="7">
        <f t="shared" si="124"/>
        <v>80730.327020262557</v>
      </c>
      <c r="ET85" s="7">
        <f t="shared" si="124"/>
        <v>82748.585195769119</v>
      </c>
      <c r="EU85" s="7">
        <f t="shared" si="124"/>
        <v>82748.585195769119</v>
      </c>
      <c r="EV85" s="7">
        <f t="shared" si="124"/>
        <v>82748.585195769119</v>
      </c>
      <c r="EW85" s="7">
        <f t="shared" si="124"/>
        <v>82748.585195769119</v>
      </c>
      <c r="EX85" s="7">
        <f t="shared" si="124"/>
        <v>82748.585195769119</v>
      </c>
      <c r="EY85" s="7">
        <f t="shared" si="124"/>
        <v>82748.585195769119</v>
      </c>
      <c r="EZ85" s="7">
        <f t="shared" si="124"/>
        <v>82748.585195769119</v>
      </c>
      <c r="FA85" s="7">
        <f t="shared" si="124"/>
        <v>82748.585195769119</v>
      </c>
      <c r="FB85" s="7">
        <f t="shared" si="124"/>
        <v>82748.585195769119</v>
      </c>
      <c r="FC85" s="7">
        <f t="shared" si="124"/>
        <v>82748.585195769119</v>
      </c>
      <c r="FD85" s="7">
        <f t="shared" si="124"/>
        <v>82748.585195769119</v>
      </c>
      <c r="FE85" s="7">
        <f t="shared" si="124"/>
        <v>82748.585195769119</v>
      </c>
      <c r="FF85" s="7">
        <f t="shared" si="124"/>
        <v>84817.299825663344</v>
      </c>
      <c r="FG85" s="7">
        <f t="shared" si="124"/>
        <v>84817.299825663344</v>
      </c>
      <c r="FH85" s="7">
        <f t="shared" si="124"/>
        <v>84817.299825663344</v>
      </c>
      <c r="FI85" s="7">
        <f t="shared" si="124"/>
        <v>84817.299825663344</v>
      </c>
      <c r="FJ85" s="7">
        <f t="shared" si="124"/>
        <v>84817.299825663344</v>
      </c>
      <c r="FK85" s="7">
        <f t="shared" si="124"/>
        <v>84817.299825663344</v>
      </c>
      <c r="FL85" s="7">
        <f t="shared" si="124"/>
        <v>84817.299825663344</v>
      </c>
      <c r="FM85" s="7">
        <f t="shared" si="124"/>
        <v>84817.299825663344</v>
      </c>
      <c r="FN85" s="7">
        <f t="shared" si="124"/>
        <v>84817.299825663344</v>
      </c>
      <c r="FO85" s="7">
        <f t="shared" si="124"/>
        <v>84817.299825663344</v>
      </c>
      <c r="FP85" s="7">
        <f t="shared" si="124"/>
        <v>84817.299825663344</v>
      </c>
      <c r="FQ85" s="7">
        <f t="shared" si="124"/>
        <v>84817.299825663344</v>
      </c>
      <c r="FR85" s="7">
        <f t="shared" si="124"/>
        <v>86937.732321304924</v>
      </c>
      <c r="FS85" s="7">
        <f t="shared" si="124"/>
        <v>86937.732321304924</v>
      </c>
      <c r="FT85" s="7">
        <f t="shared" si="124"/>
        <v>86937.732321304924</v>
      </c>
      <c r="FU85" s="7">
        <f t="shared" si="124"/>
        <v>86937.732321304924</v>
      </c>
      <c r="FV85" s="7">
        <f t="shared" si="124"/>
        <v>86937.732321304924</v>
      </c>
      <c r="FW85" s="7">
        <f t="shared" si="124"/>
        <v>86937.732321304924</v>
      </c>
      <c r="FX85" s="7">
        <f t="shared" si="124"/>
        <v>86937.732321304924</v>
      </c>
    </row>
    <row r="86" spans="1:180" x14ac:dyDescent="0.3">
      <c r="A86" s="25">
        <v>27459</v>
      </c>
      <c r="B86" s="26">
        <v>20.5</v>
      </c>
      <c r="C86" s="26">
        <v>7.75</v>
      </c>
      <c r="D86" s="10" t="s">
        <v>129</v>
      </c>
      <c r="E86" s="27">
        <v>1</v>
      </c>
      <c r="F86" s="2">
        <v>43040</v>
      </c>
      <c r="G86" s="6">
        <v>3</v>
      </c>
      <c r="H86" s="9">
        <f t="shared" si="118"/>
        <v>43132</v>
      </c>
      <c r="I86" s="7">
        <f t="shared" si="114"/>
        <v>0</v>
      </c>
      <c r="J86" s="7">
        <f t="shared" si="114"/>
        <v>0</v>
      </c>
      <c r="K86" s="7">
        <f t="shared" si="114"/>
        <v>0</v>
      </c>
      <c r="L86" s="7">
        <f t="shared" si="114"/>
        <v>0</v>
      </c>
      <c r="M86" s="7">
        <f t="shared" si="114"/>
        <v>0</v>
      </c>
      <c r="N86" s="7">
        <f t="shared" si="114"/>
        <v>0</v>
      </c>
      <c r="O86" s="7">
        <f t="shared" si="114"/>
        <v>0</v>
      </c>
      <c r="P86" s="7">
        <f t="shared" si="114"/>
        <v>0</v>
      </c>
      <c r="Q86" s="7">
        <f t="shared" si="114"/>
        <v>0</v>
      </c>
      <c r="R86" s="7">
        <f t="shared" si="114"/>
        <v>0</v>
      </c>
      <c r="S86" s="7">
        <f t="shared" si="114"/>
        <v>0</v>
      </c>
      <c r="T86" s="7">
        <f t="shared" si="114"/>
        <v>0</v>
      </c>
      <c r="U86" s="7">
        <f t="shared" si="114"/>
        <v>0</v>
      </c>
      <c r="V86" s="7">
        <f t="shared" si="114"/>
        <v>0</v>
      </c>
      <c r="W86" s="7">
        <f t="shared" si="114"/>
        <v>0</v>
      </c>
      <c r="X86" s="7">
        <f t="shared" si="114"/>
        <v>0</v>
      </c>
      <c r="Y86" s="7">
        <f t="shared" ref="Y86:CJ88" si="126">IF(Y$8&gt;=$H86,(($A86*($B86+$C86)*$E86)*Y$2)/12,0)</f>
        <v>0</v>
      </c>
      <c r="Z86" s="7">
        <f t="shared" si="126"/>
        <v>0</v>
      </c>
      <c r="AA86" s="7">
        <f t="shared" si="126"/>
        <v>0</v>
      </c>
      <c r="AB86" s="7">
        <f t="shared" si="126"/>
        <v>0</v>
      </c>
      <c r="AC86" s="7">
        <f t="shared" si="126"/>
        <v>0</v>
      </c>
      <c r="AD86" s="7">
        <f t="shared" si="126"/>
        <v>0</v>
      </c>
      <c r="AE86" s="7">
        <f t="shared" si="126"/>
        <v>64643.0625</v>
      </c>
      <c r="AF86" s="7">
        <f t="shared" si="126"/>
        <v>64643.0625</v>
      </c>
      <c r="AG86" s="7">
        <f t="shared" si="126"/>
        <v>64643.0625</v>
      </c>
      <c r="AH86" s="7">
        <f t="shared" si="126"/>
        <v>64643.0625</v>
      </c>
      <c r="AI86" s="7">
        <f t="shared" si="126"/>
        <v>64643.0625</v>
      </c>
      <c r="AJ86" s="7">
        <f t="shared" si="126"/>
        <v>64643.0625</v>
      </c>
      <c r="AK86" s="7">
        <f t="shared" si="126"/>
        <v>64643.0625</v>
      </c>
      <c r="AL86" s="7">
        <f t="shared" si="126"/>
        <v>64643.0625</v>
      </c>
      <c r="AM86" s="7">
        <f t="shared" si="126"/>
        <v>64643.0625</v>
      </c>
      <c r="AN86" s="7">
        <f t="shared" si="126"/>
        <v>64643.0625</v>
      </c>
      <c r="AO86" s="7">
        <f t="shared" si="126"/>
        <v>64643.0625</v>
      </c>
      <c r="AP86" s="7">
        <f t="shared" si="126"/>
        <v>66259.139062499991</v>
      </c>
      <c r="AQ86" s="7">
        <f t="shared" si="126"/>
        <v>66259.139062499991</v>
      </c>
      <c r="AR86" s="7">
        <f t="shared" si="126"/>
        <v>66259.139062499991</v>
      </c>
      <c r="AS86" s="7">
        <f t="shared" si="126"/>
        <v>66259.139062499991</v>
      </c>
      <c r="AT86" s="7">
        <f t="shared" si="126"/>
        <v>66259.139062499991</v>
      </c>
      <c r="AU86" s="7">
        <f t="shared" si="126"/>
        <v>66259.139062499991</v>
      </c>
      <c r="AV86" s="7">
        <f t="shared" si="126"/>
        <v>66259.139062499991</v>
      </c>
      <c r="AW86" s="7">
        <f t="shared" si="126"/>
        <v>66259.139062499991</v>
      </c>
      <c r="AX86" s="7">
        <f t="shared" si="126"/>
        <v>66259.139062499991</v>
      </c>
      <c r="AY86" s="7">
        <f t="shared" si="126"/>
        <v>66259.139062499991</v>
      </c>
      <c r="AZ86" s="7">
        <f t="shared" si="126"/>
        <v>66259.139062499991</v>
      </c>
      <c r="BA86" s="7">
        <f t="shared" si="126"/>
        <v>66259.139062499991</v>
      </c>
      <c r="BB86" s="7">
        <f t="shared" si="126"/>
        <v>67915.617539062499</v>
      </c>
      <c r="BC86" s="7">
        <f t="shared" si="126"/>
        <v>67915.617539062499</v>
      </c>
      <c r="BD86" s="7">
        <f t="shared" si="126"/>
        <v>67915.617539062499</v>
      </c>
      <c r="BE86" s="7">
        <f t="shared" si="126"/>
        <v>67915.617539062499</v>
      </c>
      <c r="BF86" s="7">
        <f t="shared" si="126"/>
        <v>67915.617539062499</v>
      </c>
      <c r="BG86" s="7">
        <f t="shared" si="126"/>
        <v>67915.617539062499</v>
      </c>
      <c r="BH86" s="7">
        <f t="shared" si="126"/>
        <v>67915.617539062499</v>
      </c>
      <c r="BI86" s="7">
        <f t="shared" si="126"/>
        <v>67915.617539062499</v>
      </c>
      <c r="BJ86" s="7">
        <f t="shared" si="126"/>
        <v>67915.617539062499</v>
      </c>
      <c r="BK86" s="7">
        <f t="shared" si="126"/>
        <v>67915.617539062499</v>
      </c>
      <c r="BL86" s="7">
        <f t="shared" si="126"/>
        <v>67915.617539062499</v>
      </c>
      <c r="BM86" s="7">
        <f t="shared" si="126"/>
        <v>67915.617539062499</v>
      </c>
      <c r="BN86" s="7">
        <f t="shared" si="126"/>
        <v>69613.507977539048</v>
      </c>
      <c r="BO86" s="7">
        <f t="shared" si="126"/>
        <v>69613.507977539048</v>
      </c>
      <c r="BP86" s="7">
        <f t="shared" si="126"/>
        <v>69613.507977539048</v>
      </c>
      <c r="BQ86" s="7">
        <f t="shared" si="126"/>
        <v>69613.507977539048</v>
      </c>
      <c r="BR86" s="7">
        <f t="shared" si="126"/>
        <v>69613.507977539048</v>
      </c>
      <c r="BS86" s="7">
        <f t="shared" si="126"/>
        <v>69613.507977539048</v>
      </c>
      <c r="BT86" s="7">
        <f t="shared" si="126"/>
        <v>69613.507977539048</v>
      </c>
      <c r="BU86" s="7">
        <f t="shared" si="126"/>
        <v>69613.507977539048</v>
      </c>
      <c r="BV86" s="7">
        <f t="shared" si="126"/>
        <v>69613.507977539048</v>
      </c>
      <c r="BW86" s="7">
        <f t="shared" si="126"/>
        <v>69613.507977539048</v>
      </c>
      <c r="BX86" s="7">
        <f t="shared" si="126"/>
        <v>69613.507977539048</v>
      </c>
      <c r="BY86" s="7">
        <f t="shared" si="126"/>
        <v>69613.507977539048</v>
      </c>
      <c r="BZ86" s="7">
        <f t="shared" si="126"/>
        <v>71353.845676977522</v>
      </c>
      <c r="CA86" s="7">
        <f t="shared" si="126"/>
        <v>71353.845676977522</v>
      </c>
      <c r="CB86" s="7">
        <f t="shared" si="126"/>
        <v>71353.845676977522</v>
      </c>
      <c r="CC86" s="7">
        <f t="shared" si="126"/>
        <v>71353.845676977522</v>
      </c>
      <c r="CD86" s="7">
        <f t="shared" si="126"/>
        <v>71353.845676977522</v>
      </c>
      <c r="CE86" s="7">
        <f t="shared" si="126"/>
        <v>71353.845676977522</v>
      </c>
      <c r="CF86" s="7">
        <f t="shared" si="126"/>
        <v>71353.845676977522</v>
      </c>
      <c r="CG86" s="7">
        <f t="shared" si="126"/>
        <v>71353.845676977522</v>
      </c>
      <c r="CH86" s="7">
        <f t="shared" si="126"/>
        <v>71353.845676977522</v>
      </c>
      <c r="CI86" s="7">
        <f t="shared" si="126"/>
        <v>71353.845676977522</v>
      </c>
      <c r="CJ86" s="7">
        <f t="shared" si="126"/>
        <v>71353.845676977522</v>
      </c>
      <c r="CK86" s="7">
        <f t="shared" si="125"/>
        <v>71353.845676977522</v>
      </c>
      <c r="CL86" s="7">
        <f t="shared" si="122"/>
        <v>73137.691818901963</v>
      </c>
      <c r="CM86" s="7">
        <f t="shared" si="122"/>
        <v>73137.691818901963</v>
      </c>
      <c r="CN86" s="7">
        <f t="shared" si="122"/>
        <v>73137.691818901963</v>
      </c>
      <c r="CO86" s="7">
        <f t="shared" si="122"/>
        <v>73137.691818901963</v>
      </c>
      <c r="CP86" s="7">
        <f t="shared" si="122"/>
        <v>73137.691818901963</v>
      </c>
      <c r="CQ86" s="7">
        <f t="shared" si="122"/>
        <v>73137.691818901963</v>
      </c>
      <c r="CR86" s="7">
        <f t="shared" si="122"/>
        <v>73137.691818901963</v>
      </c>
      <c r="CS86" s="7">
        <f t="shared" si="122"/>
        <v>73137.691818901963</v>
      </c>
      <c r="CT86" s="7">
        <f t="shared" si="122"/>
        <v>73137.691818901963</v>
      </c>
      <c r="CU86" s="7">
        <f t="shared" si="122"/>
        <v>73137.691818901963</v>
      </c>
      <c r="CV86" s="7">
        <f t="shared" si="122"/>
        <v>73137.691818901963</v>
      </c>
      <c r="CW86" s="7">
        <f t="shared" si="122"/>
        <v>73137.691818901963</v>
      </c>
      <c r="CX86" s="7">
        <f t="shared" si="122"/>
        <v>74966.134114374494</v>
      </c>
      <c r="CY86" s="7">
        <f t="shared" si="122"/>
        <v>74966.134114374494</v>
      </c>
      <c r="CZ86" s="7">
        <f t="shared" si="122"/>
        <v>74966.134114374494</v>
      </c>
      <c r="DA86" s="7">
        <f t="shared" si="123"/>
        <v>74966.134114374494</v>
      </c>
      <c r="DB86" s="7">
        <f t="shared" si="123"/>
        <v>74966.134114374494</v>
      </c>
      <c r="DC86" s="7">
        <f t="shared" si="123"/>
        <v>74966.134114374494</v>
      </c>
      <c r="DD86" s="7">
        <f t="shared" si="123"/>
        <v>74966.134114374494</v>
      </c>
      <c r="DE86" s="7">
        <f t="shared" si="123"/>
        <v>74966.134114374494</v>
      </c>
      <c r="DF86" s="7">
        <f t="shared" si="123"/>
        <v>74966.134114374494</v>
      </c>
      <c r="DG86" s="7">
        <f t="shared" si="123"/>
        <v>74966.134114374494</v>
      </c>
      <c r="DH86" s="7">
        <f t="shared" si="123"/>
        <v>74966.134114374494</v>
      </c>
      <c r="DI86" s="7">
        <f t="shared" si="123"/>
        <v>74966.134114374494</v>
      </c>
      <c r="DJ86" s="7">
        <f t="shared" si="123"/>
        <v>76840.287467233866</v>
      </c>
      <c r="DK86" s="7">
        <f t="shared" si="123"/>
        <v>76840.287467233866</v>
      </c>
      <c r="DL86" s="7">
        <f t="shared" si="123"/>
        <v>76840.287467233866</v>
      </c>
      <c r="DM86" s="7">
        <f t="shared" si="123"/>
        <v>76840.287467233866</v>
      </c>
      <c r="DN86" s="7">
        <f t="shared" si="123"/>
        <v>76840.287467233866</v>
      </c>
      <c r="DO86" s="7">
        <f t="shared" si="123"/>
        <v>76840.287467233866</v>
      </c>
      <c r="DP86" s="7">
        <f t="shared" si="123"/>
        <v>76840.287467233866</v>
      </c>
      <c r="DQ86" s="7">
        <f t="shared" si="120"/>
        <v>76840.287467233866</v>
      </c>
      <c r="DR86" s="7">
        <f t="shared" si="120"/>
        <v>76840.287467233866</v>
      </c>
      <c r="DS86" s="7">
        <f t="shared" si="120"/>
        <v>76840.287467233866</v>
      </c>
      <c r="DT86" s="7">
        <f t="shared" si="120"/>
        <v>76840.287467233866</v>
      </c>
      <c r="DU86" s="7">
        <f t="shared" si="120"/>
        <v>76840.287467233866</v>
      </c>
      <c r="DV86" s="7">
        <f t="shared" si="120"/>
        <v>78761.294653914709</v>
      </c>
      <c r="DW86" s="7">
        <f t="shared" si="120"/>
        <v>78761.294653914709</v>
      </c>
      <c r="DX86" s="7">
        <f t="shared" si="120"/>
        <v>78761.294653914709</v>
      </c>
      <c r="DY86" s="7">
        <f t="shared" si="120"/>
        <v>78761.294653914709</v>
      </c>
      <c r="DZ86" s="7">
        <f t="shared" si="120"/>
        <v>78761.294653914709</v>
      </c>
      <c r="EA86" s="7">
        <f t="shared" si="120"/>
        <v>78761.294653914709</v>
      </c>
      <c r="EB86" s="7">
        <f t="shared" si="120"/>
        <v>78761.294653914709</v>
      </c>
      <c r="EC86" s="7">
        <f t="shared" si="120"/>
        <v>78761.294653914709</v>
      </c>
      <c r="ED86" s="7">
        <f t="shared" si="120"/>
        <v>78761.294653914709</v>
      </c>
      <c r="EE86" s="7">
        <f t="shared" si="120"/>
        <v>78761.294653914709</v>
      </c>
      <c r="EF86" s="7">
        <f t="shared" si="120"/>
        <v>78761.294653914709</v>
      </c>
      <c r="EG86" s="7">
        <f t="shared" si="124"/>
        <v>78761.294653914709</v>
      </c>
      <c r="EH86" s="7">
        <f t="shared" si="124"/>
        <v>80730.327020262557</v>
      </c>
      <c r="EI86" s="7">
        <f t="shared" si="124"/>
        <v>80730.327020262557</v>
      </c>
      <c r="EJ86" s="7">
        <f t="shared" si="124"/>
        <v>80730.327020262557</v>
      </c>
      <c r="EK86" s="7">
        <f t="shared" si="124"/>
        <v>80730.327020262557</v>
      </c>
      <c r="EL86" s="7">
        <f t="shared" si="124"/>
        <v>80730.327020262557</v>
      </c>
      <c r="EM86" s="7">
        <f t="shared" si="124"/>
        <v>80730.327020262557</v>
      </c>
      <c r="EN86" s="7">
        <f t="shared" si="124"/>
        <v>80730.327020262557</v>
      </c>
      <c r="EO86" s="7">
        <f t="shared" si="124"/>
        <v>80730.327020262557</v>
      </c>
      <c r="EP86" s="7">
        <f t="shared" si="124"/>
        <v>80730.327020262557</v>
      </c>
      <c r="EQ86" s="7">
        <f t="shared" si="124"/>
        <v>80730.327020262557</v>
      </c>
      <c r="ER86" s="7">
        <f t="shared" si="124"/>
        <v>80730.327020262557</v>
      </c>
      <c r="ES86" s="7">
        <f t="shared" si="124"/>
        <v>80730.327020262557</v>
      </c>
      <c r="ET86" s="7">
        <f t="shared" si="124"/>
        <v>82748.585195769119</v>
      </c>
      <c r="EU86" s="7">
        <f t="shared" si="124"/>
        <v>82748.585195769119</v>
      </c>
      <c r="EV86" s="7">
        <f t="shared" si="124"/>
        <v>82748.585195769119</v>
      </c>
      <c r="EW86" s="7">
        <f t="shared" si="124"/>
        <v>82748.585195769119</v>
      </c>
      <c r="EX86" s="7">
        <f t="shared" si="124"/>
        <v>82748.585195769119</v>
      </c>
      <c r="EY86" s="7">
        <f t="shared" si="124"/>
        <v>82748.585195769119</v>
      </c>
      <c r="EZ86" s="7">
        <f t="shared" si="124"/>
        <v>82748.585195769119</v>
      </c>
      <c r="FA86" s="7">
        <f t="shared" si="124"/>
        <v>82748.585195769119</v>
      </c>
      <c r="FB86" s="7">
        <f t="shared" si="124"/>
        <v>82748.585195769119</v>
      </c>
      <c r="FC86" s="7">
        <f t="shared" si="124"/>
        <v>82748.585195769119</v>
      </c>
      <c r="FD86" s="7">
        <f t="shared" si="124"/>
        <v>82748.585195769119</v>
      </c>
      <c r="FE86" s="7">
        <f t="shared" si="124"/>
        <v>82748.585195769119</v>
      </c>
      <c r="FF86" s="7">
        <f t="shared" si="124"/>
        <v>84817.299825663344</v>
      </c>
      <c r="FG86" s="7">
        <f t="shared" si="124"/>
        <v>84817.299825663344</v>
      </c>
      <c r="FH86" s="7">
        <f t="shared" si="124"/>
        <v>84817.299825663344</v>
      </c>
      <c r="FI86" s="7">
        <f t="shared" si="124"/>
        <v>84817.299825663344</v>
      </c>
      <c r="FJ86" s="7">
        <f t="shared" si="124"/>
        <v>84817.299825663344</v>
      </c>
      <c r="FK86" s="7">
        <f t="shared" si="124"/>
        <v>84817.299825663344</v>
      </c>
      <c r="FL86" s="7">
        <f t="shared" si="124"/>
        <v>84817.299825663344</v>
      </c>
      <c r="FM86" s="7">
        <f t="shared" si="124"/>
        <v>84817.299825663344</v>
      </c>
      <c r="FN86" s="7">
        <f t="shared" si="124"/>
        <v>84817.299825663344</v>
      </c>
      <c r="FO86" s="7">
        <f t="shared" si="124"/>
        <v>84817.299825663344</v>
      </c>
      <c r="FP86" s="7">
        <f t="shared" si="124"/>
        <v>84817.299825663344</v>
      </c>
      <c r="FQ86" s="7">
        <f t="shared" si="124"/>
        <v>84817.299825663344</v>
      </c>
      <c r="FR86" s="7">
        <f t="shared" si="124"/>
        <v>86937.732321304924</v>
      </c>
      <c r="FS86" s="7">
        <f t="shared" si="124"/>
        <v>86937.732321304924</v>
      </c>
      <c r="FT86" s="7">
        <f t="shared" si="124"/>
        <v>86937.732321304924</v>
      </c>
      <c r="FU86" s="7">
        <f t="shared" si="124"/>
        <v>86937.732321304924</v>
      </c>
      <c r="FV86" s="7">
        <f t="shared" si="124"/>
        <v>86937.732321304924</v>
      </c>
      <c r="FW86" s="7">
        <f t="shared" si="124"/>
        <v>86937.732321304924</v>
      </c>
      <c r="FX86" s="7">
        <f t="shared" si="124"/>
        <v>86937.732321304924</v>
      </c>
    </row>
    <row r="87" spans="1:180" x14ac:dyDescent="0.3">
      <c r="A87" s="25">
        <v>27459</v>
      </c>
      <c r="B87" s="26">
        <v>20.5</v>
      </c>
      <c r="C87" s="26">
        <v>7.75</v>
      </c>
      <c r="D87" s="10" t="s">
        <v>130</v>
      </c>
      <c r="E87" s="27">
        <v>1</v>
      </c>
      <c r="F87" s="2">
        <v>43040</v>
      </c>
      <c r="G87" s="6">
        <v>2</v>
      </c>
      <c r="H87" s="9">
        <f t="shared" si="118"/>
        <v>43101</v>
      </c>
      <c r="I87" s="7">
        <f t="shared" si="114"/>
        <v>0</v>
      </c>
      <c r="J87" s="7">
        <f t="shared" si="114"/>
        <v>0</v>
      </c>
      <c r="K87" s="7">
        <f t="shared" si="114"/>
        <v>0</v>
      </c>
      <c r="L87" s="7">
        <f t="shared" si="114"/>
        <v>0</v>
      </c>
      <c r="M87" s="7">
        <f t="shared" si="114"/>
        <v>0</v>
      </c>
      <c r="N87" s="7">
        <f t="shared" si="114"/>
        <v>0</v>
      </c>
      <c r="O87" s="7">
        <f t="shared" si="114"/>
        <v>0</v>
      </c>
      <c r="P87" s="7">
        <f t="shared" si="114"/>
        <v>0</v>
      </c>
      <c r="Q87" s="7">
        <f t="shared" si="114"/>
        <v>0</v>
      </c>
      <c r="R87" s="7">
        <f t="shared" si="114"/>
        <v>0</v>
      </c>
      <c r="S87" s="7">
        <f t="shared" si="114"/>
        <v>0</v>
      </c>
      <c r="T87" s="7">
        <f t="shared" si="114"/>
        <v>0</v>
      </c>
      <c r="U87" s="7">
        <f t="shared" si="114"/>
        <v>0</v>
      </c>
      <c r="V87" s="7">
        <f t="shared" si="114"/>
        <v>0</v>
      </c>
      <c r="W87" s="7">
        <f t="shared" si="114"/>
        <v>0</v>
      </c>
      <c r="X87" s="7">
        <f t="shared" si="114"/>
        <v>0</v>
      </c>
      <c r="Y87" s="7">
        <f t="shared" si="126"/>
        <v>0</v>
      </c>
      <c r="Z87" s="7">
        <f t="shared" si="126"/>
        <v>0</v>
      </c>
      <c r="AA87" s="7">
        <f t="shared" si="126"/>
        <v>0</v>
      </c>
      <c r="AB87" s="7">
        <f t="shared" si="126"/>
        <v>0</v>
      </c>
      <c r="AC87" s="7">
        <f t="shared" si="126"/>
        <v>0</v>
      </c>
      <c r="AD87" s="7">
        <f t="shared" si="126"/>
        <v>64643.0625</v>
      </c>
      <c r="AE87" s="7">
        <f t="shared" si="126"/>
        <v>64643.0625</v>
      </c>
      <c r="AF87" s="7">
        <f t="shared" si="126"/>
        <v>64643.0625</v>
      </c>
      <c r="AG87" s="7">
        <f t="shared" si="126"/>
        <v>64643.0625</v>
      </c>
      <c r="AH87" s="7">
        <f t="shared" si="126"/>
        <v>64643.0625</v>
      </c>
      <c r="AI87" s="7">
        <f t="shared" si="126"/>
        <v>64643.0625</v>
      </c>
      <c r="AJ87" s="7">
        <f t="shared" si="126"/>
        <v>64643.0625</v>
      </c>
      <c r="AK87" s="7">
        <f t="shared" si="126"/>
        <v>64643.0625</v>
      </c>
      <c r="AL87" s="7">
        <f t="shared" si="126"/>
        <v>64643.0625</v>
      </c>
      <c r="AM87" s="7">
        <f t="shared" si="126"/>
        <v>64643.0625</v>
      </c>
      <c r="AN87" s="7">
        <f t="shared" si="126"/>
        <v>64643.0625</v>
      </c>
      <c r="AO87" s="7">
        <f t="shared" si="126"/>
        <v>64643.0625</v>
      </c>
      <c r="AP87" s="7">
        <f t="shared" si="126"/>
        <v>66259.139062499991</v>
      </c>
      <c r="AQ87" s="7">
        <f t="shared" si="126"/>
        <v>66259.139062499991</v>
      </c>
      <c r="AR87" s="7">
        <f t="shared" si="126"/>
        <v>66259.139062499991</v>
      </c>
      <c r="AS87" s="7">
        <f t="shared" si="126"/>
        <v>66259.139062499991</v>
      </c>
      <c r="AT87" s="7">
        <f t="shared" si="126"/>
        <v>66259.139062499991</v>
      </c>
      <c r="AU87" s="7">
        <f t="shared" si="126"/>
        <v>66259.139062499991</v>
      </c>
      <c r="AV87" s="7">
        <f t="shared" si="126"/>
        <v>66259.139062499991</v>
      </c>
      <c r="AW87" s="7">
        <f t="shared" si="126"/>
        <v>66259.139062499991</v>
      </c>
      <c r="AX87" s="7">
        <f t="shared" si="126"/>
        <v>66259.139062499991</v>
      </c>
      <c r="AY87" s="7">
        <f t="shared" si="126"/>
        <v>66259.139062499991</v>
      </c>
      <c r="AZ87" s="7">
        <f t="shared" si="126"/>
        <v>66259.139062499991</v>
      </c>
      <c r="BA87" s="7">
        <f t="shared" si="126"/>
        <v>66259.139062499991</v>
      </c>
      <c r="BB87" s="7">
        <f t="shared" si="126"/>
        <v>67915.617539062499</v>
      </c>
      <c r="BC87" s="7">
        <f t="shared" si="126"/>
        <v>67915.617539062499</v>
      </c>
      <c r="BD87" s="7">
        <f t="shared" si="126"/>
        <v>67915.617539062499</v>
      </c>
      <c r="BE87" s="7">
        <f t="shared" si="126"/>
        <v>67915.617539062499</v>
      </c>
      <c r="BF87" s="7">
        <f t="shared" si="126"/>
        <v>67915.617539062499</v>
      </c>
      <c r="BG87" s="7">
        <f t="shared" si="126"/>
        <v>67915.617539062499</v>
      </c>
      <c r="BH87" s="7">
        <f t="shared" si="126"/>
        <v>67915.617539062499</v>
      </c>
      <c r="BI87" s="7">
        <f t="shared" si="126"/>
        <v>67915.617539062499</v>
      </c>
      <c r="BJ87" s="7">
        <f t="shared" si="126"/>
        <v>67915.617539062499</v>
      </c>
      <c r="BK87" s="7">
        <f t="shared" si="126"/>
        <v>67915.617539062499</v>
      </c>
      <c r="BL87" s="7">
        <f t="shared" si="126"/>
        <v>67915.617539062499</v>
      </c>
      <c r="BM87" s="7">
        <f t="shared" si="126"/>
        <v>67915.617539062499</v>
      </c>
      <c r="BN87" s="7">
        <f t="shared" si="126"/>
        <v>69613.507977539048</v>
      </c>
      <c r="BO87" s="7">
        <f t="shared" si="126"/>
        <v>69613.507977539048</v>
      </c>
      <c r="BP87" s="7">
        <f t="shared" si="126"/>
        <v>69613.507977539048</v>
      </c>
      <c r="BQ87" s="7">
        <f t="shared" si="126"/>
        <v>69613.507977539048</v>
      </c>
      <c r="BR87" s="7">
        <f t="shared" si="126"/>
        <v>69613.507977539048</v>
      </c>
      <c r="BS87" s="7">
        <f t="shared" si="126"/>
        <v>69613.507977539048</v>
      </c>
      <c r="BT87" s="7">
        <f t="shared" si="126"/>
        <v>69613.507977539048</v>
      </c>
      <c r="BU87" s="7">
        <f t="shared" si="126"/>
        <v>69613.507977539048</v>
      </c>
      <c r="BV87" s="7">
        <f t="shared" si="126"/>
        <v>69613.507977539048</v>
      </c>
      <c r="BW87" s="7">
        <f t="shared" si="126"/>
        <v>69613.507977539048</v>
      </c>
      <c r="BX87" s="7">
        <f t="shared" si="126"/>
        <v>69613.507977539048</v>
      </c>
      <c r="BY87" s="7">
        <f t="shared" si="126"/>
        <v>69613.507977539048</v>
      </c>
      <c r="BZ87" s="7">
        <f t="shared" si="126"/>
        <v>71353.845676977522</v>
      </c>
      <c r="CA87" s="7">
        <f t="shared" si="126"/>
        <v>71353.845676977522</v>
      </c>
      <c r="CB87" s="7">
        <f t="shared" si="126"/>
        <v>71353.845676977522</v>
      </c>
      <c r="CC87" s="7">
        <f t="shared" si="126"/>
        <v>71353.845676977522</v>
      </c>
      <c r="CD87" s="7">
        <f t="shared" si="126"/>
        <v>71353.845676977522</v>
      </c>
      <c r="CE87" s="7">
        <f t="shared" si="126"/>
        <v>71353.845676977522</v>
      </c>
      <c r="CF87" s="7">
        <f t="shared" si="126"/>
        <v>71353.845676977522</v>
      </c>
      <c r="CG87" s="7">
        <f t="shared" si="126"/>
        <v>71353.845676977522</v>
      </c>
      <c r="CH87" s="7">
        <f t="shared" si="126"/>
        <v>71353.845676977522</v>
      </c>
      <c r="CI87" s="7">
        <f t="shared" si="126"/>
        <v>71353.845676977522</v>
      </c>
      <c r="CJ87" s="7">
        <f t="shared" si="126"/>
        <v>71353.845676977522</v>
      </c>
      <c r="CK87" s="7">
        <f t="shared" si="125"/>
        <v>71353.845676977522</v>
      </c>
      <c r="CL87" s="7">
        <f t="shared" si="122"/>
        <v>73137.691818901963</v>
      </c>
      <c r="CM87" s="7">
        <f t="shared" si="122"/>
        <v>73137.691818901963</v>
      </c>
      <c r="CN87" s="7">
        <f t="shared" si="122"/>
        <v>73137.691818901963</v>
      </c>
      <c r="CO87" s="7">
        <f t="shared" si="122"/>
        <v>73137.691818901963</v>
      </c>
      <c r="CP87" s="7">
        <f t="shared" si="122"/>
        <v>73137.691818901963</v>
      </c>
      <c r="CQ87" s="7">
        <f t="shared" si="122"/>
        <v>73137.691818901963</v>
      </c>
      <c r="CR87" s="7">
        <f t="shared" si="122"/>
        <v>73137.691818901963</v>
      </c>
      <c r="CS87" s="7">
        <f t="shared" si="122"/>
        <v>73137.691818901963</v>
      </c>
      <c r="CT87" s="7">
        <f t="shared" si="122"/>
        <v>73137.691818901963</v>
      </c>
      <c r="CU87" s="7">
        <f t="shared" si="122"/>
        <v>73137.691818901963</v>
      </c>
      <c r="CV87" s="7">
        <f t="shared" si="122"/>
        <v>73137.691818901963</v>
      </c>
      <c r="CW87" s="7">
        <f t="shared" si="122"/>
        <v>73137.691818901963</v>
      </c>
      <c r="CX87" s="7">
        <f t="shared" si="122"/>
        <v>74966.134114374494</v>
      </c>
      <c r="CY87" s="7">
        <f t="shared" si="122"/>
        <v>74966.134114374494</v>
      </c>
      <c r="CZ87" s="7">
        <f t="shared" si="122"/>
        <v>74966.134114374494</v>
      </c>
      <c r="DA87" s="7">
        <f t="shared" si="123"/>
        <v>74966.134114374494</v>
      </c>
      <c r="DB87" s="7">
        <f t="shared" si="123"/>
        <v>74966.134114374494</v>
      </c>
      <c r="DC87" s="7">
        <f t="shared" si="123"/>
        <v>74966.134114374494</v>
      </c>
      <c r="DD87" s="7">
        <f t="shared" si="123"/>
        <v>74966.134114374494</v>
      </c>
      <c r="DE87" s="7">
        <f t="shared" si="123"/>
        <v>74966.134114374494</v>
      </c>
      <c r="DF87" s="7">
        <f t="shared" si="123"/>
        <v>74966.134114374494</v>
      </c>
      <c r="DG87" s="7">
        <f t="shared" si="123"/>
        <v>74966.134114374494</v>
      </c>
      <c r="DH87" s="7">
        <f t="shared" si="123"/>
        <v>74966.134114374494</v>
      </c>
      <c r="DI87" s="7">
        <f t="shared" si="123"/>
        <v>74966.134114374494</v>
      </c>
      <c r="DJ87" s="7">
        <f t="shared" si="123"/>
        <v>76840.287467233866</v>
      </c>
      <c r="DK87" s="7">
        <f t="shared" si="123"/>
        <v>76840.287467233866</v>
      </c>
      <c r="DL87" s="7">
        <f t="shared" si="123"/>
        <v>76840.287467233866</v>
      </c>
      <c r="DM87" s="7">
        <f t="shared" si="123"/>
        <v>76840.287467233866</v>
      </c>
      <c r="DN87" s="7">
        <f t="shared" si="123"/>
        <v>76840.287467233866</v>
      </c>
      <c r="DO87" s="7">
        <f t="shared" si="123"/>
        <v>76840.287467233866</v>
      </c>
      <c r="DP87" s="7">
        <f t="shared" si="123"/>
        <v>76840.287467233866</v>
      </c>
      <c r="DQ87" s="7">
        <f t="shared" si="120"/>
        <v>76840.287467233866</v>
      </c>
      <c r="DR87" s="7">
        <f t="shared" si="120"/>
        <v>76840.287467233866</v>
      </c>
      <c r="DS87" s="7">
        <f t="shared" si="120"/>
        <v>76840.287467233866</v>
      </c>
      <c r="DT87" s="7">
        <f t="shared" si="120"/>
        <v>76840.287467233866</v>
      </c>
      <c r="DU87" s="7">
        <f t="shared" si="120"/>
        <v>76840.287467233866</v>
      </c>
      <c r="DV87" s="7">
        <f t="shared" si="120"/>
        <v>78761.294653914709</v>
      </c>
      <c r="DW87" s="7">
        <f t="shared" si="120"/>
        <v>78761.294653914709</v>
      </c>
      <c r="DX87" s="7">
        <f t="shared" si="120"/>
        <v>78761.294653914709</v>
      </c>
      <c r="DY87" s="7">
        <f t="shared" si="120"/>
        <v>78761.294653914709</v>
      </c>
      <c r="DZ87" s="7">
        <f t="shared" si="120"/>
        <v>78761.294653914709</v>
      </c>
      <c r="EA87" s="7">
        <f t="shared" si="120"/>
        <v>78761.294653914709</v>
      </c>
      <c r="EB87" s="7">
        <f t="shared" si="120"/>
        <v>78761.294653914709</v>
      </c>
      <c r="EC87" s="7">
        <f t="shared" si="120"/>
        <v>78761.294653914709</v>
      </c>
      <c r="ED87" s="7">
        <f t="shared" si="120"/>
        <v>78761.294653914709</v>
      </c>
      <c r="EE87" s="7">
        <f t="shared" si="120"/>
        <v>78761.294653914709</v>
      </c>
      <c r="EF87" s="7">
        <f t="shared" si="120"/>
        <v>78761.294653914709</v>
      </c>
      <c r="EG87" s="7">
        <f t="shared" si="124"/>
        <v>78761.294653914709</v>
      </c>
      <c r="EH87" s="7">
        <f t="shared" si="124"/>
        <v>80730.327020262557</v>
      </c>
      <c r="EI87" s="7">
        <f t="shared" si="124"/>
        <v>80730.327020262557</v>
      </c>
      <c r="EJ87" s="7">
        <f t="shared" si="124"/>
        <v>80730.327020262557</v>
      </c>
      <c r="EK87" s="7">
        <f t="shared" si="124"/>
        <v>80730.327020262557</v>
      </c>
      <c r="EL87" s="7">
        <f t="shared" si="124"/>
        <v>80730.327020262557</v>
      </c>
      <c r="EM87" s="7">
        <f t="shared" si="124"/>
        <v>80730.327020262557</v>
      </c>
      <c r="EN87" s="7">
        <f t="shared" si="124"/>
        <v>80730.327020262557</v>
      </c>
      <c r="EO87" s="7">
        <f t="shared" si="124"/>
        <v>80730.327020262557</v>
      </c>
      <c r="EP87" s="7">
        <f t="shared" si="124"/>
        <v>80730.327020262557</v>
      </c>
      <c r="EQ87" s="7">
        <f t="shared" si="124"/>
        <v>80730.327020262557</v>
      </c>
      <c r="ER87" s="7">
        <f t="shared" si="124"/>
        <v>80730.327020262557</v>
      </c>
      <c r="ES87" s="7">
        <f t="shared" si="124"/>
        <v>80730.327020262557</v>
      </c>
      <c r="ET87" s="7">
        <f t="shared" si="124"/>
        <v>82748.585195769119</v>
      </c>
      <c r="EU87" s="7">
        <f t="shared" si="124"/>
        <v>82748.585195769119</v>
      </c>
      <c r="EV87" s="7">
        <f t="shared" si="124"/>
        <v>82748.585195769119</v>
      </c>
      <c r="EW87" s="7">
        <f t="shared" si="124"/>
        <v>82748.585195769119</v>
      </c>
      <c r="EX87" s="7">
        <f t="shared" si="124"/>
        <v>82748.585195769119</v>
      </c>
      <c r="EY87" s="7">
        <f t="shared" si="124"/>
        <v>82748.585195769119</v>
      </c>
      <c r="EZ87" s="7">
        <f t="shared" si="124"/>
        <v>82748.585195769119</v>
      </c>
      <c r="FA87" s="7">
        <f t="shared" si="124"/>
        <v>82748.585195769119</v>
      </c>
      <c r="FB87" s="7">
        <f t="shared" si="124"/>
        <v>82748.585195769119</v>
      </c>
      <c r="FC87" s="7">
        <f t="shared" si="124"/>
        <v>82748.585195769119</v>
      </c>
      <c r="FD87" s="7">
        <f t="shared" si="124"/>
        <v>82748.585195769119</v>
      </c>
      <c r="FE87" s="7">
        <f t="shared" si="124"/>
        <v>82748.585195769119</v>
      </c>
      <c r="FF87" s="7">
        <f t="shared" si="124"/>
        <v>84817.299825663344</v>
      </c>
      <c r="FG87" s="7">
        <f t="shared" si="124"/>
        <v>84817.299825663344</v>
      </c>
      <c r="FH87" s="7">
        <f t="shared" si="124"/>
        <v>84817.299825663344</v>
      </c>
      <c r="FI87" s="7">
        <f t="shared" si="124"/>
        <v>84817.299825663344</v>
      </c>
      <c r="FJ87" s="7">
        <f t="shared" si="124"/>
        <v>84817.299825663344</v>
      </c>
      <c r="FK87" s="7">
        <f t="shared" si="124"/>
        <v>84817.299825663344</v>
      </c>
      <c r="FL87" s="7">
        <f t="shared" si="124"/>
        <v>84817.299825663344</v>
      </c>
      <c r="FM87" s="7">
        <f t="shared" si="124"/>
        <v>84817.299825663344</v>
      </c>
      <c r="FN87" s="7">
        <f t="shared" si="124"/>
        <v>84817.299825663344</v>
      </c>
      <c r="FO87" s="7">
        <f t="shared" si="124"/>
        <v>84817.299825663344</v>
      </c>
      <c r="FP87" s="7">
        <f t="shared" si="124"/>
        <v>84817.299825663344</v>
      </c>
      <c r="FQ87" s="7">
        <f t="shared" si="124"/>
        <v>84817.299825663344</v>
      </c>
      <c r="FR87" s="7">
        <f t="shared" si="124"/>
        <v>86937.732321304924</v>
      </c>
      <c r="FS87" s="7">
        <f t="shared" si="124"/>
        <v>86937.732321304924</v>
      </c>
      <c r="FT87" s="7">
        <f t="shared" si="124"/>
        <v>86937.732321304924</v>
      </c>
      <c r="FU87" s="7">
        <f t="shared" si="124"/>
        <v>86937.732321304924</v>
      </c>
      <c r="FV87" s="7">
        <f t="shared" si="124"/>
        <v>86937.732321304924</v>
      </c>
      <c r="FW87" s="7">
        <f t="shared" si="124"/>
        <v>86937.732321304924</v>
      </c>
      <c r="FX87" s="7">
        <f t="shared" si="124"/>
        <v>86937.732321304924</v>
      </c>
    </row>
    <row r="88" spans="1:180" x14ac:dyDescent="0.3">
      <c r="A88" s="25">
        <v>27459</v>
      </c>
      <c r="B88" s="26">
        <v>20.5</v>
      </c>
      <c r="C88" s="26">
        <v>7.75</v>
      </c>
      <c r="D88" s="10" t="s">
        <v>131</v>
      </c>
      <c r="E88" s="27">
        <v>1</v>
      </c>
      <c r="F88" s="2">
        <v>43040</v>
      </c>
      <c r="G88" s="6">
        <v>1</v>
      </c>
      <c r="H88" s="9">
        <f t="shared" si="118"/>
        <v>43070</v>
      </c>
      <c r="I88" s="7">
        <f t="shared" si="114"/>
        <v>0</v>
      </c>
      <c r="J88" s="7">
        <f t="shared" si="114"/>
        <v>0</v>
      </c>
      <c r="K88" s="7">
        <f t="shared" si="114"/>
        <v>0</v>
      </c>
      <c r="L88" s="7">
        <f t="shared" si="114"/>
        <v>0</v>
      </c>
      <c r="M88" s="7">
        <f t="shared" si="114"/>
        <v>0</v>
      </c>
      <c r="N88" s="7">
        <f t="shared" si="114"/>
        <v>0</v>
      </c>
      <c r="O88" s="7">
        <f t="shared" si="114"/>
        <v>0</v>
      </c>
      <c r="P88" s="7">
        <f t="shared" si="114"/>
        <v>0</v>
      </c>
      <c r="Q88" s="7">
        <f t="shared" si="114"/>
        <v>0</v>
      </c>
      <c r="R88" s="7">
        <f t="shared" si="114"/>
        <v>0</v>
      </c>
      <c r="S88" s="7">
        <f t="shared" si="114"/>
        <v>0</v>
      </c>
      <c r="T88" s="7">
        <f t="shared" si="114"/>
        <v>0</v>
      </c>
      <c r="U88" s="7">
        <f t="shared" si="114"/>
        <v>0</v>
      </c>
      <c r="V88" s="7">
        <f t="shared" si="114"/>
        <v>0</v>
      </c>
      <c r="W88" s="7">
        <f t="shared" si="114"/>
        <v>0</v>
      </c>
      <c r="X88" s="7">
        <f t="shared" si="114"/>
        <v>0</v>
      </c>
      <c r="Y88" s="7">
        <f t="shared" si="126"/>
        <v>0</v>
      </c>
      <c r="Z88" s="7">
        <f t="shared" si="126"/>
        <v>0</v>
      </c>
      <c r="AA88" s="7">
        <f t="shared" si="126"/>
        <v>0</v>
      </c>
      <c r="AB88" s="7">
        <f t="shared" si="126"/>
        <v>0</v>
      </c>
      <c r="AC88" s="7">
        <f t="shared" si="126"/>
        <v>64643.0625</v>
      </c>
      <c r="AD88" s="7">
        <f t="shared" si="126"/>
        <v>64643.0625</v>
      </c>
      <c r="AE88" s="7">
        <f t="shared" si="126"/>
        <v>64643.0625</v>
      </c>
      <c r="AF88" s="7">
        <f t="shared" si="126"/>
        <v>64643.0625</v>
      </c>
      <c r="AG88" s="7">
        <f t="shared" si="126"/>
        <v>64643.0625</v>
      </c>
      <c r="AH88" s="7">
        <f t="shared" si="126"/>
        <v>64643.0625</v>
      </c>
      <c r="AI88" s="7">
        <f t="shared" si="126"/>
        <v>64643.0625</v>
      </c>
      <c r="AJ88" s="7">
        <f t="shared" si="126"/>
        <v>64643.0625</v>
      </c>
      <c r="AK88" s="7">
        <f t="shared" si="126"/>
        <v>64643.0625</v>
      </c>
      <c r="AL88" s="7">
        <f t="shared" si="126"/>
        <v>64643.0625</v>
      </c>
      <c r="AM88" s="7">
        <f t="shared" si="126"/>
        <v>64643.0625</v>
      </c>
      <c r="AN88" s="7">
        <f t="shared" si="126"/>
        <v>64643.0625</v>
      </c>
      <c r="AO88" s="7">
        <f t="shared" si="126"/>
        <v>64643.0625</v>
      </c>
      <c r="AP88" s="7">
        <f t="shared" si="126"/>
        <v>66259.139062499991</v>
      </c>
      <c r="AQ88" s="7">
        <f t="shared" si="126"/>
        <v>66259.139062499991</v>
      </c>
      <c r="AR88" s="7">
        <f t="shared" si="126"/>
        <v>66259.139062499991</v>
      </c>
      <c r="AS88" s="7">
        <f t="shared" si="126"/>
        <v>66259.139062499991</v>
      </c>
      <c r="AT88" s="7">
        <f t="shared" si="126"/>
        <v>66259.139062499991</v>
      </c>
      <c r="AU88" s="7">
        <f t="shared" si="126"/>
        <v>66259.139062499991</v>
      </c>
      <c r="AV88" s="7">
        <f t="shared" si="126"/>
        <v>66259.139062499991</v>
      </c>
      <c r="AW88" s="7">
        <f t="shared" si="126"/>
        <v>66259.139062499991</v>
      </c>
      <c r="AX88" s="7">
        <f t="shared" si="126"/>
        <v>66259.139062499991</v>
      </c>
      <c r="AY88" s="7">
        <f t="shared" si="126"/>
        <v>66259.139062499991</v>
      </c>
      <c r="AZ88" s="7">
        <f t="shared" si="126"/>
        <v>66259.139062499991</v>
      </c>
      <c r="BA88" s="7">
        <f t="shared" si="126"/>
        <v>66259.139062499991</v>
      </c>
      <c r="BB88" s="7">
        <f t="shared" si="126"/>
        <v>67915.617539062499</v>
      </c>
      <c r="BC88" s="7">
        <f t="shared" si="126"/>
        <v>67915.617539062499</v>
      </c>
      <c r="BD88" s="7">
        <f t="shared" si="126"/>
        <v>67915.617539062499</v>
      </c>
      <c r="BE88" s="7">
        <f t="shared" si="126"/>
        <v>67915.617539062499</v>
      </c>
      <c r="BF88" s="7">
        <f t="shared" si="126"/>
        <v>67915.617539062499</v>
      </c>
      <c r="BG88" s="7">
        <f t="shared" si="126"/>
        <v>67915.617539062499</v>
      </c>
      <c r="BH88" s="7">
        <f t="shared" si="126"/>
        <v>67915.617539062499</v>
      </c>
      <c r="BI88" s="7">
        <f t="shared" si="126"/>
        <v>67915.617539062499</v>
      </c>
      <c r="BJ88" s="7">
        <f t="shared" si="126"/>
        <v>67915.617539062499</v>
      </c>
      <c r="BK88" s="7">
        <f t="shared" si="126"/>
        <v>67915.617539062499</v>
      </c>
      <c r="BL88" s="7">
        <f t="shared" si="126"/>
        <v>67915.617539062499</v>
      </c>
      <c r="BM88" s="7">
        <f t="shared" si="126"/>
        <v>67915.617539062499</v>
      </c>
      <c r="BN88" s="7">
        <f t="shared" si="126"/>
        <v>69613.507977539048</v>
      </c>
      <c r="BO88" s="7">
        <f t="shared" si="126"/>
        <v>69613.507977539048</v>
      </c>
      <c r="BP88" s="7">
        <f t="shared" si="126"/>
        <v>69613.507977539048</v>
      </c>
      <c r="BQ88" s="7">
        <f t="shared" si="126"/>
        <v>69613.507977539048</v>
      </c>
      <c r="BR88" s="7">
        <f t="shared" si="126"/>
        <v>69613.507977539048</v>
      </c>
      <c r="BS88" s="7">
        <f t="shared" si="126"/>
        <v>69613.507977539048</v>
      </c>
      <c r="BT88" s="7">
        <f t="shared" si="126"/>
        <v>69613.507977539048</v>
      </c>
      <c r="BU88" s="7">
        <f t="shared" si="126"/>
        <v>69613.507977539048</v>
      </c>
      <c r="BV88" s="7">
        <f t="shared" si="126"/>
        <v>69613.507977539048</v>
      </c>
      <c r="BW88" s="7">
        <f t="shared" si="126"/>
        <v>69613.507977539048</v>
      </c>
      <c r="BX88" s="7">
        <f t="shared" si="126"/>
        <v>69613.507977539048</v>
      </c>
      <c r="BY88" s="7">
        <f t="shared" si="126"/>
        <v>69613.507977539048</v>
      </c>
      <c r="BZ88" s="7">
        <f t="shared" si="126"/>
        <v>71353.845676977522</v>
      </c>
      <c r="CA88" s="7">
        <f t="shared" si="126"/>
        <v>71353.845676977522</v>
      </c>
      <c r="CB88" s="7">
        <f t="shared" si="126"/>
        <v>71353.845676977522</v>
      </c>
      <c r="CC88" s="7">
        <f t="shared" si="126"/>
        <v>71353.845676977522</v>
      </c>
      <c r="CD88" s="7">
        <f t="shared" si="126"/>
        <v>71353.845676977522</v>
      </c>
      <c r="CE88" s="7">
        <f t="shared" si="126"/>
        <v>71353.845676977522</v>
      </c>
      <c r="CF88" s="7">
        <f t="shared" si="126"/>
        <v>71353.845676977522</v>
      </c>
      <c r="CG88" s="7">
        <f t="shared" si="126"/>
        <v>71353.845676977522</v>
      </c>
      <c r="CH88" s="7">
        <f t="shared" si="126"/>
        <v>71353.845676977522</v>
      </c>
      <c r="CI88" s="7">
        <f t="shared" si="126"/>
        <v>71353.845676977522</v>
      </c>
      <c r="CJ88" s="7">
        <f t="shared" si="126"/>
        <v>71353.845676977522</v>
      </c>
      <c r="CK88" s="7">
        <f t="shared" si="125"/>
        <v>71353.845676977522</v>
      </c>
      <c r="CL88" s="7">
        <f t="shared" si="122"/>
        <v>73137.691818901963</v>
      </c>
      <c r="CM88" s="7">
        <f t="shared" si="122"/>
        <v>73137.691818901963</v>
      </c>
      <c r="CN88" s="7">
        <f t="shared" si="122"/>
        <v>73137.691818901963</v>
      </c>
      <c r="CO88" s="7">
        <f t="shared" si="122"/>
        <v>73137.691818901963</v>
      </c>
      <c r="CP88" s="7">
        <f t="shared" si="122"/>
        <v>73137.691818901963</v>
      </c>
      <c r="CQ88" s="7">
        <f t="shared" si="122"/>
        <v>73137.691818901963</v>
      </c>
      <c r="CR88" s="7">
        <f t="shared" si="122"/>
        <v>73137.691818901963</v>
      </c>
      <c r="CS88" s="7">
        <f t="shared" si="122"/>
        <v>73137.691818901963</v>
      </c>
      <c r="CT88" s="7">
        <f t="shared" si="122"/>
        <v>73137.691818901963</v>
      </c>
      <c r="CU88" s="7">
        <f t="shared" si="122"/>
        <v>73137.691818901963</v>
      </c>
      <c r="CV88" s="7">
        <f t="shared" si="122"/>
        <v>73137.691818901963</v>
      </c>
      <c r="CW88" s="7">
        <f t="shared" si="122"/>
        <v>73137.691818901963</v>
      </c>
      <c r="CX88" s="7">
        <f t="shared" si="122"/>
        <v>74966.134114374494</v>
      </c>
      <c r="CY88" s="7">
        <f t="shared" si="122"/>
        <v>74966.134114374494</v>
      </c>
      <c r="CZ88" s="7">
        <f t="shared" si="122"/>
        <v>74966.134114374494</v>
      </c>
      <c r="DA88" s="7">
        <f t="shared" si="123"/>
        <v>74966.134114374494</v>
      </c>
      <c r="DB88" s="7">
        <f t="shared" si="123"/>
        <v>74966.134114374494</v>
      </c>
      <c r="DC88" s="7">
        <f t="shared" si="123"/>
        <v>74966.134114374494</v>
      </c>
      <c r="DD88" s="7">
        <f t="shared" si="123"/>
        <v>74966.134114374494</v>
      </c>
      <c r="DE88" s="7">
        <f t="shared" si="123"/>
        <v>74966.134114374494</v>
      </c>
      <c r="DF88" s="7">
        <f t="shared" si="123"/>
        <v>74966.134114374494</v>
      </c>
      <c r="DG88" s="7">
        <f t="shared" si="123"/>
        <v>74966.134114374494</v>
      </c>
      <c r="DH88" s="7">
        <f t="shared" si="123"/>
        <v>74966.134114374494</v>
      </c>
      <c r="DI88" s="7">
        <f t="shared" si="123"/>
        <v>74966.134114374494</v>
      </c>
      <c r="DJ88" s="7">
        <f t="shared" si="123"/>
        <v>76840.287467233866</v>
      </c>
      <c r="DK88" s="7">
        <f t="shared" si="123"/>
        <v>76840.287467233866</v>
      </c>
      <c r="DL88" s="7">
        <f t="shared" si="123"/>
        <v>76840.287467233866</v>
      </c>
      <c r="DM88" s="7">
        <f t="shared" si="123"/>
        <v>76840.287467233866</v>
      </c>
      <c r="DN88" s="7">
        <f t="shared" si="123"/>
        <v>76840.287467233866</v>
      </c>
      <c r="DO88" s="7">
        <f t="shared" si="123"/>
        <v>76840.287467233866</v>
      </c>
      <c r="DP88" s="7">
        <f t="shared" si="123"/>
        <v>76840.287467233866</v>
      </c>
      <c r="DQ88" s="7">
        <f t="shared" si="120"/>
        <v>76840.287467233866</v>
      </c>
      <c r="DR88" s="7">
        <f t="shared" si="120"/>
        <v>76840.287467233866</v>
      </c>
      <c r="DS88" s="7">
        <f t="shared" si="120"/>
        <v>76840.287467233866</v>
      </c>
      <c r="DT88" s="7">
        <f t="shared" si="120"/>
        <v>76840.287467233866</v>
      </c>
      <c r="DU88" s="7">
        <f t="shared" si="120"/>
        <v>76840.287467233866</v>
      </c>
      <c r="DV88" s="7">
        <f t="shared" si="120"/>
        <v>78761.294653914709</v>
      </c>
      <c r="DW88" s="7">
        <f t="shared" si="120"/>
        <v>78761.294653914709</v>
      </c>
      <c r="DX88" s="7">
        <f t="shared" si="120"/>
        <v>78761.294653914709</v>
      </c>
      <c r="DY88" s="7">
        <f t="shared" si="120"/>
        <v>78761.294653914709</v>
      </c>
      <c r="DZ88" s="7">
        <f t="shared" si="120"/>
        <v>78761.294653914709</v>
      </c>
      <c r="EA88" s="7">
        <f t="shared" si="120"/>
        <v>78761.294653914709</v>
      </c>
      <c r="EB88" s="7">
        <f t="shared" si="120"/>
        <v>78761.294653914709</v>
      </c>
      <c r="EC88" s="7">
        <f t="shared" si="120"/>
        <v>78761.294653914709</v>
      </c>
      <c r="ED88" s="7">
        <f t="shared" si="120"/>
        <v>78761.294653914709</v>
      </c>
      <c r="EE88" s="7">
        <f t="shared" si="120"/>
        <v>78761.294653914709</v>
      </c>
      <c r="EF88" s="7">
        <f t="shared" si="120"/>
        <v>78761.294653914709</v>
      </c>
      <c r="EG88" s="7">
        <f t="shared" si="124"/>
        <v>78761.294653914709</v>
      </c>
      <c r="EH88" s="7">
        <f t="shared" si="124"/>
        <v>80730.327020262557</v>
      </c>
      <c r="EI88" s="7">
        <f t="shared" si="124"/>
        <v>80730.327020262557</v>
      </c>
      <c r="EJ88" s="7">
        <f t="shared" si="124"/>
        <v>80730.327020262557</v>
      </c>
      <c r="EK88" s="7">
        <f t="shared" si="124"/>
        <v>80730.327020262557</v>
      </c>
      <c r="EL88" s="7">
        <f t="shared" si="124"/>
        <v>80730.327020262557</v>
      </c>
      <c r="EM88" s="7">
        <f t="shared" si="124"/>
        <v>80730.327020262557</v>
      </c>
      <c r="EN88" s="7">
        <f t="shared" si="124"/>
        <v>80730.327020262557</v>
      </c>
      <c r="EO88" s="7">
        <f t="shared" si="124"/>
        <v>80730.327020262557</v>
      </c>
      <c r="EP88" s="7">
        <f t="shared" si="124"/>
        <v>80730.327020262557</v>
      </c>
      <c r="EQ88" s="7">
        <f t="shared" si="124"/>
        <v>80730.327020262557</v>
      </c>
      <c r="ER88" s="7">
        <f t="shared" si="124"/>
        <v>80730.327020262557</v>
      </c>
      <c r="ES88" s="7">
        <f t="shared" si="124"/>
        <v>80730.327020262557</v>
      </c>
      <c r="ET88" s="7">
        <f t="shared" si="124"/>
        <v>82748.585195769119</v>
      </c>
      <c r="EU88" s="7">
        <f t="shared" si="124"/>
        <v>82748.585195769119</v>
      </c>
      <c r="EV88" s="7">
        <f t="shared" si="124"/>
        <v>82748.585195769119</v>
      </c>
      <c r="EW88" s="7">
        <f t="shared" si="124"/>
        <v>82748.585195769119</v>
      </c>
      <c r="EX88" s="7">
        <f t="shared" si="124"/>
        <v>82748.585195769119</v>
      </c>
      <c r="EY88" s="7">
        <f t="shared" si="124"/>
        <v>82748.585195769119</v>
      </c>
      <c r="EZ88" s="7">
        <f t="shared" si="124"/>
        <v>82748.585195769119</v>
      </c>
      <c r="FA88" s="7">
        <f t="shared" si="124"/>
        <v>82748.585195769119</v>
      </c>
      <c r="FB88" s="7">
        <f t="shared" si="124"/>
        <v>82748.585195769119</v>
      </c>
      <c r="FC88" s="7">
        <f t="shared" si="124"/>
        <v>82748.585195769119</v>
      </c>
      <c r="FD88" s="7">
        <f t="shared" si="124"/>
        <v>82748.585195769119</v>
      </c>
      <c r="FE88" s="7">
        <f t="shared" si="124"/>
        <v>82748.585195769119</v>
      </c>
      <c r="FF88" s="7">
        <f t="shared" si="124"/>
        <v>84817.299825663344</v>
      </c>
      <c r="FG88" s="7">
        <f t="shared" si="124"/>
        <v>84817.299825663344</v>
      </c>
      <c r="FH88" s="7">
        <f t="shared" si="124"/>
        <v>84817.299825663344</v>
      </c>
      <c r="FI88" s="7">
        <f t="shared" si="124"/>
        <v>84817.299825663344</v>
      </c>
      <c r="FJ88" s="7">
        <f t="shared" si="124"/>
        <v>84817.299825663344</v>
      </c>
      <c r="FK88" s="7">
        <f t="shared" si="124"/>
        <v>84817.299825663344</v>
      </c>
      <c r="FL88" s="7">
        <f t="shared" si="124"/>
        <v>84817.299825663344</v>
      </c>
      <c r="FM88" s="7">
        <f t="shared" si="124"/>
        <v>84817.299825663344</v>
      </c>
      <c r="FN88" s="7">
        <f t="shared" si="124"/>
        <v>84817.299825663344</v>
      </c>
      <c r="FO88" s="7">
        <f t="shared" si="124"/>
        <v>84817.299825663344</v>
      </c>
      <c r="FP88" s="7">
        <f t="shared" si="124"/>
        <v>84817.299825663344</v>
      </c>
      <c r="FQ88" s="7">
        <f t="shared" si="124"/>
        <v>84817.299825663344</v>
      </c>
      <c r="FR88" s="7">
        <f t="shared" si="124"/>
        <v>86937.732321304924</v>
      </c>
      <c r="FS88" s="7">
        <f t="shared" si="124"/>
        <v>86937.732321304924</v>
      </c>
      <c r="FT88" s="7">
        <f t="shared" si="124"/>
        <v>86937.732321304924</v>
      </c>
      <c r="FU88" s="7">
        <f t="shared" si="124"/>
        <v>86937.732321304924</v>
      </c>
      <c r="FV88" s="7">
        <f t="shared" si="124"/>
        <v>86937.732321304924</v>
      </c>
      <c r="FW88" s="7">
        <f t="shared" si="124"/>
        <v>86937.732321304924</v>
      </c>
      <c r="FX88" s="7">
        <f t="shared" si="124"/>
        <v>86937.732321304924</v>
      </c>
    </row>
    <row r="89" spans="1:180" x14ac:dyDescent="0.3">
      <c r="A89" s="25">
        <f>SUM(A78:A88)</f>
        <v>319545</v>
      </c>
      <c r="D89" s="10"/>
      <c r="E89" s="25"/>
      <c r="F89" s="26"/>
      <c r="G89" s="26"/>
      <c r="H89" s="1" t="s">
        <v>39</v>
      </c>
      <c r="I89" s="12">
        <f>SUM(I78:I88)</f>
        <v>0</v>
      </c>
      <c r="J89" s="12">
        <f t="shared" ref="J89:BU89" si="127">SUM(J78:J88)</f>
        <v>0</v>
      </c>
      <c r="K89" s="12">
        <f t="shared" si="127"/>
        <v>0</v>
      </c>
      <c r="L89" s="12">
        <f t="shared" si="127"/>
        <v>0</v>
      </c>
      <c r="M89" s="12">
        <f t="shared" si="127"/>
        <v>0</v>
      </c>
      <c r="N89" s="12">
        <f t="shared" si="127"/>
        <v>0</v>
      </c>
      <c r="O89" s="12">
        <f t="shared" si="127"/>
        <v>0</v>
      </c>
      <c r="P89" s="12">
        <f t="shared" si="127"/>
        <v>0</v>
      </c>
      <c r="Q89" s="12">
        <f t="shared" si="127"/>
        <v>0</v>
      </c>
      <c r="R89" s="12">
        <f t="shared" si="127"/>
        <v>0</v>
      </c>
      <c r="S89" s="12">
        <f t="shared" si="127"/>
        <v>0</v>
      </c>
      <c r="T89" s="12">
        <f t="shared" si="127"/>
        <v>0</v>
      </c>
      <c r="U89" s="12">
        <f t="shared" si="127"/>
        <v>0</v>
      </c>
      <c r="V89" s="12">
        <f t="shared" si="127"/>
        <v>0</v>
      </c>
      <c r="W89" s="12">
        <f t="shared" si="127"/>
        <v>0</v>
      </c>
      <c r="X89" s="12">
        <f t="shared" si="127"/>
        <v>0</v>
      </c>
      <c r="Y89" s="12">
        <f t="shared" si="127"/>
        <v>0</v>
      </c>
      <c r="Z89" s="12">
        <f t="shared" si="127"/>
        <v>0</v>
      </c>
      <c r="AA89" s="12">
        <f t="shared" si="127"/>
        <v>0</v>
      </c>
      <c r="AB89" s="12">
        <f t="shared" si="127"/>
        <v>0</v>
      </c>
      <c r="AC89" s="12">
        <f t="shared" si="127"/>
        <v>64643.0625</v>
      </c>
      <c r="AD89" s="12">
        <f t="shared" si="127"/>
        <v>129286.125</v>
      </c>
      <c r="AE89" s="12">
        <f t="shared" si="127"/>
        <v>193929.1875</v>
      </c>
      <c r="AF89" s="12">
        <f t="shared" si="127"/>
        <v>193929.1875</v>
      </c>
      <c r="AG89" s="12">
        <f t="shared" si="127"/>
        <v>193929.1875</v>
      </c>
      <c r="AH89" s="12">
        <f t="shared" si="127"/>
        <v>387858.375</v>
      </c>
      <c r="AI89" s="12">
        <f t="shared" si="127"/>
        <v>387858.375</v>
      </c>
      <c r="AJ89" s="12">
        <f t="shared" si="127"/>
        <v>387858.375</v>
      </c>
      <c r="AK89" s="12">
        <f t="shared" si="127"/>
        <v>581787.5625</v>
      </c>
      <c r="AL89" s="12">
        <f t="shared" si="127"/>
        <v>581787.5625</v>
      </c>
      <c r="AM89" s="12">
        <f t="shared" si="127"/>
        <v>581787.5625</v>
      </c>
      <c r="AN89" s="12">
        <f t="shared" si="127"/>
        <v>752262.1875</v>
      </c>
      <c r="AO89" s="12">
        <f t="shared" si="127"/>
        <v>752262.1875</v>
      </c>
      <c r="AP89" s="12">
        <f t="shared" si="127"/>
        <v>771068.74218749977</v>
      </c>
      <c r="AQ89" s="12">
        <f t="shared" si="127"/>
        <v>771068.74218749977</v>
      </c>
      <c r="AR89" s="12">
        <f t="shared" si="127"/>
        <v>771068.74218749977</v>
      </c>
      <c r="AS89" s="12">
        <f t="shared" si="127"/>
        <v>771068.74218749977</v>
      </c>
      <c r="AT89" s="12">
        <f t="shared" si="127"/>
        <v>771068.74218749977</v>
      </c>
      <c r="AU89" s="12">
        <f t="shared" si="127"/>
        <v>771068.74218749977</v>
      </c>
      <c r="AV89" s="12">
        <f t="shared" si="127"/>
        <v>771068.74218749977</v>
      </c>
      <c r="AW89" s="12">
        <f t="shared" si="127"/>
        <v>771068.74218749977</v>
      </c>
      <c r="AX89" s="12">
        <f t="shared" si="127"/>
        <v>771068.74218749977</v>
      </c>
      <c r="AY89" s="12">
        <f t="shared" si="127"/>
        <v>771068.74218749977</v>
      </c>
      <c r="AZ89" s="12">
        <f t="shared" si="127"/>
        <v>771068.74218749977</v>
      </c>
      <c r="BA89" s="12">
        <f t="shared" si="127"/>
        <v>771068.74218749977</v>
      </c>
      <c r="BB89" s="12">
        <f t="shared" si="127"/>
        <v>790345.46074218757</v>
      </c>
      <c r="BC89" s="12">
        <f t="shared" si="127"/>
        <v>790345.46074218757</v>
      </c>
      <c r="BD89" s="12">
        <f t="shared" si="127"/>
        <v>790345.46074218757</v>
      </c>
      <c r="BE89" s="12">
        <f t="shared" si="127"/>
        <v>790345.46074218757</v>
      </c>
      <c r="BF89" s="12">
        <f t="shared" si="127"/>
        <v>790345.46074218757</v>
      </c>
      <c r="BG89" s="12">
        <f t="shared" si="127"/>
        <v>790345.46074218757</v>
      </c>
      <c r="BH89" s="12">
        <f t="shared" si="127"/>
        <v>790345.46074218757</v>
      </c>
      <c r="BI89" s="12">
        <f t="shared" si="127"/>
        <v>790345.46074218757</v>
      </c>
      <c r="BJ89" s="12">
        <f t="shared" si="127"/>
        <v>790345.46074218757</v>
      </c>
      <c r="BK89" s="12">
        <f t="shared" si="127"/>
        <v>790345.46074218757</v>
      </c>
      <c r="BL89" s="12">
        <f t="shared" si="127"/>
        <v>790345.46074218757</v>
      </c>
      <c r="BM89" s="12">
        <f t="shared" si="127"/>
        <v>790345.46074218757</v>
      </c>
      <c r="BN89" s="12">
        <f t="shared" si="127"/>
        <v>810104.09726074222</v>
      </c>
      <c r="BO89" s="12">
        <f t="shared" si="127"/>
        <v>810104.09726074222</v>
      </c>
      <c r="BP89" s="12">
        <f t="shared" si="127"/>
        <v>810104.09726074222</v>
      </c>
      <c r="BQ89" s="12">
        <f t="shared" si="127"/>
        <v>810104.09726074222</v>
      </c>
      <c r="BR89" s="12">
        <f t="shared" si="127"/>
        <v>810104.09726074222</v>
      </c>
      <c r="BS89" s="12">
        <f t="shared" si="127"/>
        <v>810104.09726074222</v>
      </c>
      <c r="BT89" s="12">
        <f t="shared" si="127"/>
        <v>810104.09726074222</v>
      </c>
      <c r="BU89" s="12">
        <f t="shared" si="127"/>
        <v>810104.09726074222</v>
      </c>
      <c r="BV89" s="12">
        <f t="shared" ref="BV89:EG89" si="128">SUM(BV78:BV88)</f>
        <v>810104.09726074222</v>
      </c>
      <c r="BW89" s="12">
        <f t="shared" si="128"/>
        <v>810104.09726074222</v>
      </c>
      <c r="BX89" s="12">
        <f t="shared" si="128"/>
        <v>810104.09726074222</v>
      </c>
      <c r="BY89" s="12">
        <f t="shared" si="128"/>
        <v>810104.09726074222</v>
      </c>
      <c r="BZ89" s="12">
        <f t="shared" si="128"/>
        <v>830356.69969226059</v>
      </c>
      <c r="CA89" s="12">
        <f t="shared" si="128"/>
        <v>830356.69969226059</v>
      </c>
      <c r="CB89" s="12">
        <f t="shared" si="128"/>
        <v>830356.69969226059</v>
      </c>
      <c r="CC89" s="12">
        <f t="shared" si="128"/>
        <v>830356.69969226059</v>
      </c>
      <c r="CD89" s="12">
        <f t="shared" si="128"/>
        <v>830356.69969226059</v>
      </c>
      <c r="CE89" s="12">
        <f t="shared" si="128"/>
        <v>830356.69969226059</v>
      </c>
      <c r="CF89" s="12">
        <f t="shared" si="128"/>
        <v>830356.69969226059</v>
      </c>
      <c r="CG89" s="12">
        <f t="shared" si="128"/>
        <v>830356.69969226059</v>
      </c>
      <c r="CH89" s="12">
        <f t="shared" si="128"/>
        <v>830356.69969226059</v>
      </c>
      <c r="CI89" s="12">
        <f t="shared" si="128"/>
        <v>830356.69969226059</v>
      </c>
      <c r="CJ89" s="12">
        <f t="shared" si="128"/>
        <v>830356.69969226059</v>
      </c>
      <c r="CK89" s="12">
        <f t="shared" si="128"/>
        <v>830356.69969226059</v>
      </c>
      <c r="CL89" s="12">
        <f t="shared" si="128"/>
        <v>851115.61718456692</v>
      </c>
      <c r="CM89" s="12">
        <f t="shared" si="128"/>
        <v>851115.61718456692</v>
      </c>
      <c r="CN89" s="12">
        <f t="shared" si="128"/>
        <v>851115.61718456692</v>
      </c>
      <c r="CO89" s="12">
        <f t="shared" si="128"/>
        <v>851115.61718456692</v>
      </c>
      <c r="CP89" s="12">
        <f t="shared" si="128"/>
        <v>851115.61718456692</v>
      </c>
      <c r="CQ89" s="12">
        <f t="shared" si="128"/>
        <v>851115.61718456692</v>
      </c>
      <c r="CR89" s="12">
        <f t="shared" si="128"/>
        <v>851115.61718456692</v>
      </c>
      <c r="CS89" s="12">
        <f t="shared" si="128"/>
        <v>851115.61718456692</v>
      </c>
      <c r="CT89" s="12">
        <f t="shared" si="128"/>
        <v>851115.61718456692</v>
      </c>
      <c r="CU89" s="12">
        <f t="shared" si="128"/>
        <v>851115.61718456692</v>
      </c>
      <c r="CV89" s="12">
        <f t="shared" si="128"/>
        <v>851115.61718456692</v>
      </c>
      <c r="CW89" s="12">
        <f t="shared" si="128"/>
        <v>851115.61718456692</v>
      </c>
      <c r="CX89" s="12">
        <f t="shared" si="128"/>
        <v>872393.50761418126</v>
      </c>
      <c r="CY89" s="12">
        <f t="shared" si="128"/>
        <v>872393.50761418126</v>
      </c>
      <c r="CZ89" s="12">
        <f t="shared" si="128"/>
        <v>872393.50761418126</v>
      </c>
      <c r="DA89" s="12">
        <f t="shared" si="128"/>
        <v>872393.50761418126</v>
      </c>
      <c r="DB89" s="12">
        <f t="shared" si="128"/>
        <v>872393.50761418126</v>
      </c>
      <c r="DC89" s="12">
        <f t="shared" si="128"/>
        <v>872393.50761418126</v>
      </c>
      <c r="DD89" s="12">
        <f t="shared" si="128"/>
        <v>872393.50761418126</v>
      </c>
      <c r="DE89" s="12">
        <f t="shared" si="128"/>
        <v>872393.50761418126</v>
      </c>
      <c r="DF89" s="12">
        <f t="shared" si="128"/>
        <v>872393.50761418126</v>
      </c>
      <c r="DG89" s="12">
        <f t="shared" si="128"/>
        <v>872393.50761418126</v>
      </c>
      <c r="DH89" s="12">
        <f t="shared" si="128"/>
        <v>872393.50761418126</v>
      </c>
      <c r="DI89" s="12">
        <f t="shared" si="128"/>
        <v>872393.50761418126</v>
      </c>
      <c r="DJ89" s="12">
        <f t="shared" si="128"/>
        <v>894203.34530453547</v>
      </c>
      <c r="DK89" s="12">
        <f t="shared" si="128"/>
        <v>894203.34530453547</v>
      </c>
      <c r="DL89" s="12">
        <f t="shared" si="128"/>
        <v>894203.34530453547</v>
      </c>
      <c r="DM89" s="12">
        <f t="shared" si="128"/>
        <v>894203.34530453547</v>
      </c>
      <c r="DN89" s="12">
        <f t="shared" si="128"/>
        <v>894203.34530453547</v>
      </c>
      <c r="DO89" s="12">
        <f t="shared" si="128"/>
        <v>894203.34530453547</v>
      </c>
      <c r="DP89" s="12">
        <f t="shared" si="128"/>
        <v>894203.34530453547</v>
      </c>
      <c r="DQ89" s="12">
        <f t="shared" si="128"/>
        <v>894203.34530453547</v>
      </c>
      <c r="DR89" s="12">
        <f t="shared" si="128"/>
        <v>894203.34530453547</v>
      </c>
      <c r="DS89" s="12">
        <f t="shared" si="128"/>
        <v>894203.34530453547</v>
      </c>
      <c r="DT89" s="12">
        <f t="shared" si="128"/>
        <v>894203.34530453547</v>
      </c>
      <c r="DU89" s="12">
        <f t="shared" si="128"/>
        <v>894203.34530453547</v>
      </c>
      <c r="DV89" s="12">
        <f t="shared" si="128"/>
        <v>916558.42893714912</v>
      </c>
      <c r="DW89" s="12">
        <f t="shared" si="128"/>
        <v>916558.42893714912</v>
      </c>
      <c r="DX89" s="12">
        <f t="shared" si="128"/>
        <v>916558.42893714912</v>
      </c>
      <c r="DY89" s="12">
        <f t="shared" si="128"/>
        <v>916558.42893714912</v>
      </c>
      <c r="DZ89" s="12">
        <f t="shared" si="128"/>
        <v>916558.42893714912</v>
      </c>
      <c r="EA89" s="12">
        <f t="shared" si="128"/>
        <v>916558.42893714912</v>
      </c>
      <c r="EB89" s="12">
        <f t="shared" si="128"/>
        <v>916558.42893714912</v>
      </c>
      <c r="EC89" s="12">
        <f t="shared" si="128"/>
        <v>916558.42893714912</v>
      </c>
      <c r="ED89" s="12">
        <f t="shared" si="128"/>
        <v>916558.42893714912</v>
      </c>
      <c r="EE89" s="12">
        <f t="shared" si="128"/>
        <v>916558.42893714912</v>
      </c>
      <c r="EF89" s="12">
        <f t="shared" si="128"/>
        <v>916558.42893714912</v>
      </c>
      <c r="EG89" s="12">
        <f t="shared" si="128"/>
        <v>916558.42893714912</v>
      </c>
      <c r="EH89" s="12">
        <f t="shared" ref="EH89:FX89" si="129">SUM(EH78:EH88)</f>
        <v>939472.38966057776</v>
      </c>
      <c r="EI89" s="12">
        <f t="shared" si="129"/>
        <v>939472.38966057776</v>
      </c>
      <c r="EJ89" s="12">
        <f t="shared" si="129"/>
        <v>939472.38966057776</v>
      </c>
      <c r="EK89" s="12">
        <f t="shared" si="129"/>
        <v>939472.38966057776</v>
      </c>
      <c r="EL89" s="12">
        <f t="shared" si="129"/>
        <v>939472.38966057776</v>
      </c>
      <c r="EM89" s="12">
        <f t="shared" si="129"/>
        <v>939472.38966057776</v>
      </c>
      <c r="EN89" s="12">
        <f t="shared" si="129"/>
        <v>939472.38966057776</v>
      </c>
      <c r="EO89" s="12">
        <f t="shared" si="129"/>
        <v>939472.38966057776</v>
      </c>
      <c r="EP89" s="12">
        <f t="shared" si="129"/>
        <v>939472.38966057776</v>
      </c>
      <c r="EQ89" s="12">
        <f t="shared" si="129"/>
        <v>939472.38966057776</v>
      </c>
      <c r="ER89" s="12">
        <f t="shared" si="129"/>
        <v>939472.38966057776</v>
      </c>
      <c r="ES89" s="12">
        <f t="shared" si="129"/>
        <v>939472.38966057776</v>
      </c>
      <c r="ET89" s="12">
        <f t="shared" si="129"/>
        <v>962959.19940209179</v>
      </c>
      <c r="EU89" s="12">
        <f t="shared" si="129"/>
        <v>962959.19940209179</v>
      </c>
      <c r="EV89" s="12">
        <f t="shared" si="129"/>
        <v>962959.19940209179</v>
      </c>
      <c r="EW89" s="12">
        <f t="shared" si="129"/>
        <v>962959.19940209179</v>
      </c>
      <c r="EX89" s="12">
        <f t="shared" si="129"/>
        <v>962959.19940209179</v>
      </c>
      <c r="EY89" s="12">
        <f t="shared" si="129"/>
        <v>962959.19940209179</v>
      </c>
      <c r="EZ89" s="12">
        <f t="shared" si="129"/>
        <v>962959.19940209179</v>
      </c>
      <c r="FA89" s="12">
        <f t="shared" si="129"/>
        <v>962959.19940209179</v>
      </c>
      <c r="FB89" s="12">
        <f t="shared" si="129"/>
        <v>962959.19940209179</v>
      </c>
      <c r="FC89" s="12">
        <f t="shared" si="129"/>
        <v>962959.19940209179</v>
      </c>
      <c r="FD89" s="12">
        <f t="shared" si="129"/>
        <v>962959.19940209179</v>
      </c>
      <c r="FE89" s="12">
        <f t="shared" si="129"/>
        <v>962959.19940209179</v>
      </c>
      <c r="FF89" s="12">
        <f t="shared" si="129"/>
        <v>987033.17938714416</v>
      </c>
      <c r="FG89" s="12">
        <f t="shared" si="129"/>
        <v>987033.17938714416</v>
      </c>
      <c r="FH89" s="12">
        <f t="shared" si="129"/>
        <v>987033.17938714416</v>
      </c>
      <c r="FI89" s="12">
        <f t="shared" si="129"/>
        <v>987033.17938714416</v>
      </c>
      <c r="FJ89" s="12">
        <f t="shared" si="129"/>
        <v>987033.17938714416</v>
      </c>
      <c r="FK89" s="12">
        <f t="shared" si="129"/>
        <v>987033.17938714416</v>
      </c>
      <c r="FL89" s="12">
        <f t="shared" si="129"/>
        <v>987033.17938714416</v>
      </c>
      <c r="FM89" s="12">
        <f t="shared" si="129"/>
        <v>987033.17938714416</v>
      </c>
      <c r="FN89" s="12">
        <f t="shared" si="129"/>
        <v>987033.17938714416</v>
      </c>
      <c r="FO89" s="12">
        <f t="shared" si="129"/>
        <v>987033.17938714416</v>
      </c>
      <c r="FP89" s="12">
        <f t="shared" si="129"/>
        <v>987033.17938714416</v>
      </c>
      <c r="FQ89" s="12">
        <f t="shared" si="129"/>
        <v>987033.17938714416</v>
      </c>
      <c r="FR89" s="12">
        <f t="shared" si="129"/>
        <v>1011709.008871823</v>
      </c>
      <c r="FS89" s="12">
        <f t="shared" si="129"/>
        <v>1011709.008871823</v>
      </c>
      <c r="FT89" s="12">
        <f t="shared" si="129"/>
        <v>1011709.008871823</v>
      </c>
      <c r="FU89" s="12">
        <f t="shared" si="129"/>
        <v>1011709.008871823</v>
      </c>
      <c r="FV89" s="12">
        <f t="shared" si="129"/>
        <v>1011709.008871823</v>
      </c>
      <c r="FW89" s="12">
        <f t="shared" si="129"/>
        <v>1011709.008871823</v>
      </c>
      <c r="FX89" s="12">
        <f t="shared" si="129"/>
        <v>1011709.008871823</v>
      </c>
    </row>
    <row r="90" spans="1:180" x14ac:dyDescent="0.3">
      <c r="D90" s="10"/>
      <c r="E90" s="25"/>
      <c r="F90" s="26" t="s">
        <v>163</v>
      </c>
      <c r="G90" s="22">
        <v>7.0000000000000007E-2</v>
      </c>
      <c r="H90" s="1" t="s">
        <v>40</v>
      </c>
      <c r="I90" s="7">
        <f>(I77*SUM($A$78:$A$88)/12)</f>
        <v>752262.1875</v>
      </c>
      <c r="J90" s="7">
        <f t="shared" ref="J90:BU90" si="130">(J77*SUM($A$78:$A$88)/12)</f>
        <v>752262.1875</v>
      </c>
      <c r="K90" s="7">
        <f t="shared" si="130"/>
        <v>752262.1875</v>
      </c>
      <c r="L90" s="7">
        <f t="shared" si="130"/>
        <v>752262.1875</v>
      </c>
      <c r="M90" s="7">
        <f t="shared" si="130"/>
        <v>752262.1875</v>
      </c>
      <c r="N90" s="7">
        <f t="shared" si="130"/>
        <v>752262.1875</v>
      </c>
      <c r="O90" s="7">
        <f t="shared" si="130"/>
        <v>752262.1875</v>
      </c>
      <c r="P90" s="7">
        <f t="shared" si="130"/>
        <v>752262.1875</v>
      </c>
      <c r="Q90" s="7">
        <f t="shared" si="130"/>
        <v>752262.1875</v>
      </c>
      <c r="R90" s="7">
        <f t="shared" si="130"/>
        <v>752262.1875</v>
      </c>
      <c r="S90" s="7">
        <f t="shared" si="130"/>
        <v>752262.1875</v>
      </c>
      <c r="T90" s="7">
        <f t="shared" si="130"/>
        <v>752262.1875</v>
      </c>
      <c r="U90" s="7">
        <f t="shared" si="130"/>
        <v>752262.1875</v>
      </c>
      <c r="V90" s="7">
        <f t="shared" si="130"/>
        <v>752262.1875</v>
      </c>
      <c r="W90" s="7">
        <f t="shared" si="130"/>
        <v>752262.1875</v>
      </c>
      <c r="X90" s="7">
        <f t="shared" si="130"/>
        <v>752262.1875</v>
      </c>
      <c r="Y90" s="7">
        <f t="shared" si="130"/>
        <v>752262.1875</v>
      </c>
      <c r="Z90" s="7">
        <f t="shared" si="130"/>
        <v>752262.1875</v>
      </c>
      <c r="AA90" s="7">
        <f t="shared" si="130"/>
        <v>752262.1875</v>
      </c>
      <c r="AB90" s="7">
        <f t="shared" si="130"/>
        <v>752262.1875</v>
      </c>
      <c r="AC90" s="7">
        <f t="shared" si="130"/>
        <v>752262.1875</v>
      </c>
      <c r="AD90" s="7">
        <f t="shared" si="130"/>
        <v>752262.1875</v>
      </c>
      <c r="AE90" s="7">
        <f t="shared" si="130"/>
        <v>752262.1875</v>
      </c>
      <c r="AF90" s="7">
        <f t="shared" si="130"/>
        <v>752262.1875</v>
      </c>
      <c r="AG90" s="7">
        <f t="shared" si="130"/>
        <v>752262.1875</v>
      </c>
      <c r="AH90" s="7">
        <f t="shared" si="130"/>
        <v>752262.1875</v>
      </c>
      <c r="AI90" s="7">
        <f t="shared" si="130"/>
        <v>752262.1875</v>
      </c>
      <c r="AJ90" s="7">
        <f t="shared" si="130"/>
        <v>752262.1875</v>
      </c>
      <c r="AK90" s="7">
        <f t="shared" si="130"/>
        <v>752262.1875</v>
      </c>
      <c r="AL90" s="7">
        <f t="shared" si="130"/>
        <v>752262.1875</v>
      </c>
      <c r="AM90" s="7">
        <f t="shared" si="130"/>
        <v>752262.1875</v>
      </c>
      <c r="AN90" s="7">
        <f t="shared" si="130"/>
        <v>752262.1875</v>
      </c>
      <c r="AO90" s="7">
        <f t="shared" si="130"/>
        <v>752262.1875</v>
      </c>
      <c r="AP90" s="7">
        <f t="shared" si="130"/>
        <v>771068.7421875</v>
      </c>
      <c r="AQ90" s="7">
        <f t="shared" si="130"/>
        <v>771068.7421875</v>
      </c>
      <c r="AR90" s="7">
        <f t="shared" si="130"/>
        <v>771068.7421875</v>
      </c>
      <c r="AS90" s="7">
        <f t="shared" si="130"/>
        <v>771068.7421875</v>
      </c>
      <c r="AT90" s="7">
        <f t="shared" si="130"/>
        <v>771068.7421875</v>
      </c>
      <c r="AU90" s="7">
        <f t="shared" si="130"/>
        <v>771068.7421875</v>
      </c>
      <c r="AV90" s="7">
        <f t="shared" si="130"/>
        <v>771068.7421875</v>
      </c>
      <c r="AW90" s="7">
        <f t="shared" si="130"/>
        <v>771068.7421875</v>
      </c>
      <c r="AX90" s="7">
        <f t="shared" si="130"/>
        <v>771068.7421875</v>
      </c>
      <c r="AY90" s="7">
        <f t="shared" si="130"/>
        <v>771068.7421875</v>
      </c>
      <c r="AZ90" s="7">
        <f t="shared" si="130"/>
        <v>771068.7421875</v>
      </c>
      <c r="BA90" s="7">
        <f t="shared" si="130"/>
        <v>771068.7421875</v>
      </c>
      <c r="BB90" s="7">
        <f t="shared" si="130"/>
        <v>790345.46074218734</v>
      </c>
      <c r="BC90" s="7">
        <f t="shared" si="130"/>
        <v>790345.46074218734</v>
      </c>
      <c r="BD90" s="7">
        <f t="shared" si="130"/>
        <v>790345.46074218734</v>
      </c>
      <c r="BE90" s="7">
        <f t="shared" si="130"/>
        <v>790345.46074218734</v>
      </c>
      <c r="BF90" s="7">
        <f t="shared" si="130"/>
        <v>790345.46074218734</v>
      </c>
      <c r="BG90" s="7">
        <f t="shared" si="130"/>
        <v>790345.46074218734</v>
      </c>
      <c r="BH90" s="7">
        <f t="shared" si="130"/>
        <v>790345.46074218734</v>
      </c>
      <c r="BI90" s="7">
        <f t="shared" si="130"/>
        <v>790345.46074218734</v>
      </c>
      <c r="BJ90" s="7">
        <f t="shared" si="130"/>
        <v>790345.46074218734</v>
      </c>
      <c r="BK90" s="7">
        <f t="shared" si="130"/>
        <v>790345.46074218734</v>
      </c>
      <c r="BL90" s="7">
        <f t="shared" si="130"/>
        <v>790345.46074218734</v>
      </c>
      <c r="BM90" s="7">
        <f t="shared" si="130"/>
        <v>790345.46074218734</v>
      </c>
      <c r="BN90" s="7">
        <f t="shared" si="130"/>
        <v>810104.0972607421</v>
      </c>
      <c r="BO90" s="7">
        <f t="shared" si="130"/>
        <v>810104.0972607421</v>
      </c>
      <c r="BP90" s="7">
        <f t="shared" si="130"/>
        <v>810104.0972607421</v>
      </c>
      <c r="BQ90" s="7">
        <f t="shared" si="130"/>
        <v>810104.0972607421</v>
      </c>
      <c r="BR90" s="7">
        <f t="shared" si="130"/>
        <v>810104.0972607421</v>
      </c>
      <c r="BS90" s="7">
        <f t="shared" si="130"/>
        <v>810104.0972607421</v>
      </c>
      <c r="BT90" s="7">
        <f t="shared" si="130"/>
        <v>810104.0972607421</v>
      </c>
      <c r="BU90" s="7">
        <f t="shared" si="130"/>
        <v>810104.0972607421</v>
      </c>
      <c r="BV90" s="7">
        <f t="shared" ref="BV90:EG90" si="131">(BV77*SUM($A$78:$A$88)/12)</f>
        <v>810104.0972607421</v>
      </c>
      <c r="BW90" s="7">
        <f t="shared" si="131"/>
        <v>810104.0972607421</v>
      </c>
      <c r="BX90" s="7">
        <f t="shared" si="131"/>
        <v>810104.0972607421</v>
      </c>
      <c r="BY90" s="7">
        <f t="shared" si="131"/>
        <v>810104.0972607421</v>
      </c>
      <c r="BZ90" s="7">
        <f t="shared" si="131"/>
        <v>830356.69969226059</v>
      </c>
      <c r="CA90" s="7">
        <f t="shared" si="131"/>
        <v>830356.69969226059</v>
      </c>
      <c r="CB90" s="7">
        <f t="shared" si="131"/>
        <v>830356.69969226059</v>
      </c>
      <c r="CC90" s="7">
        <f t="shared" si="131"/>
        <v>830356.69969226059</v>
      </c>
      <c r="CD90" s="7">
        <f t="shared" si="131"/>
        <v>830356.69969226059</v>
      </c>
      <c r="CE90" s="7">
        <f t="shared" si="131"/>
        <v>830356.69969226059</v>
      </c>
      <c r="CF90" s="7">
        <f t="shared" si="131"/>
        <v>830356.69969226059</v>
      </c>
      <c r="CG90" s="7">
        <f t="shared" si="131"/>
        <v>830356.69969226059</v>
      </c>
      <c r="CH90" s="7">
        <f t="shared" si="131"/>
        <v>830356.69969226059</v>
      </c>
      <c r="CI90" s="7">
        <f t="shared" si="131"/>
        <v>830356.69969226059</v>
      </c>
      <c r="CJ90" s="7">
        <f t="shared" si="131"/>
        <v>830356.69969226059</v>
      </c>
      <c r="CK90" s="7">
        <f t="shared" si="131"/>
        <v>830356.69969226059</v>
      </c>
      <c r="CL90" s="7">
        <f t="shared" si="131"/>
        <v>851115.61718456692</v>
      </c>
      <c r="CM90" s="7">
        <f t="shared" si="131"/>
        <v>851115.61718456692</v>
      </c>
      <c r="CN90" s="7">
        <f t="shared" si="131"/>
        <v>851115.61718456692</v>
      </c>
      <c r="CO90" s="7">
        <f t="shared" si="131"/>
        <v>851115.61718456692</v>
      </c>
      <c r="CP90" s="7">
        <f t="shared" si="131"/>
        <v>851115.61718456692</v>
      </c>
      <c r="CQ90" s="7">
        <f t="shared" si="131"/>
        <v>851115.61718456692</v>
      </c>
      <c r="CR90" s="7">
        <f t="shared" si="131"/>
        <v>851115.61718456692</v>
      </c>
      <c r="CS90" s="7">
        <f t="shared" si="131"/>
        <v>851115.61718456692</v>
      </c>
      <c r="CT90" s="7">
        <f t="shared" si="131"/>
        <v>851115.61718456692</v>
      </c>
      <c r="CU90" s="7">
        <f t="shared" si="131"/>
        <v>851115.61718456692</v>
      </c>
      <c r="CV90" s="7">
        <f t="shared" si="131"/>
        <v>851115.61718456692</v>
      </c>
      <c r="CW90" s="7">
        <f t="shared" si="131"/>
        <v>851115.61718456692</v>
      </c>
      <c r="CX90" s="7">
        <f t="shared" si="131"/>
        <v>872393.50761418103</v>
      </c>
      <c r="CY90" s="7">
        <f t="shared" si="131"/>
        <v>872393.50761418103</v>
      </c>
      <c r="CZ90" s="7">
        <f t="shared" si="131"/>
        <v>872393.50761418103</v>
      </c>
      <c r="DA90" s="7">
        <f t="shared" si="131"/>
        <v>872393.50761418103</v>
      </c>
      <c r="DB90" s="7">
        <f t="shared" si="131"/>
        <v>872393.50761418103</v>
      </c>
      <c r="DC90" s="7">
        <f t="shared" si="131"/>
        <v>872393.50761418103</v>
      </c>
      <c r="DD90" s="7">
        <f t="shared" si="131"/>
        <v>872393.50761418103</v>
      </c>
      <c r="DE90" s="7">
        <f t="shared" si="131"/>
        <v>872393.50761418103</v>
      </c>
      <c r="DF90" s="7">
        <f t="shared" si="131"/>
        <v>872393.50761418103</v>
      </c>
      <c r="DG90" s="7">
        <f t="shared" si="131"/>
        <v>872393.50761418103</v>
      </c>
      <c r="DH90" s="7">
        <f t="shared" si="131"/>
        <v>872393.50761418103</v>
      </c>
      <c r="DI90" s="7">
        <f t="shared" si="131"/>
        <v>872393.50761418103</v>
      </c>
      <c r="DJ90" s="7">
        <f t="shared" si="131"/>
        <v>894203.3453045357</v>
      </c>
      <c r="DK90" s="7">
        <f t="shared" si="131"/>
        <v>894203.3453045357</v>
      </c>
      <c r="DL90" s="7">
        <f t="shared" si="131"/>
        <v>894203.3453045357</v>
      </c>
      <c r="DM90" s="7">
        <f t="shared" si="131"/>
        <v>894203.3453045357</v>
      </c>
      <c r="DN90" s="7">
        <f t="shared" si="131"/>
        <v>894203.3453045357</v>
      </c>
      <c r="DO90" s="7">
        <f t="shared" si="131"/>
        <v>894203.3453045357</v>
      </c>
      <c r="DP90" s="7">
        <f t="shared" si="131"/>
        <v>894203.3453045357</v>
      </c>
      <c r="DQ90" s="7">
        <f t="shared" si="131"/>
        <v>894203.3453045357</v>
      </c>
      <c r="DR90" s="7">
        <f t="shared" si="131"/>
        <v>894203.3453045357</v>
      </c>
      <c r="DS90" s="7">
        <f t="shared" si="131"/>
        <v>894203.3453045357</v>
      </c>
      <c r="DT90" s="7">
        <f t="shared" si="131"/>
        <v>894203.3453045357</v>
      </c>
      <c r="DU90" s="7">
        <f t="shared" si="131"/>
        <v>894203.3453045357</v>
      </c>
      <c r="DV90" s="7">
        <f t="shared" si="131"/>
        <v>916558.42893714888</v>
      </c>
      <c r="DW90" s="7">
        <f t="shared" si="131"/>
        <v>916558.42893714888</v>
      </c>
      <c r="DX90" s="7">
        <f t="shared" si="131"/>
        <v>916558.42893714888</v>
      </c>
      <c r="DY90" s="7">
        <f t="shared" si="131"/>
        <v>916558.42893714888</v>
      </c>
      <c r="DZ90" s="7">
        <f t="shared" si="131"/>
        <v>916558.42893714888</v>
      </c>
      <c r="EA90" s="7">
        <f t="shared" si="131"/>
        <v>916558.42893714888</v>
      </c>
      <c r="EB90" s="7">
        <f t="shared" si="131"/>
        <v>916558.42893714888</v>
      </c>
      <c r="EC90" s="7">
        <f t="shared" si="131"/>
        <v>916558.42893714888</v>
      </c>
      <c r="ED90" s="7">
        <f t="shared" si="131"/>
        <v>916558.42893714888</v>
      </c>
      <c r="EE90" s="7">
        <f t="shared" si="131"/>
        <v>916558.42893714888</v>
      </c>
      <c r="EF90" s="7">
        <f t="shared" si="131"/>
        <v>916558.42893714888</v>
      </c>
      <c r="EG90" s="7">
        <f t="shared" si="131"/>
        <v>916558.42893714888</v>
      </c>
      <c r="EH90" s="7">
        <f t="shared" ref="EH90:FX90" si="132">(EH77*SUM($A$78:$A$88)/12)</f>
        <v>939472.38966057764</v>
      </c>
      <c r="EI90" s="7">
        <f t="shared" si="132"/>
        <v>939472.38966057764</v>
      </c>
      <c r="EJ90" s="7">
        <f t="shared" si="132"/>
        <v>939472.38966057764</v>
      </c>
      <c r="EK90" s="7">
        <f t="shared" si="132"/>
        <v>939472.38966057764</v>
      </c>
      <c r="EL90" s="7">
        <f t="shared" si="132"/>
        <v>939472.38966057764</v>
      </c>
      <c r="EM90" s="7">
        <f t="shared" si="132"/>
        <v>939472.38966057764</v>
      </c>
      <c r="EN90" s="7">
        <f t="shared" si="132"/>
        <v>939472.38966057764</v>
      </c>
      <c r="EO90" s="7">
        <f t="shared" si="132"/>
        <v>939472.38966057764</v>
      </c>
      <c r="EP90" s="7">
        <f t="shared" si="132"/>
        <v>939472.38966057764</v>
      </c>
      <c r="EQ90" s="7">
        <f t="shared" si="132"/>
        <v>939472.38966057764</v>
      </c>
      <c r="ER90" s="7">
        <f t="shared" si="132"/>
        <v>939472.38966057764</v>
      </c>
      <c r="ES90" s="7">
        <f t="shared" si="132"/>
        <v>939472.38966057764</v>
      </c>
      <c r="ET90" s="7">
        <f t="shared" si="132"/>
        <v>962959.19940209202</v>
      </c>
      <c r="EU90" s="7">
        <f t="shared" si="132"/>
        <v>962959.19940209202</v>
      </c>
      <c r="EV90" s="7">
        <f t="shared" si="132"/>
        <v>962959.19940209202</v>
      </c>
      <c r="EW90" s="7">
        <f t="shared" si="132"/>
        <v>962959.19940209202</v>
      </c>
      <c r="EX90" s="7">
        <f t="shared" si="132"/>
        <v>962959.19940209202</v>
      </c>
      <c r="EY90" s="7">
        <f t="shared" si="132"/>
        <v>962959.19940209202</v>
      </c>
      <c r="EZ90" s="7">
        <f t="shared" si="132"/>
        <v>962959.19940209202</v>
      </c>
      <c r="FA90" s="7">
        <f t="shared" si="132"/>
        <v>962959.19940209202</v>
      </c>
      <c r="FB90" s="7">
        <f t="shared" si="132"/>
        <v>962959.19940209202</v>
      </c>
      <c r="FC90" s="7">
        <f t="shared" si="132"/>
        <v>962959.19940209202</v>
      </c>
      <c r="FD90" s="7">
        <f t="shared" si="132"/>
        <v>962959.19940209202</v>
      </c>
      <c r="FE90" s="7">
        <f t="shared" si="132"/>
        <v>962959.19940209202</v>
      </c>
      <c r="FF90" s="7">
        <f t="shared" si="132"/>
        <v>987033.17938714428</v>
      </c>
      <c r="FG90" s="7">
        <f t="shared" si="132"/>
        <v>987033.17938714428</v>
      </c>
      <c r="FH90" s="7">
        <f t="shared" si="132"/>
        <v>987033.17938714428</v>
      </c>
      <c r="FI90" s="7">
        <f t="shared" si="132"/>
        <v>987033.17938714428</v>
      </c>
      <c r="FJ90" s="7">
        <f t="shared" si="132"/>
        <v>987033.17938714428</v>
      </c>
      <c r="FK90" s="7">
        <f t="shared" si="132"/>
        <v>987033.17938714428</v>
      </c>
      <c r="FL90" s="7">
        <f t="shared" si="132"/>
        <v>987033.17938714428</v>
      </c>
      <c r="FM90" s="7">
        <f t="shared" si="132"/>
        <v>987033.17938714428</v>
      </c>
      <c r="FN90" s="7">
        <f t="shared" si="132"/>
        <v>987033.17938714428</v>
      </c>
      <c r="FO90" s="7">
        <f t="shared" si="132"/>
        <v>987033.17938714428</v>
      </c>
      <c r="FP90" s="7">
        <f t="shared" si="132"/>
        <v>987033.17938714428</v>
      </c>
      <c r="FQ90" s="7">
        <f t="shared" si="132"/>
        <v>987033.17938714428</v>
      </c>
      <c r="FR90" s="7">
        <f t="shared" si="132"/>
        <v>1011709.0088718227</v>
      </c>
      <c r="FS90" s="7">
        <f t="shared" si="132"/>
        <v>1011709.0088718227</v>
      </c>
      <c r="FT90" s="7">
        <f t="shared" si="132"/>
        <v>1011709.0088718227</v>
      </c>
      <c r="FU90" s="7">
        <f t="shared" si="132"/>
        <v>1011709.0088718227</v>
      </c>
      <c r="FV90" s="7">
        <f t="shared" si="132"/>
        <v>1011709.0088718227</v>
      </c>
      <c r="FW90" s="7">
        <f t="shared" si="132"/>
        <v>1011709.0088718227</v>
      </c>
      <c r="FX90" s="7">
        <f t="shared" si="132"/>
        <v>1011709.0088718227</v>
      </c>
    </row>
    <row r="91" spans="1:180" x14ac:dyDescent="0.3">
      <c r="D91" s="10"/>
      <c r="E91" s="25"/>
      <c r="F91" s="26"/>
      <c r="G91" s="26"/>
      <c r="H91" s="1" t="s">
        <v>41</v>
      </c>
      <c r="I91" s="7">
        <f>IF(I89/I90&gt;(1-'Annual '!$E$31),Drivers!I89*(-'Annual '!$E$31),0)</f>
        <v>0</v>
      </c>
      <c r="J91" s="7">
        <f>IF(J89/J90&gt;(1-'Annual '!$E$31),Drivers!J89*(-'Annual '!$E$31),0)</f>
        <v>0</v>
      </c>
      <c r="K91" s="7">
        <f>IF(K89/K90&gt;(1-'Annual '!$E$31),Drivers!K89*(-'Annual '!$E$31),0)</f>
        <v>0</v>
      </c>
      <c r="L91" s="7">
        <f>IF(L89/L90&gt;(1-'Annual '!$E$31),Drivers!L89*(-'Annual '!$E$31),0)</f>
        <v>0</v>
      </c>
      <c r="M91" s="7">
        <f>IF(M89/M90&gt;(1-'Annual '!$E$31),Drivers!M89*(-'Annual '!$E$31),0)</f>
        <v>0</v>
      </c>
      <c r="N91" s="7">
        <f>IF(N89/N90&gt;(1-'Annual '!$E$31),Drivers!N89*(-'Annual '!$E$31),0)</f>
        <v>0</v>
      </c>
      <c r="O91" s="7">
        <f>IF(O89/O90&gt;(1-'Annual '!$E$31),Drivers!O89*(-'Annual '!$E$31),0)</f>
        <v>0</v>
      </c>
      <c r="P91" s="7">
        <f>IF(P89/P90&gt;(1-'Annual '!$E$31),Drivers!P89*(-'Annual '!$E$31),0)</f>
        <v>0</v>
      </c>
      <c r="Q91" s="7">
        <f>IF(Q89/Q90&gt;(1-'Annual '!$E$31),Drivers!Q89*(-'Annual '!$E$31),0)</f>
        <v>0</v>
      </c>
      <c r="R91" s="7">
        <f>IF(R89/R90&gt;(1-'Annual '!$E$31),Drivers!R89*(-'Annual '!$E$31),0)</f>
        <v>0</v>
      </c>
      <c r="S91" s="7">
        <f>IF(S89/S90&gt;(1-'Annual '!$E$31),Drivers!S89*(-'Annual '!$E$31),0)</f>
        <v>0</v>
      </c>
      <c r="T91" s="7">
        <f>IF(T89/T90&gt;(1-'Annual '!$E$31),Drivers!T89*(-'Annual '!$E$31),0)</f>
        <v>0</v>
      </c>
      <c r="U91" s="7">
        <f>IF(U89/U90&gt;(1-'Annual '!$E$31),Drivers!U89*(-'Annual '!$E$31),0)</f>
        <v>0</v>
      </c>
      <c r="V91" s="7">
        <f>IF(V89/V90&gt;(1-'Annual '!$E$31),Drivers!V89*(-'Annual '!$E$31),0)</f>
        <v>0</v>
      </c>
      <c r="W91" s="7">
        <f>IF(W89/W90&gt;(1-'Annual '!$E$31),Drivers!W89*(-'Annual '!$E$31),0)</f>
        <v>0</v>
      </c>
      <c r="X91" s="7">
        <f>IF(X89/X90&gt;(1-'Annual '!$E$31),Drivers!X89*(-'Annual '!$E$31),0)</f>
        <v>0</v>
      </c>
      <c r="Y91" s="7">
        <f>IF(Y89/Y90&gt;(1-'Annual '!$E$31),Drivers!Y89*(-'Annual '!$E$31),0)</f>
        <v>0</v>
      </c>
      <c r="Z91" s="7">
        <f>IF(Z89/Z90&gt;(1-'Annual '!$E$31),Drivers!Z89*(-'Annual '!$E$31),0)</f>
        <v>0</v>
      </c>
      <c r="AA91" s="7">
        <f>IF(AA89/AA90&gt;(1-'Annual '!$E$31),Drivers!AA89*(-'Annual '!$E$31),0)</f>
        <v>0</v>
      </c>
      <c r="AB91" s="7">
        <f>IF(AB89/AB90&gt;(1-'Annual '!$E$31),Drivers!AB89*(-'Annual '!$E$31),0)</f>
        <v>0</v>
      </c>
      <c r="AC91" s="7">
        <f>IF(AC89/AC90&gt;(1-'Annual '!$E$31),Drivers!AC89*(-'Annual '!$E$31),0)</f>
        <v>0</v>
      </c>
      <c r="AD91" s="7">
        <f>IF(AD89/AD90&gt;(1-'Annual '!$E$31),Drivers!AD89*(-'Annual '!$E$31),0)</f>
        <v>0</v>
      </c>
      <c r="AE91" s="7">
        <f>IF(AE89/AE90&gt;(1-'Annual '!$E$31),Drivers!AE89*(-'Annual '!$E$31),0)</f>
        <v>0</v>
      </c>
      <c r="AF91" s="7">
        <f>IF(AF89/AF90&gt;(1-'Annual '!$E$31),Drivers!AF89*(-'Annual '!$E$31),0)</f>
        <v>0</v>
      </c>
      <c r="AG91" s="7">
        <f>IF(AG89/AG90&gt;(1-'Annual '!$E$31),Drivers!AG89*(-'Annual '!$E$31),0)</f>
        <v>0</v>
      </c>
      <c r="AH91" s="7">
        <f>IF(AH89/AH90&gt;(1-'Annual '!$E$31),Drivers!AH89*(-'Annual '!$E$31),0)</f>
        <v>0</v>
      </c>
      <c r="AI91" s="7">
        <f>IF(AI89/AI90&gt;(1-'Annual '!$E$31),Drivers!AI89*(-'Annual '!$E$31),0)</f>
        <v>0</v>
      </c>
      <c r="AJ91" s="7">
        <f>IF(AJ89/AJ90&gt;(1-'Annual '!$E$31),Drivers!AJ89*(-'Annual '!$E$31),0)</f>
        <v>0</v>
      </c>
      <c r="AK91" s="7">
        <f>IF(AK89/AK90&gt;(1-'Annual '!$E$31),Drivers!AK89*(-'Annual '!$E$31),0)</f>
        <v>0</v>
      </c>
      <c r="AL91" s="7">
        <f>IF(AL89/AL90&gt;(1-'Annual '!$E$31),Drivers!AL89*(-'Annual '!$E$31),0)</f>
        <v>0</v>
      </c>
      <c r="AM91" s="7">
        <f>IF(AM89/AM90&gt;(1-'Annual '!$E$31),Drivers!AM89*(-'Annual '!$E$31),0)</f>
        <v>0</v>
      </c>
      <c r="AN91" s="7">
        <f>IF(AN89/AN90&gt;(1-'Annual '!$E$31),Drivers!AN89*(-'Annual '!$E$31),0)</f>
        <v>-52658.353125000001</v>
      </c>
      <c r="AO91" s="7">
        <f>IF(AO89/AO90&gt;(1-'Annual '!$E$31),Drivers!AO89*(-'Annual '!$E$31),0)</f>
        <v>-52658.353125000001</v>
      </c>
      <c r="AP91" s="7">
        <f>IF(AP89/AP90&gt;(1-'Annual '!$E$31),Drivers!AP89*(-'Annual '!$E$31),0)</f>
        <v>-53974.81195312499</v>
      </c>
      <c r="AQ91" s="7">
        <f>IF(AQ89/AQ90&gt;(1-'Annual '!$E$31),Drivers!AQ89*(-'Annual '!$E$31),0)</f>
        <v>-53974.81195312499</v>
      </c>
      <c r="AR91" s="7">
        <f>IF(AR89/AR90&gt;(1-'Annual '!$E$31),Drivers!AR89*(-'Annual '!$E$31),0)</f>
        <v>-53974.81195312499</v>
      </c>
      <c r="AS91" s="7">
        <f>IF(AS89/AS90&gt;(1-'Annual '!$E$31),Drivers!AS89*(-'Annual '!$E$31),0)</f>
        <v>-53974.81195312499</v>
      </c>
      <c r="AT91" s="7">
        <f>IF(AT89/AT90&gt;(1-'Annual '!$E$31),Drivers!AT89*(-'Annual '!$E$31),0)</f>
        <v>-53974.81195312499</v>
      </c>
      <c r="AU91" s="7">
        <f>IF(AU89/AU90&gt;(1-'Annual '!$E$31),Drivers!AU89*(-'Annual '!$E$31),0)</f>
        <v>-53974.81195312499</v>
      </c>
      <c r="AV91" s="7">
        <f>IF(AV89/AV90&gt;(1-'Annual '!$E$31),Drivers!AV89*(-'Annual '!$E$31),0)</f>
        <v>-53974.81195312499</v>
      </c>
      <c r="AW91" s="7">
        <f>IF(AW89/AW90&gt;(1-'Annual '!$E$31),Drivers!AW89*(-'Annual '!$E$31),0)</f>
        <v>-53974.81195312499</v>
      </c>
      <c r="AX91" s="7">
        <f>IF(AX89/AX90&gt;(1-'Annual '!$E$31),Drivers!AX89*(-'Annual '!$E$31),0)</f>
        <v>-53974.81195312499</v>
      </c>
      <c r="AY91" s="7">
        <f>IF(AY89/AY90&gt;(1-'Annual '!$E$31),Drivers!AY89*(-'Annual '!$E$31),0)</f>
        <v>-53974.81195312499</v>
      </c>
      <c r="AZ91" s="7">
        <f>IF(AZ89/AZ90&gt;(1-'Annual '!$E$31),Drivers!AZ89*(-'Annual '!$E$31),0)</f>
        <v>-53974.81195312499</v>
      </c>
      <c r="BA91" s="7">
        <f>IF(BA89/BA90&gt;(1-'Annual '!$E$31),Drivers!BA89*(-'Annual '!$E$31),0)</f>
        <v>-53974.81195312499</v>
      </c>
      <c r="BB91" s="7">
        <f>IF(BB89/BB90&gt;(1-'Annual '!$E$31),Drivers!BB89*(-'Annual '!$E$31),0)</f>
        <v>-55324.182251953134</v>
      </c>
      <c r="BC91" s="7">
        <f>IF(BC89/BC90&gt;(1-'Annual '!$E$31),Drivers!BC89*(-'Annual '!$E$31),0)</f>
        <v>-55324.182251953134</v>
      </c>
      <c r="BD91" s="7">
        <f>IF(BD89/BD90&gt;(1-'Annual '!$E$31),Drivers!BD89*(-'Annual '!$E$31),0)</f>
        <v>-55324.182251953134</v>
      </c>
      <c r="BE91" s="7">
        <f>IF(BE89/BE90&gt;(1-'Annual '!$E$31),Drivers!BE89*(-'Annual '!$E$31),0)</f>
        <v>-55324.182251953134</v>
      </c>
      <c r="BF91" s="7">
        <f>IF(BF89/BF90&gt;(1-'Annual '!$E$31),Drivers!BF89*(-'Annual '!$E$31),0)</f>
        <v>-55324.182251953134</v>
      </c>
      <c r="BG91" s="7">
        <f>IF(BG89/BG90&gt;(1-'Annual '!$E$31),Drivers!BG89*(-'Annual '!$E$31),0)</f>
        <v>-55324.182251953134</v>
      </c>
      <c r="BH91" s="7">
        <f>IF(BH89/BH90&gt;(1-'Annual '!$E$31),Drivers!BH89*(-'Annual '!$E$31),0)</f>
        <v>-55324.182251953134</v>
      </c>
      <c r="BI91" s="7">
        <f>IF(BI89/BI90&gt;(1-'Annual '!$E$31),Drivers!BI89*(-'Annual '!$E$31),0)</f>
        <v>-55324.182251953134</v>
      </c>
      <c r="BJ91" s="7">
        <f>IF(BJ89/BJ90&gt;(1-'Annual '!$E$31),Drivers!BJ89*(-'Annual '!$E$31),0)</f>
        <v>-55324.182251953134</v>
      </c>
      <c r="BK91" s="7">
        <f>IF(BK89/BK90&gt;(1-'Annual '!$E$31),Drivers!BK89*(-'Annual '!$E$31),0)</f>
        <v>-55324.182251953134</v>
      </c>
      <c r="BL91" s="7">
        <f>IF(BL89/BL90&gt;(1-'Annual '!$E$31),Drivers!BL89*(-'Annual '!$E$31),0)</f>
        <v>-55324.182251953134</v>
      </c>
      <c r="BM91" s="7">
        <f>IF(BM89/BM90&gt;(1-'Annual '!$E$31),Drivers!BM89*(-'Annual '!$E$31),0)</f>
        <v>-55324.182251953134</v>
      </c>
      <c r="BN91" s="7">
        <f>IF(BN89/BN90&gt;(1-'Annual '!$E$31),Drivers!BN89*(-'Annual '!$E$31),0)</f>
        <v>-56707.286808251964</v>
      </c>
      <c r="BO91" s="7">
        <f>IF(BO89/BO90&gt;(1-'Annual '!$E$31),Drivers!BO89*(-'Annual '!$E$31),0)</f>
        <v>-56707.286808251964</v>
      </c>
      <c r="BP91" s="7">
        <f>IF(BP89/BP90&gt;(1-'Annual '!$E$31),Drivers!BP89*(-'Annual '!$E$31),0)</f>
        <v>-56707.286808251964</v>
      </c>
      <c r="BQ91" s="7">
        <f>IF(BQ89/BQ90&gt;(1-'Annual '!$E$31),Drivers!BQ89*(-'Annual '!$E$31),0)</f>
        <v>-56707.286808251964</v>
      </c>
      <c r="BR91" s="7">
        <f>IF(BR89/BR90&gt;(1-'Annual '!$E$31),Drivers!BR89*(-'Annual '!$E$31),0)</f>
        <v>-56707.286808251964</v>
      </c>
      <c r="BS91" s="7">
        <f>IF(BS89/BS90&gt;(1-'Annual '!$E$31),Drivers!BS89*(-'Annual '!$E$31),0)</f>
        <v>-56707.286808251964</v>
      </c>
      <c r="BT91" s="7">
        <f>IF(BT89/BT90&gt;(1-'Annual '!$E$31),Drivers!BT89*(-'Annual '!$E$31),0)</f>
        <v>-56707.286808251964</v>
      </c>
      <c r="BU91" s="7">
        <f>IF(BU89/BU90&gt;(1-'Annual '!$E$31),Drivers!BU89*(-'Annual '!$E$31),0)</f>
        <v>-56707.286808251964</v>
      </c>
      <c r="BV91" s="7">
        <f>IF(BV89/BV90&gt;(1-'Annual '!$E$31),Drivers!BV89*(-'Annual '!$E$31),0)</f>
        <v>-56707.286808251964</v>
      </c>
      <c r="BW91" s="7">
        <f>IF(BW89/BW90&gt;(1-'Annual '!$E$31),Drivers!BW89*(-'Annual '!$E$31),0)</f>
        <v>-56707.286808251964</v>
      </c>
      <c r="BX91" s="7">
        <f>IF(BX89/BX90&gt;(1-'Annual '!$E$31),Drivers!BX89*(-'Annual '!$E$31),0)</f>
        <v>-56707.286808251964</v>
      </c>
      <c r="BY91" s="7">
        <f>IF(BY89/BY90&gt;(1-'Annual '!$E$31),Drivers!BY89*(-'Annual '!$E$31),0)</f>
        <v>-56707.286808251964</v>
      </c>
      <c r="BZ91" s="7">
        <f>IF(BZ89/BZ90&gt;(1-'Annual '!$E$31),Drivers!BZ89*(-'Annual '!$E$31),0)</f>
        <v>-58124.968978458244</v>
      </c>
      <c r="CA91" s="7">
        <f>IF(CA89/CA90&gt;(1-'Annual '!$E$31),Drivers!CA89*(-'Annual '!$E$31),0)</f>
        <v>-58124.968978458244</v>
      </c>
      <c r="CB91" s="7">
        <f>IF(CB89/CB90&gt;(1-'Annual '!$E$31),Drivers!CB89*(-'Annual '!$E$31),0)</f>
        <v>-58124.968978458244</v>
      </c>
      <c r="CC91" s="7">
        <f>IF(CC89/CC90&gt;(1-'Annual '!$E$31),Drivers!CC89*(-'Annual '!$E$31),0)</f>
        <v>-58124.968978458244</v>
      </c>
      <c r="CD91" s="7">
        <f>IF(CD89/CD90&gt;(1-'Annual '!$E$31),Drivers!CD89*(-'Annual '!$E$31),0)</f>
        <v>-58124.968978458244</v>
      </c>
      <c r="CE91" s="7">
        <f>IF(CE89/CE90&gt;(1-'Annual '!$E$31),Drivers!CE89*(-'Annual '!$E$31),0)</f>
        <v>-58124.968978458244</v>
      </c>
      <c r="CF91" s="7">
        <f>IF(CF89/CF90&gt;(1-'Annual '!$E$31),Drivers!CF89*(-'Annual '!$E$31),0)</f>
        <v>-58124.968978458244</v>
      </c>
      <c r="CG91" s="7">
        <f>IF(CG89/CG90&gt;(1-'Annual '!$E$31),Drivers!CG89*(-'Annual '!$E$31),0)</f>
        <v>-58124.968978458244</v>
      </c>
      <c r="CH91" s="7">
        <f>IF(CH89/CH90&gt;(1-'Annual '!$E$31),Drivers!CH89*(-'Annual '!$E$31),0)</f>
        <v>-58124.968978458244</v>
      </c>
      <c r="CI91" s="7">
        <f>IF(CI89/CI90&gt;(1-'Annual '!$E$31),Drivers!CI89*(-'Annual '!$E$31),0)</f>
        <v>-58124.968978458244</v>
      </c>
      <c r="CJ91" s="7">
        <f>IF(CJ89/CJ90&gt;(1-'Annual '!$E$31),Drivers!CJ89*(-'Annual '!$E$31),0)</f>
        <v>-58124.968978458244</v>
      </c>
      <c r="CK91" s="7">
        <f>IF(CK89/CK90&gt;(1-'Annual '!$E$31),Drivers!CK89*(-'Annual '!$E$31),0)</f>
        <v>-58124.968978458244</v>
      </c>
      <c r="CL91" s="7">
        <f>IF(CL89/CL90&gt;(1-'Annual '!$E$31),Drivers!CL89*(-'Annual '!$E$31),0)</f>
        <v>-59578.093202919692</v>
      </c>
      <c r="CM91" s="7">
        <f>IF(CM89/CM90&gt;(1-'Annual '!$E$31),Drivers!CM89*(-'Annual '!$E$31),0)</f>
        <v>-59578.093202919692</v>
      </c>
      <c r="CN91" s="7">
        <f>IF(CN89/CN90&gt;(1-'Annual '!$E$31),Drivers!CN89*(-'Annual '!$E$31),0)</f>
        <v>-59578.093202919692</v>
      </c>
      <c r="CO91" s="7">
        <f>IF(CO89/CO90&gt;(1-'Annual '!$E$31),Drivers!CO89*(-'Annual '!$E$31),0)</f>
        <v>-59578.093202919692</v>
      </c>
      <c r="CP91" s="7">
        <f>IF(CP89/CP90&gt;(1-'Annual '!$E$31),Drivers!CP89*(-'Annual '!$E$31),0)</f>
        <v>-59578.093202919692</v>
      </c>
      <c r="CQ91" s="7">
        <f>IF(CQ89/CQ90&gt;(1-'Annual '!$E$31),Drivers!CQ89*(-'Annual '!$E$31),0)</f>
        <v>-59578.093202919692</v>
      </c>
      <c r="CR91" s="7">
        <f>IF(CR89/CR90&gt;(1-'Annual '!$E$31),Drivers!CR89*(-'Annual '!$E$31),0)</f>
        <v>-59578.093202919692</v>
      </c>
      <c r="CS91" s="7">
        <f>IF(CS89/CS90&gt;(1-'Annual '!$E$31),Drivers!CS89*(-'Annual '!$E$31),0)</f>
        <v>-59578.093202919692</v>
      </c>
      <c r="CT91" s="7">
        <f>IF(CT89/CT90&gt;(1-'Annual '!$E$31),Drivers!CT89*(-'Annual '!$E$31),0)</f>
        <v>-59578.093202919692</v>
      </c>
      <c r="CU91" s="7">
        <f>IF(CU89/CU90&gt;(1-'Annual '!$E$31),Drivers!CU89*(-'Annual '!$E$31),0)</f>
        <v>-59578.093202919692</v>
      </c>
      <c r="CV91" s="7">
        <f>IF(CV89/CV90&gt;(1-'Annual '!$E$31),Drivers!CV89*(-'Annual '!$E$31),0)</f>
        <v>-59578.093202919692</v>
      </c>
      <c r="CW91" s="7">
        <f>IF(CW89/CW90&gt;(1-'Annual '!$E$31),Drivers!CW89*(-'Annual '!$E$31),0)</f>
        <v>-59578.093202919692</v>
      </c>
      <c r="CX91" s="7">
        <f>IF(CX89/CX90&gt;(1-'Annual '!$E$31),Drivers!CX89*(-'Annual '!$E$31),0)</f>
        <v>-61067.545532992692</v>
      </c>
      <c r="CY91" s="7">
        <f>IF(CY89/CY90&gt;(1-'Annual '!$E$31),Drivers!CY89*(-'Annual '!$E$31),0)</f>
        <v>-61067.545532992692</v>
      </c>
      <c r="CZ91" s="7">
        <f>IF(CZ89/CZ90&gt;(1-'Annual '!$E$31),Drivers!CZ89*(-'Annual '!$E$31),0)</f>
        <v>-61067.545532992692</v>
      </c>
      <c r="DA91" s="7">
        <f>IF(DA89/DA90&gt;(1-'Annual '!$E$31),Drivers!DA89*(-'Annual '!$E$31),0)</f>
        <v>-61067.545532992692</v>
      </c>
      <c r="DB91" s="7">
        <f>IF(DB89/DB90&gt;(1-'Annual '!$E$31),Drivers!DB89*(-'Annual '!$E$31),0)</f>
        <v>-61067.545532992692</v>
      </c>
      <c r="DC91" s="7">
        <f>IF(DC89/DC90&gt;(1-'Annual '!$E$31),Drivers!DC89*(-'Annual '!$E$31),0)</f>
        <v>-61067.545532992692</v>
      </c>
      <c r="DD91" s="7">
        <f>IF(DD89/DD90&gt;(1-'Annual '!$E$31),Drivers!DD89*(-'Annual '!$E$31),0)</f>
        <v>-61067.545532992692</v>
      </c>
      <c r="DE91" s="7">
        <f>IF(DE89/DE90&gt;(1-'Annual '!$E$31),Drivers!DE89*(-'Annual '!$E$31),0)</f>
        <v>-61067.545532992692</v>
      </c>
      <c r="DF91" s="7">
        <f>IF(DF89/DF90&gt;(1-'Annual '!$E$31),Drivers!DF89*(-'Annual '!$E$31),0)</f>
        <v>-61067.545532992692</v>
      </c>
      <c r="DG91" s="7">
        <f>IF(DG89/DG90&gt;(1-'Annual '!$E$31),Drivers!DG89*(-'Annual '!$E$31),0)</f>
        <v>-61067.545532992692</v>
      </c>
      <c r="DH91" s="7">
        <f>IF(DH89/DH90&gt;(1-'Annual '!$E$31),Drivers!DH89*(-'Annual '!$E$31),0)</f>
        <v>-61067.545532992692</v>
      </c>
      <c r="DI91" s="7">
        <f>IF(DI89/DI90&gt;(1-'Annual '!$E$31),Drivers!DI89*(-'Annual '!$E$31),0)</f>
        <v>-61067.545532992692</v>
      </c>
      <c r="DJ91" s="7">
        <f>IF(DJ89/DJ90&gt;(1-'Annual '!$E$31),Drivers!DJ89*(-'Annual '!$E$31),0)</f>
        <v>-62594.23417131749</v>
      </c>
      <c r="DK91" s="7">
        <f>IF(DK89/DK90&gt;(1-'Annual '!$E$31),Drivers!DK89*(-'Annual '!$E$31),0)</f>
        <v>-62594.23417131749</v>
      </c>
      <c r="DL91" s="7">
        <f>IF(DL89/DL90&gt;(1-'Annual '!$E$31),Drivers!DL89*(-'Annual '!$E$31),0)</f>
        <v>-62594.23417131749</v>
      </c>
      <c r="DM91" s="7">
        <f>IF(DM89/DM90&gt;(1-'Annual '!$E$31),Drivers!DM89*(-'Annual '!$E$31),0)</f>
        <v>-62594.23417131749</v>
      </c>
      <c r="DN91" s="7">
        <f>IF(DN89/DN90&gt;(1-'Annual '!$E$31),Drivers!DN89*(-'Annual '!$E$31),0)</f>
        <v>-62594.23417131749</v>
      </c>
      <c r="DO91" s="7">
        <f>IF(DO89/DO90&gt;(1-'Annual '!$E$31),Drivers!DO89*(-'Annual '!$E$31),0)</f>
        <v>-62594.23417131749</v>
      </c>
      <c r="DP91" s="7">
        <f>IF(DP89/DP90&gt;(1-'Annual '!$E$31),Drivers!DP89*(-'Annual '!$E$31),0)</f>
        <v>-62594.23417131749</v>
      </c>
      <c r="DQ91" s="7">
        <f>IF(DQ89/DQ90&gt;(1-'Annual '!$E$31),Drivers!DQ89*(-'Annual '!$E$31),0)</f>
        <v>-62594.23417131749</v>
      </c>
      <c r="DR91" s="7">
        <f>IF(DR89/DR90&gt;(1-'Annual '!$E$31),Drivers!DR89*(-'Annual '!$E$31),0)</f>
        <v>-62594.23417131749</v>
      </c>
      <c r="DS91" s="7">
        <f>IF(DS89/DS90&gt;(1-'Annual '!$E$31),Drivers!DS89*(-'Annual '!$E$31),0)</f>
        <v>-62594.23417131749</v>
      </c>
      <c r="DT91" s="7">
        <f>IF(DT89/DT90&gt;(1-'Annual '!$E$31),Drivers!DT89*(-'Annual '!$E$31),0)</f>
        <v>-62594.23417131749</v>
      </c>
      <c r="DU91" s="7">
        <f>IF(DU89/DU90&gt;(1-'Annual '!$E$31),Drivers!DU89*(-'Annual '!$E$31),0)</f>
        <v>-62594.23417131749</v>
      </c>
      <c r="DV91" s="7">
        <f>IF(DV89/DV90&gt;(1-'Annual '!$E$31),Drivers!DV89*(-'Annual '!$E$31),0)</f>
        <v>-64159.090025600446</v>
      </c>
      <c r="DW91" s="7">
        <f>IF(DW89/DW90&gt;(1-'Annual '!$E$31),Drivers!DW89*(-'Annual '!$E$31),0)</f>
        <v>-64159.090025600446</v>
      </c>
      <c r="DX91" s="7">
        <f>IF(DX89/DX90&gt;(1-'Annual '!$E$31),Drivers!DX89*(-'Annual '!$E$31),0)</f>
        <v>-64159.090025600446</v>
      </c>
      <c r="DY91" s="7">
        <f>IF(DY89/DY90&gt;(1-'Annual '!$E$31),Drivers!DY89*(-'Annual '!$E$31),0)</f>
        <v>-64159.090025600446</v>
      </c>
      <c r="DZ91" s="7">
        <f>IF(DZ89/DZ90&gt;(1-'Annual '!$E$31),Drivers!DZ89*(-'Annual '!$E$31),0)</f>
        <v>-64159.090025600446</v>
      </c>
      <c r="EA91" s="7">
        <f>IF(EA89/EA90&gt;(1-'Annual '!$E$31),Drivers!EA89*(-'Annual '!$E$31),0)</f>
        <v>-64159.090025600446</v>
      </c>
      <c r="EB91" s="7">
        <f>IF(EB89/EB90&gt;(1-'Annual '!$E$31),Drivers!EB89*(-'Annual '!$E$31),0)</f>
        <v>-64159.090025600446</v>
      </c>
      <c r="EC91" s="7">
        <f>IF(EC89/EC90&gt;(1-'Annual '!$E$31),Drivers!EC89*(-'Annual '!$E$31),0)</f>
        <v>-64159.090025600446</v>
      </c>
      <c r="ED91" s="7">
        <f>IF(ED89/ED90&gt;(1-'Annual '!$E$31),Drivers!ED89*(-'Annual '!$E$31),0)</f>
        <v>-64159.090025600446</v>
      </c>
      <c r="EE91" s="7">
        <f>IF(EE89/EE90&gt;(1-'Annual '!$E$31),Drivers!EE89*(-'Annual '!$E$31),0)</f>
        <v>-64159.090025600446</v>
      </c>
      <c r="EF91" s="7">
        <f>IF(EF89/EF90&gt;(1-'Annual '!$E$31),Drivers!EF89*(-'Annual '!$E$31),0)</f>
        <v>-64159.090025600446</v>
      </c>
      <c r="EG91" s="7">
        <f>IF(EG89/EG90&gt;(1-'Annual '!$E$31),Drivers!EG89*(-'Annual '!$E$31),0)</f>
        <v>-64159.090025600446</v>
      </c>
      <c r="EH91" s="7">
        <f>IF(EH89/EH90&gt;(1-'Annual '!$E$31),Drivers!EH89*(-'Annual '!$E$31),0)</f>
        <v>-65763.067276240443</v>
      </c>
      <c r="EI91" s="7">
        <f>IF(EI89/EI90&gt;(1-'Annual '!$E$31),Drivers!EI89*(-'Annual '!$E$31),0)</f>
        <v>-65763.067276240443</v>
      </c>
      <c r="EJ91" s="7">
        <f>IF(EJ89/EJ90&gt;(1-'Annual '!$E$31),Drivers!EJ89*(-'Annual '!$E$31),0)</f>
        <v>-65763.067276240443</v>
      </c>
      <c r="EK91" s="7">
        <f>IF(EK89/EK90&gt;(1-'Annual '!$E$31),Drivers!EK89*(-'Annual '!$E$31),0)</f>
        <v>-65763.067276240443</v>
      </c>
      <c r="EL91" s="7">
        <f>IF(EL89/EL90&gt;(1-'Annual '!$E$31),Drivers!EL89*(-'Annual '!$E$31),0)</f>
        <v>-65763.067276240443</v>
      </c>
      <c r="EM91" s="7">
        <f>IF(EM89/EM90&gt;(1-'Annual '!$E$31),Drivers!EM89*(-'Annual '!$E$31),0)</f>
        <v>-65763.067276240443</v>
      </c>
      <c r="EN91" s="7">
        <f>IF(EN89/EN90&gt;(1-'Annual '!$E$31),Drivers!EN89*(-'Annual '!$E$31),0)</f>
        <v>-65763.067276240443</v>
      </c>
      <c r="EO91" s="7">
        <f>IF(EO89/EO90&gt;(1-'Annual '!$E$31),Drivers!EO89*(-'Annual '!$E$31),0)</f>
        <v>-65763.067276240443</v>
      </c>
      <c r="EP91" s="7">
        <f>IF(EP89/EP90&gt;(1-'Annual '!$E$31),Drivers!EP89*(-'Annual '!$E$31),0)</f>
        <v>-65763.067276240443</v>
      </c>
      <c r="EQ91" s="7">
        <f>IF(EQ89/EQ90&gt;(1-'Annual '!$E$31),Drivers!EQ89*(-'Annual '!$E$31),0)</f>
        <v>-65763.067276240443</v>
      </c>
      <c r="ER91" s="7">
        <f>IF(ER89/ER90&gt;(1-'Annual '!$E$31),Drivers!ER89*(-'Annual '!$E$31),0)</f>
        <v>-65763.067276240443</v>
      </c>
      <c r="ES91" s="7">
        <f>IF(ES89/ES90&gt;(1-'Annual '!$E$31),Drivers!ES89*(-'Annual '!$E$31),0)</f>
        <v>-65763.067276240443</v>
      </c>
      <c r="ET91" s="7">
        <f>IF(ET89/ET90&gt;(1-'Annual '!$E$31),Drivers!ET89*(-'Annual '!$E$31),0)</f>
        <v>-67407.143958146436</v>
      </c>
      <c r="EU91" s="7">
        <f>IF(EU89/EU90&gt;(1-'Annual '!$E$31),Drivers!EU89*(-'Annual '!$E$31),0)</f>
        <v>-67407.143958146436</v>
      </c>
      <c r="EV91" s="7">
        <f>IF(EV89/EV90&gt;(1-'Annual '!$E$31),Drivers!EV89*(-'Annual '!$E$31),0)</f>
        <v>-67407.143958146436</v>
      </c>
      <c r="EW91" s="7">
        <f>IF(EW89/EW90&gt;(1-'Annual '!$E$31),Drivers!EW89*(-'Annual '!$E$31),0)</f>
        <v>-67407.143958146436</v>
      </c>
      <c r="EX91" s="7">
        <f>IF(EX89/EX90&gt;(1-'Annual '!$E$31),Drivers!EX89*(-'Annual '!$E$31),0)</f>
        <v>-67407.143958146436</v>
      </c>
      <c r="EY91" s="7">
        <f>IF(EY89/EY90&gt;(1-'Annual '!$E$31),Drivers!EY89*(-'Annual '!$E$31),0)</f>
        <v>-67407.143958146436</v>
      </c>
      <c r="EZ91" s="7">
        <f>IF(EZ89/EZ90&gt;(1-'Annual '!$E$31),Drivers!EZ89*(-'Annual '!$E$31),0)</f>
        <v>-67407.143958146436</v>
      </c>
      <c r="FA91" s="7">
        <f>IF(FA89/FA90&gt;(1-'Annual '!$E$31),Drivers!FA89*(-'Annual '!$E$31),0)</f>
        <v>-67407.143958146436</v>
      </c>
      <c r="FB91" s="7">
        <f>IF(FB89/FB90&gt;(1-'Annual '!$E$31),Drivers!FB89*(-'Annual '!$E$31),0)</f>
        <v>-67407.143958146436</v>
      </c>
      <c r="FC91" s="7">
        <f>IF(FC89/FC90&gt;(1-'Annual '!$E$31),Drivers!FC89*(-'Annual '!$E$31),0)</f>
        <v>-67407.143958146436</v>
      </c>
      <c r="FD91" s="7">
        <f>IF(FD89/FD90&gt;(1-'Annual '!$E$31),Drivers!FD89*(-'Annual '!$E$31),0)</f>
        <v>-67407.143958146436</v>
      </c>
      <c r="FE91" s="7">
        <f>IF(FE89/FE90&gt;(1-'Annual '!$E$31),Drivers!FE89*(-'Annual '!$E$31),0)</f>
        <v>-67407.143958146436</v>
      </c>
      <c r="FF91" s="7">
        <f>IF(FF89/FF90&gt;(1-'Annual '!$E$31),Drivers!FF89*(-'Annual '!$E$31),0)</f>
        <v>-69092.322557100095</v>
      </c>
      <c r="FG91" s="7">
        <f>IF(FG89/FG90&gt;(1-'Annual '!$E$31),Drivers!FG89*(-'Annual '!$E$31),0)</f>
        <v>-69092.322557100095</v>
      </c>
      <c r="FH91" s="7">
        <f>IF(FH89/FH90&gt;(1-'Annual '!$E$31),Drivers!FH89*(-'Annual '!$E$31),0)</f>
        <v>-69092.322557100095</v>
      </c>
      <c r="FI91" s="7">
        <f>IF(FI89/FI90&gt;(1-'Annual '!$E$31),Drivers!FI89*(-'Annual '!$E$31),0)</f>
        <v>-69092.322557100095</v>
      </c>
      <c r="FJ91" s="7">
        <f>IF(FJ89/FJ90&gt;(1-'Annual '!$E$31),Drivers!FJ89*(-'Annual '!$E$31),0)</f>
        <v>-69092.322557100095</v>
      </c>
      <c r="FK91" s="7">
        <f>IF(FK89/FK90&gt;(1-'Annual '!$E$31),Drivers!FK89*(-'Annual '!$E$31),0)</f>
        <v>-69092.322557100095</v>
      </c>
      <c r="FL91" s="7">
        <f>IF(FL89/FL90&gt;(1-'Annual '!$E$31),Drivers!FL89*(-'Annual '!$E$31),0)</f>
        <v>-69092.322557100095</v>
      </c>
      <c r="FM91" s="7">
        <f>IF(FM89/FM90&gt;(1-'Annual '!$E$31),Drivers!FM89*(-'Annual '!$E$31),0)</f>
        <v>-69092.322557100095</v>
      </c>
      <c r="FN91" s="7">
        <f>IF(FN89/FN90&gt;(1-'Annual '!$E$31),Drivers!FN89*(-'Annual '!$E$31),0)</f>
        <v>-69092.322557100095</v>
      </c>
      <c r="FO91" s="7">
        <f>IF(FO89/FO90&gt;(1-'Annual '!$E$31),Drivers!FO89*(-'Annual '!$E$31),0)</f>
        <v>-69092.322557100095</v>
      </c>
      <c r="FP91" s="7">
        <f>IF(FP89/FP90&gt;(1-'Annual '!$E$31),Drivers!FP89*(-'Annual '!$E$31),0)</f>
        <v>-69092.322557100095</v>
      </c>
      <c r="FQ91" s="7">
        <f>IF(FQ89/FQ90&gt;(1-'Annual '!$E$31),Drivers!FQ89*(-'Annual '!$E$31),0)</f>
        <v>-69092.322557100095</v>
      </c>
      <c r="FR91" s="7">
        <f>IF(FR89/FR90&gt;(1-'Annual '!$E$31),Drivers!FR89*(-'Annual '!$E$31),0)</f>
        <v>-70819.630621027609</v>
      </c>
      <c r="FS91" s="7">
        <f>IF(FS89/FS90&gt;(1-'Annual '!$E$31),Drivers!FS89*(-'Annual '!$E$31),0)</f>
        <v>-70819.630621027609</v>
      </c>
      <c r="FT91" s="7">
        <f>IF(FT89/FT90&gt;(1-'Annual '!$E$31),Drivers!FT89*(-'Annual '!$E$31),0)</f>
        <v>-70819.630621027609</v>
      </c>
      <c r="FU91" s="7">
        <f>IF(FU89/FU90&gt;(1-'Annual '!$E$31),Drivers!FU89*(-'Annual '!$E$31),0)</f>
        <v>-70819.630621027609</v>
      </c>
      <c r="FV91" s="7">
        <f>IF(FV89/FV90&gt;(1-'Annual '!$E$31),Drivers!FV89*(-'Annual '!$E$31),0)</f>
        <v>-70819.630621027609</v>
      </c>
      <c r="FW91" s="7">
        <f>IF(FW89/FW90&gt;(1-'Annual '!$E$31),Drivers!FW89*(-'Annual '!$E$31),0)</f>
        <v>-70819.630621027609</v>
      </c>
      <c r="FX91" s="7">
        <f>IF(FX89/FX90&gt;(1-'Annual '!$E$31),Drivers!FX89*(-'Annual '!$E$31),0)</f>
        <v>-70819.630621027609</v>
      </c>
    </row>
    <row r="92" spans="1:180" x14ac:dyDescent="0.3">
      <c r="D92" s="10"/>
      <c r="E92" s="25"/>
      <c r="F92" s="26"/>
      <c r="G92" s="26"/>
      <c r="H92" s="1" t="s">
        <v>42</v>
      </c>
      <c r="I92" s="12">
        <f>I89+I91</f>
        <v>0</v>
      </c>
      <c r="J92" s="12">
        <f t="shared" ref="J92:BU92" si="133">J89+J91</f>
        <v>0</v>
      </c>
      <c r="K92" s="12">
        <f t="shared" si="133"/>
        <v>0</v>
      </c>
      <c r="L92" s="12">
        <f t="shared" si="133"/>
        <v>0</v>
      </c>
      <c r="M92" s="12">
        <f t="shared" si="133"/>
        <v>0</v>
      </c>
      <c r="N92" s="12">
        <f t="shared" si="133"/>
        <v>0</v>
      </c>
      <c r="O92" s="12">
        <f t="shared" si="133"/>
        <v>0</v>
      </c>
      <c r="P92" s="12">
        <f t="shared" si="133"/>
        <v>0</v>
      </c>
      <c r="Q92" s="12">
        <f t="shared" si="133"/>
        <v>0</v>
      </c>
      <c r="R92" s="12">
        <f t="shared" si="133"/>
        <v>0</v>
      </c>
      <c r="S92" s="12">
        <f t="shared" si="133"/>
        <v>0</v>
      </c>
      <c r="T92" s="12">
        <f t="shared" si="133"/>
        <v>0</v>
      </c>
      <c r="U92" s="12">
        <f t="shared" si="133"/>
        <v>0</v>
      </c>
      <c r="V92" s="12">
        <f t="shared" si="133"/>
        <v>0</v>
      </c>
      <c r="W92" s="12">
        <f t="shared" si="133"/>
        <v>0</v>
      </c>
      <c r="X92" s="12">
        <f t="shared" si="133"/>
        <v>0</v>
      </c>
      <c r="Y92" s="12">
        <f t="shared" si="133"/>
        <v>0</v>
      </c>
      <c r="Z92" s="12">
        <f t="shared" si="133"/>
        <v>0</v>
      </c>
      <c r="AA92" s="12">
        <f t="shared" si="133"/>
        <v>0</v>
      </c>
      <c r="AB92" s="12">
        <f t="shared" si="133"/>
        <v>0</v>
      </c>
      <c r="AC92" s="12">
        <f t="shared" si="133"/>
        <v>64643.0625</v>
      </c>
      <c r="AD92" s="12">
        <f t="shared" si="133"/>
        <v>129286.125</v>
      </c>
      <c r="AE92" s="12">
        <f t="shared" si="133"/>
        <v>193929.1875</v>
      </c>
      <c r="AF92" s="12">
        <f t="shared" si="133"/>
        <v>193929.1875</v>
      </c>
      <c r="AG92" s="12">
        <f t="shared" si="133"/>
        <v>193929.1875</v>
      </c>
      <c r="AH92" s="12">
        <f t="shared" si="133"/>
        <v>387858.375</v>
      </c>
      <c r="AI92" s="12">
        <f t="shared" si="133"/>
        <v>387858.375</v>
      </c>
      <c r="AJ92" s="12">
        <f t="shared" si="133"/>
        <v>387858.375</v>
      </c>
      <c r="AK92" s="12">
        <f t="shared" si="133"/>
        <v>581787.5625</v>
      </c>
      <c r="AL92" s="12">
        <f t="shared" si="133"/>
        <v>581787.5625</v>
      </c>
      <c r="AM92" s="12">
        <f t="shared" si="133"/>
        <v>581787.5625</v>
      </c>
      <c r="AN92" s="12">
        <f t="shared" si="133"/>
        <v>699603.83437499998</v>
      </c>
      <c r="AO92" s="12">
        <f t="shared" si="133"/>
        <v>699603.83437499998</v>
      </c>
      <c r="AP92" s="12">
        <f t="shared" si="133"/>
        <v>717093.93023437483</v>
      </c>
      <c r="AQ92" s="12">
        <f t="shared" si="133"/>
        <v>717093.93023437483</v>
      </c>
      <c r="AR92" s="12">
        <f t="shared" si="133"/>
        <v>717093.93023437483</v>
      </c>
      <c r="AS92" s="12">
        <f t="shared" si="133"/>
        <v>717093.93023437483</v>
      </c>
      <c r="AT92" s="12">
        <f t="shared" si="133"/>
        <v>717093.93023437483</v>
      </c>
      <c r="AU92" s="12">
        <f t="shared" si="133"/>
        <v>717093.93023437483</v>
      </c>
      <c r="AV92" s="12">
        <f t="shared" si="133"/>
        <v>717093.93023437483</v>
      </c>
      <c r="AW92" s="12">
        <f t="shared" si="133"/>
        <v>717093.93023437483</v>
      </c>
      <c r="AX92" s="12">
        <f t="shared" si="133"/>
        <v>717093.93023437483</v>
      </c>
      <c r="AY92" s="12">
        <f t="shared" si="133"/>
        <v>717093.93023437483</v>
      </c>
      <c r="AZ92" s="12">
        <f t="shared" si="133"/>
        <v>717093.93023437483</v>
      </c>
      <c r="BA92" s="12">
        <f t="shared" si="133"/>
        <v>717093.93023437483</v>
      </c>
      <c r="BB92" s="12">
        <f t="shared" si="133"/>
        <v>735021.2784902344</v>
      </c>
      <c r="BC92" s="12">
        <f t="shared" si="133"/>
        <v>735021.2784902344</v>
      </c>
      <c r="BD92" s="12">
        <f t="shared" si="133"/>
        <v>735021.2784902344</v>
      </c>
      <c r="BE92" s="12">
        <f t="shared" si="133"/>
        <v>735021.2784902344</v>
      </c>
      <c r="BF92" s="12">
        <f t="shared" si="133"/>
        <v>735021.2784902344</v>
      </c>
      <c r="BG92" s="12">
        <f t="shared" si="133"/>
        <v>735021.2784902344</v>
      </c>
      <c r="BH92" s="12">
        <f t="shared" si="133"/>
        <v>735021.2784902344</v>
      </c>
      <c r="BI92" s="12">
        <f t="shared" si="133"/>
        <v>735021.2784902344</v>
      </c>
      <c r="BJ92" s="12">
        <f t="shared" si="133"/>
        <v>735021.2784902344</v>
      </c>
      <c r="BK92" s="12">
        <f t="shared" si="133"/>
        <v>735021.2784902344</v>
      </c>
      <c r="BL92" s="12">
        <f t="shared" si="133"/>
        <v>735021.2784902344</v>
      </c>
      <c r="BM92" s="12">
        <f t="shared" si="133"/>
        <v>735021.2784902344</v>
      </c>
      <c r="BN92" s="12">
        <f t="shared" si="133"/>
        <v>753396.81045249023</v>
      </c>
      <c r="BO92" s="12">
        <f t="shared" si="133"/>
        <v>753396.81045249023</v>
      </c>
      <c r="BP92" s="12">
        <f t="shared" si="133"/>
        <v>753396.81045249023</v>
      </c>
      <c r="BQ92" s="12">
        <f t="shared" si="133"/>
        <v>753396.81045249023</v>
      </c>
      <c r="BR92" s="12">
        <f t="shared" si="133"/>
        <v>753396.81045249023</v>
      </c>
      <c r="BS92" s="12">
        <f t="shared" si="133"/>
        <v>753396.81045249023</v>
      </c>
      <c r="BT92" s="12">
        <f t="shared" si="133"/>
        <v>753396.81045249023</v>
      </c>
      <c r="BU92" s="12">
        <f t="shared" si="133"/>
        <v>753396.81045249023</v>
      </c>
      <c r="BV92" s="12">
        <f t="shared" ref="BV92:EG92" si="134">BV89+BV91</f>
        <v>753396.81045249023</v>
      </c>
      <c r="BW92" s="12">
        <f t="shared" si="134"/>
        <v>753396.81045249023</v>
      </c>
      <c r="BX92" s="12">
        <f t="shared" si="134"/>
        <v>753396.81045249023</v>
      </c>
      <c r="BY92" s="12">
        <f t="shared" si="134"/>
        <v>753396.81045249023</v>
      </c>
      <c r="BZ92" s="12">
        <f t="shared" si="134"/>
        <v>772231.73071380239</v>
      </c>
      <c r="CA92" s="12">
        <f t="shared" si="134"/>
        <v>772231.73071380239</v>
      </c>
      <c r="CB92" s="12">
        <f t="shared" si="134"/>
        <v>772231.73071380239</v>
      </c>
      <c r="CC92" s="12">
        <f t="shared" si="134"/>
        <v>772231.73071380239</v>
      </c>
      <c r="CD92" s="12">
        <f t="shared" si="134"/>
        <v>772231.73071380239</v>
      </c>
      <c r="CE92" s="12">
        <f t="shared" si="134"/>
        <v>772231.73071380239</v>
      </c>
      <c r="CF92" s="12">
        <f t="shared" si="134"/>
        <v>772231.73071380239</v>
      </c>
      <c r="CG92" s="12">
        <f t="shared" si="134"/>
        <v>772231.73071380239</v>
      </c>
      <c r="CH92" s="12">
        <f t="shared" si="134"/>
        <v>772231.73071380239</v>
      </c>
      <c r="CI92" s="12">
        <f t="shared" si="134"/>
        <v>772231.73071380239</v>
      </c>
      <c r="CJ92" s="12">
        <f t="shared" si="134"/>
        <v>772231.73071380239</v>
      </c>
      <c r="CK92" s="12">
        <f t="shared" si="134"/>
        <v>772231.73071380239</v>
      </c>
      <c r="CL92" s="12">
        <f t="shared" si="134"/>
        <v>791537.52398164722</v>
      </c>
      <c r="CM92" s="12">
        <f t="shared" si="134"/>
        <v>791537.52398164722</v>
      </c>
      <c r="CN92" s="12">
        <f t="shared" si="134"/>
        <v>791537.52398164722</v>
      </c>
      <c r="CO92" s="12">
        <f t="shared" si="134"/>
        <v>791537.52398164722</v>
      </c>
      <c r="CP92" s="12">
        <f t="shared" si="134"/>
        <v>791537.52398164722</v>
      </c>
      <c r="CQ92" s="12">
        <f t="shared" si="134"/>
        <v>791537.52398164722</v>
      </c>
      <c r="CR92" s="12">
        <f t="shared" si="134"/>
        <v>791537.52398164722</v>
      </c>
      <c r="CS92" s="12">
        <f t="shared" si="134"/>
        <v>791537.52398164722</v>
      </c>
      <c r="CT92" s="12">
        <f t="shared" si="134"/>
        <v>791537.52398164722</v>
      </c>
      <c r="CU92" s="12">
        <f t="shared" si="134"/>
        <v>791537.52398164722</v>
      </c>
      <c r="CV92" s="12">
        <f t="shared" si="134"/>
        <v>791537.52398164722</v>
      </c>
      <c r="CW92" s="12">
        <f t="shared" si="134"/>
        <v>791537.52398164722</v>
      </c>
      <c r="CX92" s="12">
        <f t="shared" si="134"/>
        <v>811325.96208118857</v>
      </c>
      <c r="CY92" s="12">
        <f t="shared" si="134"/>
        <v>811325.96208118857</v>
      </c>
      <c r="CZ92" s="12">
        <f t="shared" si="134"/>
        <v>811325.96208118857</v>
      </c>
      <c r="DA92" s="12">
        <f t="shared" si="134"/>
        <v>811325.96208118857</v>
      </c>
      <c r="DB92" s="12">
        <f t="shared" si="134"/>
        <v>811325.96208118857</v>
      </c>
      <c r="DC92" s="12">
        <f t="shared" si="134"/>
        <v>811325.96208118857</v>
      </c>
      <c r="DD92" s="12">
        <f t="shared" si="134"/>
        <v>811325.96208118857</v>
      </c>
      <c r="DE92" s="12">
        <f t="shared" si="134"/>
        <v>811325.96208118857</v>
      </c>
      <c r="DF92" s="12">
        <f t="shared" si="134"/>
        <v>811325.96208118857</v>
      </c>
      <c r="DG92" s="12">
        <f t="shared" si="134"/>
        <v>811325.96208118857</v>
      </c>
      <c r="DH92" s="12">
        <f t="shared" si="134"/>
        <v>811325.96208118857</v>
      </c>
      <c r="DI92" s="12">
        <f t="shared" si="134"/>
        <v>811325.96208118857</v>
      </c>
      <c r="DJ92" s="12">
        <f t="shared" si="134"/>
        <v>831609.11113321793</v>
      </c>
      <c r="DK92" s="12">
        <f t="shared" si="134"/>
        <v>831609.11113321793</v>
      </c>
      <c r="DL92" s="12">
        <f t="shared" si="134"/>
        <v>831609.11113321793</v>
      </c>
      <c r="DM92" s="12">
        <f t="shared" si="134"/>
        <v>831609.11113321793</v>
      </c>
      <c r="DN92" s="12">
        <f t="shared" si="134"/>
        <v>831609.11113321793</v>
      </c>
      <c r="DO92" s="12">
        <f t="shared" si="134"/>
        <v>831609.11113321793</v>
      </c>
      <c r="DP92" s="12">
        <f t="shared" si="134"/>
        <v>831609.11113321793</v>
      </c>
      <c r="DQ92" s="12">
        <f t="shared" si="134"/>
        <v>831609.11113321793</v>
      </c>
      <c r="DR92" s="12">
        <f t="shared" si="134"/>
        <v>831609.11113321793</v>
      </c>
      <c r="DS92" s="12">
        <f t="shared" si="134"/>
        <v>831609.11113321793</v>
      </c>
      <c r="DT92" s="12">
        <f t="shared" si="134"/>
        <v>831609.11113321793</v>
      </c>
      <c r="DU92" s="12">
        <f t="shared" si="134"/>
        <v>831609.11113321793</v>
      </c>
      <c r="DV92" s="12">
        <f t="shared" si="134"/>
        <v>852399.33891154872</v>
      </c>
      <c r="DW92" s="12">
        <f t="shared" si="134"/>
        <v>852399.33891154872</v>
      </c>
      <c r="DX92" s="12">
        <f t="shared" si="134"/>
        <v>852399.33891154872</v>
      </c>
      <c r="DY92" s="12">
        <f t="shared" si="134"/>
        <v>852399.33891154872</v>
      </c>
      <c r="DZ92" s="12">
        <f t="shared" si="134"/>
        <v>852399.33891154872</v>
      </c>
      <c r="EA92" s="12">
        <f t="shared" si="134"/>
        <v>852399.33891154872</v>
      </c>
      <c r="EB92" s="12">
        <f t="shared" si="134"/>
        <v>852399.33891154872</v>
      </c>
      <c r="EC92" s="12">
        <f t="shared" si="134"/>
        <v>852399.33891154872</v>
      </c>
      <c r="ED92" s="12">
        <f t="shared" si="134"/>
        <v>852399.33891154872</v>
      </c>
      <c r="EE92" s="12">
        <f t="shared" si="134"/>
        <v>852399.33891154872</v>
      </c>
      <c r="EF92" s="12">
        <f t="shared" si="134"/>
        <v>852399.33891154872</v>
      </c>
      <c r="EG92" s="12">
        <f t="shared" si="134"/>
        <v>852399.33891154872</v>
      </c>
      <c r="EH92" s="12">
        <f t="shared" ref="EH92:FX92" si="135">EH89+EH91</f>
        <v>873709.32238433731</v>
      </c>
      <c r="EI92" s="12">
        <f t="shared" si="135"/>
        <v>873709.32238433731</v>
      </c>
      <c r="EJ92" s="12">
        <f t="shared" si="135"/>
        <v>873709.32238433731</v>
      </c>
      <c r="EK92" s="12">
        <f t="shared" si="135"/>
        <v>873709.32238433731</v>
      </c>
      <c r="EL92" s="12">
        <f t="shared" si="135"/>
        <v>873709.32238433731</v>
      </c>
      <c r="EM92" s="12">
        <f t="shared" si="135"/>
        <v>873709.32238433731</v>
      </c>
      <c r="EN92" s="12">
        <f t="shared" si="135"/>
        <v>873709.32238433731</v>
      </c>
      <c r="EO92" s="12">
        <f t="shared" si="135"/>
        <v>873709.32238433731</v>
      </c>
      <c r="EP92" s="12">
        <f t="shared" si="135"/>
        <v>873709.32238433731</v>
      </c>
      <c r="EQ92" s="12">
        <f t="shared" si="135"/>
        <v>873709.32238433731</v>
      </c>
      <c r="ER92" s="12">
        <f t="shared" si="135"/>
        <v>873709.32238433731</v>
      </c>
      <c r="ES92" s="12">
        <f t="shared" si="135"/>
        <v>873709.32238433731</v>
      </c>
      <c r="ET92" s="12">
        <f t="shared" si="135"/>
        <v>895552.05544394534</v>
      </c>
      <c r="EU92" s="12">
        <f t="shared" si="135"/>
        <v>895552.05544394534</v>
      </c>
      <c r="EV92" s="12">
        <f t="shared" si="135"/>
        <v>895552.05544394534</v>
      </c>
      <c r="EW92" s="12">
        <f t="shared" si="135"/>
        <v>895552.05544394534</v>
      </c>
      <c r="EX92" s="12">
        <f t="shared" si="135"/>
        <v>895552.05544394534</v>
      </c>
      <c r="EY92" s="12">
        <f t="shared" si="135"/>
        <v>895552.05544394534</v>
      </c>
      <c r="EZ92" s="12">
        <f t="shared" si="135"/>
        <v>895552.05544394534</v>
      </c>
      <c r="FA92" s="12">
        <f t="shared" si="135"/>
        <v>895552.05544394534</v>
      </c>
      <c r="FB92" s="12">
        <f t="shared" si="135"/>
        <v>895552.05544394534</v>
      </c>
      <c r="FC92" s="12">
        <f t="shared" si="135"/>
        <v>895552.05544394534</v>
      </c>
      <c r="FD92" s="12">
        <f t="shared" si="135"/>
        <v>895552.05544394534</v>
      </c>
      <c r="FE92" s="12">
        <f t="shared" si="135"/>
        <v>895552.05544394534</v>
      </c>
      <c r="FF92" s="12">
        <f t="shared" si="135"/>
        <v>917940.85683004407</v>
      </c>
      <c r="FG92" s="12">
        <f t="shared" si="135"/>
        <v>917940.85683004407</v>
      </c>
      <c r="FH92" s="12">
        <f t="shared" si="135"/>
        <v>917940.85683004407</v>
      </c>
      <c r="FI92" s="12">
        <f t="shared" si="135"/>
        <v>917940.85683004407</v>
      </c>
      <c r="FJ92" s="12">
        <f t="shared" si="135"/>
        <v>917940.85683004407</v>
      </c>
      <c r="FK92" s="12">
        <f t="shared" si="135"/>
        <v>917940.85683004407</v>
      </c>
      <c r="FL92" s="12">
        <f t="shared" si="135"/>
        <v>917940.85683004407</v>
      </c>
      <c r="FM92" s="12">
        <f t="shared" si="135"/>
        <v>917940.85683004407</v>
      </c>
      <c r="FN92" s="12">
        <f t="shared" si="135"/>
        <v>917940.85683004407</v>
      </c>
      <c r="FO92" s="12">
        <f t="shared" si="135"/>
        <v>917940.85683004407</v>
      </c>
      <c r="FP92" s="12">
        <f t="shared" si="135"/>
        <v>917940.85683004407</v>
      </c>
      <c r="FQ92" s="12">
        <f t="shared" si="135"/>
        <v>917940.85683004407</v>
      </c>
      <c r="FR92" s="12">
        <f t="shared" si="135"/>
        <v>940889.37825079542</v>
      </c>
      <c r="FS92" s="12">
        <f t="shared" si="135"/>
        <v>940889.37825079542</v>
      </c>
      <c r="FT92" s="12">
        <f t="shared" si="135"/>
        <v>940889.37825079542</v>
      </c>
      <c r="FU92" s="12">
        <f t="shared" si="135"/>
        <v>940889.37825079542</v>
      </c>
      <c r="FV92" s="12">
        <f t="shared" si="135"/>
        <v>940889.37825079542</v>
      </c>
      <c r="FW92" s="12">
        <f t="shared" si="135"/>
        <v>940889.37825079542</v>
      </c>
      <c r="FX92" s="12">
        <f t="shared" si="135"/>
        <v>940889.37825079542</v>
      </c>
    </row>
    <row r="93" spans="1:180" x14ac:dyDescent="0.3">
      <c r="D93" s="10"/>
      <c r="E93" s="25"/>
      <c r="F93" s="26"/>
      <c r="G93" s="26"/>
      <c r="H93" s="1" t="s">
        <v>43</v>
      </c>
      <c r="I93" s="24">
        <f t="shared" ref="I93:AN93" si="136">SUMPRODUCT($A$78:$A$88,$C$78:$C$88)/SUM($A$78:$A$88)*I3</f>
        <v>7.75</v>
      </c>
      <c r="J93" s="24">
        <f t="shared" si="136"/>
        <v>7.75</v>
      </c>
      <c r="K93" s="24">
        <f t="shared" si="136"/>
        <v>7.75</v>
      </c>
      <c r="L93" s="24">
        <f t="shared" si="136"/>
        <v>7.75</v>
      </c>
      <c r="M93" s="24">
        <f t="shared" si="136"/>
        <v>7.75</v>
      </c>
      <c r="N93" s="24">
        <f t="shared" si="136"/>
        <v>7.75</v>
      </c>
      <c r="O93" s="24">
        <f t="shared" si="136"/>
        <v>7.75</v>
      </c>
      <c r="P93" s="24">
        <f t="shared" si="136"/>
        <v>7.75</v>
      </c>
      <c r="Q93" s="24">
        <f t="shared" si="136"/>
        <v>7.75</v>
      </c>
      <c r="R93" s="24">
        <f t="shared" si="136"/>
        <v>7.75</v>
      </c>
      <c r="S93" s="24">
        <f t="shared" si="136"/>
        <v>7.75</v>
      </c>
      <c r="T93" s="24">
        <f t="shared" si="136"/>
        <v>7.75</v>
      </c>
      <c r="U93" s="24">
        <f t="shared" si="136"/>
        <v>7.75</v>
      </c>
      <c r="V93" s="24">
        <f t="shared" si="136"/>
        <v>7.75</v>
      </c>
      <c r="W93" s="24">
        <f t="shared" si="136"/>
        <v>7.75</v>
      </c>
      <c r="X93" s="24">
        <f t="shared" si="136"/>
        <v>7.75</v>
      </c>
      <c r="Y93" s="24">
        <f t="shared" si="136"/>
        <v>7.75</v>
      </c>
      <c r="Z93" s="24">
        <f t="shared" si="136"/>
        <v>7.75</v>
      </c>
      <c r="AA93" s="24">
        <f t="shared" si="136"/>
        <v>7.75</v>
      </c>
      <c r="AB93" s="24">
        <f t="shared" si="136"/>
        <v>7.75</v>
      </c>
      <c r="AC93" s="24">
        <f t="shared" si="136"/>
        <v>7.75</v>
      </c>
      <c r="AD93" s="24">
        <f t="shared" si="136"/>
        <v>7.75</v>
      </c>
      <c r="AE93" s="24">
        <f t="shared" si="136"/>
        <v>7.75</v>
      </c>
      <c r="AF93" s="24">
        <f t="shared" si="136"/>
        <v>7.75</v>
      </c>
      <c r="AG93" s="24">
        <f t="shared" si="136"/>
        <v>7.75</v>
      </c>
      <c r="AH93" s="24">
        <f t="shared" si="136"/>
        <v>7.75</v>
      </c>
      <c r="AI93" s="24">
        <f t="shared" si="136"/>
        <v>7.75</v>
      </c>
      <c r="AJ93" s="24">
        <f t="shared" si="136"/>
        <v>7.75</v>
      </c>
      <c r="AK93" s="24">
        <f t="shared" si="136"/>
        <v>7.75</v>
      </c>
      <c r="AL93" s="24">
        <f t="shared" si="136"/>
        <v>7.75</v>
      </c>
      <c r="AM93" s="24">
        <f t="shared" si="136"/>
        <v>7.75</v>
      </c>
      <c r="AN93" s="24">
        <f t="shared" si="136"/>
        <v>7.75</v>
      </c>
      <c r="AO93" s="24">
        <f t="shared" ref="AO93:BT93" si="137">SUMPRODUCT($A$78:$A$88,$C$78:$C$88)/SUM($A$78:$A$88)*AO3</f>
        <v>7.75</v>
      </c>
      <c r="AP93" s="24">
        <f t="shared" si="137"/>
        <v>7.9437499999999996</v>
      </c>
      <c r="AQ93" s="24">
        <f t="shared" si="137"/>
        <v>7.9437499999999996</v>
      </c>
      <c r="AR93" s="24">
        <f t="shared" si="137"/>
        <v>7.9437499999999996</v>
      </c>
      <c r="AS93" s="24">
        <f t="shared" si="137"/>
        <v>7.9437499999999996</v>
      </c>
      <c r="AT93" s="24">
        <f t="shared" si="137"/>
        <v>7.9437499999999996</v>
      </c>
      <c r="AU93" s="24">
        <f t="shared" si="137"/>
        <v>7.9437499999999996</v>
      </c>
      <c r="AV93" s="24">
        <f t="shared" si="137"/>
        <v>7.9437499999999996</v>
      </c>
      <c r="AW93" s="24">
        <f t="shared" si="137"/>
        <v>7.9437499999999996</v>
      </c>
      <c r="AX93" s="24">
        <f t="shared" si="137"/>
        <v>7.9437499999999996</v>
      </c>
      <c r="AY93" s="24">
        <f t="shared" si="137"/>
        <v>7.9437499999999996</v>
      </c>
      <c r="AZ93" s="24">
        <f t="shared" si="137"/>
        <v>7.9437499999999996</v>
      </c>
      <c r="BA93" s="24">
        <f t="shared" si="137"/>
        <v>7.9437499999999996</v>
      </c>
      <c r="BB93" s="24">
        <f t="shared" si="137"/>
        <v>8.1423437500000002</v>
      </c>
      <c r="BC93" s="24">
        <f t="shared" si="137"/>
        <v>8.1423437500000002</v>
      </c>
      <c r="BD93" s="24">
        <f t="shared" si="137"/>
        <v>8.1423437500000002</v>
      </c>
      <c r="BE93" s="24">
        <f t="shared" si="137"/>
        <v>8.1423437500000002</v>
      </c>
      <c r="BF93" s="24">
        <f t="shared" si="137"/>
        <v>8.1423437500000002</v>
      </c>
      <c r="BG93" s="24">
        <f t="shared" si="137"/>
        <v>8.1423437500000002</v>
      </c>
      <c r="BH93" s="24">
        <f t="shared" si="137"/>
        <v>8.1423437500000002</v>
      </c>
      <c r="BI93" s="24">
        <f t="shared" si="137"/>
        <v>8.1423437500000002</v>
      </c>
      <c r="BJ93" s="24">
        <f t="shared" si="137"/>
        <v>8.1423437500000002</v>
      </c>
      <c r="BK93" s="24">
        <f t="shared" si="137"/>
        <v>8.1423437500000002</v>
      </c>
      <c r="BL93" s="24">
        <f t="shared" si="137"/>
        <v>8.1423437500000002</v>
      </c>
      <c r="BM93" s="24">
        <f t="shared" si="137"/>
        <v>8.1423437500000002</v>
      </c>
      <c r="BN93" s="24">
        <f t="shared" si="137"/>
        <v>8.3459023437499997</v>
      </c>
      <c r="BO93" s="24">
        <f t="shared" si="137"/>
        <v>8.3459023437499997</v>
      </c>
      <c r="BP93" s="24">
        <f t="shared" si="137"/>
        <v>8.3459023437499997</v>
      </c>
      <c r="BQ93" s="24">
        <f t="shared" si="137"/>
        <v>8.3459023437499997</v>
      </c>
      <c r="BR93" s="24">
        <f t="shared" si="137"/>
        <v>8.3459023437499997</v>
      </c>
      <c r="BS93" s="24">
        <f t="shared" si="137"/>
        <v>8.3459023437499997</v>
      </c>
      <c r="BT93" s="24">
        <f t="shared" si="137"/>
        <v>8.3459023437499997</v>
      </c>
      <c r="BU93" s="24">
        <f t="shared" ref="BU93:CZ93" si="138">SUMPRODUCT($A$78:$A$88,$C$78:$C$88)/SUM($A$78:$A$88)*BU3</f>
        <v>8.3459023437499997</v>
      </c>
      <c r="BV93" s="24">
        <f t="shared" si="138"/>
        <v>8.3459023437499997</v>
      </c>
      <c r="BW93" s="24">
        <f t="shared" si="138"/>
        <v>8.3459023437499997</v>
      </c>
      <c r="BX93" s="24">
        <f t="shared" si="138"/>
        <v>8.3459023437499997</v>
      </c>
      <c r="BY93" s="24">
        <f t="shared" si="138"/>
        <v>8.3459023437499997</v>
      </c>
      <c r="BZ93" s="24">
        <f t="shared" si="138"/>
        <v>8.5545499023437479</v>
      </c>
      <c r="CA93" s="24">
        <f t="shared" si="138"/>
        <v>8.5545499023437479</v>
      </c>
      <c r="CB93" s="24">
        <f t="shared" si="138"/>
        <v>8.5545499023437479</v>
      </c>
      <c r="CC93" s="24">
        <f t="shared" si="138"/>
        <v>8.5545499023437479</v>
      </c>
      <c r="CD93" s="24">
        <f t="shared" si="138"/>
        <v>8.5545499023437479</v>
      </c>
      <c r="CE93" s="24">
        <f t="shared" si="138"/>
        <v>8.5545499023437479</v>
      </c>
      <c r="CF93" s="24">
        <f t="shared" si="138"/>
        <v>8.5545499023437479</v>
      </c>
      <c r="CG93" s="24">
        <f t="shared" si="138"/>
        <v>8.5545499023437479</v>
      </c>
      <c r="CH93" s="24">
        <f t="shared" si="138"/>
        <v>8.5545499023437479</v>
      </c>
      <c r="CI93" s="24">
        <f t="shared" si="138"/>
        <v>8.5545499023437479</v>
      </c>
      <c r="CJ93" s="24">
        <f t="shared" si="138"/>
        <v>8.5545499023437479</v>
      </c>
      <c r="CK93" s="24">
        <f t="shared" si="138"/>
        <v>8.5545499023437479</v>
      </c>
      <c r="CL93" s="24">
        <f t="shared" si="138"/>
        <v>8.7684136499023406</v>
      </c>
      <c r="CM93" s="24">
        <f t="shared" si="138"/>
        <v>8.7684136499023406</v>
      </c>
      <c r="CN93" s="24">
        <f t="shared" si="138"/>
        <v>8.7684136499023406</v>
      </c>
      <c r="CO93" s="24">
        <f t="shared" si="138"/>
        <v>8.7684136499023406</v>
      </c>
      <c r="CP93" s="24">
        <f t="shared" si="138"/>
        <v>8.7684136499023406</v>
      </c>
      <c r="CQ93" s="24">
        <f t="shared" si="138"/>
        <v>8.7684136499023406</v>
      </c>
      <c r="CR93" s="24">
        <f t="shared" si="138"/>
        <v>8.7684136499023406</v>
      </c>
      <c r="CS93" s="24">
        <f t="shared" si="138"/>
        <v>8.7684136499023406</v>
      </c>
      <c r="CT93" s="24">
        <f t="shared" si="138"/>
        <v>8.7684136499023406</v>
      </c>
      <c r="CU93" s="24">
        <f t="shared" si="138"/>
        <v>8.7684136499023406</v>
      </c>
      <c r="CV93" s="24">
        <f t="shared" si="138"/>
        <v>8.7684136499023406</v>
      </c>
      <c r="CW93" s="24">
        <f t="shared" si="138"/>
        <v>8.7684136499023406</v>
      </c>
      <c r="CX93" s="24">
        <f t="shared" si="138"/>
        <v>8.9876239911498992</v>
      </c>
      <c r="CY93" s="24">
        <f t="shared" si="138"/>
        <v>8.9876239911498992</v>
      </c>
      <c r="CZ93" s="24">
        <f t="shared" si="138"/>
        <v>8.9876239911498992</v>
      </c>
      <c r="DA93" s="24">
        <f t="shared" ref="DA93:EF93" si="139">SUMPRODUCT($A$78:$A$88,$C$78:$C$88)/SUM($A$78:$A$88)*DA3</f>
        <v>8.9876239911498992</v>
      </c>
      <c r="DB93" s="24">
        <f t="shared" si="139"/>
        <v>8.9876239911498992</v>
      </c>
      <c r="DC93" s="24">
        <f t="shared" si="139"/>
        <v>8.9876239911498992</v>
      </c>
      <c r="DD93" s="24">
        <f t="shared" si="139"/>
        <v>8.9876239911498992</v>
      </c>
      <c r="DE93" s="24">
        <f t="shared" si="139"/>
        <v>8.9876239911498992</v>
      </c>
      <c r="DF93" s="24">
        <f t="shared" si="139"/>
        <v>8.9876239911498992</v>
      </c>
      <c r="DG93" s="24">
        <f t="shared" si="139"/>
        <v>8.9876239911498992</v>
      </c>
      <c r="DH93" s="24">
        <f t="shared" si="139"/>
        <v>8.9876239911498992</v>
      </c>
      <c r="DI93" s="24">
        <f t="shared" si="139"/>
        <v>8.9876239911498992</v>
      </c>
      <c r="DJ93" s="24">
        <f t="shared" si="139"/>
        <v>9.2123145909286475</v>
      </c>
      <c r="DK93" s="24">
        <f t="shared" si="139"/>
        <v>9.2123145909286475</v>
      </c>
      <c r="DL93" s="24">
        <f t="shared" si="139"/>
        <v>9.2123145909286475</v>
      </c>
      <c r="DM93" s="24">
        <f t="shared" si="139"/>
        <v>9.2123145909286475</v>
      </c>
      <c r="DN93" s="24">
        <f t="shared" si="139"/>
        <v>9.2123145909286475</v>
      </c>
      <c r="DO93" s="24">
        <f t="shared" si="139"/>
        <v>9.2123145909286475</v>
      </c>
      <c r="DP93" s="24">
        <f t="shared" si="139"/>
        <v>9.2123145909286475</v>
      </c>
      <c r="DQ93" s="24">
        <f t="shared" si="139"/>
        <v>9.2123145909286475</v>
      </c>
      <c r="DR93" s="24">
        <f t="shared" si="139"/>
        <v>9.2123145909286475</v>
      </c>
      <c r="DS93" s="24">
        <f t="shared" si="139"/>
        <v>9.2123145909286475</v>
      </c>
      <c r="DT93" s="24">
        <f t="shared" si="139"/>
        <v>9.2123145909286475</v>
      </c>
      <c r="DU93" s="24">
        <f t="shared" si="139"/>
        <v>9.2123145909286475</v>
      </c>
      <c r="DV93" s="24">
        <f t="shared" si="139"/>
        <v>9.4426224557018621</v>
      </c>
      <c r="DW93" s="24">
        <f t="shared" si="139"/>
        <v>9.4426224557018621</v>
      </c>
      <c r="DX93" s="24">
        <f t="shared" si="139"/>
        <v>9.4426224557018621</v>
      </c>
      <c r="DY93" s="24">
        <f t="shared" si="139"/>
        <v>9.4426224557018621</v>
      </c>
      <c r="DZ93" s="24">
        <f t="shared" si="139"/>
        <v>9.4426224557018621</v>
      </c>
      <c r="EA93" s="24">
        <f t="shared" si="139"/>
        <v>9.4426224557018621</v>
      </c>
      <c r="EB93" s="24">
        <f t="shared" si="139"/>
        <v>9.4426224557018621</v>
      </c>
      <c r="EC93" s="24">
        <f t="shared" si="139"/>
        <v>9.4426224557018621</v>
      </c>
      <c r="ED93" s="24">
        <f t="shared" si="139"/>
        <v>9.4426224557018621</v>
      </c>
      <c r="EE93" s="24">
        <f t="shared" si="139"/>
        <v>9.4426224557018621</v>
      </c>
      <c r="EF93" s="24">
        <f t="shared" si="139"/>
        <v>9.4426224557018621</v>
      </c>
      <c r="EG93" s="24">
        <f t="shared" ref="EG93:FL93" si="140">SUMPRODUCT($A$78:$A$88,$C$78:$C$88)/SUM($A$78:$A$88)*EG3</f>
        <v>9.4426224557018621</v>
      </c>
      <c r="EH93" s="24">
        <f t="shared" si="140"/>
        <v>9.678688017094407</v>
      </c>
      <c r="EI93" s="24">
        <f t="shared" si="140"/>
        <v>9.678688017094407</v>
      </c>
      <c r="EJ93" s="24">
        <f t="shared" si="140"/>
        <v>9.678688017094407</v>
      </c>
      <c r="EK93" s="24">
        <f t="shared" si="140"/>
        <v>9.678688017094407</v>
      </c>
      <c r="EL93" s="24">
        <f t="shared" si="140"/>
        <v>9.678688017094407</v>
      </c>
      <c r="EM93" s="24">
        <f t="shared" si="140"/>
        <v>9.678688017094407</v>
      </c>
      <c r="EN93" s="24">
        <f t="shared" si="140"/>
        <v>9.678688017094407</v>
      </c>
      <c r="EO93" s="24">
        <f t="shared" si="140"/>
        <v>9.678688017094407</v>
      </c>
      <c r="EP93" s="24">
        <f t="shared" si="140"/>
        <v>9.678688017094407</v>
      </c>
      <c r="EQ93" s="24">
        <f t="shared" si="140"/>
        <v>9.678688017094407</v>
      </c>
      <c r="ER93" s="24">
        <f t="shared" si="140"/>
        <v>9.678688017094407</v>
      </c>
      <c r="ES93" s="24">
        <f t="shared" si="140"/>
        <v>9.678688017094407</v>
      </c>
      <c r="ET93" s="24">
        <f t="shared" si="140"/>
        <v>9.9206552175217677</v>
      </c>
      <c r="EU93" s="24">
        <f t="shared" si="140"/>
        <v>9.9206552175217677</v>
      </c>
      <c r="EV93" s="24">
        <f t="shared" si="140"/>
        <v>9.9206552175217677</v>
      </c>
      <c r="EW93" s="24">
        <f t="shared" si="140"/>
        <v>9.9206552175217677</v>
      </c>
      <c r="EX93" s="24">
        <f t="shared" si="140"/>
        <v>9.9206552175217677</v>
      </c>
      <c r="EY93" s="24">
        <f t="shared" si="140"/>
        <v>9.9206552175217677</v>
      </c>
      <c r="EZ93" s="24">
        <f t="shared" si="140"/>
        <v>9.9206552175217677</v>
      </c>
      <c r="FA93" s="24">
        <f t="shared" si="140"/>
        <v>9.9206552175217677</v>
      </c>
      <c r="FB93" s="24">
        <f t="shared" si="140"/>
        <v>9.9206552175217677</v>
      </c>
      <c r="FC93" s="24">
        <f t="shared" si="140"/>
        <v>9.9206552175217677</v>
      </c>
      <c r="FD93" s="24">
        <f t="shared" si="140"/>
        <v>9.9206552175217677</v>
      </c>
      <c r="FE93" s="24">
        <f t="shared" si="140"/>
        <v>9.9206552175217677</v>
      </c>
      <c r="FF93" s="24">
        <f t="shared" si="140"/>
        <v>10.168671597959811</v>
      </c>
      <c r="FG93" s="24">
        <f t="shared" si="140"/>
        <v>10.168671597959811</v>
      </c>
      <c r="FH93" s="24">
        <f t="shared" si="140"/>
        <v>10.168671597959811</v>
      </c>
      <c r="FI93" s="24">
        <f t="shared" si="140"/>
        <v>10.168671597959811</v>
      </c>
      <c r="FJ93" s="24">
        <f t="shared" si="140"/>
        <v>10.168671597959811</v>
      </c>
      <c r="FK93" s="24">
        <f t="shared" si="140"/>
        <v>10.168671597959811</v>
      </c>
      <c r="FL93" s="24">
        <f t="shared" si="140"/>
        <v>10.168671597959811</v>
      </c>
      <c r="FM93" s="24">
        <f t="shared" ref="FM93:FX93" si="141">SUMPRODUCT($A$78:$A$88,$C$78:$C$88)/SUM($A$78:$A$88)*FM3</f>
        <v>10.168671597959811</v>
      </c>
      <c r="FN93" s="24">
        <f t="shared" si="141"/>
        <v>10.168671597959811</v>
      </c>
      <c r="FO93" s="24">
        <f t="shared" si="141"/>
        <v>10.168671597959811</v>
      </c>
      <c r="FP93" s="24">
        <f t="shared" si="141"/>
        <v>10.168671597959811</v>
      </c>
      <c r="FQ93" s="24">
        <f t="shared" si="141"/>
        <v>10.168671597959811</v>
      </c>
      <c r="FR93" s="24">
        <f t="shared" si="141"/>
        <v>10.422888387908806</v>
      </c>
      <c r="FS93" s="24">
        <f t="shared" si="141"/>
        <v>10.422888387908806</v>
      </c>
      <c r="FT93" s="24">
        <f t="shared" si="141"/>
        <v>10.422888387908806</v>
      </c>
      <c r="FU93" s="24">
        <f t="shared" si="141"/>
        <v>10.422888387908806</v>
      </c>
      <c r="FV93" s="24">
        <f t="shared" si="141"/>
        <v>10.422888387908806</v>
      </c>
      <c r="FW93" s="24">
        <f t="shared" si="141"/>
        <v>10.422888387908806</v>
      </c>
      <c r="FX93" s="24">
        <f t="shared" si="141"/>
        <v>10.422888387908806</v>
      </c>
    </row>
    <row r="94" spans="1:180" x14ac:dyDescent="0.3">
      <c r="D94" s="10"/>
      <c r="E94" s="25"/>
      <c r="F94" s="26"/>
      <c r="G94" s="26"/>
      <c r="H94" s="1" t="s">
        <v>44</v>
      </c>
      <c r="I94" s="7">
        <f t="shared" ref="I94:X94" si="142">(I92)/(I77/12)</f>
        <v>0</v>
      </c>
      <c r="J94" s="7">
        <f t="shared" si="142"/>
        <v>0</v>
      </c>
      <c r="K94" s="7">
        <f t="shared" si="142"/>
        <v>0</v>
      </c>
      <c r="L94" s="7">
        <f t="shared" si="142"/>
        <v>0</v>
      </c>
      <c r="M94" s="7">
        <f t="shared" si="142"/>
        <v>0</v>
      </c>
      <c r="N94" s="7">
        <f t="shared" si="142"/>
        <v>0</v>
      </c>
      <c r="O94" s="7">
        <f t="shared" si="142"/>
        <v>0</v>
      </c>
      <c r="P94" s="7">
        <f t="shared" si="142"/>
        <v>0</v>
      </c>
      <c r="Q94" s="7">
        <f t="shared" si="142"/>
        <v>0</v>
      </c>
      <c r="R94" s="7">
        <f t="shared" si="142"/>
        <v>0</v>
      </c>
      <c r="S94" s="7">
        <f t="shared" si="142"/>
        <v>0</v>
      </c>
      <c r="T94" s="7">
        <f t="shared" si="142"/>
        <v>0</v>
      </c>
      <c r="U94" s="7">
        <f t="shared" si="142"/>
        <v>0</v>
      </c>
      <c r="V94" s="7">
        <f t="shared" si="142"/>
        <v>0</v>
      </c>
      <c r="W94" s="7">
        <f t="shared" si="142"/>
        <v>0</v>
      </c>
      <c r="X94" s="7">
        <f t="shared" si="142"/>
        <v>0</v>
      </c>
      <c r="Y94" s="7">
        <f>(Y92)/(Y77/12)</f>
        <v>0</v>
      </c>
      <c r="Z94" s="7">
        <f>(Z92)/(Z77/12)</f>
        <v>0</v>
      </c>
      <c r="AA94" s="7">
        <f>(AA92)/(AA77/12)</f>
        <v>0</v>
      </c>
      <c r="AB94" s="7">
        <f>(AB92)/(AB77/12)</f>
        <v>0</v>
      </c>
      <c r="AC94" s="7">
        <f>(AC92)/(AC77/12)</f>
        <v>27459</v>
      </c>
      <c r="AD94" s="7">
        <f t="shared" ref="AD94:CO94" si="143">(AD92)/(AD77/12)</f>
        <v>54918</v>
      </c>
      <c r="AE94" s="7">
        <f t="shared" si="143"/>
        <v>82377</v>
      </c>
      <c r="AF94" s="7">
        <f t="shared" si="143"/>
        <v>82377</v>
      </c>
      <c r="AG94" s="7">
        <f t="shared" si="143"/>
        <v>82377</v>
      </c>
      <c r="AH94" s="7">
        <f t="shared" si="143"/>
        <v>164754</v>
      </c>
      <c r="AI94" s="7">
        <f t="shared" si="143"/>
        <v>164754</v>
      </c>
      <c r="AJ94" s="7">
        <f t="shared" si="143"/>
        <v>164754</v>
      </c>
      <c r="AK94" s="7">
        <f t="shared" si="143"/>
        <v>247131.00000000003</v>
      </c>
      <c r="AL94" s="7">
        <f t="shared" si="143"/>
        <v>247131.00000000003</v>
      </c>
      <c r="AM94" s="7">
        <f t="shared" si="143"/>
        <v>247131.00000000003</v>
      </c>
      <c r="AN94" s="7">
        <f t="shared" si="143"/>
        <v>297176.85000000003</v>
      </c>
      <c r="AO94" s="7">
        <f t="shared" si="143"/>
        <v>297176.85000000003</v>
      </c>
      <c r="AP94" s="7">
        <f t="shared" si="143"/>
        <v>297176.84999999998</v>
      </c>
      <c r="AQ94" s="7">
        <f t="shared" si="143"/>
        <v>297176.84999999998</v>
      </c>
      <c r="AR94" s="7">
        <f t="shared" si="143"/>
        <v>297176.84999999998</v>
      </c>
      <c r="AS94" s="7">
        <f t="shared" si="143"/>
        <v>297176.84999999998</v>
      </c>
      <c r="AT94" s="7">
        <f t="shared" si="143"/>
        <v>297176.84999999998</v>
      </c>
      <c r="AU94" s="7">
        <f t="shared" si="143"/>
        <v>297176.84999999998</v>
      </c>
      <c r="AV94" s="7">
        <f t="shared" si="143"/>
        <v>297176.84999999998</v>
      </c>
      <c r="AW94" s="7">
        <f t="shared" si="143"/>
        <v>297176.84999999998</v>
      </c>
      <c r="AX94" s="7">
        <f t="shared" si="143"/>
        <v>297176.84999999998</v>
      </c>
      <c r="AY94" s="7">
        <f t="shared" si="143"/>
        <v>297176.84999999998</v>
      </c>
      <c r="AZ94" s="7">
        <f t="shared" si="143"/>
        <v>297176.84999999998</v>
      </c>
      <c r="BA94" s="7">
        <f t="shared" si="143"/>
        <v>297176.84999999998</v>
      </c>
      <c r="BB94" s="7">
        <f t="shared" si="143"/>
        <v>297176.85000000003</v>
      </c>
      <c r="BC94" s="7">
        <f t="shared" si="143"/>
        <v>297176.85000000003</v>
      </c>
      <c r="BD94" s="7">
        <f t="shared" si="143"/>
        <v>297176.85000000003</v>
      </c>
      <c r="BE94" s="7">
        <f t="shared" si="143"/>
        <v>297176.85000000003</v>
      </c>
      <c r="BF94" s="7">
        <f t="shared" si="143"/>
        <v>297176.85000000003</v>
      </c>
      <c r="BG94" s="7">
        <f t="shared" si="143"/>
        <v>297176.85000000003</v>
      </c>
      <c r="BH94" s="7">
        <f t="shared" si="143"/>
        <v>297176.85000000003</v>
      </c>
      <c r="BI94" s="7">
        <f t="shared" si="143"/>
        <v>297176.85000000003</v>
      </c>
      <c r="BJ94" s="7">
        <f t="shared" si="143"/>
        <v>297176.85000000003</v>
      </c>
      <c r="BK94" s="7">
        <f t="shared" si="143"/>
        <v>297176.85000000003</v>
      </c>
      <c r="BL94" s="7">
        <f t="shared" si="143"/>
        <v>297176.85000000003</v>
      </c>
      <c r="BM94" s="7">
        <f t="shared" si="143"/>
        <v>297176.85000000003</v>
      </c>
      <c r="BN94" s="7">
        <f t="shared" si="143"/>
        <v>297176.84999999998</v>
      </c>
      <c r="BO94" s="7">
        <f t="shared" si="143"/>
        <v>297176.84999999998</v>
      </c>
      <c r="BP94" s="7">
        <f t="shared" si="143"/>
        <v>297176.84999999998</v>
      </c>
      <c r="BQ94" s="7">
        <f t="shared" si="143"/>
        <v>297176.84999999998</v>
      </c>
      <c r="BR94" s="7">
        <f t="shared" si="143"/>
        <v>297176.84999999998</v>
      </c>
      <c r="BS94" s="7">
        <f t="shared" si="143"/>
        <v>297176.84999999998</v>
      </c>
      <c r="BT94" s="7">
        <f t="shared" si="143"/>
        <v>297176.84999999998</v>
      </c>
      <c r="BU94" s="7">
        <f t="shared" si="143"/>
        <v>297176.84999999998</v>
      </c>
      <c r="BV94" s="7">
        <f t="shared" si="143"/>
        <v>297176.84999999998</v>
      </c>
      <c r="BW94" s="7">
        <f t="shared" si="143"/>
        <v>297176.84999999998</v>
      </c>
      <c r="BX94" s="7">
        <f t="shared" si="143"/>
        <v>297176.84999999998</v>
      </c>
      <c r="BY94" s="7">
        <f t="shared" si="143"/>
        <v>297176.84999999998</v>
      </c>
      <c r="BZ94" s="7">
        <f t="shared" si="143"/>
        <v>297176.85000000003</v>
      </c>
      <c r="CA94" s="7">
        <f t="shared" si="143"/>
        <v>297176.85000000003</v>
      </c>
      <c r="CB94" s="7">
        <f t="shared" si="143"/>
        <v>297176.85000000003</v>
      </c>
      <c r="CC94" s="7">
        <f t="shared" si="143"/>
        <v>297176.85000000003</v>
      </c>
      <c r="CD94" s="7">
        <f t="shared" si="143"/>
        <v>297176.85000000003</v>
      </c>
      <c r="CE94" s="7">
        <f t="shared" si="143"/>
        <v>297176.85000000003</v>
      </c>
      <c r="CF94" s="7">
        <f t="shared" si="143"/>
        <v>297176.85000000003</v>
      </c>
      <c r="CG94" s="7">
        <f t="shared" si="143"/>
        <v>297176.85000000003</v>
      </c>
      <c r="CH94" s="7">
        <f t="shared" si="143"/>
        <v>297176.85000000003</v>
      </c>
      <c r="CI94" s="7">
        <f t="shared" si="143"/>
        <v>297176.85000000003</v>
      </c>
      <c r="CJ94" s="7">
        <f t="shared" si="143"/>
        <v>297176.85000000003</v>
      </c>
      <c r="CK94" s="7">
        <f t="shared" si="143"/>
        <v>297176.85000000003</v>
      </c>
      <c r="CL94" s="7">
        <f t="shared" si="143"/>
        <v>297176.84999999998</v>
      </c>
      <c r="CM94" s="7">
        <f t="shared" si="143"/>
        <v>297176.84999999998</v>
      </c>
      <c r="CN94" s="7">
        <f t="shared" si="143"/>
        <v>297176.84999999998</v>
      </c>
      <c r="CO94" s="7">
        <f t="shared" si="143"/>
        <v>297176.84999999998</v>
      </c>
      <c r="CP94" s="7">
        <f t="shared" ref="CP94:DX94" si="144">(CP92)/(CP77/12)</f>
        <v>297176.84999999998</v>
      </c>
      <c r="CQ94" s="7">
        <f t="shared" si="144"/>
        <v>297176.84999999998</v>
      </c>
      <c r="CR94" s="7">
        <f t="shared" si="144"/>
        <v>297176.84999999998</v>
      </c>
      <c r="CS94" s="7">
        <f t="shared" si="144"/>
        <v>297176.84999999998</v>
      </c>
      <c r="CT94" s="7">
        <f t="shared" si="144"/>
        <v>297176.84999999998</v>
      </c>
      <c r="CU94" s="7">
        <f t="shared" si="144"/>
        <v>297176.84999999998</v>
      </c>
      <c r="CV94" s="7">
        <f t="shared" si="144"/>
        <v>297176.84999999998</v>
      </c>
      <c r="CW94" s="7">
        <f t="shared" si="144"/>
        <v>297176.84999999998</v>
      </c>
      <c r="CX94" s="7">
        <f t="shared" si="144"/>
        <v>297176.85000000003</v>
      </c>
      <c r="CY94" s="7">
        <f t="shared" si="144"/>
        <v>297176.85000000003</v>
      </c>
      <c r="CZ94" s="7">
        <f t="shared" si="144"/>
        <v>297176.85000000003</v>
      </c>
      <c r="DA94" s="7">
        <f t="shared" si="144"/>
        <v>297176.85000000003</v>
      </c>
      <c r="DB94" s="7">
        <f t="shared" si="144"/>
        <v>297176.85000000003</v>
      </c>
      <c r="DC94" s="7">
        <f t="shared" si="144"/>
        <v>297176.85000000003</v>
      </c>
      <c r="DD94" s="7">
        <f t="shared" si="144"/>
        <v>297176.85000000003</v>
      </c>
      <c r="DE94" s="7">
        <f t="shared" si="144"/>
        <v>297176.85000000003</v>
      </c>
      <c r="DF94" s="7">
        <f t="shared" si="144"/>
        <v>297176.85000000003</v>
      </c>
      <c r="DG94" s="7">
        <f t="shared" si="144"/>
        <v>297176.85000000003</v>
      </c>
      <c r="DH94" s="7">
        <f t="shared" si="144"/>
        <v>297176.85000000003</v>
      </c>
      <c r="DI94" s="7">
        <f t="shared" si="144"/>
        <v>297176.85000000003</v>
      </c>
      <c r="DJ94" s="7">
        <f t="shared" si="144"/>
        <v>297176.84999999992</v>
      </c>
      <c r="DK94" s="7">
        <f t="shared" si="144"/>
        <v>297176.84999999992</v>
      </c>
      <c r="DL94" s="7">
        <f t="shared" si="144"/>
        <v>297176.84999999992</v>
      </c>
      <c r="DM94" s="7">
        <f t="shared" si="144"/>
        <v>297176.84999999992</v>
      </c>
      <c r="DN94" s="7">
        <f t="shared" si="144"/>
        <v>297176.84999999992</v>
      </c>
      <c r="DO94" s="7">
        <f t="shared" si="144"/>
        <v>297176.84999999992</v>
      </c>
      <c r="DP94" s="7">
        <f t="shared" si="144"/>
        <v>297176.84999999992</v>
      </c>
      <c r="DQ94" s="7">
        <f t="shared" si="144"/>
        <v>297176.84999999992</v>
      </c>
      <c r="DR94" s="7">
        <f t="shared" si="144"/>
        <v>297176.84999999992</v>
      </c>
      <c r="DS94" s="7">
        <f t="shared" si="144"/>
        <v>297176.84999999992</v>
      </c>
      <c r="DT94" s="7">
        <f t="shared" si="144"/>
        <v>297176.84999999992</v>
      </c>
      <c r="DU94" s="7">
        <f t="shared" si="144"/>
        <v>297176.84999999992</v>
      </c>
      <c r="DV94" s="7">
        <f t="shared" si="144"/>
        <v>297176.85000000009</v>
      </c>
      <c r="DW94" s="7">
        <f t="shared" si="144"/>
        <v>297176.85000000009</v>
      </c>
      <c r="DX94" s="7">
        <f t="shared" si="144"/>
        <v>297176.85000000009</v>
      </c>
      <c r="DY94" s="7">
        <f>(DY92)/(DY77/12)</f>
        <v>297176.85000000009</v>
      </c>
      <c r="DZ94" s="7">
        <f>(DZ92)/(DZ77/12)</f>
        <v>297176.85000000009</v>
      </c>
      <c r="EA94" s="7">
        <f>(EA92)/(EA77/12)</f>
        <v>297176.85000000009</v>
      </c>
      <c r="EB94" s="7">
        <f>(EB92)/(EB77/12)</f>
        <v>297176.85000000009</v>
      </c>
      <c r="EC94" s="7">
        <f t="shared" ref="EC94:FX94" si="145">(EC92)/(EC77/12)</f>
        <v>297176.85000000009</v>
      </c>
      <c r="ED94" s="7">
        <f t="shared" si="145"/>
        <v>297176.85000000009</v>
      </c>
      <c r="EE94" s="7">
        <f t="shared" si="145"/>
        <v>297176.85000000009</v>
      </c>
      <c r="EF94" s="7">
        <f t="shared" si="145"/>
        <v>297176.85000000009</v>
      </c>
      <c r="EG94" s="7">
        <f t="shared" si="145"/>
        <v>297176.85000000009</v>
      </c>
      <c r="EH94" s="7">
        <f t="shared" si="145"/>
        <v>297176.85000000003</v>
      </c>
      <c r="EI94" s="7">
        <f t="shared" si="145"/>
        <v>297176.85000000003</v>
      </c>
      <c r="EJ94" s="7">
        <f t="shared" si="145"/>
        <v>297176.85000000003</v>
      </c>
      <c r="EK94" s="7">
        <f t="shared" si="145"/>
        <v>297176.85000000003</v>
      </c>
      <c r="EL94" s="7">
        <f t="shared" si="145"/>
        <v>297176.85000000003</v>
      </c>
      <c r="EM94" s="7">
        <f t="shared" si="145"/>
        <v>297176.85000000003</v>
      </c>
      <c r="EN94" s="7">
        <f t="shared" si="145"/>
        <v>297176.85000000003</v>
      </c>
      <c r="EO94" s="7">
        <f t="shared" si="145"/>
        <v>297176.85000000003</v>
      </c>
      <c r="EP94" s="7">
        <f t="shared" si="145"/>
        <v>297176.85000000003</v>
      </c>
      <c r="EQ94" s="7">
        <f t="shared" si="145"/>
        <v>297176.85000000003</v>
      </c>
      <c r="ER94" s="7">
        <f t="shared" si="145"/>
        <v>297176.85000000003</v>
      </c>
      <c r="ES94" s="7">
        <f t="shared" si="145"/>
        <v>297176.85000000003</v>
      </c>
      <c r="ET94" s="7">
        <f t="shared" si="145"/>
        <v>297176.84999999992</v>
      </c>
      <c r="EU94" s="7">
        <f t="shared" si="145"/>
        <v>297176.84999999992</v>
      </c>
      <c r="EV94" s="7">
        <f t="shared" si="145"/>
        <v>297176.84999999992</v>
      </c>
      <c r="EW94" s="7">
        <f t="shared" si="145"/>
        <v>297176.84999999992</v>
      </c>
      <c r="EX94" s="7">
        <f t="shared" si="145"/>
        <v>297176.84999999992</v>
      </c>
      <c r="EY94" s="7">
        <f t="shared" si="145"/>
        <v>297176.84999999992</v>
      </c>
      <c r="EZ94" s="7">
        <f t="shared" si="145"/>
        <v>297176.84999999992</v>
      </c>
      <c r="FA94" s="7">
        <f t="shared" si="145"/>
        <v>297176.84999999992</v>
      </c>
      <c r="FB94" s="7">
        <f t="shared" si="145"/>
        <v>297176.84999999992</v>
      </c>
      <c r="FC94" s="7">
        <f t="shared" si="145"/>
        <v>297176.84999999992</v>
      </c>
      <c r="FD94" s="7">
        <f t="shared" si="145"/>
        <v>297176.84999999992</v>
      </c>
      <c r="FE94" s="7">
        <f t="shared" si="145"/>
        <v>297176.84999999992</v>
      </c>
      <c r="FF94" s="7">
        <f t="shared" si="145"/>
        <v>297176.84999999998</v>
      </c>
      <c r="FG94" s="7">
        <f t="shared" si="145"/>
        <v>297176.84999999998</v>
      </c>
      <c r="FH94" s="7">
        <f t="shared" si="145"/>
        <v>297176.84999999998</v>
      </c>
      <c r="FI94" s="7">
        <f t="shared" si="145"/>
        <v>297176.84999999998</v>
      </c>
      <c r="FJ94" s="7">
        <f t="shared" si="145"/>
        <v>297176.84999999998</v>
      </c>
      <c r="FK94" s="7">
        <f t="shared" si="145"/>
        <v>297176.84999999998</v>
      </c>
      <c r="FL94" s="7">
        <f t="shared" si="145"/>
        <v>297176.84999999998</v>
      </c>
      <c r="FM94" s="7">
        <f t="shared" si="145"/>
        <v>297176.84999999998</v>
      </c>
      <c r="FN94" s="7">
        <f t="shared" si="145"/>
        <v>297176.84999999998</v>
      </c>
      <c r="FO94" s="7">
        <f t="shared" si="145"/>
        <v>297176.84999999998</v>
      </c>
      <c r="FP94" s="7">
        <f t="shared" si="145"/>
        <v>297176.84999999998</v>
      </c>
      <c r="FQ94" s="7">
        <f t="shared" si="145"/>
        <v>297176.84999999998</v>
      </c>
      <c r="FR94" s="7">
        <f t="shared" si="145"/>
        <v>297176.85000000009</v>
      </c>
      <c r="FS94" s="7">
        <f t="shared" si="145"/>
        <v>297176.85000000009</v>
      </c>
      <c r="FT94" s="7">
        <f t="shared" si="145"/>
        <v>297176.85000000009</v>
      </c>
      <c r="FU94" s="7">
        <f t="shared" si="145"/>
        <v>297176.85000000009</v>
      </c>
      <c r="FV94" s="7">
        <f t="shared" si="145"/>
        <v>297176.85000000009</v>
      </c>
      <c r="FW94" s="7">
        <f t="shared" si="145"/>
        <v>297176.85000000009</v>
      </c>
      <c r="FX94" s="7">
        <f t="shared" si="145"/>
        <v>297176.85000000009</v>
      </c>
    </row>
    <row r="95" spans="1:180" x14ac:dyDescent="0.3">
      <c r="D95" s="10"/>
      <c r="H95" s="1" t="s">
        <v>45</v>
      </c>
      <c r="I95" s="7">
        <f t="shared" ref="I95:BT95" si="146">(I93/12)*I94</f>
        <v>0</v>
      </c>
      <c r="J95" s="7">
        <f t="shared" si="146"/>
        <v>0</v>
      </c>
      <c r="K95" s="7">
        <f t="shared" si="146"/>
        <v>0</v>
      </c>
      <c r="L95" s="7">
        <f t="shared" si="146"/>
        <v>0</v>
      </c>
      <c r="M95" s="7">
        <f t="shared" si="146"/>
        <v>0</v>
      </c>
      <c r="N95" s="7">
        <f t="shared" si="146"/>
        <v>0</v>
      </c>
      <c r="O95" s="7">
        <f t="shared" si="146"/>
        <v>0</v>
      </c>
      <c r="P95" s="7">
        <f t="shared" si="146"/>
        <v>0</v>
      </c>
      <c r="Q95" s="7">
        <f t="shared" si="146"/>
        <v>0</v>
      </c>
      <c r="R95" s="7">
        <f t="shared" si="146"/>
        <v>0</v>
      </c>
      <c r="S95" s="7">
        <f t="shared" si="146"/>
        <v>0</v>
      </c>
      <c r="T95" s="7">
        <f t="shared" si="146"/>
        <v>0</v>
      </c>
      <c r="U95" s="7">
        <f t="shared" si="146"/>
        <v>0</v>
      </c>
      <c r="V95" s="7">
        <f t="shared" si="146"/>
        <v>0</v>
      </c>
      <c r="W95" s="7">
        <f t="shared" si="146"/>
        <v>0</v>
      </c>
      <c r="X95" s="7">
        <f t="shared" si="146"/>
        <v>0</v>
      </c>
      <c r="Y95" s="7">
        <f t="shared" si="146"/>
        <v>0</v>
      </c>
      <c r="Z95" s="7">
        <f t="shared" si="146"/>
        <v>0</v>
      </c>
      <c r="AA95" s="7">
        <f t="shared" si="146"/>
        <v>0</v>
      </c>
      <c r="AB95" s="7">
        <f t="shared" si="146"/>
        <v>0</v>
      </c>
      <c r="AC95" s="7">
        <f t="shared" si="146"/>
        <v>17733.9375</v>
      </c>
      <c r="AD95" s="7">
        <f t="shared" si="146"/>
        <v>35467.875</v>
      </c>
      <c r="AE95" s="7">
        <f t="shared" si="146"/>
        <v>53201.8125</v>
      </c>
      <c r="AF95" s="7">
        <f t="shared" si="146"/>
        <v>53201.8125</v>
      </c>
      <c r="AG95" s="7">
        <f t="shared" si="146"/>
        <v>53201.8125</v>
      </c>
      <c r="AH95" s="7">
        <f t="shared" si="146"/>
        <v>106403.625</v>
      </c>
      <c r="AI95" s="7">
        <f t="shared" si="146"/>
        <v>106403.625</v>
      </c>
      <c r="AJ95" s="7">
        <f t="shared" si="146"/>
        <v>106403.625</v>
      </c>
      <c r="AK95" s="7">
        <f t="shared" si="146"/>
        <v>159605.43750000003</v>
      </c>
      <c r="AL95" s="7">
        <f t="shared" si="146"/>
        <v>159605.43750000003</v>
      </c>
      <c r="AM95" s="7">
        <f t="shared" si="146"/>
        <v>159605.43750000003</v>
      </c>
      <c r="AN95" s="7">
        <f t="shared" si="146"/>
        <v>191926.71562500004</v>
      </c>
      <c r="AO95" s="7">
        <f t="shared" si="146"/>
        <v>191926.71562500004</v>
      </c>
      <c r="AP95" s="7">
        <f t="shared" si="146"/>
        <v>196724.883515625</v>
      </c>
      <c r="AQ95" s="7">
        <f t="shared" si="146"/>
        <v>196724.883515625</v>
      </c>
      <c r="AR95" s="7">
        <f t="shared" si="146"/>
        <v>196724.883515625</v>
      </c>
      <c r="AS95" s="7">
        <f t="shared" si="146"/>
        <v>196724.883515625</v>
      </c>
      <c r="AT95" s="7">
        <f t="shared" si="146"/>
        <v>196724.883515625</v>
      </c>
      <c r="AU95" s="7">
        <f t="shared" si="146"/>
        <v>196724.883515625</v>
      </c>
      <c r="AV95" s="7">
        <f t="shared" si="146"/>
        <v>196724.883515625</v>
      </c>
      <c r="AW95" s="7">
        <f t="shared" si="146"/>
        <v>196724.883515625</v>
      </c>
      <c r="AX95" s="7">
        <f t="shared" si="146"/>
        <v>196724.883515625</v>
      </c>
      <c r="AY95" s="7">
        <f t="shared" si="146"/>
        <v>196724.883515625</v>
      </c>
      <c r="AZ95" s="7">
        <f t="shared" si="146"/>
        <v>196724.883515625</v>
      </c>
      <c r="BA95" s="7">
        <f t="shared" si="146"/>
        <v>196724.883515625</v>
      </c>
      <c r="BB95" s="7">
        <f t="shared" si="146"/>
        <v>201643.00560351566</v>
      </c>
      <c r="BC95" s="7">
        <f t="shared" si="146"/>
        <v>201643.00560351566</v>
      </c>
      <c r="BD95" s="7">
        <f t="shared" si="146"/>
        <v>201643.00560351566</v>
      </c>
      <c r="BE95" s="7">
        <f t="shared" si="146"/>
        <v>201643.00560351566</v>
      </c>
      <c r="BF95" s="7">
        <f t="shared" si="146"/>
        <v>201643.00560351566</v>
      </c>
      <c r="BG95" s="7">
        <f t="shared" si="146"/>
        <v>201643.00560351566</v>
      </c>
      <c r="BH95" s="7">
        <f t="shared" si="146"/>
        <v>201643.00560351566</v>
      </c>
      <c r="BI95" s="7">
        <f t="shared" si="146"/>
        <v>201643.00560351566</v>
      </c>
      <c r="BJ95" s="7">
        <f t="shared" si="146"/>
        <v>201643.00560351566</v>
      </c>
      <c r="BK95" s="7">
        <f t="shared" si="146"/>
        <v>201643.00560351566</v>
      </c>
      <c r="BL95" s="7">
        <f t="shared" si="146"/>
        <v>201643.00560351566</v>
      </c>
      <c r="BM95" s="7">
        <f t="shared" si="146"/>
        <v>201643.00560351566</v>
      </c>
      <c r="BN95" s="7">
        <f t="shared" si="146"/>
        <v>206684.0807436035</v>
      </c>
      <c r="BO95" s="7">
        <f t="shared" si="146"/>
        <v>206684.0807436035</v>
      </c>
      <c r="BP95" s="7">
        <f t="shared" si="146"/>
        <v>206684.0807436035</v>
      </c>
      <c r="BQ95" s="7">
        <f t="shared" si="146"/>
        <v>206684.0807436035</v>
      </c>
      <c r="BR95" s="7">
        <f t="shared" si="146"/>
        <v>206684.0807436035</v>
      </c>
      <c r="BS95" s="7">
        <f t="shared" si="146"/>
        <v>206684.0807436035</v>
      </c>
      <c r="BT95" s="7">
        <f t="shared" si="146"/>
        <v>206684.0807436035</v>
      </c>
      <c r="BU95" s="7">
        <f t="shared" ref="BU95:EF95" si="147">(BU93/12)*BU94</f>
        <v>206684.0807436035</v>
      </c>
      <c r="BV95" s="7">
        <f t="shared" si="147"/>
        <v>206684.0807436035</v>
      </c>
      <c r="BW95" s="7">
        <f t="shared" si="147"/>
        <v>206684.0807436035</v>
      </c>
      <c r="BX95" s="7">
        <f t="shared" si="147"/>
        <v>206684.0807436035</v>
      </c>
      <c r="BY95" s="7">
        <f t="shared" si="147"/>
        <v>206684.0807436035</v>
      </c>
      <c r="BZ95" s="7">
        <f t="shared" si="147"/>
        <v>211851.18276219358</v>
      </c>
      <c r="CA95" s="7">
        <f t="shared" si="147"/>
        <v>211851.18276219358</v>
      </c>
      <c r="CB95" s="7">
        <f t="shared" si="147"/>
        <v>211851.18276219358</v>
      </c>
      <c r="CC95" s="7">
        <f t="shared" si="147"/>
        <v>211851.18276219358</v>
      </c>
      <c r="CD95" s="7">
        <f t="shared" si="147"/>
        <v>211851.18276219358</v>
      </c>
      <c r="CE95" s="7">
        <f t="shared" si="147"/>
        <v>211851.18276219358</v>
      </c>
      <c r="CF95" s="7">
        <f t="shared" si="147"/>
        <v>211851.18276219358</v>
      </c>
      <c r="CG95" s="7">
        <f t="shared" si="147"/>
        <v>211851.18276219358</v>
      </c>
      <c r="CH95" s="7">
        <f t="shared" si="147"/>
        <v>211851.18276219358</v>
      </c>
      <c r="CI95" s="7">
        <f t="shared" si="147"/>
        <v>211851.18276219358</v>
      </c>
      <c r="CJ95" s="7">
        <f t="shared" si="147"/>
        <v>211851.18276219358</v>
      </c>
      <c r="CK95" s="7">
        <f t="shared" si="147"/>
        <v>211851.18276219358</v>
      </c>
      <c r="CL95" s="7">
        <f t="shared" si="147"/>
        <v>217147.46233124836</v>
      </c>
      <c r="CM95" s="7">
        <f t="shared" si="147"/>
        <v>217147.46233124836</v>
      </c>
      <c r="CN95" s="7">
        <f t="shared" si="147"/>
        <v>217147.46233124836</v>
      </c>
      <c r="CO95" s="7">
        <f t="shared" si="147"/>
        <v>217147.46233124836</v>
      </c>
      <c r="CP95" s="7">
        <f t="shared" si="147"/>
        <v>217147.46233124836</v>
      </c>
      <c r="CQ95" s="7">
        <f t="shared" si="147"/>
        <v>217147.46233124836</v>
      </c>
      <c r="CR95" s="7">
        <f t="shared" si="147"/>
        <v>217147.46233124836</v>
      </c>
      <c r="CS95" s="7">
        <f t="shared" si="147"/>
        <v>217147.46233124836</v>
      </c>
      <c r="CT95" s="7">
        <f t="shared" si="147"/>
        <v>217147.46233124836</v>
      </c>
      <c r="CU95" s="7">
        <f t="shared" si="147"/>
        <v>217147.46233124836</v>
      </c>
      <c r="CV95" s="7">
        <f t="shared" si="147"/>
        <v>217147.46233124836</v>
      </c>
      <c r="CW95" s="7">
        <f t="shared" si="147"/>
        <v>217147.46233124836</v>
      </c>
      <c r="CX95" s="7">
        <f t="shared" si="147"/>
        <v>222576.14888952961</v>
      </c>
      <c r="CY95" s="7">
        <f t="shared" si="147"/>
        <v>222576.14888952961</v>
      </c>
      <c r="CZ95" s="7">
        <f t="shared" si="147"/>
        <v>222576.14888952961</v>
      </c>
      <c r="DA95" s="7">
        <f t="shared" si="147"/>
        <v>222576.14888952961</v>
      </c>
      <c r="DB95" s="7">
        <f t="shared" si="147"/>
        <v>222576.14888952961</v>
      </c>
      <c r="DC95" s="7">
        <f t="shared" si="147"/>
        <v>222576.14888952961</v>
      </c>
      <c r="DD95" s="7">
        <f t="shared" si="147"/>
        <v>222576.14888952961</v>
      </c>
      <c r="DE95" s="7">
        <f t="shared" si="147"/>
        <v>222576.14888952961</v>
      </c>
      <c r="DF95" s="7">
        <f t="shared" si="147"/>
        <v>222576.14888952961</v>
      </c>
      <c r="DG95" s="7">
        <f t="shared" si="147"/>
        <v>222576.14888952961</v>
      </c>
      <c r="DH95" s="7">
        <f t="shared" si="147"/>
        <v>222576.14888952961</v>
      </c>
      <c r="DI95" s="7">
        <f t="shared" si="147"/>
        <v>222576.14888952961</v>
      </c>
      <c r="DJ95" s="7">
        <f t="shared" si="147"/>
        <v>228140.55261176778</v>
      </c>
      <c r="DK95" s="7">
        <f t="shared" si="147"/>
        <v>228140.55261176778</v>
      </c>
      <c r="DL95" s="7">
        <f t="shared" si="147"/>
        <v>228140.55261176778</v>
      </c>
      <c r="DM95" s="7">
        <f t="shared" si="147"/>
        <v>228140.55261176778</v>
      </c>
      <c r="DN95" s="7">
        <f t="shared" si="147"/>
        <v>228140.55261176778</v>
      </c>
      <c r="DO95" s="7">
        <f t="shared" si="147"/>
        <v>228140.55261176778</v>
      </c>
      <c r="DP95" s="7">
        <f t="shared" si="147"/>
        <v>228140.55261176778</v>
      </c>
      <c r="DQ95" s="7">
        <f t="shared" si="147"/>
        <v>228140.55261176778</v>
      </c>
      <c r="DR95" s="7">
        <f t="shared" si="147"/>
        <v>228140.55261176778</v>
      </c>
      <c r="DS95" s="7">
        <f t="shared" si="147"/>
        <v>228140.55261176778</v>
      </c>
      <c r="DT95" s="7">
        <f t="shared" si="147"/>
        <v>228140.55261176778</v>
      </c>
      <c r="DU95" s="7">
        <f t="shared" si="147"/>
        <v>228140.55261176778</v>
      </c>
      <c r="DV95" s="7">
        <f t="shared" si="147"/>
        <v>233844.06642706209</v>
      </c>
      <c r="DW95" s="7">
        <f t="shared" si="147"/>
        <v>233844.06642706209</v>
      </c>
      <c r="DX95" s="7">
        <f t="shared" si="147"/>
        <v>233844.06642706209</v>
      </c>
      <c r="DY95" s="7">
        <f t="shared" si="147"/>
        <v>233844.06642706209</v>
      </c>
      <c r="DZ95" s="7">
        <f t="shared" si="147"/>
        <v>233844.06642706209</v>
      </c>
      <c r="EA95" s="7">
        <f t="shared" si="147"/>
        <v>233844.06642706209</v>
      </c>
      <c r="EB95" s="7">
        <f t="shared" si="147"/>
        <v>233844.06642706209</v>
      </c>
      <c r="EC95" s="7">
        <f t="shared" si="147"/>
        <v>233844.06642706209</v>
      </c>
      <c r="ED95" s="7">
        <f t="shared" si="147"/>
        <v>233844.06642706209</v>
      </c>
      <c r="EE95" s="7">
        <f t="shared" si="147"/>
        <v>233844.06642706209</v>
      </c>
      <c r="EF95" s="7">
        <f t="shared" si="147"/>
        <v>233844.06642706209</v>
      </c>
      <c r="EG95" s="7">
        <f t="shared" ref="EG95:FX95" si="148">(EG93/12)*EG94</f>
        <v>233844.06642706209</v>
      </c>
      <c r="EH95" s="7">
        <f t="shared" si="148"/>
        <v>239690.16808773854</v>
      </c>
      <c r="EI95" s="7">
        <f t="shared" si="148"/>
        <v>239690.16808773854</v>
      </c>
      <c r="EJ95" s="7">
        <f t="shared" si="148"/>
        <v>239690.16808773854</v>
      </c>
      <c r="EK95" s="7">
        <f t="shared" si="148"/>
        <v>239690.16808773854</v>
      </c>
      <c r="EL95" s="7">
        <f t="shared" si="148"/>
        <v>239690.16808773854</v>
      </c>
      <c r="EM95" s="7">
        <f t="shared" si="148"/>
        <v>239690.16808773854</v>
      </c>
      <c r="EN95" s="7">
        <f t="shared" si="148"/>
        <v>239690.16808773854</v>
      </c>
      <c r="EO95" s="7">
        <f t="shared" si="148"/>
        <v>239690.16808773854</v>
      </c>
      <c r="EP95" s="7">
        <f t="shared" si="148"/>
        <v>239690.16808773854</v>
      </c>
      <c r="EQ95" s="7">
        <f t="shared" si="148"/>
        <v>239690.16808773854</v>
      </c>
      <c r="ER95" s="7">
        <f t="shared" si="148"/>
        <v>239690.16808773854</v>
      </c>
      <c r="ES95" s="7">
        <f t="shared" si="148"/>
        <v>239690.16808773854</v>
      </c>
      <c r="ET95" s="7">
        <f t="shared" si="148"/>
        <v>245682.42228993191</v>
      </c>
      <c r="EU95" s="7">
        <f t="shared" si="148"/>
        <v>245682.42228993191</v>
      </c>
      <c r="EV95" s="7">
        <f t="shared" si="148"/>
        <v>245682.42228993191</v>
      </c>
      <c r="EW95" s="7">
        <f t="shared" si="148"/>
        <v>245682.42228993191</v>
      </c>
      <c r="EX95" s="7">
        <f t="shared" si="148"/>
        <v>245682.42228993191</v>
      </c>
      <c r="EY95" s="7">
        <f t="shared" si="148"/>
        <v>245682.42228993191</v>
      </c>
      <c r="EZ95" s="7">
        <f t="shared" si="148"/>
        <v>245682.42228993191</v>
      </c>
      <c r="FA95" s="7">
        <f t="shared" si="148"/>
        <v>245682.42228993191</v>
      </c>
      <c r="FB95" s="7">
        <f t="shared" si="148"/>
        <v>245682.42228993191</v>
      </c>
      <c r="FC95" s="7">
        <f t="shared" si="148"/>
        <v>245682.42228993191</v>
      </c>
      <c r="FD95" s="7">
        <f t="shared" si="148"/>
        <v>245682.42228993191</v>
      </c>
      <c r="FE95" s="7">
        <f t="shared" si="148"/>
        <v>245682.42228993191</v>
      </c>
      <c r="FF95" s="7">
        <f t="shared" si="148"/>
        <v>251824.48284718022</v>
      </c>
      <c r="FG95" s="7">
        <f t="shared" si="148"/>
        <v>251824.48284718022</v>
      </c>
      <c r="FH95" s="7">
        <f t="shared" si="148"/>
        <v>251824.48284718022</v>
      </c>
      <c r="FI95" s="7">
        <f t="shared" si="148"/>
        <v>251824.48284718022</v>
      </c>
      <c r="FJ95" s="7">
        <f t="shared" si="148"/>
        <v>251824.48284718022</v>
      </c>
      <c r="FK95" s="7">
        <f t="shared" si="148"/>
        <v>251824.48284718022</v>
      </c>
      <c r="FL95" s="7">
        <f t="shared" si="148"/>
        <v>251824.48284718022</v>
      </c>
      <c r="FM95" s="7">
        <f t="shared" si="148"/>
        <v>251824.48284718022</v>
      </c>
      <c r="FN95" s="7">
        <f t="shared" si="148"/>
        <v>251824.48284718022</v>
      </c>
      <c r="FO95" s="7">
        <f t="shared" si="148"/>
        <v>251824.48284718022</v>
      </c>
      <c r="FP95" s="7">
        <f t="shared" si="148"/>
        <v>251824.48284718022</v>
      </c>
      <c r="FQ95" s="7">
        <f t="shared" si="148"/>
        <v>251824.48284718022</v>
      </c>
      <c r="FR95" s="7">
        <f t="shared" si="148"/>
        <v>258120.09491835983</v>
      </c>
      <c r="FS95" s="7">
        <f t="shared" si="148"/>
        <v>258120.09491835983</v>
      </c>
      <c r="FT95" s="7">
        <f t="shared" si="148"/>
        <v>258120.09491835983</v>
      </c>
      <c r="FU95" s="7">
        <f t="shared" si="148"/>
        <v>258120.09491835983</v>
      </c>
      <c r="FV95" s="7">
        <f t="shared" si="148"/>
        <v>258120.09491835983</v>
      </c>
      <c r="FW95" s="7">
        <f t="shared" si="148"/>
        <v>258120.09491835983</v>
      </c>
      <c r="FX95" s="7">
        <f t="shared" si="148"/>
        <v>258120.09491835983</v>
      </c>
    </row>
    <row r="96" spans="1:180" x14ac:dyDescent="0.3">
      <c r="H96" s="1" t="s">
        <v>46</v>
      </c>
      <c r="I96" s="12">
        <f t="shared" ref="I96:BT96" si="149">I92-I95</f>
        <v>0</v>
      </c>
      <c r="J96" s="12">
        <f t="shared" si="149"/>
        <v>0</v>
      </c>
      <c r="K96" s="12">
        <f t="shared" si="149"/>
        <v>0</v>
      </c>
      <c r="L96" s="12">
        <f t="shared" si="149"/>
        <v>0</v>
      </c>
      <c r="M96" s="12">
        <f t="shared" si="149"/>
        <v>0</v>
      </c>
      <c r="N96" s="12">
        <f t="shared" si="149"/>
        <v>0</v>
      </c>
      <c r="O96" s="12">
        <f t="shared" si="149"/>
        <v>0</v>
      </c>
      <c r="P96" s="12">
        <f t="shared" si="149"/>
        <v>0</v>
      </c>
      <c r="Q96" s="12">
        <f t="shared" si="149"/>
        <v>0</v>
      </c>
      <c r="R96" s="12">
        <f t="shared" si="149"/>
        <v>0</v>
      </c>
      <c r="S96" s="12">
        <f t="shared" si="149"/>
        <v>0</v>
      </c>
      <c r="T96" s="12">
        <f t="shared" si="149"/>
        <v>0</v>
      </c>
      <c r="U96" s="12">
        <f t="shared" si="149"/>
        <v>0</v>
      </c>
      <c r="V96" s="12">
        <f t="shared" si="149"/>
        <v>0</v>
      </c>
      <c r="W96" s="12">
        <f t="shared" si="149"/>
        <v>0</v>
      </c>
      <c r="X96" s="12">
        <f t="shared" si="149"/>
        <v>0</v>
      </c>
      <c r="Y96" s="12">
        <f t="shared" si="149"/>
        <v>0</v>
      </c>
      <c r="Z96" s="12">
        <f t="shared" si="149"/>
        <v>0</v>
      </c>
      <c r="AA96" s="12">
        <f t="shared" si="149"/>
        <v>0</v>
      </c>
      <c r="AB96" s="12">
        <f t="shared" si="149"/>
        <v>0</v>
      </c>
      <c r="AC96" s="12">
        <f t="shared" si="149"/>
        <v>46909.125</v>
      </c>
      <c r="AD96" s="12">
        <f t="shared" si="149"/>
        <v>93818.25</v>
      </c>
      <c r="AE96" s="12">
        <f t="shared" si="149"/>
        <v>140727.375</v>
      </c>
      <c r="AF96" s="12">
        <f t="shared" si="149"/>
        <v>140727.375</v>
      </c>
      <c r="AG96" s="12">
        <f t="shared" si="149"/>
        <v>140727.375</v>
      </c>
      <c r="AH96" s="12">
        <f t="shared" si="149"/>
        <v>281454.75</v>
      </c>
      <c r="AI96" s="12">
        <f t="shared" si="149"/>
        <v>281454.75</v>
      </c>
      <c r="AJ96" s="12">
        <f t="shared" si="149"/>
        <v>281454.75</v>
      </c>
      <c r="AK96" s="12">
        <f t="shared" si="149"/>
        <v>422182.125</v>
      </c>
      <c r="AL96" s="12">
        <f t="shared" si="149"/>
        <v>422182.125</v>
      </c>
      <c r="AM96" s="12">
        <f t="shared" si="149"/>
        <v>422182.125</v>
      </c>
      <c r="AN96" s="12">
        <f t="shared" si="149"/>
        <v>507677.11874999991</v>
      </c>
      <c r="AO96" s="12">
        <f t="shared" si="149"/>
        <v>507677.11874999991</v>
      </c>
      <c r="AP96" s="12">
        <f t="shared" si="149"/>
        <v>520369.0467187498</v>
      </c>
      <c r="AQ96" s="12">
        <f t="shared" si="149"/>
        <v>520369.0467187498</v>
      </c>
      <c r="AR96" s="12">
        <f t="shared" si="149"/>
        <v>520369.0467187498</v>
      </c>
      <c r="AS96" s="12">
        <f t="shared" si="149"/>
        <v>520369.0467187498</v>
      </c>
      <c r="AT96" s="12">
        <f t="shared" si="149"/>
        <v>520369.0467187498</v>
      </c>
      <c r="AU96" s="12">
        <f t="shared" si="149"/>
        <v>520369.0467187498</v>
      </c>
      <c r="AV96" s="12">
        <f t="shared" si="149"/>
        <v>520369.0467187498</v>
      </c>
      <c r="AW96" s="12">
        <f t="shared" si="149"/>
        <v>520369.0467187498</v>
      </c>
      <c r="AX96" s="12">
        <f t="shared" si="149"/>
        <v>520369.0467187498</v>
      </c>
      <c r="AY96" s="12">
        <f t="shared" si="149"/>
        <v>520369.0467187498</v>
      </c>
      <c r="AZ96" s="12">
        <f t="shared" si="149"/>
        <v>520369.0467187498</v>
      </c>
      <c r="BA96" s="12">
        <f t="shared" si="149"/>
        <v>520369.0467187498</v>
      </c>
      <c r="BB96" s="12">
        <f t="shared" si="149"/>
        <v>533378.27288671874</v>
      </c>
      <c r="BC96" s="12">
        <f t="shared" si="149"/>
        <v>533378.27288671874</v>
      </c>
      <c r="BD96" s="12">
        <f t="shared" si="149"/>
        <v>533378.27288671874</v>
      </c>
      <c r="BE96" s="12">
        <f t="shared" si="149"/>
        <v>533378.27288671874</v>
      </c>
      <c r="BF96" s="12">
        <f t="shared" si="149"/>
        <v>533378.27288671874</v>
      </c>
      <c r="BG96" s="12">
        <f t="shared" si="149"/>
        <v>533378.27288671874</v>
      </c>
      <c r="BH96" s="12">
        <f t="shared" si="149"/>
        <v>533378.27288671874</v>
      </c>
      <c r="BI96" s="12">
        <f t="shared" si="149"/>
        <v>533378.27288671874</v>
      </c>
      <c r="BJ96" s="12">
        <f t="shared" si="149"/>
        <v>533378.27288671874</v>
      </c>
      <c r="BK96" s="12">
        <f t="shared" si="149"/>
        <v>533378.27288671874</v>
      </c>
      <c r="BL96" s="12">
        <f t="shared" si="149"/>
        <v>533378.27288671874</v>
      </c>
      <c r="BM96" s="12">
        <f t="shared" si="149"/>
        <v>533378.27288671874</v>
      </c>
      <c r="BN96" s="12">
        <f t="shared" si="149"/>
        <v>546712.72970888671</v>
      </c>
      <c r="BO96" s="12">
        <f t="shared" si="149"/>
        <v>546712.72970888671</v>
      </c>
      <c r="BP96" s="12">
        <f t="shared" si="149"/>
        <v>546712.72970888671</v>
      </c>
      <c r="BQ96" s="12">
        <f t="shared" si="149"/>
        <v>546712.72970888671</v>
      </c>
      <c r="BR96" s="12">
        <f t="shared" si="149"/>
        <v>546712.72970888671</v>
      </c>
      <c r="BS96" s="12">
        <f t="shared" si="149"/>
        <v>546712.72970888671</v>
      </c>
      <c r="BT96" s="12">
        <f t="shared" si="149"/>
        <v>546712.72970888671</v>
      </c>
      <c r="BU96" s="12">
        <f t="shared" ref="BU96:EF96" si="150">BU92-BU95</f>
        <v>546712.72970888671</v>
      </c>
      <c r="BV96" s="12">
        <f t="shared" si="150"/>
        <v>546712.72970888671</v>
      </c>
      <c r="BW96" s="12">
        <f t="shared" si="150"/>
        <v>546712.72970888671</v>
      </c>
      <c r="BX96" s="12">
        <f t="shared" si="150"/>
        <v>546712.72970888671</v>
      </c>
      <c r="BY96" s="12">
        <f t="shared" si="150"/>
        <v>546712.72970888671</v>
      </c>
      <c r="BZ96" s="12">
        <f t="shared" si="150"/>
        <v>560380.54795160878</v>
      </c>
      <c r="CA96" s="12">
        <f t="shared" si="150"/>
        <v>560380.54795160878</v>
      </c>
      <c r="CB96" s="12">
        <f t="shared" si="150"/>
        <v>560380.54795160878</v>
      </c>
      <c r="CC96" s="12">
        <f t="shared" si="150"/>
        <v>560380.54795160878</v>
      </c>
      <c r="CD96" s="12">
        <f t="shared" si="150"/>
        <v>560380.54795160878</v>
      </c>
      <c r="CE96" s="12">
        <f t="shared" si="150"/>
        <v>560380.54795160878</v>
      </c>
      <c r="CF96" s="12">
        <f t="shared" si="150"/>
        <v>560380.54795160878</v>
      </c>
      <c r="CG96" s="12">
        <f t="shared" si="150"/>
        <v>560380.54795160878</v>
      </c>
      <c r="CH96" s="12">
        <f t="shared" si="150"/>
        <v>560380.54795160878</v>
      </c>
      <c r="CI96" s="12">
        <f t="shared" si="150"/>
        <v>560380.54795160878</v>
      </c>
      <c r="CJ96" s="12">
        <f t="shared" si="150"/>
        <v>560380.54795160878</v>
      </c>
      <c r="CK96" s="12">
        <f t="shared" si="150"/>
        <v>560380.54795160878</v>
      </c>
      <c r="CL96" s="12">
        <f t="shared" si="150"/>
        <v>574390.06165039889</v>
      </c>
      <c r="CM96" s="12">
        <f t="shared" si="150"/>
        <v>574390.06165039889</v>
      </c>
      <c r="CN96" s="12">
        <f t="shared" si="150"/>
        <v>574390.06165039889</v>
      </c>
      <c r="CO96" s="12">
        <f t="shared" si="150"/>
        <v>574390.06165039889</v>
      </c>
      <c r="CP96" s="12">
        <f t="shared" si="150"/>
        <v>574390.06165039889</v>
      </c>
      <c r="CQ96" s="12">
        <f t="shared" si="150"/>
        <v>574390.06165039889</v>
      </c>
      <c r="CR96" s="12">
        <f t="shared" si="150"/>
        <v>574390.06165039889</v>
      </c>
      <c r="CS96" s="12">
        <f t="shared" si="150"/>
        <v>574390.06165039889</v>
      </c>
      <c r="CT96" s="12">
        <f t="shared" si="150"/>
        <v>574390.06165039889</v>
      </c>
      <c r="CU96" s="12">
        <f t="shared" si="150"/>
        <v>574390.06165039889</v>
      </c>
      <c r="CV96" s="12">
        <f t="shared" si="150"/>
        <v>574390.06165039889</v>
      </c>
      <c r="CW96" s="12">
        <f t="shared" si="150"/>
        <v>574390.06165039889</v>
      </c>
      <c r="CX96" s="12">
        <f t="shared" si="150"/>
        <v>588749.81319165893</v>
      </c>
      <c r="CY96" s="12">
        <f t="shared" si="150"/>
        <v>588749.81319165893</v>
      </c>
      <c r="CZ96" s="12">
        <f t="shared" si="150"/>
        <v>588749.81319165893</v>
      </c>
      <c r="DA96" s="12">
        <f t="shared" si="150"/>
        <v>588749.81319165893</v>
      </c>
      <c r="DB96" s="12">
        <f t="shared" si="150"/>
        <v>588749.81319165893</v>
      </c>
      <c r="DC96" s="12">
        <f t="shared" si="150"/>
        <v>588749.81319165893</v>
      </c>
      <c r="DD96" s="12">
        <f t="shared" si="150"/>
        <v>588749.81319165893</v>
      </c>
      <c r="DE96" s="12">
        <f t="shared" si="150"/>
        <v>588749.81319165893</v>
      </c>
      <c r="DF96" s="12">
        <f t="shared" si="150"/>
        <v>588749.81319165893</v>
      </c>
      <c r="DG96" s="12">
        <f t="shared" si="150"/>
        <v>588749.81319165893</v>
      </c>
      <c r="DH96" s="12">
        <f t="shared" si="150"/>
        <v>588749.81319165893</v>
      </c>
      <c r="DI96" s="12">
        <f t="shared" si="150"/>
        <v>588749.81319165893</v>
      </c>
      <c r="DJ96" s="12">
        <f t="shared" si="150"/>
        <v>603468.55852145015</v>
      </c>
      <c r="DK96" s="12">
        <f t="shared" si="150"/>
        <v>603468.55852145015</v>
      </c>
      <c r="DL96" s="12">
        <f t="shared" si="150"/>
        <v>603468.55852145015</v>
      </c>
      <c r="DM96" s="12">
        <f t="shared" si="150"/>
        <v>603468.55852145015</v>
      </c>
      <c r="DN96" s="12">
        <f t="shared" si="150"/>
        <v>603468.55852145015</v>
      </c>
      <c r="DO96" s="12">
        <f t="shared" si="150"/>
        <v>603468.55852145015</v>
      </c>
      <c r="DP96" s="12">
        <f t="shared" si="150"/>
        <v>603468.55852145015</v>
      </c>
      <c r="DQ96" s="12">
        <f t="shared" si="150"/>
        <v>603468.55852145015</v>
      </c>
      <c r="DR96" s="12">
        <f t="shared" si="150"/>
        <v>603468.55852145015</v>
      </c>
      <c r="DS96" s="12">
        <f t="shared" si="150"/>
        <v>603468.55852145015</v>
      </c>
      <c r="DT96" s="12">
        <f t="shared" si="150"/>
        <v>603468.55852145015</v>
      </c>
      <c r="DU96" s="12">
        <f t="shared" si="150"/>
        <v>603468.55852145015</v>
      </c>
      <c r="DV96" s="12">
        <f t="shared" si="150"/>
        <v>618555.27248448669</v>
      </c>
      <c r="DW96" s="12">
        <f t="shared" si="150"/>
        <v>618555.27248448669</v>
      </c>
      <c r="DX96" s="12">
        <f t="shared" si="150"/>
        <v>618555.27248448669</v>
      </c>
      <c r="DY96" s="12">
        <f t="shared" si="150"/>
        <v>618555.27248448669</v>
      </c>
      <c r="DZ96" s="12">
        <f t="shared" si="150"/>
        <v>618555.27248448669</v>
      </c>
      <c r="EA96" s="12">
        <f t="shared" si="150"/>
        <v>618555.27248448669</v>
      </c>
      <c r="EB96" s="12">
        <f t="shared" si="150"/>
        <v>618555.27248448669</v>
      </c>
      <c r="EC96" s="12">
        <f t="shared" si="150"/>
        <v>618555.27248448669</v>
      </c>
      <c r="ED96" s="12">
        <f t="shared" si="150"/>
        <v>618555.27248448669</v>
      </c>
      <c r="EE96" s="12">
        <f t="shared" si="150"/>
        <v>618555.27248448669</v>
      </c>
      <c r="EF96" s="12">
        <f t="shared" si="150"/>
        <v>618555.27248448669</v>
      </c>
      <c r="EG96" s="12">
        <f t="shared" ref="EG96:FX96" si="151">EG92-EG95</f>
        <v>618555.27248448669</v>
      </c>
      <c r="EH96" s="12">
        <f t="shared" si="151"/>
        <v>634019.15429659875</v>
      </c>
      <c r="EI96" s="12">
        <f t="shared" si="151"/>
        <v>634019.15429659875</v>
      </c>
      <c r="EJ96" s="12">
        <f t="shared" si="151"/>
        <v>634019.15429659875</v>
      </c>
      <c r="EK96" s="12">
        <f t="shared" si="151"/>
        <v>634019.15429659875</v>
      </c>
      <c r="EL96" s="12">
        <f t="shared" si="151"/>
        <v>634019.15429659875</v>
      </c>
      <c r="EM96" s="12">
        <f t="shared" si="151"/>
        <v>634019.15429659875</v>
      </c>
      <c r="EN96" s="12">
        <f t="shared" si="151"/>
        <v>634019.15429659875</v>
      </c>
      <c r="EO96" s="12">
        <f t="shared" si="151"/>
        <v>634019.15429659875</v>
      </c>
      <c r="EP96" s="12">
        <f t="shared" si="151"/>
        <v>634019.15429659875</v>
      </c>
      <c r="EQ96" s="12">
        <f t="shared" si="151"/>
        <v>634019.15429659875</v>
      </c>
      <c r="ER96" s="12">
        <f t="shared" si="151"/>
        <v>634019.15429659875</v>
      </c>
      <c r="ES96" s="12">
        <f t="shared" si="151"/>
        <v>634019.15429659875</v>
      </c>
      <c r="ET96" s="12">
        <f t="shared" si="151"/>
        <v>649869.63315401343</v>
      </c>
      <c r="EU96" s="12">
        <f t="shared" si="151"/>
        <v>649869.63315401343</v>
      </c>
      <c r="EV96" s="12">
        <f t="shared" si="151"/>
        <v>649869.63315401343</v>
      </c>
      <c r="EW96" s="12">
        <f t="shared" si="151"/>
        <v>649869.63315401343</v>
      </c>
      <c r="EX96" s="12">
        <f t="shared" si="151"/>
        <v>649869.63315401343</v>
      </c>
      <c r="EY96" s="12">
        <f t="shared" si="151"/>
        <v>649869.63315401343</v>
      </c>
      <c r="EZ96" s="12">
        <f t="shared" si="151"/>
        <v>649869.63315401343</v>
      </c>
      <c r="FA96" s="12">
        <f t="shared" si="151"/>
        <v>649869.63315401343</v>
      </c>
      <c r="FB96" s="12">
        <f t="shared" si="151"/>
        <v>649869.63315401343</v>
      </c>
      <c r="FC96" s="12">
        <f t="shared" si="151"/>
        <v>649869.63315401343</v>
      </c>
      <c r="FD96" s="12">
        <f t="shared" si="151"/>
        <v>649869.63315401343</v>
      </c>
      <c r="FE96" s="12">
        <f t="shared" si="151"/>
        <v>649869.63315401343</v>
      </c>
      <c r="FF96" s="12">
        <f t="shared" si="151"/>
        <v>666116.37398286385</v>
      </c>
      <c r="FG96" s="12">
        <f t="shared" si="151"/>
        <v>666116.37398286385</v>
      </c>
      <c r="FH96" s="12">
        <f t="shared" si="151"/>
        <v>666116.37398286385</v>
      </c>
      <c r="FI96" s="12">
        <f t="shared" si="151"/>
        <v>666116.37398286385</v>
      </c>
      <c r="FJ96" s="12">
        <f t="shared" si="151"/>
        <v>666116.37398286385</v>
      </c>
      <c r="FK96" s="12">
        <f t="shared" si="151"/>
        <v>666116.37398286385</v>
      </c>
      <c r="FL96" s="12">
        <f t="shared" si="151"/>
        <v>666116.37398286385</v>
      </c>
      <c r="FM96" s="12">
        <f t="shared" si="151"/>
        <v>666116.37398286385</v>
      </c>
      <c r="FN96" s="12">
        <f t="shared" si="151"/>
        <v>666116.37398286385</v>
      </c>
      <c r="FO96" s="12">
        <f t="shared" si="151"/>
        <v>666116.37398286385</v>
      </c>
      <c r="FP96" s="12">
        <f t="shared" si="151"/>
        <v>666116.37398286385</v>
      </c>
      <c r="FQ96" s="12">
        <f t="shared" si="151"/>
        <v>666116.37398286385</v>
      </c>
      <c r="FR96" s="12">
        <f t="shared" si="151"/>
        <v>682769.28333243565</v>
      </c>
      <c r="FS96" s="12">
        <f t="shared" si="151"/>
        <v>682769.28333243565</v>
      </c>
      <c r="FT96" s="12">
        <f t="shared" si="151"/>
        <v>682769.28333243565</v>
      </c>
      <c r="FU96" s="12">
        <f t="shared" si="151"/>
        <v>682769.28333243565</v>
      </c>
      <c r="FV96" s="12">
        <f t="shared" si="151"/>
        <v>682769.28333243565</v>
      </c>
      <c r="FW96" s="12">
        <f t="shared" si="151"/>
        <v>682769.28333243565</v>
      </c>
      <c r="FX96" s="12">
        <f t="shared" si="151"/>
        <v>682769.28333243565</v>
      </c>
    </row>
    <row r="98" spans="6:180" x14ac:dyDescent="0.3">
      <c r="F98" s="3" t="s">
        <v>47</v>
      </c>
      <c r="I98" s="19">
        <f t="shared" ref="I98:AN98" si="152">IF(I8=$G$101,(SUM(I96:T96)/$G$99)*$G$100,0)</f>
        <v>0</v>
      </c>
      <c r="J98" s="19">
        <f t="shared" si="152"/>
        <v>0</v>
      </c>
      <c r="K98" s="19">
        <f t="shared" si="152"/>
        <v>0</v>
      </c>
      <c r="L98" s="19">
        <f t="shared" si="152"/>
        <v>0</v>
      </c>
      <c r="M98" s="19">
        <f t="shared" si="152"/>
        <v>0</v>
      </c>
      <c r="N98" s="19">
        <f t="shared" si="152"/>
        <v>0</v>
      </c>
      <c r="O98" s="19">
        <f t="shared" si="152"/>
        <v>0</v>
      </c>
      <c r="P98" s="19">
        <f t="shared" si="152"/>
        <v>0</v>
      </c>
      <c r="Q98" s="19">
        <f t="shared" si="152"/>
        <v>0</v>
      </c>
      <c r="R98" s="19">
        <f t="shared" si="152"/>
        <v>0</v>
      </c>
      <c r="S98" s="19">
        <f t="shared" si="152"/>
        <v>0</v>
      </c>
      <c r="T98" s="19">
        <f t="shared" si="152"/>
        <v>0</v>
      </c>
      <c r="U98" s="19">
        <f t="shared" si="152"/>
        <v>0</v>
      </c>
      <c r="V98" s="19">
        <f t="shared" si="152"/>
        <v>0</v>
      </c>
      <c r="W98" s="19">
        <f t="shared" si="152"/>
        <v>0</v>
      </c>
      <c r="X98" s="19">
        <f t="shared" si="152"/>
        <v>0</v>
      </c>
      <c r="Y98" s="19">
        <f t="shared" si="152"/>
        <v>0</v>
      </c>
      <c r="Z98" s="19">
        <f t="shared" si="152"/>
        <v>0</v>
      </c>
      <c r="AA98" s="19">
        <f t="shared" si="152"/>
        <v>0</v>
      </c>
      <c r="AB98" s="19">
        <f t="shared" si="152"/>
        <v>0</v>
      </c>
      <c r="AC98" s="19">
        <f t="shared" si="152"/>
        <v>0</v>
      </c>
      <c r="AD98" s="19">
        <f t="shared" si="152"/>
        <v>0</v>
      </c>
      <c r="AE98" s="19">
        <f t="shared" si="152"/>
        <v>0</v>
      </c>
      <c r="AF98" s="19">
        <f t="shared" si="152"/>
        <v>0</v>
      </c>
      <c r="AG98" s="19">
        <f t="shared" si="152"/>
        <v>0</v>
      </c>
      <c r="AH98" s="19">
        <f t="shared" si="152"/>
        <v>0</v>
      </c>
      <c r="AI98" s="19">
        <f t="shared" si="152"/>
        <v>0</v>
      </c>
      <c r="AJ98" s="19">
        <f t="shared" si="152"/>
        <v>0</v>
      </c>
      <c r="AK98" s="19">
        <f t="shared" si="152"/>
        <v>0</v>
      </c>
      <c r="AL98" s="19">
        <f t="shared" si="152"/>
        <v>0</v>
      </c>
      <c r="AM98" s="19">
        <f t="shared" si="152"/>
        <v>0</v>
      </c>
      <c r="AN98" s="19">
        <f t="shared" si="152"/>
        <v>69100496.71874997</v>
      </c>
      <c r="AO98" s="19">
        <f t="shared" ref="AO98:BT98" si="153">IF(AO8=$G$101,(SUM(AO96:AZ96)/$G$99)*$G$100,0)</f>
        <v>0</v>
      </c>
      <c r="AP98" s="19">
        <f t="shared" si="153"/>
        <v>0</v>
      </c>
      <c r="AQ98" s="19">
        <f t="shared" si="153"/>
        <v>0</v>
      </c>
      <c r="AR98" s="19">
        <f t="shared" si="153"/>
        <v>0</v>
      </c>
      <c r="AS98" s="19">
        <f t="shared" si="153"/>
        <v>0</v>
      </c>
      <c r="AT98" s="19">
        <f t="shared" si="153"/>
        <v>0</v>
      </c>
      <c r="AU98" s="19">
        <f t="shared" si="153"/>
        <v>0</v>
      </c>
      <c r="AV98" s="19">
        <f t="shared" si="153"/>
        <v>0</v>
      </c>
      <c r="AW98" s="19">
        <f t="shared" si="153"/>
        <v>0</v>
      </c>
      <c r="AX98" s="19">
        <f t="shared" si="153"/>
        <v>0</v>
      </c>
      <c r="AY98" s="19">
        <f t="shared" si="153"/>
        <v>0</v>
      </c>
      <c r="AZ98" s="19">
        <f t="shared" si="153"/>
        <v>0</v>
      </c>
      <c r="BA98" s="19">
        <f t="shared" si="153"/>
        <v>0</v>
      </c>
      <c r="BB98" s="19">
        <f t="shared" si="153"/>
        <v>0</v>
      </c>
      <c r="BC98" s="19">
        <f t="shared" si="153"/>
        <v>0</v>
      </c>
      <c r="BD98" s="19">
        <f t="shared" si="153"/>
        <v>0</v>
      </c>
      <c r="BE98" s="19">
        <f t="shared" si="153"/>
        <v>0</v>
      </c>
      <c r="BF98" s="19">
        <f t="shared" si="153"/>
        <v>0</v>
      </c>
      <c r="BG98" s="19">
        <f t="shared" si="153"/>
        <v>0</v>
      </c>
      <c r="BH98" s="19">
        <f t="shared" si="153"/>
        <v>0</v>
      </c>
      <c r="BI98" s="19">
        <f t="shared" si="153"/>
        <v>0</v>
      </c>
      <c r="BJ98" s="19">
        <f t="shared" si="153"/>
        <v>0</v>
      </c>
      <c r="BK98" s="19">
        <f t="shared" si="153"/>
        <v>0</v>
      </c>
      <c r="BL98" s="19">
        <f t="shared" si="153"/>
        <v>0</v>
      </c>
      <c r="BM98" s="19">
        <f t="shared" si="153"/>
        <v>0</v>
      </c>
      <c r="BN98" s="19">
        <f t="shared" si="153"/>
        <v>0</v>
      </c>
      <c r="BO98" s="19">
        <f t="shared" si="153"/>
        <v>0</v>
      </c>
      <c r="BP98" s="19">
        <f t="shared" si="153"/>
        <v>0</v>
      </c>
      <c r="BQ98" s="19">
        <f t="shared" si="153"/>
        <v>0</v>
      </c>
      <c r="BR98" s="19">
        <f t="shared" si="153"/>
        <v>0</v>
      </c>
      <c r="BS98" s="19">
        <f t="shared" si="153"/>
        <v>0</v>
      </c>
      <c r="BT98" s="19">
        <f t="shared" si="153"/>
        <v>0</v>
      </c>
      <c r="BU98" s="19">
        <f t="shared" ref="BU98:CZ98" si="154">IF(BU8=$G$101,(SUM(BU96:CF96)/$G$99)*$G$100,0)</f>
        <v>0</v>
      </c>
      <c r="BV98" s="19">
        <f t="shared" si="154"/>
        <v>0</v>
      </c>
      <c r="BW98" s="19">
        <f t="shared" si="154"/>
        <v>0</v>
      </c>
      <c r="BX98" s="19">
        <f t="shared" si="154"/>
        <v>0</v>
      </c>
      <c r="BY98" s="19">
        <f t="shared" si="154"/>
        <v>0</v>
      </c>
      <c r="BZ98" s="19">
        <f t="shared" si="154"/>
        <v>0</v>
      </c>
      <c r="CA98" s="19">
        <f t="shared" si="154"/>
        <v>0</v>
      </c>
      <c r="CB98" s="19">
        <f t="shared" si="154"/>
        <v>0</v>
      </c>
      <c r="CC98" s="19">
        <f t="shared" si="154"/>
        <v>0</v>
      </c>
      <c r="CD98" s="19">
        <f t="shared" si="154"/>
        <v>0</v>
      </c>
      <c r="CE98" s="19">
        <f t="shared" si="154"/>
        <v>0</v>
      </c>
      <c r="CF98" s="19">
        <f t="shared" si="154"/>
        <v>0</v>
      </c>
      <c r="CG98" s="19">
        <f t="shared" si="154"/>
        <v>0</v>
      </c>
      <c r="CH98" s="19">
        <f t="shared" si="154"/>
        <v>0</v>
      </c>
      <c r="CI98" s="19">
        <f t="shared" si="154"/>
        <v>0</v>
      </c>
      <c r="CJ98" s="19">
        <f t="shared" si="154"/>
        <v>0</v>
      </c>
      <c r="CK98" s="19">
        <f t="shared" si="154"/>
        <v>0</v>
      </c>
      <c r="CL98" s="19">
        <f t="shared" si="154"/>
        <v>0</v>
      </c>
      <c r="CM98" s="19">
        <f t="shared" si="154"/>
        <v>0</v>
      </c>
      <c r="CN98" s="19">
        <f t="shared" si="154"/>
        <v>0</v>
      </c>
      <c r="CO98" s="19">
        <f t="shared" si="154"/>
        <v>0</v>
      </c>
      <c r="CP98" s="19">
        <f t="shared" si="154"/>
        <v>0</v>
      </c>
      <c r="CQ98" s="19">
        <f t="shared" si="154"/>
        <v>0</v>
      </c>
      <c r="CR98" s="19">
        <f t="shared" si="154"/>
        <v>0</v>
      </c>
      <c r="CS98" s="19">
        <f t="shared" si="154"/>
        <v>0</v>
      </c>
      <c r="CT98" s="19">
        <f t="shared" si="154"/>
        <v>0</v>
      </c>
      <c r="CU98" s="19">
        <f t="shared" si="154"/>
        <v>0</v>
      </c>
      <c r="CV98" s="19">
        <f t="shared" si="154"/>
        <v>0</v>
      </c>
      <c r="CW98" s="19">
        <f t="shared" si="154"/>
        <v>0</v>
      </c>
      <c r="CX98" s="19">
        <f t="shared" si="154"/>
        <v>0</v>
      </c>
      <c r="CY98" s="19">
        <f t="shared" si="154"/>
        <v>0</v>
      </c>
      <c r="CZ98" s="19">
        <f t="shared" si="154"/>
        <v>0</v>
      </c>
      <c r="DA98" s="19">
        <f t="shared" ref="DA98:EF98" si="155">IF(DA8=$G$101,(SUM(DA96:DL96)/$G$99)*$G$100,0)</f>
        <v>0</v>
      </c>
      <c r="DB98" s="19">
        <f t="shared" si="155"/>
        <v>0</v>
      </c>
      <c r="DC98" s="19">
        <f t="shared" si="155"/>
        <v>0</v>
      </c>
      <c r="DD98" s="19">
        <f t="shared" si="155"/>
        <v>0</v>
      </c>
      <c r="DE98" s="19">
        <f t="shared" si="155"/>
        <v>0</v>
      </c>
      <c r="DF98" s="19">
        <f t="shared" si="155"/>
        <v>0</v>
      </c>
      <c r="DG98" s="19">
        <f t="shared" si="155"/>
        <v>0</v>
      </c>
      <c r="DH98" s="19">
        <f t="shared" si="155"/>
        <v>0</v>
      </c>
      <c r="DI98" s="19">
        <f t="shared" si="155"/>
        <v>0</v>
      </c>
      <c r="DJ98" s="19">
        <f t="shared" si="155"/>
        <v>0</v>
      </c>
      <c r="DK98" s="19">
        <f t="shared" si="155"/>
        <v>0</v>
      </c>
      <c r="DL98" s="19">
        <f t="shared" si="155"/>
        <v>0</v>
      </c>
      <c r="DM98" s="19">
        <f t="shared" si="155"/>
        <v>0</v>
      </c>
      <c r="DN98" s="19">
        <f t="shared" si="155"/>
        <v>0</v>
      </c>
      <c r="DO98" s="19">
        <f t="shared" si="155"/>
        <v>0</v>
      </c>
      <c r="DP98" s="19">
        <f t="shared" si="155"/>
        <v>0</v>
      </c>
      <c r="DQ98" s="19">
        <f t="shared" si="155"/>
        <v>0</v>
      </c>
      <c r="DR98" s="19">
        <f t="shared" si="155"/>
        <v>0</v>
      </c>
      <c r="DS98" s="19">
        <f t="shared" si="155"/>
        <v>0</v>
      </c>
      <c r="DT98" s="19">
        <f t="shared" si="155"/>
        <v>0</v>
      </c>
      <c r="DU98" s="19">
        <f t="shared" si="155"/>
        <v>0</v>
      </c>
      <c r="DV98" s="19">
        <f t="shared" si="155"/>
        <v>0</v>
      </c>
      <c r="DW98" s="19">
        <f t="shared" si="155"/>
        <v>0</v>
      </c>
      <c r="DX98" s="19">
        <f t="shared" si="155"/>
        <v>0</v>
      </c>
      <c r="DY98" s="19">
        <f t="shared" si="155"/>
        <v>0</v>
      </c>
      <c r="DZ98" s="19">
        <f t="shared" si="155"/>
        <v>0</v>
      </c>
      <c r="EA98" s="19">
        <f t="shared" si="155"/>
        <v>0</v>
      </c>
      <c r="EB98" s="19">
        <f t="shared" si="155"/>
        <v>0</v>
      </c>
      <c r="EC98" s="19">
        <f t="shared" si="155"/>
        <v>0</v>
      </c>
      <c r="ED98" s="19">
        <f t="shared" si="155"/>
        <v>0</v>
      </c>
      <c r="EE98" s="19">
        <f t="shared" si="155"/>
        <v>0</v>
      </c>
      <c r="EF98" s="19">
        <f t="shared" si="155"/>
        <v>0</v>
      </c>
      <c r="EG98" s="19">
        <f t="shared" ref="EG98:FL98" si="156">IF(EG8=$G$101,(SUM(EG96:ER96)/$G$99)*$G$100,0)</f>
        <v>0</v>
      </c>
      <c r="EH98" s="19">
        <f t="shared" si="156"/>
        <v>0</v>
      </c>
      <c r="EI98" s="19">
        <f t="shared" si="156"/>
        <v>0</v>
      </c>
      <c r="EJ98" s="19">
        <f t="shared" si="156"/>
        <v>0</v>
      </c>
      <c r="EK98" s="19">
        <f t="shared" si="156"/>
        <v>0</v>
      </c>
      <c r="EL98" s="19">
        <f t="shared" si="156"/>
        <v>0</v>
      </c>
      <c r="EM98" s="19">
        <f t="shared" si="156"/>
        <v>0</v>
      </c>
      <c r="EN98" s="19">
        <f t="shared" si="156"/>
        <v>0</v>
      </c>
      <c r="EO98" s="19">
        <f t="shared" si="156"/>
        <v>0</v>
      </c>
      <c r="EP98" s="19">
        <f t="shared" si="156"/>
        <v>0</v>
      </c>
      <c r="EQ98" s="19">
        <f t="shared" si="156"/>
        <v>0</v>
      </c>
      <c r="ER98" s="19">
        <f t="shared" si="156"/>
        <v>0</v>
      </c>
      <c r="ES98" s="19">
        <f t="shared" si="156"/>
        <v>0</v>
      </c>
      <c r="ET98" s="19">
        <f t="shared" si="156"/>
        <v>0</v>
      </c>
      <c r="EU98" s="19">
        <f t="shared" si="156"/>
        <v>0</v>
      </c>
      <c r="EV98" s="19">
        <f t="shared" si="156"/>
        <v>0</v>
      </c>
      <c r="EW98" s="19">
        <f t="shared" si="156"/>
        <v>0</v>
      </c>
      <c r="EX98" s="19">
        <f t="shared" si="156"/>
        <v>0</v>
      </c>
      <c r="EY98" s="19">
        <f t="shared" si="156"/>
        <v>0</v>
      </c>
      <c r="EZ98" s="19">
        <f t="shared" si="156"/>
        <v>0</v>
      </c>
      <c r="FA98" s="19">
        <f t="shared" si="156"/>
        <v>0</v>
      </c>
      <c r="FB98" s="19">
        <f t="shared" si="156"/>
        <v>0</v>
      </c>
      <c r="FC98" s="19">
        <f t="shared" si="156"/>
        <v>0</v>
      </c>
      <c r="FD98" s="19">
        <f t="shared" si="156"/>
        <v>0</v>
      </c>
      <c r="FE98" s="19">
        <f t="shared" si="156"/>
        <v>0</v>
      </c>
      <c r="FF98" s="19">
        <f t="shared" si="156"/>
        <v>0</v>
      </c>
      <c r="FG98" s="19">
        <f t="shared" si="156"/>
        <v>0</v>
      </c>
      <c r="FH98" s="19">
        <f t="shared" si="156"/>
        <v>0</v>
      </c>
      <c r="FI98" s="19">
        <f t="shared" si="156"/>
        <v>0</v>
      </c>
      <c r="FJ98" s="19">
        <f t="shared" si="156"/>
        <v>0</v>
      </c>
      <c r="FK98" s="19">
        <f t="shared" si="156"/>
        <v>0</v>
      </c>
      <c r="FL98" s="19">
        <f t="shared" si="156"/>
        <v>0</v>
      </c>
      <c r="FM98" s="19">
        <f t="shared" ref="FM98:FX98" si="157">IF(FM8=$G$101,(SUM(FM96:FX96)/$G$99)*$G$100,0)</f>
        <v>0</v>
      </c>
      <c r="FN98" s="19">
        <f t="shared" si="157"/>
        <v>0</v>
      </c>
      <c r="FO98" s="19">
        <f t="shared" si="157"/>
        <v>0</v>
      </c>
      <c r="FP98" s="19">
        <f t="shared" si="157"/>
        <v>0</v>
      </c>
      <c r="FQ98" s="19">
        <f t="shared" si="157"/>
        <v>0</v>
      </c>
      <c r="FR98" s="19">
        <f t="shared" si="157"/>
        <v>0</v>
      </c>
      <c r="FS98" s="19">
        <f t="shared" si="157"/>
        <v>0</v>
      </c>
      <c r="FT98" s="19">
        <f t="shared" si="157"/>
        <v>0</v>
      </c>
      <c r="FU98" s="19">
        <f t="shared" si="157"/>
        <v>0</v>
      </c>
      <c r="FV98" s="19">
        <f t="shared" si="157"/>
        <v>0</v>
      </c>
      <c r="FW98" s="19">
        <f t="shared" si="157"/>
        <v>0</v>
      </c>
      <c r="FX98" s="19">
        <f t="shared" si="157"/>
        <v>0</v>
      </c>
    </row>
    <row r="99" spans="6:180" x14ac:dyDescent="0.3">
      <c r="F99" s="3" t="s">
        <v>48</v>
      </c>
      <c r="G99" s="4">
        <v>6.7500000000000004E-2</v>
      </c>
    </row>
    <row r="100" spans="6:180" x14ac:dyDescent="0.3">
      <c r="F100" s="3" t="s">
        <v>49</v>
      </c>
      <c r="G100" s="4">
        <v>0.75</v>
      </c>
      <c r="H100" s="1" t="s">
        <v>50</v>
      </c>
      <c r="I100" s="7">
        <f t="shared" ref="I100:BT100" si="158">IF(I101&gt;0,1+H100,0)</f>
        <v>0</v>
      </c>
      <c r="J100" s="7">
        <f t="shared" si="158"/>
        <v>0</v>
      </c>
      <c r="K100" s="7">
        <f t="shared" si="158"/>
        <v>0</v>
      </c>
      <c r="L100" s="7">
        <f t="shared" si="158"/>
        <v>0</v>
      </c>
      <c r="M100" s="7">
        <f t="shared" si="158"/>
        <v>0</v>
      </c>
      <c r="N100" s="7">
        <f t="shared" si="158"/>
        <v>0</v>
      </c>
      <c r="O100" s="7">
        <f t="shared" si="158"/>
        <v>0</v>
      </c>
      <c r="P100" s="7">
        <f t="shared" si="158"/>
        <v>0</v>
      </c>
      <c r="Q100" s="7">
        <f t="shared" si="158"/>
        <v>0</v>
      </c>
      <c r="R100" s="7">
        <f t="shared" si="158"/>
        <v>0</v>
      </c>
      <c r="S100" s="7">
        <f t="shared" si="158"/>
        <v>0</v>
      </c>
      <c r="T100" s="7">
        <f t="shared" si="158"/>
        <v>0</v>
      </c>
      <c r="U100" s="7">
        <f t="shared" si="158"/>
        <v>0</v>
      </c>
      <c r="V100" s="7">
        <f t="shared" si="158"/>
        <v>0</v>
      </c>
      <c r="W100" s="7">
        <f t="shared" si="158"/>
        <v>0</v>
      </c>
      <c r="X100" s="7">
        <f t="shared" si="158"/>
        <v>0</v>
      </c>
      <c r="Y100" s="7">
        <f t="shared" si="158"/>
        <v>0</v>
      </c>
      <c r="Z100" s="7">
        <f t="shared" si="158"/>
        <v>0</v>
      </c>
      <c r="AA100" s="7">
        <f t="shared" si="158"/>
        <v>0</v>
      </c>
      <c r="AB100" s="7">
        <f t="shared" si="158"/>
        <v>0</v>
      </c>
      <c r="AC100" s="7">
        <f t="shared" si="158"/>
        <v>0</v>
      </c>
      <c r="AD100" s="7">
        <f t="shared" si="158"/>
        <v>0</v>
      </c>
      <c r="AE100" s="7">
        <f t="shared" si="158"/>
        <v>0</v>
      </c>
      <c r="AF100" s="7">
        <f t="shared" si="158"/>
        <v>0</v>
      </c>
      <c r="AG100" s="7">
        <f t="shared" si="158"/>
        <v>0</v>
      </c>
      <c r="AH100" s="7">
        <f t="shared" si="158"/>
        <v>0</v>
      </c>
      <c r="AI100" s="7">
        <f t="shared" si="158"/>
        <v>0</v>
      </c>
      <c r="AJ100" s="7">
        <f t="shared" si="158"/>
        <v>0</v>
      </c>
      <c r="AK100" s="7">
        <f t="shared" si="158"/>
        <v>0</v>
      </c>
      <c r="AL100" s="7">
        <f t="shared" si="158"/>
        <v>0</v>
      </c>
      <c r="AM100" s="7">
        <f t="shared" si="158"/>
        <v>0</v>
      </c>
      <c r="AN100" s="7">
        <f t="shared" si="158"/>
        <v>1</v>
      </c>
      <c r="AO100" s="7">
        <f t="shared" si="158"/>
        <v>2</v>
      </c>
      <c r="AP100" s="7">
        <f t="shared" si="158"/>
        <v>3</v>
      </c>
      <c r="AQ100" s="7">
        <f t="shared" si="158"/>
        <v>4</v>
      </c>
      <c r="AR100" s="7">
        <f t="shared" si="158"/>
        <v>5</v>
      </c>
      <c r="AS100" s="7">
        <f t="shared" si="158"/>
        <v>6</v>
      </c>
      <c r="AT100" s="7">
        <f t="shared" si="158"/>
        <v>7</v>
      </c>
      <c r="AU100" s="7">
        <f t="shared" si="158"/>
        <v>8</v>
      </c>
      <c r="AV100" s="7">
        <f t="shared" si="158"/>
        <v>9</v>
      </c>
      <c r="AW100" s="7">
        <f t="shared" si="158"/>
        <v>10</v>
      </c>
      <c r="AX100" s="7">
        <f t="shared" si="158"/>
        <v>11</v>
      </c>
      <c r="AY100" s="7">
        <f t="shared" si="158"/>
        <v>12</v>
      </c>
      <c r="AZ100" s="7">
        <f t="shared" si="158"/>
        <v>13</v>
      </c>
      <c r="BA100" s="7">
        <f t="shared" si="158"/>
        <v>14</v>
      </c>
      <c r="BB100" s="7">
        <f t="shared" si="158"/>
        <v>15</v>
      </c>
      <c r="BC100" s="7">
        <f t="shared" si="158"/>
        <v>16</v>
      </c>
      <c r="BD100" s="7">
        <f t="shared" si="158"/>
        <v>17</v>
      </c>
      <c r="BE100" s="7">
        <f t="shared" si="158"/>
        <v>18</v>
      </c>
      <c r="BF100" s="7">
        <f t="shared" si="158"/>
        <v>19</v>
      </c>
      <c r="BG100" s="7">
        <f t="shared" si="158"/>
        <v>20</v>
      </c>
      <c r="BH100" s="7">
        <f t="shared" si="158"/>
        <v>21</v>
      </c>
      <c r="BI100" s="7">
        <f t="shared" si="158"/>
        <v>22</v>
      </c>
      <c r="BJ100" s="7">
        <f t="shared" si="158"/>
        <v>23</v>
      </c>
      <c r="BK100" s="7">
        <f t="shared" si="158"/>
        <v>24</v>
      </c>
      <c r="BL100" s="7">
        <f t="shared" si="158"/>
        <v>25</v>
      </c>
      <c r="BM100" s="7">
        <f t="shared" si="158"/>
        <v>26</v>
      </c>
      <c r="BN100" s="7">
        <f t="shared" si="158"/>
        <v>27</v>
      </c>
      <c r="BO100" s="7">
        <f t="shared" si="158"/>
        <v>28</v>
      </c>
      <c r="BP100" s="7">
        <f t="shared" si="158"/>
        <v>29</v>
      </c>
      <c r="BQ100" s="7">
        <f t="shared" si="158"/>
        <v>30</v>
      </c>
      <c r="BR100" s="7">
        <f t="shared" si="158"/>
        <v>31</v>
      </c>
      <c r="BS100" s="7">
        <f t="shared" si="158"/>
        <v>32</v>
      </c>
      <c r="BT100" s="7">
        <f t="shared" si="158"/>
        <v>33</v>
      </c>
      <c r="BU100" s="7">
        <f t="shared" ref="BU100:EF100" si="159">IF(BU101&gt;0,1+BT100,0)</f>
        <v>34</v>
      </c>
      <c r="BV100" s="7">
        <f t="shared" si="159"/>
        <v>35</v>
      </c>
      <c r="BW100" s="7">
        <f t="shared" si="159"/>
        <v>36</v>
      </c>
      <c r="BX100" s="7">
        <f t="shared" si="159"/>
        <v>37</v>
      </c>
      <c r="BY100" s="7">
        <f t="shared" si="159"/>
        <v>38</v>
      </c>
      <c r="BZ100" s="7">
        <f t="shared" si="159"/>
        <v>39</v>
      </c>
      <c r="CA100" s="7">
        <f t="shared" si="159"/>
        <v>40</v>
      </c>
      <c r="CB100" s="7">
        <f t="shared" si="159"/>
        <v>41</v>
      </c>
      <c r="CC100" s="7">
        <f t="shared" si="159"/>
        <v>42</v>
      </c>
      <c r="CD100" s="7">
        <f t="shared" si="159"/>
        <v>43</v>
      </c>
      <c r="CE100" s="7">
        <f t="shared" si="159"/>
        <v>44</v>
      </c>
      <c r="CF100" s="7">
        <f t="shared" si="159"/>
        <v>45</v>
      </c>
      <c r="CG100" s="7">
        <f t="shared" si="159"/>
        <v>46</v>
      </c>
      <c r="CH100" s="7">
        <f t="shared" si="159"/>
        <v>47</v>
      </c>
      <c r="CI100" s="7">
        <f t="shared" si="159"/>
        <v>48</v>
      </c>
      <c r="CJ100" s="7">
        <f t="shared" si="159"/>
        <v>49</v>
      </c>
      <c r="CK100" s="7">
        <f t="shared" si="159"/>
        <v>50</v>
      </c>
      <c r="CL100" s="7">
        <f t="shared" si="159"/>
        <v>51</v>
      </c>
      <c r="CM100" s="7">
        <f t="shared" si="159"/>
        <v>52</v>
      </c>
      <c r="CN100" s="7">
        <f t="shared" si="159"/>
        <v>53</v>
      </c>
      <c r="CO100" s="7">
        <f t="shared" si="159"/>
        <v>54</v>
      </c>
      <c r="CP100" s="7">
        <f t="shared" si="159"/>
        <v>55</v>
      </c>
      <c r="CQ100" s="7">
        <f t="shared" si="159"/>
        <v>56</v>
      </c>
      <c r="CR100" s="7">
        <f t="shared" si="159"/>
        <v>57</v>
      </c>
      <c r="CS100" s="7">
        <f t="shared" si="159"/>
        <v>58</v>
      </c>
      <c r="CT100" s="7">
        <f t="shared" si="159"/>
        <v>59</v>
      </c>
      <c r="CU100" s="7">
        <f t="shared" si="159"/>
        <v>60</v>
      </c>
      <c r="CV100" s="7">
        <f t="shared" si="159"/>
        <v>61</v>
      </c>
      <c r="CW100" s="7">
        <f t="shared" si="159"/>
        <v>62</v>
      </c>
      <c r="CX100" s="7">
        <f t="shared" si="159"/>
        <v>63</v>
      </c>
      <c r="CY100" s="7">
        <f t="shared" si="159"/>
        <v>64</v>
      </c>
      <c r="CZ100" s="7">
        <f t="shared" si="159"/>
        <v>65</v>
      </c>
      <c r="DA100" s="7">
        <f t="shared" si="159"/>
        <v>66</v>
      </c>
      <c r="DB100" s="7">
        <f t="shared" si="159"/>
        <v>67</v>
      </c>
      <c r="DC100" s="7">
        <f t="shared" si="159"/>
        <v>68</v>
      </c>
      <c r="DD100" s="7">
        <f t="shared" si="159"/>
        <v>69</v>
      </c>
      <c r="DE100" s="7">
        <f t="shared" si="159"/>
        <v>70</v>
      </c>
      <c r="DF100" s="7">
        <f t="shared" si="159"/>
        <v>71</v>
      </c>
      <c r="DG100" s="7">
        <f t="shared" si="159"/>
        <v>72</v>
      </c>
      <c r="DH100" s="7">
        <f t="shared" si="159"/>
        <v>73</v>
      </c>
      <c r="DI100" s="7">
        <f t="shared" si="159"/>
        <v>74</v>
      </c>
      <c r="DJ100" s="7">
        <f t="shared" si="159"/>
        <v>75</v>
      </c>
      <c r="DK100" s="7">
        <f t="shared" si="159"/>
        <v>76</v>
      </c>
      <c r="DL100" s="7">
        <f t="shared" si="159"/>
        <v>77</v>
      </c>
      <c r="DM100" s="7">
        <f t="shared" si="159"/>
        <v>78</v>
      </c>
      <c r="DN100" s="7">
        <f t="shared" si="159"/>
        <v>79</v>
      </c>
      <c r="DO100" s="7">
        <f t="shared" si="159"/>
        <v>80</v>
      </c>
      <c r="DP100" s="7">
        <f t="shared" si="159"/>
        <v>81</v>
      </c>
      <c r="DQ100" s="7">
        <f t="shared" si="159"/>
        <v>82</v>
      </c>
      <c r="DR100" s="7">
        <f t="shared" si="159"/>
        <v>83</v>
      </c>
      <c r="DS100" s="7">
        <f t="shared" si="159"/>
        <v>84</v>
      </c>
      <c r="DT100" s="7">
        <f t="shared" si="159"/>
        <v>85</v>
      </c>
      <c r="DU100" s="7">
        <f t="shared" si="159"/>
        <v>86</v>
      </c>
      <c r="DV100" s="7">
        <f t="shared" si="159"/>
        <v>87</v>
      </c>
      <c r="DW100" s="7">
        <f t="shared" si="159"/>
        <v>88</v>
      </c>
      <c r="DX100" s="7">
        <f t="shared" si="159"/>
        <v>89</v>
      </c>
      <c r="DY100" s="7">
        <f t="shared" si="159"/>
        <v>90</v>
      </c>
      <c r="DZ100" s="7">
        <f t="shared" si="159"/>
        <v>91</v>
      </c>
      <c r="EA100" s="7">
        <f t="shared" si="159"/>
        <v>92</v>
      </c>
      <c r="EB100" s="7">
        <f t="shared" si="159"/>
        <v>93</v>
      </c>
      <c r="EC100" s="7">
        <f t="shared" si="159"/>
        <v>94</v>
      </c>
      <c r="ED100" s="7">
        <f t="shared" si="159"/>
        <v>95</v>
      </c>
      <c r="EE100" s="7">
        <f t="shared" si="159"/>
        <v>96</v>
      </c>
      <c r="EF100" s="7">
        <f t="shared" si="159"/>
        <v>97</v>
      </c>
      <c r="EG100" s="7">
        <f t="shared" ref="EG100:FX100" si="160">IF(EG101&gt;0,1+EF100,0)</f>
        <v>98</v>
      </c>
      <c r="EH100" s="7">
        <f t="shared" si="160"/>
        <v>99</v>
      </c>
      <c r="EI100" s="7">
        <f t="shared" si="160"/>
        <v>100</v>
      </c>
      <c r="EJ100" s="7">
        <f t="shared" si="160"/>
        <v>101</v>
      </c>
      <c r="EK100" s="7">
        <f t="shared" si="160"/>
        <v>102</v>
      </c>
      <c r="EL100" s="7">
        <f t="shared" si="160"/>
        <v>103</v>
      </c>
      <c r="EM100" s="7">
        <f t="shared" si="160"/>
        <v>104</v>
      </c>
      <c r="EN100" s="7">
        <f t="shared" si="160"/>
        <v>105</v>
      </c>
      <c r="EO100" s="7">
        <f t="shared" si="160"/>
        <v>106</v>
      </c>
      <c r="EP100" s="7">
        <f t="shared" si="160"/>
        <v>107</v>
      </c>
      <c r="EQ100" s="7">
        <f t="shared" si="160"/>
        <v>108</v>
      </c>
      <c r="ER100" s="7">
        <f t="shared" si="160"/>
        <v>109</v>
      </c>
      <c r="ES100" s="7">
        <f t="shared" si="160"/>
        <v>110</v>
      </c>
      <c r="ET100" s="7">
        <f t="shared" si="160"/>
        <v>111</v>
      </c>
      <c r="EU100" s="7">
        <f t="shared" si="160"/>
        <v>112</v>
      </c>
      <c r="EV100" s="7">
        <f t="shared" si="160"/>
        <v>113</v>
      </c>
      <c r="EW100" s="7">
        <f t="shared" si="160"/>
        <v>114</v>
      </c>
      <c r="EX100" s="7">
        <f t="shared" si="160"/>
        <v>115</v>
      </c>
      <c r="EY100" s="7">
        <f t="shared" si="160"/>
        <v>116</v>
      </c>
      <c r="EZ100" s="7">
        <f t="shared" si="160"/>
        <v>117</v>
      </c>
      <c r="FA100" s="7">
        <f t="shared" si="160"/>
        <v>118</v>
      </c>
      <c r="FB100" s="7">
        <f t="shared" si="160"/>
        <v>119</v>
      </c>
      <c r="FC100" s="7">
        <f t="shared" si="160"/>
        <v>120</v>
      </c>
      <c r="FD100" s="7">
        <f t="shared" si="160"/>
        <v>121</v>
      </c>
      <c r="FE100" s="7">
        <f t="shared" si="160"/>
        <v>122</v>
      </c>
      <c r="FF100" s="7">
        <f t="shared" si="160"/>
        <v>123</v>
      </c>
      <c r="FG100" s="7">
        <f t="shared" si="160"/>
        <v>124</v>
      </c>
      <c r="FH100" s="7">
        <f t="shared" si="160"/>
        <v>125</v>
      </c>
      <c r="FI100" s="7">
        <f t="shared" si="160"/>
        <v>126</v>
      </c>
      <c r="FJ100" s="7">
        <f t="shared" si="160"/>
        <v>127</v>
      </c>
      <c r="FK100" s="7">
        <f t="shared" si="160"/>
        <v>128</v>
      </c>
      <c r="FL100" s="7">
        <f t="shared" si="160"/>
        <v>129</v>
      </c>
      <c r="FM100" s="7">
        <f t="shared" si="160"/>
        <v>130</v>
      </c>
      <c r="FN100" s="7">
        <f t="shared" si="160"/>
        <v>131</v>
      </c>
      <c r="FO100" s="7">
        <f t="shared" si="160"/>
        <v>132</v>
      </c>
      <c r="FP100" s="7">
        <f t="shared" si="160"/>
        <v>133</v>
      </c>
      <c r="FQ100" s="7">
        <f t="shared" si="160"/>
        <v>134</v>
      </c>
      <c r="FR100" s="7">
        <f t="shared" si="160"/>
        <v>135</v>
      </c>
      <c r="FS100" s="7">
        <f t="shared" si="160"/>
        <v>136</v>
      </c>
      <c r="FT100" s="7">
        <f t="shared" si="160"/>
        <v>137</v>
      </c>
      <c r="FU100" s="7">
        <f t="shared" si="160"/>
        <v>138</v>
      </c>
      <c r="FV100" s="7">
        <f t="shared" si="160"/>
        <v>139</v>
      </c>
      <c r="FW100" s="7">
        <f t="shared" si="160"/>
        <v>140</v>
      </c>
      <c r="FX100" s="7">
        <f t="shared" si="160"/>
        <v>141</v>
      </c>
    </row>
    <row r="101" spans="6:180" x14ac:dyDescent="0.3">
      <c r="F101" s="3" t="s">
        <v>51</v>
      </c>
      <c r="G101" s="9">
        <f>MAX(H78:H88)</f>
        <v>43405</v>
      </c>
      <c r="H101" s="1" t="s">
        <v>52</v>
      </c>
      <c r="I101" s="28">
        <f>SUM(I$98:$I98)</f>
        <v>0</v>
      </c>
      <c r="J101" s="28">
        <f>SUM($I$98:J98)</f>
        <v>0</v>
      </c>
      <c r="K101" s="28">
        <f>SUM($I$98:K98)</f>
        <v>0</v>
      </c>
      <c r="L101" s="28">
        <f>SUM($I$98:L98)</f>
        <v>0</v>
      </c>
      <c r="M101" s="28">
        <f>SUM($I$98:M98)</f>
        <v>0</v>
      </c>
      <c r="N101" s="28">
        <f>SUM($I$98:N98)</f>
        <v>0</v>
      </c>
      <c r="O101" s="28">
        <f>SUM($I$98:O98)</f>
        <v>0</v>
      </c>
      <c r="P101" s="28">
        <f>SUM($I$98:P98)</f>
        <v>0</v>
      </c>
      <c r="Q101" s="28">
        <f>SUM($I$98:Q98)</f>
        <v>0</v>
      </c>
      <c r="R101" s="28">
        <f>SUM($I$98:R98)</f>
        <v>0</v>
      </c>
      <c r="S101" s="28">
        <f>SUM($I$98:S98)</f>
        <v>0</v>
      </c>
      <c r="T101" s="28">
        <f>SUM($I$98:T98)</f>
        <v>0</v>
      </c>
      <c r="U101" s="28">
        <f>SUM($I$98:U98)</f>
        <v>0</v>
      </c>
      <c r="V101" s="28">
        <f>SUM($I$98:V98)</f>
        <v>0</v>
      </c>
      <c r="W101" s="28">
        <f>SUM($I$98:W98)</f>
        <v>0</v>
      </c>
      <c r="X101" s="28">
        <f>SUM($I$98:X98)</f>
        <v>0</v>
      </c>
      <c r="Y101" s="28">
        <f>SUM($I$98:Y98)</f>
        <v>0</v>
      </c>
      <c r="Z101" s="28">
        <f>SUM($I$98:Z98)</f>
        <v>0</v>
      </c>
      <c r="AA101" s="28">
        <f>SUM($I$98:AA98)</f>
        <v>0</v>
      </c>
      <c r="AB101" s="28">
        <f>SUM($I$98:AB98)</f>
        <v>0</v>
      </c>
      <c r="AC101" s="28">
        <f>SUM($I$98:AC98)</f>
        <v>0</v>
      </c>
      <c r="AD101" s="28">
        <f>SUM($I$98:AD98)</f>
        <v>0</v>
      </c>
      <c r="AE101" s="28">
        <f>SUM($I$98:AE98)</f>
        <v>0</v>
      </c>
      <c r="AF101" s="28">
        <f>SUM($I$98:AF98)</f>
        <v>0</v>
      </c>
      <c r="AG101" s="28">
        <f>SUM($I$98:AG98)</f>
        <v>0</v>
      </c>
      <c r="AH101" s="28">
        <f>SUM($I$98:AH98)</f>
        <v>0</v>
      </c>
      <c r="AI101" s="28">
        <f>SUM($I$98:AI98)</f>
        <v>0</v>
      </c>
      <c r="AJ101" s="28">
        <f>SUM($I$98:AJ98)</f>
        <v>0</v>
      </c>
      <c r="AK101" s="28">
        <f>SUM($I$98:AK98)</f>
        <v>0</v>
      </c>
      <c r="AL101" s="28">
        <f>SUM($I$98:AL98)</f>
        <v>0</v>
      </c>
      <c r="AM101" s="28">
        <f>SUM($I$98:AM98)</f>
        <v>0</v>
      </c>
      <c r="AN101" s="28">
        <f>SUM($I$98:AN98)</f>
        <v>69100496.71874997</v>
      </c>
      <c r="AO101" s="28">
        <f>SUM($I$98:AO98)</f>
        <v>69100496.71874997</v>
      </c>
      <c r="AP101" s="28">
        <f>SUM($I$98:AP98)</f>
        <v>69100496.71874997</v>
      </c>
      <c r="AQ101" s="28">
        <f>SUM($I$98:AQ98)</f>
        <v>69100496.71874997</v>
      </c>
      <c r="AR101" s="28">
        <f>SUM($I$98:AR98)</f>
        <v>69100496.71874997</v>
      </c>
      <c r="AS101" s="28">
        <f>SUM($I$98:AS98)</f>
        <v>69100496.71874997</v>
      </c>
      <c r="AT101" s="28">
        <f>SUM($I$98:AT98)</f>
        <v>69100496.71874997</v>
      </c>
      <c r="AU101" s="28">
        <f>SUM($I$98:AU98)</f>
        <v>69100496.71874997</v>
      </c>
      <c r="AV101" s="28">
        <f>SUM($I$98:AV98)</f>
        <v>69100496.71874997</v>
      </c>
      <c r="AW101" s="28">
        <f>SUM($I$98:AW98)</f>
        <v>69100496.71874997</v>
      </c>
      <c r="AX101" s="28">
        <f>SUM($I$98:AX98)</f>
        <v>69100496.71874997</v>
      </c>
      <c r="AY101" s="28">
        <f>SUM($I$98:AY98)</f>
        <v>69100496.71874997</v>
      </c>
      <c r="AZ101" s="28">
        <f>SUM($I$98:AZ98)</f>
        <v>69100496.71874997</v>
      </c>
      <c r="BA101" s="28">
        <f>SUM($I$98:BA98)</f>
        <v>69100496.71874997</v>
      </c>
      <c r="BB101" s="28">
        <f>SUM($I$98:BB98)</f>
        <v>69100496.71874997</v>
      </c>
      <c r="BC101" s="28">
        <f>SUM($I$98:BC98)</f>
        <v>69100496.71874997</v>
      </c>
      <c r="BD101" s="28">
        <f>SUM($I$98:BD98)</f>
        <v>69100496.71874997</v>
      </c>
      <c r="BE101" s="28">
        <f>SUM($I$98:BE98)</f>
        <v>69100496.71874997</v>
      </c>
      <c r="BF101" s="28">
        <f>SUM($I$98:BF98)</f>
        <v>69100496.71874997</v>
      </c>
      <c r="BG101" s="28">
        <f>SUM($I$98:BG98)</f>
        <v>69100496.71874997</v>
      </c>
      <c r="BH101" s="28">
        <f>SUM($I$98:BH98)</f>
        <v>69100496.71874997</v>
      </c>
      <c r="BI101" s="28">
        <f>SUM($I$98:BI98)</f>
        <v>69100496.71874997</v>
      </c>
      <c r="BJ101" s="28">
        <f>SUM($I$98:BJ98)</f>
        <v>69100496.71874997</v>
      </c>
      <c r="BK101" s="28">
        <f>SUM($I$98:BK98)</f>
        <v>69100496.71874997</v>
      </c>
      <c r="BL101" s="28">
        <f>SUM($I$98:BL98)</f>
        <v>69100496.71874997</v>
      </c>
      <c r="BM101" s="28">
        <f>SUM($I$98:BM98)</f>
        <v>69100496.71874997</v>
      </c>
      <c r="BN101" s="28">
        <f>SUM($I$98:BN98)</f>
        <v>69100496.71874997</v>
      </c>
      <c r="BO101" s="28">
        <f>SUM($I$98:BO98)</f>
        <v>69100496.71874997</v>
      </c>
      <c r="BP101" s="28">
        <f>SUM($I$98:BP98)</f>
        <v>69100496.71874997</v>
      </c>
      <c r="BQ101" s="28">
        <f>SUM($I$98:BQ98)</f>
        <v>69100496.71874997</v>
      </c>
      <c r="BR101" s="28">
        <f>SUM($I$98:BR98)</f>
        <v>69100496.71874997</v>
      </c>
      <c r="BS101" s="28">
        <f>SUM($I$98:BS98)</f>
        <v>69100496.71874997</v>
      </c>
      <c r="BT101" s="28">
        <f>SUM($I$98:BT98)</f>
        <v>69100496.71874997</v>
      </c>
      <c r="BU101" s="28">
        <f>SUM($I$98:BU98)</f>
        <v>69100496.71874997</v>
      </c>
      <c r="BV101" s="28">
        <f>SUM($I$98:BV98)</f>
        <v>69100496.71874997</v>
      </c>
      <c r="BW101" s="28">
        <f>SUM($I$98:BW98)</f>
        <v>69100496.71874997</v>
      </c>
      <c r="BX101" s="28">
        <f>SUM($I$98:BX98)</f>
        <v>69100496.71874997</v>
      </c>
      <c r="BY101" s="28">
        <f>SUM($I$98:BY98)</f>
        <v>69100496.71874997</v>
      </c>
      <c r="BZ101" s="28">
        <f>SUM($I$98:BZ98)</f>
        <v>69100496.71874997</v>
      </c>
      <c r="CA101" s="28">
        <f>SUM($I$98:CA98)</f>
        <v>69100496.71874997</v>
      </c>
      <c r="CB101" s="28">
        <f>SUM($I$98:CB98)</f>
        <v>69100496.71874997</v>
      </c>
      <c r="CC101" s="28">
        <f>SUM($I$98:CC98)</f>
        <v>69100496.71874997</v>
      </c>
      <c r="CD101" s="28">
        <f>SUM($I$98:CD98)</f>
        <v>69100496.71874997</v>
      </c>
      <c r="CE101" s="28">
        <f>SUM($I$98:CE98)</f>
        <v>69100496.71874997</v>
      </c>
      <c r="CF101" s="28">
        <f>SUM($I$98:CF98)</f>
        <v>69100496.71874997</v>
      </c>
      <c r="CG101" s="28">
        <f>SUM($I$98:CG98)</f>
        <v>69100496.71874997</v>
      </c>
      <c r="CH101" s="28">
        <f>SUM($I$98:CH98)</f>
        <v>69100496.71874997</v>
      </c>
      <c r="CI101" s="28">
        <f>SUM($I$98:CI98)</f>
        <v>69100496.71874997</v>
      </c>
      <c r="CJ101" s="28">
        <f>SUM($I$98:CJ98)</f>
        <v>69100496.71874997</v>
      </c>
      <c r="CK101" s="28">
        <f>SUM($I$98:CK98)</f>
        <v>69100496.71874997</v>
      </c>
      <c r="CL101" s="28">
        <f>SUM($I$98:CL98)</f>
        <v>69100496.71874997</v>
      </c>
      <c r="CM101" s="28">
        <f>SUM($I$98:CM98)</f>
        <v>69100496.71874997</v>
      </c>
      <c r="CN101" s="28">
        <f>SUM($I$98:CN98)</f>
        <v>69100496.71874997</v>
      </c>
      <c r="CO101" s="28">
        <f>SUM($I$98:CO98)</f>
        <v>69100496.71874997</v>
      </c>
      <c r="CP101" s="28">
        <f>SUM($I$98:CP98)</f>
        <v>69100496.71874997</v>
      </c>
      <c r="CQ101" s="28">
        <f>SUM($I$98:CQ98)</f>
        <v>69100496.71874997</v>
      </c>
      <c r="CR101" s="28">
        <f>SUM($I$98:CR98)</f>
        <v>69100496.71874997</v>
      </c>
      <c r="CS101" s="28">
        <f>SUM($I$98:CS98)</f>
        <v>69100496.71874997</v>
      </c>
      <c r="CT101" s="28">
        <f>SUM($I$98:CT98)</f>
        <v>69100496.71874997</v>
      </c>
      <c r="CU101" s="28">
        <f>SUM($I$98:CU98)</f>
        <v>69100496.71874997</v>
      </c>
      <c r="CV101" s="28">
        <f>SUM($I$98:CV98)</f>
        <v>69100496.71874997</v>
      </c>
      <c r="CW101" s="28">
        <f>SUM($I$98:CW98)</f>
        <v>69100496.71874997</v>
      </c>
      <c r="CX101" s="28">
        <f>SUM($I$98:CX98)</f>
        <v>69100496.71874997</v>
      </c>
      <c r="CY101" s="28">
        <f>SUM($I$98:CY98)</f>
        <v>69100496.71874997</v>
      </c>
      <c r="CZ101" s="28">
        <f>SUM($I$98:CZ98)</f>
        <v>69100496.71874997</v>
      </c>
      <c r="DA101" s="28">
        <f>SUM($I$98:DA98)</f>
        <v>69100496.71874997</v>
      </c>
      <c r="DB101" s="28">
        <f>SUM($I$98:DB98)</f>
        <v>69100496.71874997</v>
      </c>
      <c r="DC101" s="28">
        <f>SUM($I$98:DC98)</f>
        <v>69100496.71874997</v>
      </c>
      <c r="DD101" s="28">
        <f>SUM($I$98:DD98)</f>
        <v>69100496.71874997</v>
      </c>
      <c r="DE101" s="28">
        <f>SUM($I$98:DE98)</f>
        <v>69100496.71874997</v>
      </c>
      <c r="DF101" s="28">
        <f>SUM($I$98:DF98)</f>
        <v>69100496.71874997</v>
      </c>
      <c r="DG101" s="28">
        <f>SUM($I$98:DG98)</f>
        <v>69100496.71874997</v>
      </c>
      <c r="DH101" s="28">
        <f>SUM($I$98:DH98)</f>
        <v>69100496.71874997</v>
      </c>
      <c r="DI101" s="28">
        <f>SUM($I$98:DI98)</f>
        <v>69100496.71874997</v>
      </c>
      <c r="DJ101" s="28">
        <f>SUM($I$98:DJ98)</f>
        <v>69100496.71874997</v>
      </c>
      <c r="DK101" s="28">
        <f>SUM($I$98:DK98)</f>
        <v>69100496.71874997</v>
      </c>
      <c r="DL101" s="28">
        <f>SUM($I$98:DL98)</f>
        <v>69100496.71874997</v>
      </c>
      <c r="DM101" s="28">
        <f>SUM($I$98:DM98)</f>
        <v>69100496.71874997</v>
      </c>
      <c r="DN101" s="28">
        <f>SUM($I$98:DN98)</f>
        <v>69100496.71874997</v>
      </c>
      <c r="DO101" s="28">
        <f>SUM($I$98:DO98)</f>
        <v>69100496.71874997</v>
      </c>
      <c r="DP101" s="28">
        <f>SUM($I$98:DP98)</f>
        <v>69100496.71874997</v>
      </c>
      <c r="DQ101" s="28">
        <f>SUM($I$98:DQ98)</f>
        <v>69100496.71874997</v>
      </c>
      <c r="DR101" s="28">
        <f>SUM($I$98:DR98)</f>
        <v>69100496.71874997</v>
      </c>
      <c r="DS101" s="28">
        <f>SUM($I$98:DS98)</f>
        <v>69100496.71874997</v>
      </c>
      <c r="DT101" s="28">
        <f>SUM($I$98:DT98)</f>
        <v>69100496.71874997</v>
      </c>
      <c r="DU101" s="28">
        <f>SUM($I$98:DU98)</f>
        <v>69100496.71874997</v>
      </c>
      <c r="DV101" s="28">
        <f>SUM($I$98:DV98)</f>
        <v>69100496.71874997</v>
      </c>
      <c r="DW101" s="28">
        <f>SUM($I$98:DW98)</f>
        <v>69100496.71874997</v>
      </c>
      <c r="DX101" s="28">
        <f>SUM($I$98:DX98)</f>
        <v>69100496.71874997</v>
      </c>
      <c r="DY101" s="28">
        <f>SUM($I$98:DY98)</f>
        <v>69100496.71874997</v>
      </c>
      <c r="DZ101" s="28">
        <f>SUM($I$98:DZ98)</f>
        <v>69100496.71874997</v>
      </c>
      <c r="EA101" s="28">
        <f>SUM($I$98:EA98)</f>
        <v>69100496.71874997</v>
      </c>
      <c r="EB101" s="28">
        <f>SUM($I$98:EB98)</f>
        <v>69100496.71874997</v>
      </c>
      <c r="EC101" s="28">
        <f>SUM($I$98:EC98)</f>
        <v>69100496.71874997</v>
      </c>
      <c r="ED101" s="28">
        <f>SUM($I$98:ED98)</f>
        <v>69100496.71874997</v>
      </c>
      <c r="EE101" s="28">
        <f>SUM($I$98:EE98)</f>
        <v>69100496.71874997</v>
      </c>
      <c r="EF101" s="28">
        <f>SUM($I$98:EF98)</f>
        <v>69100496.71874997</v>
      </c>
      <c r="EG101" s="28">
        <f>SUM($I$98:EG98)</f>
        <v>69100496.71874997</v>
      </c>
      <c r="EH101" s="28">
        <f>SUM($I$98:EH98)</f>
        <v>69100496.71874997</v>
      </c>
      <c r="EI101" s="28">
        <f>SUM($I$98:EI98)</f>
        <v>69100496.71874997</v>
      </c>
      <c r="EJ101" s="28">
        <f>SUM($I$98:EJ98)</f>
        <v>69100496.71874997</v>
      </c>
      <c r="EK101" s="28">
        <f>SUM($I$98:EK98)</f>
        <v>69100496.71874997</v>
      </c>
      <c r="EL101" s="28">
        <f>SUM($I$98:EL98)</f>
        <v>69100496.71874997</v>
      </c>
      <c r="EM101" s="28">
        <f>SUM($I$98:EM98)</f>
        <v>69100496.71874997</v>
      </c>
      <c r="EN101" s="28">
        <f>SUM($I$98:EN98)</f>
        <v>69100496.71874997</v>
      </c>
      <c r="EO101" s="28">
        <f>SUM($I$98:EO98)</f>
        <v>69100496.71874997</v>
      </c>
      <c r="EP101" s="28">
        <f>SUM($I$98:EP98)</f>
        <v>69100496.71874997</v>
      </c>
      <c r="EQ101" s="28">
        <f>SUM($I$98:EQ98)</f>
        <v>69100496.71874997</v>
      </c>
      <c r="ER101" s="28">
        <f>SUM($I$98:ER98)</f>
        <v>69100496.71874997</v>
      </c>
      <c r="ES101" s="28">
        <f>SUM($I$98:ES98)</f>
        <v>69100496.71874997</v>
      </c>
      <c r="ET101" s="28">
        <f>SUM($I$98:ET98)</f>
        <v>69100496.71874997</v>
      </c>
      <c r="EU101" s="28">
        <f>SUM($I$98:EU98)</f>
        <v>69100496.71874997</v>
      </c>
      <c r="EV101" s="28">
        <f>SUM($I$98:EV98)</f>
        <v>69100496.71874997</v>
      </c>
      <c r="EW101" s="28">
        <f>SUM($I$98:EW98)</f>
        <v>69100496.71874997</v>
      </c>
      <c r="EX101" s="28">
        <f>SUM($I$98:EX98)</f>
        <v>69100496.71874997</v>
      </c>
      <c r="EY101" s="28">
        <f>SUM($I$98:EY98)</f>
        <v>69100496.71874997</v>
      </c>
      <c r="EZ101" s="28">
        <f>SUM($I$98:EZ98)</f>
        <v>69100496.71874997</v>
      </c>
      <c r="FA101" s="28">
        <f>SUM($I$98:FA98)</f>
        <v>69100496.71874997</v>
      </c>
      <c r="FB101" s="28">
        <f>SUM($I$98:FB98)</f>
        <v>69100496.71874997</v>
      </c>
      <c r="FC101" s="28">
        <f>SUM($I$98:FC98)</f>
        <v>69100496.71874997</v>
      </c>
      <c r="FD101" s="28">
        <f>SUM($I$98:FD98)</f>
        <v>69100496.71874997</v>
      </c>
      <c r="FE101" s="28">
        <f>SUM($I$98:FE98)</f>
        <v>69100496.71874997</v>
      </c>
      <c r="FF101" s="28">
        <f>SUM($I$98:FF98)</f>
        <v>69100496.71874997</v>
      </c>
      <c r="FG101" s="28">
        <f>SUM($I$98:FG98)</f>
        <v>69100496.71874997</v>
      </c>
      <c r="FH101" s="28">
        <f>SUM($I$98:FH98)</f>
        <v>69100496.71874997</v>
      </c>
      <c r="FI101" s="28">
        <f>SUM($I$98:FI98)</f>
        <v>69100496.71874997</v>
      </c>
      <c r="FJ101" s="28">
        <f>SUM($I$98:FJ98)</f>
        <v>69100496.71874997</v>
      </c>
      <c r="FK101" s="28">
        <f>SUM($I$98:FK98)</f>
        <v>69100496.71874997</v>
      </c>
      <c r="FL101" s="28">
        <f>SUM($I$98:FL98)</f>
        <v>69100496.71874997</v>
      </c>
      <c r="FM101" s="28">
        <f>SUM($I$98:FM98)</f>
        <v>69100496.71874997</v>
      </c>
      <c r="FN101" s="28">
        <f>SUM($I$98:FN98)</f>
        <v>69100496.71874997</v>
      </c>
      <c r="FO101" s="28">
        <f>SUM($I$98:FO98)</f>
        <v>69100496.71874997</v>
      </c>
      <c r="FP101" s="28">
        <f>SUM($I$98:FP98)</f>
        <v>69100496.71874997</v>
      </c>
      <c r="FQ101" s="28">
        <f>SUM($I$98:FQ98)</f>
        <v>69100496.71874997</v>
      </c>
      <c r="FR101" s="28">
        <f>SUM($I$98:FR98)</f>
        <v>69100496.71874997</v>
      </c>
      <c r="FS101" s="28">
        <f>SUM($I$98:FS98)</f>
        <v>69100496.71874997</v>
      </c>
      <c r="FT101" s="28">
        <f>SUM($I$98:FT98)</f>
        <v>69100496.71874997</v>
      </c>
      <c r="FU101" s="28">
        <f>SUM($I$98:FU98)</f>
        <v>69100496.71874997</v>
      </c>
      <c r="FV101" s="28">
        <f>SUM($I$98:FV98)</f>
        <v>69100496.71874997</v>
      </c>
      <c r="FW101" s="28">
        <f>SUM($I$98:FW98)</f>
        <v>69100496.71874997</v>
      </c>
      <c r="FX101" s="28">
        <f>SUM($I$98:FX98)</f>
        <v>69100496.71874997</v>
      </c>
    </row>
    <row r="102" spans="6:180" x14ac:dyDescent="0.3">
      <c r="F102" s="3" t="s">
        <v>53</v>
      </c>
      <c r="G102" s="6">
        <v>25</v>
      </c>
      <c r="H102" s="1" t="s">
        <v>54</v>
      </c>
      <c r="I102" s="29">
        <f t="shared" ref="I102:BT102" si="161">IFERROR(IPMT($G$103/12,I100,$G$102*12,-I101,0),0)</f>
        <v>0</v>
      </c>
      <c r="J102" s="29">
        <f t="shared" si="161"/>
        <v>0</v>
      </c>
      <c r="K102" s="29">
        <f t="shared" si="161"/>
        <v>0</v>
      </c>
      <c r="L102" s="29">
        <f t="shared" si="161"/>
        <v>0</v>
      </c>
      <c r="M102" s="29">
        <f t="shared" si="161"/>
        <v>0</v>
      </c>
      <c r="N102" s="29">
        <f t="shared" si="161"/>
        <v>0</v>
      </c>
      <c r="O102" s="29">
        <f t="shared" si="161"/>
        <v>0</v>
      </c>
      <c r="P102" s="29">
        <f t="shared" si="161"/>
        <v>0</v>
      </c>
      <c r="Q102" s="29">
        <f t="shared" si="161"/>
        <v>0</v>
      </c>
      <c r="R102" s="29">
        <f t="shared" si="161"/>
        <v>0</v>
      </c>
      <c r="S102" s="29">
        <f t="shared" si="161"/>
        <v>0</v>
      </c>
      <c r="T102" s="29">
        <f t="shared" si="161"/>
        <v>0</v>
      </c>
      <c r="U102" s="29">
        <f t="shared" si="161"/>
        <v>0</v>
      </c>
      <c r="V102" s="29">
        <f t="shared" si="161"/>
        <v>0</v>
      </c>
      <c r="W102" s="29">
        <f t="shared" si="161"/>
        <v>0</v>
      </c>
      <c r="X102" s="29">
        <f t="shared" si="161"/>
        <v>0</v>
      </c>
      <c r="Y102" s="29">
        <f t="shared" si="161"/>
        <v>0</v>
      </c>
      <c r="Z102" s="29">
        <f t="shared" si="161"/>
        <v>0</v>
      </c>
      <c r="AA102" s="29">
        <f t="shared" si="161"/>
        <v>0</v>
      </c>
      <c r="AB102" s="29">
        <f t="shared" si="161"/>
        <v>0</v>
      </c>
      <c r="AC102" s="29">
        <f t="shared" si="161"/>
        <v>0</v>
      </c>
      <c r="AD102" s="29">
        <f t="shared" si="161"/>
        <v>0</v>
      </c>
      <c r="AE102" s="29">
        <f t="shared" si="161"/>
        <v>0</v>
      </c>
      <c r="AF102" s="29">
        <f t="shared" si="161"/>
        <v>0</v>
      </c>
      <c r="AG102" s="29">
        <f t="shared" si="161"/>
        <v>0</v>
      </c>
      <c r="AH102" s="29">
        <f t="shared" si="161"/>
        <v>0</v>
      </c>
      <c r="AI102" s="29">
        <f t="shared" si="161"/>
        <v>0</v>
      </c>
      <c r="AJ102" s="29">
        <f t="shared" si="161"/>
        <v>0</v>
      </c>
      <c r="AK102" s="29">
        <f t="shared" si="161"/>
        <v>0</v>
      </c>
      <c r="AL102" s="29">
        <f t="shared" si="161"/>
        <v>0</v>
      </c>
      <c r="AM102" s="29">
        <f t="shared" si="161"/>
        <v>0</v>
      </c>
      <c r="AN102" s="29">
        <f t="shared" si="161"/>
        <v>287918.73632812488</v>
      </c>
      <c r="AO102" s="29">
        <f t="shared" si="161"/>
        <v>287435.25346928218</v>
      </c>
      <c r="AP102" s="29">
        <f t="shared" si="161"/>
        <v>286949.75609852769</v>
      </c>
      <c r="AQ102" s="29">
        <f t="shared" si="161"/>
        <v>286462.23582206178</v>
      </c>
      <c r="AR102" s="29">
        <f t="shared" si="161"/>
        <v>285972.68421111052</v>
      </c>
      <c r="AS102" s="29">
        <f t="shared" si="161"/>
        <v>285481.09280178032</v>
      </c>
      <c r="AT102" s="29">
        <f t="shared" si="161"/>
        <v>284987.45309491118</v>
      </c>
      <c r="AU102" s="29">
        <f t="shared" si="161"/>
        <v>284491.75655593013</v>
      </c>
      <c r="AV102" s="29">
        <f t="shared" si="161"/>
        <v>283993.99461470341</v>
      </c>
      <c r="AW102" s="29">
        <f t="shared" si="161"/>
        <v>283494.15866538812</v>
      </c>
      <c r="AX102" s="29">
        <f t="shared" si="161"/>
        <v>282992.24006628408</v>
      </c>
      <c r="AY102" s="29">
        <f t="shared" si="161"/>
        <v>282488.23013968376</v>
      </c>
      <c r="AZ102" s="29">
        <f t="shared" si="161"/>
        <v>281982.12017172266</v>
      </c>
      <c r="BA102" s="29">
        <f t="shared" si="161"/>
        <v>281473.9014122283</v>
      </c>
      <c r="BB102" s="29">
        <f t="shared" si="161"/>
        <v>280963.56507456943</v>
      </c>
      <c r="BC102" s="29">
        <f t="shared" si="161"/>
        <v>280451.10233550362</v>
      </c>
      <c r="BD102" s="29">
        <f t="shared" si="161"/>
        <v>279936.50433502503</v>
      </c>
      <c r="BE102" s="29">
        <f t="shared" si="161"/>
        <v>279419.76217621117</v>
      </c>
      <c r="BF102" s="29">
        <f t="shared" si="161"/>
        <v>278900.8669250689</v>
      </c>
      <c r="BG102" s="29">
        <f t="shared" si="161"/>
        <v>278379.80961038015</v>
      </c>
      <c r="BH102" s="29">
        <f t="shared" si="161"/>
        <v>277856.58122354688</v>
      </c>
      <c r="BI102" s="29">
        <f t="shared" si="161"/>
        <v>277331.17271843518</v>
      </c>
      <c r="BJ102" s="29">
        <f t="shared" si="161"/>
        <v>276803.57501121884</v>
      </c>
      <c r="BK102" s="29">
        <f t="shared" si="161"/>
        <v>276273.77898022241</v>
      </c>
      <c r="BL102" s="29">
        <f t="shared" si="161"/>
        <v>275741.77546576352</v>
      </c>
      <c r="BM102" s="29">
        <f t="shared" si="161"/>
        <v>275207.55526999437</v>
      </c>
      <c r="BN102" s="29">
        <f t="shared" si="161"/>
        <v>274671.10915674281</v>
      </c>
      <c r="BO102" s="29">
        <f t="shared" si="161"/>
        <v>274132.42785135278</v>
      </c>
      <c r="BP102" s="29">
        <f t="shared" si="161"/>
        <v>273591.50204052357</v>
      </c>
      <c r="BQ102" s="29">
        <f t="shared" si="161"/>
        <v>273048.32237214921</v>
      </c>
      <c r="BR102" s="29">
        <f t="shared" si="161"/>
        <v>272502.87945515674</v>
      </c>
      <c r="BS102" s="29">
        <f t="shared" si="161"/>
        <v>271955.16385934333</v>
      </c>
      <c r="BT102" s="29">
        <f t="shared" si="161"/>
        <v>271405.16611521412</v>
      </c>
      <c r="BU102" s="29">
        <f t="shared" ref="BU102:EF102" si="162">IFERROR(IPMT($G$103/12,BU100,$G$102*12,-BU101,0),0)</f>
        <v>270852.87671381765</v>
      </c>
      <c r="BV102" s="29">
        <f t="shared" si="162"/>
        <v>270298.28610658203</v>
      </c>
      <c r="BW102" s="29">
        <f t="shared" si="162"/>
        <v>269741.38470514969</v>
      </c>
      <c r="BX102" s="29">
        <f t="shared" si="162"/>
        <v>269182.16288121132</v>
      </c>
      <c r="BY102" s="29">
        <f t="shared" si="162"/>
        <v>268620.61096633988</v>
      </c>
      <c r="BZ102" s="29">
        <f t="shared" si="162"/>
        <v>268056.71925182309</v>
      </c>
      <c r="CA102" s="29">
        <f t="shared" si="162"/>
        <v>267490.47798849584</v>
      </c>
      <c r="CB102" s="29">
        <f t="shared" si="162"/>
        <v>266921.87738657143</v>
      </c>
      <c r="CC102" s="29">
        <f t="shared" si="162"/>
        <v>266350.90761547233</v>
      </c>
      <c r="CD102" s="29">
        <f t="shared" si="162"/>
        <v>265777.55880366027</v>
      </c>
      <c r="CE102" s="29">
        <f t="shared" si="162"/>
        <v>265201.82103846571</v>
      </c>
      <c r="CF102" s="29">
        <f t="shared" si="162"/>
        <v>264623.68436591618</v>
      </c>
      <c r="CG102" s="29">
        <f t="shared" si="162"/>
        <v>264043.13879056426</v>
      </c>
      <c r="CH102" s="29">
        <f t="shared" si="162"/>
        <v>263460.17427531513</v>
      </c>
      <c r="CI102" s="29">
        <f t="shared" si="162"/>
        <v>262874.78074125241</v>
      </c>
      <c r="CJ102" s="29">
        <f t="shared" si="162"/>
        <v>262286.94806746452</v>
      </c>
      <c r="CK102" s="29">
        <f t="shared" si="162"/>
        <v>261696.66609086905</v>
      </c>
      <c r="CL102" s="29">
        <f t="shared" si="162"/>
        <v>261103.92460603788</v>
      </c>
      <c r="CM102" s="29">
        <f t="shared" si="162"/>
        <v>260508.71336501988</v>
      </c>
      <c r="CN102" s="29">
        <f t="shared" si="162"/>
        <v>259911.02207716429</v>
      </c>
      <c r="CO102" s="29">
        <f t="shared" si="162"/>
        <v>259310.84040894263</v>
      </c>
      <c r="CP102" s="29">
        <f t="shared" si="162"/>
        <v>258708.15798377007</v>
      </c>
      <c r="CQ102" s="29">
        <f t="shared" si="162"/>
        <v>258102.96438182591</v>
      </c>
      <c r="CR102" s="29">
        <f t="shared" si="162"/>
        <v>257495.24913987375</v>
      </c>
      <c r="CS102" s="29">
        <f t="shared" si="162"/>
        <v>256885.00175108001</v>
      </c>
      <c r="CT102" s="29">
        <f t="shared" si="162"/>
        <v>256272.21166483298</v>
      </c>
      <c r="CU102" s="29">
        <f t="shared" si="162"/>
        <v>255656.86828655997</v>
      </c>
      <c r="CV102" s="29">
        <f t="shared" si="162"/>
        <v>255038.96097754413</v>
      </c>
      <c r="CW102" s="29">
        <f t="shared" si="162"/>
        <v>254418.47905474078</v>
      </c>
      <c r="CX102" s="29">
        <f t="shared" si="162"/>
        <v>253795.41179059233</v>
      </c>
      <c r="CY102" s="29">
        <f t="shared" si="162"/>
        <v>253169.74841284333</v>
      </c>
      <c r="CZ102" s="29">
        <f t="shared" si="162"/>
        <v>252541.47810435362</v>
      </c>
      <c r="DA102" s="29">
        <f t="shared" si="162"/>
        <v>251910.59000291201</v>
      </c>
      <c r="DB102" s="29">
        <f t="shared" si="162"/>
        <v>251277.07320104761</v>
      </c>
      <c r="DC102" s="29">
        <f t="shared" si="162"/>
        <v>250640.91674584211</v>
      </c>
      <c r="DD102" s="29">
        <f t="shared" si="162"/>
        <v>250002.10963873996</v>
      </c>
      <c r="DE102" s="29">
        <f t="shared" si="162"/>
        <v>249360.64083535824</v>
      </c>
      <c r="DF102" s="29">
        <f t="shared" si="162"/>
        <v>248716.49924529574</v>
      </c>
      <c r="DG102" s="29">
        <f t="shared" si="162"/>
        <v>248069.67373194124</v>
      </c>
      <c r="DH102" s="29">
        <f t="shared" si="162"/>
        <v>247420.1531122812</v>
      </c>
      <c r="DI102" s="29">
        <f t="shared" si="162"/>
        <v>246767.92615670586</v>
      </c>
      <c r="DJ102" s="29">
        <f t="shared" si="162"/>
        <v>246112.9815888156</v>
      </c>
      <c r="DK102" s="29">
        <f t="shared" si="162"/>
        <v>245455.3080852259</v>
      </c>
      <c r="DL102" s="29">
        <f t="shared" si="162"/>
        <v>244794.89427537116</v>
      </c>
      <c r="DM102" s="29">
        <f t="shared" si="162"/>
        <v>244131.72874130865</v>
      </c>
      <c r="DN102" s="29">
        <f t="shared" si="162"/>
        <v>243465.80001752096</v>
      </c>
      <c r="DO102" s="29">
        <f t="shared" si="162"/>
        <v>242797.09659071744</v>
      </c>
      <c r="DP102" s="29">
        <f t="shared" si="162"/>
        <v>242125.6068996356</v>
      </c>
      <c r="DQ102" s="29">
        <f t="shared" si="162"/>
        <v>241451.31933484095</v>
      </c>
      <c r="DR102" s="29">
        <f t="shared" si="162"/>
        <v>240774.22223852627</v>
      </c>
      <c r="DS102" s="29">
        <f t="shared" si="162"/>
        <v>240094.30390431033</v>
      </c>
      <c r="DT102" s="29">
        <f t="shared" si="162"/>
        <v>239411.55257703509</v>
      </c>
      <c r="DU102" s="29">
        <f t="shared" si="162"/>
        <v>238725.95645256294</v>
      </c>
      <c r="DV102" s="29">
        <f t="shared" si="162"/>
        <v>238037.50367757212</v>
      </c>
      <c r="DW102" s="29">
        <f t="shared" si="162"/>
        <v>237346.18234935214</v>
      </c>
      <c r="DX102" s="29">
        <f t="shared" si="162"/>
        <v>236651.98051559794</v>
      </c>
      <c r="DY102" s="29">
        <f t="shared" si="162"/>
        <v>235954.8861742031</v>
      </c>
      <c r="DZ102" s="29">
        <f t="shared" si="162"/>
        <v>235254.88727305242</v>
      </c>
      <c r="EA102" s="29">
        <f t="shared" si="162"/>
        <v>234551.97170981363</v>
      </c>
      <c r="EB102" s="29">
        <f t="shared" si="162"/>
        <v>233846.12733172809</v>
      </c>
      <c r="EC102" s="29">
        <f t="shared" si="162"/>
        <v>233137.34193540041</v>
      </c>
      <c r="ED102" s="29">
        <f t="shared" si="162"/>
        <v>232425.60326658806</v>
      </c>
      <c r="EE102" s="29">
        <f t="shared" si="162"/>
        <v>231710.89901998904</v>
      </c>
      <c r="EF102" s="29">
        <f t="shared" si="162"/>
        <v>230993.21683902913</v>
      </c>
      <c r="EG102" s="29">
        <f t="shared" ref="EG102:FX102" si="163">IFERROR(IPMT($G$103/12,EG100,$G$102*12,-EG101,0),0)</f>
        <v>230272.54431564861</v>
      </c>
      <c r="EH102" s="29">
        <f t="shared" si="163"/>
        <v>229548.8689900873</v>
      </c>
      <c r="EI102" s="29">
        <f t="shared" si="163"/>
        <v>228822.17835066948</v>
      </c>
      <c r="EJ102" s="29">
        <f t="shared" si="163"/>
        <v>228092.45983358749</v>
      </c>
      <c r="EK102" s="29">
        <f t="shared" si="163"/>
        <v>227359.70082268424</v>
      </c>
      <c r="EL102" s="29">
        <f t="shared" si="163"/>
        <v>226623.88864923557</v>
      </c>
      <c r="EM102" s="29">
        <f t="shared" si="163"/>
        <v>225885.01059173091</v>
      </c>
      <c r="EN102" s="29">
        <f t="shared" si="163"/>
        <v>225143.05387565325</v>
      </c>
      <c r="EO102" s="29">
        <f t="shared" si="163"/>
        <v>224398.00567325865</v>
      </c>
      <c r="EP102" s="29">
        <f t="shared" si="163"/>
        <v>223649.85310335411</v>
      </c>
      <c r="EQ102" s="29">
        <f t="shared" si="163"/>
        <v>222898.58323107491</v>
      </c>
      <c r="ER102" s="29">
        <f t="shared" si="163"/>
        <v>222144.18306766122</v>
      </c>
      <c r="ES102" s="29">
        <f t="shared" si="163"/>
        <v>221386.6395702333</v>
      </c>
      <c r="ET102" s="29">
        <f t="shared" si="163"/>
        <v>220625.9396415661</v>
      </c>
      <c r="EU102" s="29">
        <f t="shared" si="163"/>
        <v>219862.07012986278</v>
      </c>
      <c r="EV102" s="29">
        <f t="shared" si="163"/>
        <v>219095.0178285274</v>
      </c>
      <c r="EW102" s="29">
        <f t="shared" si="163"/>
        <v>218324.76947593642</v>
      </c>
      <c r="EX102" s="29">
        <f t="shared" si="163"/>
        <v>217551.31175520967</v>
      </c>
      <c r="EY102" s="29">
        <f t="shared" si="163"/>
        <v>216774.63129397985</v>
      </c>
      <c r="EZ102" s="29">
        <f t="shared" si="163"/>
        <v>215994.71466416161</v>
      </c>
      <c r="FA102" s="29">
        <f t="shared" si="163"/>
        <v>215211.54838171913</v>
      </c>
      <c r="FB102" s="29">
        <f t="shared" si="163"/>
        <v>214425.11890643311</v>
      </c>
      <c r="FC102" s="29">
        <f t="shared" si="163"/>
        <v>213635.41264166674</v>
      </c>
      <c r="FD102" s="29">
        <f t="shared" si="163"/>
        <v>212842.41593413052</v>
      </c>
      <c r="FE102" s="29">
        <f t="shared" si="163"/>
        <v>212046.11507364622</v>
      </c>
      <c r="FF102" s="29">
        <f t="shared" si="163"/>
        <v>211246.49629290993</v>
      </c>
      <c r="FG102" s="29">
        <f t="shared" si="163"/>
        <v>210443.54576725391</v>
      </c>
      <c r="FH102" s="29">
        <f t="shared" si="163"/>
        <v>209637.24961440763</v>
      </c>
      <c r="FI102" s="29">
        <f t="shared" si="163"/>
        <v>208827.59389425779</v>
      </c>
      <c r="FJ102" s="29">
        <f t="shared" si="163"/>
        <v>208014.56460860738</v>
      </c>
      <c r="FK102" s="29">
        <f t="shared" si="163"/>
        <v>207198.14770093345</v>
      </c>
      <c r="FL102" s="29">
        <f t="shared" si="163"/>
        <v>206378.32905614417</v>
      </c>
      <c r="FM102" s="29">
        <f t="shared" si="163"/>
        <v>205555.09450033493</v>
      </c>
      <c r="FN102" s="29">
        <f t="shared" si="163"/>
        <v>204728.42980054309</v>
      </c>
      <c r="FO102" s="29">
        <f t="shared" si="163"/>
        <v>203898.32066450221</v>
      </c>
      <c r="FP102" s="29">
        <f t="shared" si="163"/>
        <v>203064.75274039447</v>
      </c>
      <c r="FQ102" s="29">
        <f t="shared" si="163"/>
        <v>202227.71161660296</v>
      </c>
      <c r="FR102" s="29">
        <f t="shared" si="163"/>
        <v>201387.18282146231</v>
      </c>
      <c r="FS102" s="29">
        <f t="shared" si="163"/>
        <v>200543.15182300852</v>
      </c>
      <c r="FT102" s="29">
        <f t="shared" si="163"/>
        <v>199695.60402872795</v>
      </c>
      <c r="FU102" s="29">
        <f t="shared" si="163"/>
        <v>198844.5247853045</v>
      </c>
      <c r="FV102" s="29">
        <f t="shared" si="163"/>
        <v>197989.89937836677</v>
      </c>
      <c r="FW102" s="29">
        <f t="shared" si="163"/>
        <v>197131.71303223344</v>
      </c>
      <c r="FX102" s="29">
        <f t="shared" si="163"/>
        <v>196269.9509096579</v>
      </c>
    </row>
    <row r="103" spans="6:180" ht="18.75" x14ac:dyDescent="0.45">
      <c r="F103" s="3" t="s">
        <v>55</v>
      </c>
      <c r="G103" s="22">
        <v>0.05</v>
      </c>
      <c r="H103" s="1" t="s">
        <v>56</v>
      </c>
      <c r="I103" s="21">
        <f>IFERROR(PPMT($G$103/12,I100,$G$102*12,-I101,),0)</f>
        <v>0</v>
      </c>
      <c r="J103" s="21">
        <f>IFERROR(PPMT($G$103/12,J100,$G$102*12,-J101,),0)</f>
        <v>0</v>
      </c>
      <c r="K103" s="21">
        <f>IFERROR(PPMT($G$103/12,K100,$G$102*12,-K101,),0)</f>
        <v>0</v>
      </c>
      <c r="L103" s="21">
        <f>IFERROR(PPMT($G$103/12,L100,$G$102*12,-L101,),0)</f>
        <v>0</v>
      </c>
      <c r="M103" s="21">
        <f t="shared" ref="M103:BX103" si="164">IFERROR(PPMT($G$103/12,M100,$G$102*12,-M101,),0)</f>
        <v>0</v>
      </c>
      <c r="N103" s="21">
        <f t="shared" si="164"/>
        <v>0</v>
      </c>
      <c r="O103" s="21">
        <f t="shared" si="164"/>
        <v>0</v>
      </c>
      <c r="P103" s="21">
        <f t="shared" si="164"/>
        <v>0</v>
      </c>
      <c r="Q103" s="21">
        <f t="shared" si="164"/>
        <v>0</v>
      </c>
      <c r="R103" s="21">
        <f t="shared" si="164"/>
        <v>0</v>
      </c>
      <c r="S103" s="21">
        <f t="shared" si="164"/>
        <v>0</v>
      </c>
      <c r="T103" s="21">
        <f t="shared" si="164"/>
        <v>0</v>
      </c>
      <c r="U103" s="21">
        <f t="shared" si="164"/>
        <v>0</v>
      </c>
      <c r="V103" s="21">
        <f t="shared" si="164"/>
        <v>0</v>
      </c>
      <c r="W103" s="21">
        <f t="shared" si="164"/>
        <v>0</v>
      </c>
      <c r="X103" s="21">
        <f t="shared" si="164"/>
        <v>0</v>
      </c>
      <c r="Y103" s="21">
        <f t="shared" si="164"/>
        <v>0</v>
      </c>
      <c r="Z103" s="21">
        <f t="shared" si="164"/>
        <v>0</v>
      </c>
      <c r="AA103" s="21">
        <f t="shared" si="164"/>
        <v>0</v>
      </c>
      <c r="AB103" s="21">
        <f t="shared" si="164"/>
        <v>0</v>
      </c>
      <c r="AC103" s="21">
        <f t="shared" si="164"/>
        <v>0</v>
      </c>
      <c r="AD103" s="21">
        <f t="shared" si="164"/>
        <v>0</v>
      </c>
      <c r="AE103" s="21">
        <f t="shared" si="164"/>
        <v>0</v>
      </c>
      <c r="AF103" s="21">
        <f t="shared" si="164"/>
        <v>0</v>
      </c>
      <c r="AG103" s="21">
        <f t="shared" si="164"/>
        <v>0</v>
      </c>
      <c r="AH103" s="21">
        <f t="shared" si="164"/>
        <v>0</v>
      </c>
      <c r="AI103" s="21">
        <f t="shared" si="164"/>
        <v>0</v>
      </c>
      <c r="AJ103" s="21">
        <f t="shared" si="164"/>
        <v>0</v>
      </c>
      <c r="AK103" s="21">
        <f t="shared" si="164"/>
        <v>0</v>
      </c>
      <c r="AL103" s="21">
        <f t="shared" si="164"/>
        <v>0</v>
      </c>
      <c r="AM103" s="21">
        <f t="shared" si="164"/>
        <v>0</v>
      </c>
      <c r="AN103" s="21">
        <f t="shared" si="164"/>
        <v>116035.8861222353</v>
      </c>
      <c r="AO103" s="21">
        <f t="shared" si="164"/>
        <v>116519.36898107793</v>
      </c>
      <c r="AP103" s="21">
        <f t="shared" si="164"/>
        <v>117004.86635183245</v>
      </c>
      <c r="AQ103" s="21">
        <f t="shared" si="164"/>
        <v>117492.38662829839</v>
      </c>
      <c r="AR103" s="21">
        <f t="shared" si="164"/>
        <v>117981.93823924965</v>
      </c>
      <c r="AS103" s="21">
        <f t="shared" si="164"/>
        <v>118473.52964857986</v>
      </c>
      <c r="AT103" s="21">
        <f t="shared" si="164"/>
        <v>118967.16935544898</v>
      </c>
      <c r="AU103" s="21">
        <f t="shared" si="164"/>
        <v>119462.86589442997</v>
      </c>
      <c r="AV103" s="21">
        <f t="shared" si="164"/>
        <v>119960.62783565679</v>
      </c>
      <c r="AW103" s="21">
        <f t="shared" si="164"/>
        <v>120460.463784972</v>
      </c>
      <c r="AX103" s="21">
        <f t="shared" si="164"/>
        <v>120962.38238407606</v>
      </c>
      <c r="AY103" s="21">
        <f t="shared" si="164"/>
        <v>121466.39231067637</v>
      </c>
      <c r="AZ103" s="21">
        <f t="shared" si="164"/>
        <v>121972.50227863753</v>
      </c>
      <c r="BA103" s="21">
        <f t="shared" si="164"/>
        <v>122480.72103813183</v>
      </c>
      <c r="BB103" s="21">
        <f t="shared" si="164"/>
        <v>122991.05737579074</v>
      </c>
      <c r="BC103" s="21">
        <f t="shared" si="164"/>
        <v>123503.52011485652</v>
      </c>
      <c r="BD103" s="21">
        <f t="shared" si="164"/>
        <v>124018.11811533509</v>
      </c>
      <c r="BE103" s="21">
        <f t="shared" si="164"/>
        <v>124534.86027414899</v>
      </c>
      <c r="BF103" s="21">
        <f t="shared" si="164"/>
        <v>125053.75552529127</v>
      </c>
      <c r="BG103" s="21">
        <f t="shared" si="164"/>
        <v>125574.81283998</v>
      </c>
      <c r="BH103" s="21">
        <f t="shared" si="164"/>
        <v>126098.04122681323</v>
      </c>
      <c r="BI103" s="21">
        <f t="shared" si="164"/>
        <v>126623.44973192498</v>
      </c>
      <c r="BJ103" s="21">
        <f t="shared" si="164"/>
        <v>127151.04743914132</v>
      </c>
      <c r="BK103" s="21">
        <f t="shared" si="164"/>
        <v>127680.84347013776</v>
      </c>
      <c r="BL103" s="21">
        <f t="shared" si="164"/>
        <v>128212.84698459663</v>
      </c>
      <c r="BM103" s="21">
        <f t="shared" si="164"/>
        <v>128747.0671803658</v>
      </c>
      <c r="BN103" s="21">
        <f t="shared" si="164"/>
        <v>129283.5132936173</v>
      </c>
      <c r="BO103" s="21">
        <f t="shared" si="164"/>
        <v>129822.19459900739</v>
      </c>
      <c r="BP103" s="21">
        <f t="shared" si="164"/>
        <v>130363.12040983659</v>
      </c>
      <c r="BQ103" s="21">
        <f t="shared" si="164"/>
        <v>130906.30007821092</v>
      </c>
      <c r="BR103" s="21">
        <f t="shared" si="164"/>
        <v>131451.74299520344</v>
      </c>
      <c r="BS103" s="21">
        <f t="shared" si="164"/>
        <v>131999.45859101682</v>
      </c>
      <c r="BT103" s="21">
        <f t="shared" si="164"/>
        <v>132549.45633514607</v>
      </c>
      <c r="BU103" s="21">
        <f t="shared" si="164"/>
        <v>133101.74573654248</v>
      </c>
      <c r="BV103" s="21">
        <f t="shared" si="164"/>
        <v>133656.33634377809</v>
      </c>
      <c r="BW103" s="21">
        <f t="shared" si="164"/>
        <v>134213.23774521047</v>
      </c>
      <c r="BX103" s="21">
        <f t="shared" si="164"/>
        <v>134772.45956914886</v>
      </c>
      <c r="BY103" s="21">
        <f t="shared" ref="BY103:DX103" si="165">IFERROR(PPMT($G$103/12,BY100,$G$102*12,-BY101,),0)</f>
        <v>135334.0114840203</v>
      </c>
      <c r="BZ103" s="21">
        <f t="shared" si="165"/>
        <v>135897.90319853707</v>
      </c>
      <c r="CA103" s="21">
        <f t="shared" si="165"/>
        <v>136464.14446186429</v>
      </c>
      <c r="CB103" s="21">
        <f t="shared" si="165"/>
        <v>137032.74506378875</v>
      </c>
      <c r="CC103" s="21">
        <f t="shared" si="165"/>
        <v>137603.71483488785</v>
      </c>
      <c r="CD103" s="21">
        <f t="shared" si="165"/>
        <v>138177.06364669991</v>
      </c>
      <c r="CE103" s="21">
        <f t="shared" si="165"/>
        <v>138752.80141189447</v>
      </c>
      <c r="CF103" s="21">
        <f t="shared" si="165"/>
        <v>139330.93808444403</v>
      </c>
      <c r="CG103" s="21">
        <f t="shared" si="165"/>
        <v>139911.48365979589</v>
      </c>
      <c r="CH103" s="21">
        <f t="shared" si="165"/>
        <v>140494.44817504505</v>
      </c>
      <c r="CI103" s="21">
        <f t="shared" si="165"/>
        <v>141079.84170910774</v>
      </c>
      <c r="CJ103" s="21">
        <f t="shared" si="165"/>
        <v>141667.67438289567</v>
      </c>
      <c r="CK103" s="21">
        <f t="shared" si="165"/>
        <v>142257.9563594911</v>
      </c>
      <c r="CL103" s="21">
        <f t="shared" si="165"/>
        <v>142850.69784432228</v>
      </c>
      <c r="CM103" s="21">
        <f t="shared" si="165"/>
        <v>143445.9090853403</v>
      </c>
      <c r="CN103" s="21">
        <f t="shared" si="165"/>
        <v>144043.60037319586</v>
      </c>
      <c r="CO103" s="21">
        <f t="shared" si="165"/>
        <v>144643.78204141752</v>
      </c>
      <c r="CP103" s="21">
        <f t="shared" si="165"/>
        <v>145246.46446659009</v>
      </c>
      <c r="CQ103" s="21">
        <f t="shared" si="165"/>
        <v>145851.65806853422</v>
      </c>
      <c r="CR103" s="21">
        <f t="shared" si="165"/>
        <v>146459.37331048641</v>
      </c>
      <c r="CS103" s="21">
        <f t="shared" si="165"/>
        <v>147069.62069928015</v>
      </c>
      <c r="CT103" s="21">
        <f t="shared" si="165"/>
        <v>147682.41078552714</v>
      </c>
      <c r="CU103" s="21">
        <f t="shared" si="165"/>
        <v>148297.75416380019</v>
      </c>
      <c r="CV103" s="21">
        <f t="shared" si="165"/>
        <v>148915.66147281602</v>
      </c>
      <c r="CW103" s="21">
        <f t="shared" si="165"/>
        <v>149536.14339561941</v>
      </c>
      <c r="CX103" s="21">
        <f t="shared" si="165"/>
        <v>150159.21065976782</v>
      </c>
      <c r="CY103" s="21">
        <f t="shared" si="165"/>
        <v>150784.87403751686</v>
      </c>
      <c r="CZ103" s="21">
        <f t="shared" si="165"/>
        <v>151413.14434600651</v>
      </c>
      <c r="DA103" s="21">
        <f t="shared" si="165"/>
        <v>152044.0324474482</v>
      </c>
      <c r="DB103" s="21">
        <f t="shared" si="165"/>
        <v>152677.54924931255</v>
      </c>
      <c r="DC103" s="21">
        <f t="shared" si="165"/>
        <v>153313.70570451804</v>
      </c>
      <c r="DD103" s="21">
        <f t="shared" si="165"/>
        <v>153952.5128116202</v>
      </c>
      <c r="DE103" s="21">
        <f t="shared" si="165"/>
        <v>154593.98161500192</v>
      </c>
      <c r="DF103" s="21">
        <f t="shared" si="165"/>
        <v>155238.12320506445</v>
      </c>
      <c r="DG103" s="21">
        <f t="shared" si="165"/>
        <v>155884.94871841889</v>
      </c>
      <c r="DH103" s="21">
        <f t="shared" si="165"/>
        <v>156534.46933807895</v>
      </c>
      <c r="DI103" s="21">
        <f t="shared" si="165"/>
        <v>157186.6962936543</v>
      </c>
      <c r="DJ103" s="21">
        <f t="shared" si="165"/>
        <v>157841.6408615445</v>
      </c>
      <c r="DK103" s="21">
        <f t="shared" si="165"/>
        <v>158499.31436513428</v>
      </c>
      <c r="DL103" s="21">
        <f t="shared" si="165"/>
        <v>159159.72817498902</v>
      </c>
      <c r="DM103" s="21">
        <f t="shared" si="165"/>
        <v>159822.89370905148</v>
      </c>
      <c r="DN103" s="21">
        <f t="shared" si="165"/>
        <v>160488.8224328392</v>
      </c>
      <c r="DO103" s="21">
        <f t="shared" si="165"/>
        <v>161157.52585964269</v>
      </c>
      <c r="DP103" s="21">
        <f t="shared" si="165"/>
        <v>161829.01555072455</v>
      </c>
      <c r="DQ103" s="21">
        <f t="shared" si="165"/>
        <v>162503.3031155192</v>
      </c>
      <c r="DR103" s="21">
        <f t="shared" si="165"/>
        <v>163180.40021183385</v>
      </c>
      <c r="DS103" s="21">
        <f t="shared" si="165"/>
        <v>163860.31854604985</v>
      </c>
      <c r="DT103" s="21">
        <f t="shared" si="165"/>
        <v>164543.06987332503</v>
      </c>
      <c r="DU103" s="21">
        <f t="shared" si="165"/>
        <v>165228.66599779722</v>
      </c>
      <c r="DV103" s="21">
        <f t="shared" si="165"/>
        <v>165917.11877278806</v>
      </c>
      <c r="DW103" s="21">
        <f t="shared" si="165"/>
        <v>166608.44010100799</v>
      </c>
      <c r="DX103" s="21">
        <f t="shared" si="165"/>
        <v>167302.64193476221</v>
      </c>
      <c r="DY103" s="21">
        <f>IFERROR(PPMT($G$103/12,DY100,$G$102*12,-DY101,),0)</f>
        <v>167999.73627615708</v>
      </c>
      <c r="DZ103" s="21">
        <f>IFERROR(PPMT($G$103/12,DZ100,$G$102*12,-DZ101,),0)</f>
        <v>168699.73517730774</v>
      </c>
      <c r="EA103" s="21">
        <f>IFERROR(PPMT($G$103/12,EA100,$G$102*12,-EA101,),0)</f>
        <v>169402.65074054652</v>
      </c>
      <c r="EB103" s="21">
        <f>IFERROR(PPMT($G$103/12,EB100,$G$102*12,-EB101,),0)</f>
        <v>170108.4951186321</v>
      </c>
      <c r="EC103" s="21">
        <f t="shared" ref="EC103:FX103" si="166">IFERROR(PPMT($G$103/12,EC100,$G$102*12,-EC101,),0)</f>
        <v>170817.28051495974</v>
      </c>
      <c r="ED103" s="21">
        <f t="shared" si="166"/>
        <v>171529.01918377209</v>
      </c>
      <c r="EE103" s="21">
        <f t="shared" si="166"/>
        <v>172243.72343037112</v>
      </c>
      <c r="EF103" s="21">
        <f t="shared" si="166"/>
        <v>172961.40561133102</v>
      </c>
      <c r="EG103" s="21">
        <f t="shared" si="166"/>
        <v>173682.07813471154</v>
      </c>
      <c r="EH103" s="21">
        <f t="shared" si="166"/>
        <v>174405.75346027283</v>
      </c>
      <c r="EI103" s="21">
        <f t="shared" si="166"/>
        <v>175132.44409969065</v>
      </c>
      <c r="EJ103" s="21">
        <f t="shared" si="166"/>
        <v>175862.16261677266</v>
      </c>
      <c r="EK103" s="21">
        <f t="shared" si="166"/>
        <v>176594.92162767588</v>
      </c>
      <c r="EL103" s="21">
        <f t="shared" si="166"/>
        <v>177330.73380112459</v>
      </c>
      <c r="EM103" s="21">
        <f t="shared" si="166"/>
        <v>178069.61185862924</v>
      </c>
      <c r="EN103" s="21">
        <f t="shared" si="166"/>
        <v>178811.56857470688</v>
      </c>
      <c r="EO103" s="21">
        <f t="shared" si="166"/>
        <v>179556.61677710147</v>
      </c>
      <c r="EP103" s="21">
        <f t="shared" si="166"/>
        <v>180304.76934700605</v>
      </c>
      <c r="EQ103" s="21">
        <f t="shared" si="166"/>
        <v>181056.03921928527</v>
      </c>
      <c r="ER103" s="21">
        <f t="shared" si="166"/>
        <v>181810.43938269894</v>
      </c>
      <c r="ES103" s="21">
        <f t="shared" si="166"/>
        <v>182567.98288012686</v>
      </c>
      <c r="ET103" s="21">
        <f t="shared" si="166"/>
        <v>183328.68280879405</v>
      </c>
      <c r="EU103" s="21">
        <f t="shared" si="166"/>
        <v>184092.55232049734</v>
      </c>
      <c r="EV103" s="21">
        <f t="shared" si="166"/>
        <v>184859.60462183275</v>
      </c>
      <c r="EW103" s="21">
        <f t="shared" si="166"/>
        <v>185629.85297442373</v>
      </c>
      <c r="EX103" s="21">
        <f t="shared" si="166"/>
        <v>186403.31069515049</v>
      </c>
      <c r="EY103" s="21">
        <f t="shared" si="166"/>
        <v>187179.9911563803</v>
      </c>
      <c r="EZ103" s="21">
        <f t="shared" si="166"/>
        <v>187959.90778619854</v>
      </c>
      <c r="FA103" s="21">
        <f t="shared" si="166"/>
        <v>188743.07406864106</v>
      </c>
      <c r="FB103" s="21">
        <f t="shared" si="166"/>
        <v>189529.50354392704</v>
      </c>
      <c r="FC103" s="21">
        <f t="shared" si="166"/>
        <v>190319.20980869341</v>
      </c>
      <c r="FD103" s="21">
        <f t="shared" si="166"/>
        <v>191112.20651622963</v>
      </c>
      <c r="FE103" s="21">
        <f t="shared" si="166"/>
        <v>191908.50737671391</v>
      </c>
      <c r="FF103" s="21">
        <f t="shared" si="166"/>
        <v>192708.1261574502</v>
      </c>
      <c r="FG103" s="21">
        <f t="shared" si="166"/>
        <v>193511.07668310628</v>
      </c>
      <c r="FH103" s="21">
        <f t="shared" si="166"/>
        <v>194317.37283595253</v>
      </c>
      <c r="FI103" s="21">
        <f t="shared" si="166"/>
        <v>195127.02855610236</v>
      </c>
      <c r="FJ103" s="21">
        <f t="shared" si="166"/>
        <v>195940.05784175277</v>
      </c>
      <c r="FK103" s="21">
        <f t="shared" si="166"/>
        <v>196756.47474942674</v>
      </c>
      <c r="FL103" s="21">
        <f t="shared" si="166"/>
        <v>197576.29339421602</v>
      </c>
      <c r="FM103" s="21">
        <f t="shared" si="166"/>
        <v>198399.52795002525</v>
      </c>
      <c r="FN103" s="21">
        <f t="shared" si="166"/>
        <v>199226.19264981704</v>
      </c>
      <c r="FO103" s="21">
        <f t="shared" si="166"/>
        <v>200056.30178585794</v>
      </c>
      <c r="FP103" s="21">
        <f t="shared" si="166"/>
        <v>200889.86970996569</v>
      </c>
      <c r="FQ103" s="21">
        <f t="shared" si="166"/>
        <v>201726.91083375723</v>
      </c>
      <c r="FR103" s="21">
        <f t="shared" si="166"/>
        <v>202567.43962889782</v>
      </c>
      <c r="FS103" s="21">
        <f t="shared" si="166"/>
        <v>203411.47062735158</v>
      </c>
      <c r="FT103" s="21">
        <f t="shared" si="166"/>
        <v>204259.01842163224</v>
      </c>
      <c r="FU103" s="21">
        <f t="shared" si="166"/>
        <v>205110.09766505568</v>
      </c>
      <c r="FV103" s="21">
        <f t="shared" si="166"/>
        <v>205964.72307199345</v>
      </c>
      <c r="FW103" s="21">
        <f t="shared" si="166"/>
        <v>206822.90941812668</v>
      </c>
      <c r="FX103" s="21">
        <f t="shared" si="166"/>
        <v>207684.67154070229</v>
      </c>
    </row>
    <row r="104" spans="6:180" x14ac:dyDescent="0.3">
      <c r="F104" s="3" t="s">
        <v>57</v>
      </c>
      <c r="G104" s="15">
        <f>PMT(G103,G102,-1)</f>
        <v>7.0952457299229624E-2</v>
      </c>
      <c r="H104" s="1" t="s">
        <v>58</v>
      </c>
      <c r="I104" s="12">
        <f>SUM(I102:I103)</f>
        <v>0</v>
      </c>
      <c r="J104" s="12">
        <f>SUM(J102:J103)</f>
        <v>0</v>
      </c>
      <c r="K104" s="12">
        <f>SUM(K102:K103)</f>
        <v>0</v>
      </c>
      <c r="L104" s="12">
        <f>SUM(L102:L103)</f>
        <v>0</v>
      </c>
      <c r="M104" s="12">
        <f t="shared" ref="M104:BX104" si="167">SUM(M102:M103)</f>
        <v>0</v>
      </c>
      <c r="N104" s="12">
        <f t="shared" si="167"/>
        <v>0</v>
      </c>
      <c r="O104" s="12">
        <f t="shared" si="167"/>
        <v>0</v>
      </c>
      <c r="P104" s="12">
        <f t="shared" si="167"/>
        <v>0</v>
      </c>
      <c r="Q104" s="12">
        <f t="shared" si="167"/>
        <v>0</v>
      </c>
      <c r="R104" s="12">
        <f t="shared" si="167"/>
        <v>0</v>
      </c>
      <c r="S104" s="12">
        <f t="shared" si="167"/>
        <v>0</v>
      </c>
      <c r="T104" s="12">
        <f t="shared" si="167"/>
        <v>0</v>
      </c>
      <c r="U104" s="12">
        <f t="shared" si="167"/>
        <v>0</v>
      </c>
      <c r="V104" s="12">
        <f t="shared" si="167"/>
        <v>0</v>
      </c>
      <c r="W104" s="12">
        <f t="shared" si="167"/>
        <v>0</v>
      </c>
      <c r="X104" s="12">
        <f t="shared" si="167"/>
        <v>0</v>
      </c>
      <c r="Y104" s="12">
        <f t="shared" si="167"/>
        <v>0</v>
      </c>
      <c r="Z104" s="12">
        <f t="shared" si="167"/>
        <v>0</v>
      </c>
      <c r="AA104" s="12">
        <f t="shared" si="167"/>
        <v>0</v>
      </c>
      <c r="AB104" s="12">
        <f t="shared" si="167"/>
        <v>0</v>
      </c>
      <c r="AC104" s="12">
        <f t="shared" si="167"/>
        <v>0</v>
      </c>
      <c r="AD104" s="12">
        <f t="shared" si="167"/>
        <v>0</v>
      </c>
      <c r="AE104" s="12">
        <f t="shared" si="167"/>
        <v>0</v>
      </c>
      <c r="AF104" s="12">
        <f t="shared" si="167"/>
        <v>0</v>
      </c>
      <c r="AG104" s="12">
        <f t="shared" si="167"/>
        <v>0</v>
      </c>
      <c r="AH104" s="12">
        <f t="shared" si="167"/>
        <v>0</v>
      </c>
      <c r="AI104" s="12">
        <f t="shared" si="167"/>
        <v>0</v>
      </c>
      <c r="AJ104" s="12">
        <f t="shared" si="167"/>
        <v>0</v>
      </c>
      <c r="AK104" s="12">
        <f t="shared" si="167"/>
        <v>0</v>
      </c>
      <c r="AL104" s="12">
        <f t="shared" si="167"/>
        <v>0</v>
      </c>
      <c r="AM104" s="12">
        <f t="shared" si="167"/>
        <v>0</v>
      </c>
      <c r="AN104" s="12">
        <f t="shared" si="167"/>
        <v>403954.62245036021</v>
      </c>
      <c r="AO104" s="12">
        <f t="shared" si="167"/>
        <v>403954.6224503601</v>
      </c>
      <c r="AP104" s="12">
        <f t="shared" si="167"/>
        <v>403954.62245036016</v>
      </c>
      <c r="AQ104" s="12">
        <f t="shared" si="167"/>
        <v>403954.62245036016</v>
      </c>
      <c r="AR104" s="12">
        <f t="shared" si="167"/>
        <v>403954.62245036016</v>
      </c>
      <c r="AS104" s="12">
        <f t="shared" si="167"/>
        <v>403954.62245036021</v>
      </c>
      <c r="AT104" s="12">
        <f t="shared" si="167"/>
        <v>403954.62245036016</v>
      </c>
      <c r="AU104" s="12">
        <f t="shared" si="167"/>
        <v>403954.6224503601</v>
      </c>
      <c r="AV104" s="12">
        <f t="shared" si="167"/>
        <v>403954.62245036021</v>
      </c>
      <c r="AW104" s="12">
        <f t="shared" si="167"/>
        <v>403954.6224503601</v>
      </c>
      <c r="AX104" s="12">
        <f t="shared" si="167"/>
        <v>403954.62245036016</v>
      </c>
      <c r="AY104" s="12">
        <f t="shared" si="167"/>
        <v>403954.6224503601</v>
      </c>
      <c r="AZ104" s="12">
        <f t="shared" si="167"/>
        <v>403954.62245036021</v>
      </c>
      <c r="BA104" s="12">
        <f t="shared" si="167"/>
        <v>403954.6224503601</v>
      </c>
      <c r="BB104" s="12">
        <f t="shared" si="167"/>
        <v>403954.62245036016</v>
      </c>
      <c r="BC104" s="12">
        <f t="shared" si="167"/>
        <v>403954.62245036016</v>
      </c>
      <c r="BD104" s="12">
        <f t="shared" si="167"/>
        <v>403954.6224503601</v>
      </c>
      <c r="BE104" s="12">
        <f t="shared" si="167"/>
        <v>403954.62245036016</v>
      </c>
      <c r="BF104" s="12">
        <f t="shared" si="167"/>
        <v>403954.62245036016</v>
      </c>
      <c r="BG104" s="12">
        <f t="shared" si="167"/>
        <v>403954.62245036016</v>
      </c>
      <c r="BH104" s="12">
        <f t="shared" si="167"/>
        <v>403954.6224503601</v>
      </c>
      <c r="BI104" s="12">
        <f t="shared" si="167"/>
        <v>403954.62245036016</v>
      </c>
      <c r="BJ104" s="12">
        <f t="shared" si="167"/>
        <v>403954.62245036016</v>
      </c>
      <c r="BK104" s="12">
        <f t="shared" si="167"/>
        <v>403954.62245036016</v>
      </c>
      <c r="BL104" s="12">
        <f t="shared" si="167"/>
        <v>403954.62245036016</v>
      </c>
      <c r="BM104" s="12">
        <f t="shared" si="167"/>
        <v>403954.62245036016</v>
      </c>
      <c r="BN104" s="12">
        <f t="shared" si="167"/>
        <v>403954.6224503601</v>
      </c>
      <c r="BO104" s="12">
        <f t="shared" si="167"/>
        <v>403954.62245036016</v>
      </c>
      <c r="BP104" s="12">
        <f t="shared" si="167"/>
        <v>403954.62245036016</v>
      </c>
      <c r="BQ104" s="12">
        <f t="shared" si="167"/>
        <v>403954.6224503601</v>
      </c>
      <c r="BR104" s="12">
        <f t="shared" si="167"/>
        <v>403954.62245036021</v>
      </c>
      <c r="BS104" s="12">
        <f t="shared" si="167"/>
        <v>403954.62245036016</v>
      </c>
      <c r="BT104" s="12">
        <f t="shared" si="167"/>
        <v>403954.62245036021</v>
      </c>
      <c r="BU104" s="12">
        <f t="shared" si="167"/>
        <v>403954.6224503601</v>
      </c>
      <c r="BV104" s="12">
        <f t="shared" si="167"/>
        <v>403954.6224503601</v>
      </c>
      <c r="BW104" s="12">
        <f t="shared" si="167"/>
        <v>403954.62245036016</v>
      </c>
      <c r="BX104" s="12">
        <f t="shared" si="167"/>
        <v>403954.62245036021</v>
      </c>
      <c r="BY104" s="12">
        <f t="shared" ref="BY104:DX104" si="168">SUM(BY102:BY103)</f>
        <v>403954.62245036021</v>
      </c>
      <c r="BZ104" s="12">
        <f t="shared" si="168"/>
        <v>403954.62245036016</v>
      </c>
      <c r="CA104" s="12">
        <f t="shared" si="168"/>
        <v>403954.6224503601</v>
      </c>
      <c r="CB104" s="12">
        <f t="shared" si="168"/>
        <v>403954.62245036021</v>
      </c>
      <c r="CC104" s="12">
        <f t="shared" si="168"/>
        <v>403954.62245036021</v>
      </c>
      <c r="CD104" s="12">
        <f t="shared" si="168"/>
        <v>403954.62245036021</v>
      </c>
      <c r="CE104" s="12">
        <f t="shared" si="168"/>
        <v>403954.62245036021</v>
      </c>
      <c r="CF104" s="12">
        <f t="shared" si="168"/>
        <v>403954.62245036021</v>
      </c>
      <c r="CG104" s="12">
        <f t="shared" si="168"/>
        <v>403954.62245036016</v>
      </c>
      <c r="CH104" s="12">
        <f t="shared" si="168"/>
        <v>403954.62245036021</v>
      </c>
      <c r="CI104" s="12">
        <f t="shared" si="168"/>
        <v>403954.62245036016</v>
      </c>
      <c r="CJ104" s="12">
        <f t="shared" si="168"/>
        <v>403954.62245036021</v>
      </c>
      <c r="CK104" s="12">
        <f t="shared" si="168"/>
        <v>403954.62245036016</v>
      </c>
      <c r="CL104" s="12">
        <f t="shared" si="168"/>
        <v>403954.62245036016</v>
      </c>
      <c r="CM104" s="12">
        <f t="shared" si="168"/>
        <v>403954.62245036021</v>
      </c>
      <c r="CN104" s="12">
        <f t="shared" si="168"/>
        <v>403954.62245036016</v>
      </c>
      <c r="CO104" s="12">
        <f t="shared" si="168"/>
        <v>403954.62245036016</v>
      </c>
      <c r="CP104" s="12">
        <f t="shared" si="168"/>
        <v>403954.62245036016</v>
      </c>
      <c r="CQ104" s="12">
        <f t="shared" si="168"/>
        <v>403954.6224503601</v>
      </c>
      <c r="CR104" s="12">
        <f t="shared" si="168"/>
        <v>403954.62245036016</v>
      </c>
      <c r="CS104" s="12">
        <f t="shared" si="168"/>
        <v>403954.62245036016</v>
      </c>
      <c r="CT104" s="12">
        <f t="shared" si="168"/>
        <v>403954.6224503601</v>
      </c>
      <c r="CU104" s="12">
        <f t="shared" si="168"/>
        <v>403954.62245036016</v>
      </c>
      <c r="CV104" s="12">
        <f t="shared" si="168"/>
        <v>403954.62245036016</v>
      </c>
      <c r="CW104" s="12">
        <f t="shared" si="168"/>
        <v>403954.62245036021</v>
      </c>
      <c r="CX104" s="12">
        <f t="shared" si="168"/>
        <v>403954.62245036016</v>
      </c>
      <c r="CY104" s="12">
        <f t="shared" si="168"/>
        <v>403954.62245036021</v>
      </c>
      <c r="CZ104" s="12">
        <f t="shared" si="168"/>
        <v>403954.6224503601</v>
      </c>
      <c r="DA104" s="12">
        <f t="shared" si="168"/>
        <v>403954.62245036021</v>
      </c>
      <c r="DB104" s="12">
        <f t="shared" si="168"/>
        <v>403954.62245036016</v>
      </c>
      <c r="DC104" s="12">
        <f t="shared" si="168"/>
        <v>403954.62245036016</v>
      </c>
      <c r="DD104" s="12">
        <f t="shared" si="168"/>
        <v>403954.62245036016</v>
      </c>
      <c r="DE104" s="12">
        <f t="shared" si="168"/>
        <v>403954.62245036016</v>
      </c>
      <c r="DF104" s="12">
        <f t="shared" si="168"/>
        <v>403954.62245036021</v>
      </c>
      <c r="DG104" s="12">
        <f t="shared" si="168"/>
        <v>403954.6224503601</v>
      </c>
      <c r="DH104" s="12">
        <f t="shared" si="168"/>
        <v>403954.62245036016</v>
      </c>
      <c r="DI104" s="12">
        <f t="shared" si="168"/>
        <v>403954.62245036016</v>
      </c>
      <c r="DJ104" s="12">
        <f t="shared" si="168"/>
        <v>403954.6224503601</v>
      </c>
      <c r="DK104" s="12">
        <f t="shared" si="168"/>
        <v>403954.62245036021</v>
      </c>
      <c r="DL104" s="12">
        <f t="shared" si="168"/>
        <v>403954.62245036021</v>
      </c>
      <c r="DM104" s="12">
        <f t="shared" si="168"/>
        <v>403954.6224503601</v>
      </c>
      <c r="DN104" s="12">
        <f t="shared" si="168"/>
        <v>403954.62245036016</v>
      </c>
      <c r="DO104" s="12">
        <f t="shared" si="168"/>
        <v>403954.6224503601</v>
      </c>
      <c r="DP104" s="12">
        <f t="shared" si="168"/>
        <v>403954.62245036016</v>
      </c>
      <c r="DQ104" s="12">
        <f t="shared" si="168"/>
        <v>403954.62245036016</v>
      </c>
      <c r="DR104" s="12">
        <f t="shared" si="168"/>
        <v>403954.6224503601</v>
      </c>
      <c r="DS104" s="12">
        <f t="shared" si="168"/>
        <v>403954.62245036021</v>
      </c>
      <c r="DT104" s="12">
        <f t="shared" si="168"/>
        <v>403954.6224503601</v>
      </c>
      <c r="DU104" s="12">
        <f t="shared" si="168"/>
        <v>403954.62245036016</v>
      </c>
      <c r="DV104" s="12">
        <f t="shared" si="168"/>
        <v>403954.62245036021</v>
      </c>
      <c r="DW104" s="12">
        <f t="shared" si="168"/>
        <v>403954.6224503601</v>
      </c>
      <c r="DX104" s="12">
        <f t="shared" si="168"/>
        <v>403954.62245036016</v>
      </c>
      <c r="DY104" s="12">
        <f>SUM(DY102:DY103)</f>
        <v>403954.62245036021</v>
      </c>
      <c r="DZ104" s="12">
        <f>SUM(DZ102:DZ103)</f>
        <v>403954.62245036016</v>
      </c>
      <c r="EA104" s="12">
        <f>SUM(EA102:EA103)</f>
        <v>403954.62245036016</v>
      </c>
      <c r="EB104" s="12">
        <f>SUM(EB102:EB103)</f>
        <v>403954.62245036021</v>
      </c>
      <c r="EC104" s="12">
        <f t="shared" ref="EC104:FX104" si="169">SUM(EC102:EC103)</f>
        <v>403954.62245036016</v>
      </c>
      <c r="ED104" s="12">
        <f t="shared" si="169"/>
        <v>403954.62245036016</v>
      </c>
      <c r="EE104" s="12">
        <f t="shared" si="169"/>
        <v>403954.62245036016</v>
      </c>
      <c r="EF104" s="12">
        <f t="shared" si="169"/>
        <v>403954.62245036016</v>
      </c>
      <c r="EG104" s="12">
        <f t="shared" si="169"/>
        <v>403954.62245036016</v>
      </c>
      <c r="EH104" s="12">
        <f t="shared" si="169"/>
        <v>403954.6224503601</v>
      </c>
      <c r="EI104" s="12">
        <f t="shared" si="169"/>
        <v>403954.6224503601</v>
      </c>
      <c r="EJ104" s="12">
        <f t="shared" si="169"/>
        <v>403954.62245036016</v>
      </c>
      <c r="EK104" s="12">
        <f t="shared" si="169"/>
        <v>403954.6224503601</v>
      </c>
      <c r="EL104" s="12">
        <f t="shared" si="169"/>
        <v>403954.62245036016</v>
      </c>
      <c r="EM104" s="12">
        <f t="shared" si="169"/>
        <v>403954.62245036016</v>
      </c>
      <c r="EN104" s="12">
        <f t="shared" si="169"/>
        <v>403954.6224503601</v>
      </c>
      <c r="EO104" s="12">
        <f t="shared" si="169"/>
        <v>403954.6224503601</v>
      </c>
      <c r="EP104" s="12">
        <f t="shared" si="169"/>
        <v>403954.62245036016</v>
      </c>
      <c r="EQ104" s="12">
        <f t="shared" si="169"/>
        <v>403954.62245036021</v>
      </c>
      <c r="ER104" s="12">
        <f t="shared" si="169"/>
        <v>403954.62245036016</v>
      </c>
      <c r="ES104" s="12">
        <f t="shared" si="169"/>
        <v>403954.62245036016</v>
      </c>
      <c r="ET104" s="12">
        <f t="shared" si="169"/>
        <v>403954.62245036016</v>
      </c>
      <c r="EU104" s="12">
        <f t="shared" si="169"/>
        <v>403954.6224503601</v>
      </c>
      <c r="EV104" s="12">
        <f t="shared" si="169"/>
        <v>403954.62245036016</v>
      </c>
      <c r="EW104" s="12">
        <f t="shared" si="169"/>
        <v>403954.62245036016</v>
      </c>
      <c r="EX104" s="12">
        <f t="shared" si="169"/>
        <v>403954.62245036016</v>
      </c>
      <c r="EY104" s="12">
        <f t="shared" si="169"/>
        <v>403954.62245036016</v>
      </c>
      <c r="EZ104" s="12">
        <f t="shared" si="169"/>
        <v>403954.62245036016</v>
      </c>
      <c r="FA104" s="12">
        <f t="shared" si="169"/>
        <v>403954.62245036021</v>
      </c>
      <c r="FB104" s="12">
        <f t="shared" si="169"/>
        <v>403954.62245036016</v>
      </c>
      <c r="FC104" s="12">
        <f t="shared" si="169"/>
        <v>403954.62245036016</v>
      </c>
      <c r="FD104" s="12">
        <f t="shared" si="169"/>
        <v>403954.62245036016</v>
      </c>
      <c r="FE104" s="12">
        <f t="shared" si="169"/>
        <v>403954.6224503601</v>
      </c>
      <c r="FF104" s="12">
        <f t="shared" si="169"/>
        <v>403954.6224503601</v>
      </c>
      <c r="FG104" s="12">
        <f t="shared" si="169"/>
        <v>403954.62245036021</v>
      </c>
      <c r="FH104" s="12">
        <f t="shared" si="169"/>
        <v>403954.62245036016</v>
      </c>
      <c r="FI104" s="12">
        <f t="shared" si="169"/>
        <v>403954.62245036016</v>
      </c>
      <c r="FJ104" s="12">
        <f t="shared" si="169"/>
        <v>403954.62245036016</v>
      </c>
      <c r="FK104" s="12">
        <f t="shared" si="169"/>
        <v>403954.62245036021</v>
      </c>
      <c r="FL104" s="12">
        <f t="shared" si="169"/>
        <v>403954.62245036021</v>
      </c>
      <c r="FM104" s="12">
        <f t="shared" si="169"/>
        <v>403954.62245036021</v>
      </c>
      <c r="FN104" s="12">
        <f t="shared" si="169"/>
        <v>403954.6224503601</v>
      </c>
      <c r="FO104" s="12">
        <f t="shared" si="169"/>
        <v>403954.62245036016</v>
      </c>
      <c r="FP104" s="12">
        <f t="shared" si="169"/>
        <v>403954.62245036016</v>
      </c>
      <c r="FQ104" s="12">
        <f t="shared" si="169"/>
        <v>403954.62245036021</v>
      </c>
      <c r="FR104" s="12">
        <f t="shared" si="169"/>
        <v>403954.6224503601</v>
      </c>
      <c r="FS104" s="12">
        <f t="shared" si="169"/>
        <v>403954.6224503601</v>
      </c>
      <c r="FT104" s="12">
        <f t="shared" si="169"/>
        <v>403954.62245036021</v>
      </c>
      <c r="FU104" s="12">
        <f t="shared" si="169"/>
        <v>403954.62245036021</v>
      </c>
      <c r="FV104" s="12">
        <f t="shared" si="169"/>
        <v>403954.62245036021</v>
      </c>
      <c r="FW104" s="12">
        <f t="shared" si="169"/>
        <v>403954.6224503601</v>
      </c>
      <c r="FX104" s="12">
        <f t="shared" si="169"/>
        <v>403954.62245036021</v>
      </c>
    </row>
    <row r="105" spans="6:180" x14ac:dyDescent="0.3">
      <c r="H105" s="3" t="s">
        <v>59</v>
      </c>
      <c r="I105" s="12">
        <f>IF(I100&gt;0,MAX($I$101:$DX$101)-SUM($I$103:I103),0)</f>
        <v>0</v>
      </c>
      <c r="J105" s="12">
        <f>IF(J100&gt;0,MAX($I$101:$DX$101)-SUM($I$103:J103),0)</f>
        <v>0</v>
      </c>
      <c r="K105" s="12">
        <f>IF(K100&gt;0,MAX($I$101:$DX$101)-SUM($I$103:K103),0)</f>
        <v>0</v>
      </c>
      <c r="L105" s="12">
        <f>IF(L100&gt;0,MAX($I$101:$DX$101)-SUM($I$103:L103),0)</f>
        <v>0</v>
      </c>
      <c r="M105" s="12">
        <f>IF(M100&gt;0,MAX($I$101:$DX$101)-SUM($I$103:M103),0)</f>
        <v>0</v>
      </c>
      <c r="N105" s="12">
        <f>IF(N100&gt;0,MAX($I$101:$DX$101)-SUM($I$103:N103),0)</f>
        <v>0</v>
      </c>
      <c r="O105" s="12">
        <f>IF(O100&gt;0,MAX($I$101:$DX$101)-SUM($I$103:O103),0)</f>
        <v>0</v>
      </c>
      <c r="P105" s="12">
        <f>IF(P100&gt;0,MAX($I$101:$DX$101)-SUM($I$103:P103),0)</f>
        <v>0</v>
      </c>
      <c r="Q105" s="12">
        <f>IF(Q100&gt;0,MAX($I$101:$DX$101)-SUM($I$103:Q103),0)</f>
        <v>0</v>
      </c>
      <c r="R105" s="12">
        <f>IF(R100&gt;0,MAX($I$101:$DX$101)-SUM($I$103:R103),0)</f>
        <v>0</v>
      </c>
      <c r="S105" s="12">
        <f>IF(S100&gt;0,MAX($I$101:$DX$101)-SUM($I$103:S103),0)</f>
        <v>0</v>
      </c>
      <c r="T105" s="12">
        <f>IF(T100&gt;0,MAX($I$101:$DX$101)-SUM($I$103:T103),0)</f>
        <v>0</v>
      </c>
      <c r="U105" s="12">
        <f>IF(U100&gt;0,MAX($I$101:$DX$101)-SUM($I$103:U103),0)</f>
        <v>0</v>
      </c>
      <c r="V105" s="12">
        <f>IF(V100&gt;0,MAX($I$101:$DX$101)-SUM($I$103:V103),0)</f>
        <v>0</v>
      </c>
      <c r="W105" s="12">
        <f>IF(W100&gt;0,MAX($I$101:$DX$101)-SUM($I$103:W103),0)</f>
        <v>0</v>
      </c>
      <c r="X105" s="12">
        <f>IF(X100&gt;0,MAX($I$101:$DX$101)-SUM($I$103:X103),0)</f>
        <v>0</v>
      </c>
      <c r="Y105" s="12">
        <f>IF(Y100&gt;0,MAX($I$101:$DX$101)-SUM($I$103:Y103),0)</f>
        <v>0</v>
      </c>
      <c r="Z105" s="12">
        <f>IF(Z100&gt;0,MAX($I$101:$DX$101)-SUM($I$103:Z103),0)</f>
        <v>0</v>
      </c>
      <c r="AA105" s="12">
        <f>IF(AA100&gt;0,MAX($I$101:$DX$101)-SUM($I$103:AA103),0)</f>
        <v>0</v>
      </c>
      <c r="AB105" s="12">
        <f>IF(AB100&gt;0,MAX($I$101:$DX$101)-SUM($I$103:AB103),0)</f>
        <v>0</v>
      </c>
      <c r="AC105" s="12">
        <f>IF(AC100&gt;0,MAX($I$101:$DX$101)-SUM($I$103:AC103),0)</f>
        <v>0</v>
      </c>
      <c r="AD105" s="12">
        <f>IF(AD100&gt;0,MAX($I$101:$DX$101)-SUM($I$103:AD103),0)</f>
        <v>0</v>
      </c>
      <c r="AE105" s="12">
        <f>IF(AE100&gt;0,MAX($I$101:$DX$101)-SUM($I$103:AE103),0)</f>
        <v>0</v>
      </c>
      <c r="AF105" s="12">
        <f>IF(AF100&gt;0,MAX($I$101:$DX$101)-SUM($I$103:AF103),0)</f>
        <v>0</v>
      </c>
      <c r="AG105" s="12">
        <f>IF(AG100&gt;0,MAX($I$101:$DX$101)-SUM($I$103:AG103),0)</f>
        <v>0</v>
      </c>
      <c r="AH105" s="12">
        <f>IF(AH100&gt;0,MAX($I$101:$DX$101)-SUM($I$103:AH103),0)</f>
        <v>0</v>
      </c>
      <c r="AI105" s="12">
        <f>IF(AI100&gt;0,MAX($I$101:$DX$101)-SUM($I$103:AI103),0)</f>
        <v>0</v>
      </c>
      <c r="AJ105" s="12">
        <f>IF(AJ100&gt;0,MAX($I$101:$DX$101)-SUM($I$103:AJ103),0)</f>
        <v>0</v>
      </c>
      <c r="AK105" s="12">
        <f>IF(AK100&gt;0,MAX($I$101:$DX$101)-SUM($I$103:AK103),0)</f>
        <v>0</v>
      </c>
      <c r="AL105" s="12">
        <f>IF(AL100&gt;0,MAX($I$101:$DX$101)-SUM($I$103:AL103),0)</f>
        <v>0</v>
      </c>
      <c r="AM105" s="12">
        <f>IF(AM100&gt;0,MAX($I$101:$DX$101)-SUM($I$103:AM103),0)</f>
        <v>0</v>
      </c>
      <c r="AN105" s="12">
        <f>IF(AN100&gt;0,MAX($I$101:$DX$101)-SUM($I$103:AN103),0)</f>
        <v>68984460.832627729</v>
      </c>
      <c r="AO105" s="12">
        <f>IF(AO100&gt;0,MAX($I$101:$DX$101)-SUM($I$103:AO103),0)</f>
        <v>68867941.46364665</v>
      </c>
      <c r="AP105" s="12">
        <f>IF(AP100&gt;0,MAX($I$101:$DX$101)-SUM($I$103:AP103),0)</f>
        <v>68750936.597294822</v>
      </c>
      <c r="AQ105" s="12">
        <f>IF(AQ100&gt;0,MAX($I$101:$DX$101)-SUM($I$103:AQ103),0)</f>
        <v>68633444.210666522</v>
      </c>
      <c r="AR105" s="12">
        <f>IF(AR100&gt;0,MAX($I$101:$DX$101)-SUM($I$103:AR103),0)</f>
        <v>68515462.272427276</v>
      </c>
      <c r="AS105" s="12">
        <f>IF(AS100&gt;0,MAX($I$101:$DX$101)-SUM($I$103:AS103),0)</f>
        <v>68396988.742778704</v>
      </c>
      <c r="AT105" s="12">
        <f>IF(AT100&gt;0,MAX($I$101:$DX$101)-SUM($I$103:AT103),0)</f>
        <v>68278021.573423252</v>
      </c>
      <c r="AU105" s="12">
        <f>IF(AU100&gt;0,MAX($I$101:$DX$101)-SUM($I$103:AU103),0)</f>
        <v>68158558.707528815</v>
      </c>
      <c r="AV105" s="12">
        <f>IF(AV100&gt;0,MAX($I$101:$DX$101)-SUM($I$103:AV103),0)</f>
        <v>68038598.079693154</v>
      </c>
      <c r="AW105" s="12">
        <f>IF(AW100&gt;0,MAX($I$101:$DX$101)-SUM($I$103:AW103),0)</f>
        <v>67918137.615908191</v>
      </c>
      <c r="AX105" s="12">
        <f>IF(AX100&gt;0,MAX($I$101:$DX$101)-SUM($I$103:AX103),0)</f>
        <v>67797175.233524114</v>
      </c>
      <c r="AY105" s="12">
        <f>IF(AY100&gt;0,MAX($I$101:$DX$101)-SUM($I$103:AY103),0)</f>
        <v>67675708.841213435</v>
      </c>
      <c r="AZ105" s="12">
        <f>IF(AZ100&gt;0,MAX($I$101:$DX$101)-SUM($I$103:AZ103),0)</f>
        <v>67553736.338934794</v>
      </c>
      <c r="BA105" s="12">
        <f>IF(BA100&gt;0,MAX($I$101:$DX$101)-SUM($I$103:BA103),0)</f>
        <v>67431255.617896661</v>
      </c>
      <c r="BB105" s="12">
        <f>IF(BB100&gt;0,MAX($I$101:$DX$101)-SUM($I$103:BB103),0)</f>
        <v>67308264.560520872</v>
      </c>
      <c r="BC105" s="12">
        <f>IF(BC100&gt;0,MAX($I$101:$DX$101)-SUM($I$103:BC103),0)</f>
        <v>67184761.040406018</v>
      </c>
      <c r="BD105" s="12">
        <f>IF(BD100&gt;0,MAX($I$101:$DX$101)-SUM($I$103:BD103),0)</f>
        <v>67060742.922290683</v>
      </c>
      <c r="BE105" s="12">
        <f>IF(BE100&gt;0,MAX($I$101:$DX$101)-SUM($I$103:BE103),0)</f>
        <v>66936208.062016532</v>
      </c>
      <c r="BF105" s="12">
        <f>IF(BF100&gt;0,MAX($I$101:$DX$101)-SUM($I$103:BF103),0)</f>
        <v>66811154.306491241</v>
      </c>
      <c r="BG105" s="12">
        <f>IF(BG100&gt;0,MAX($I$101:$DX$101)-SUM($I$103:BG103),0)</f>
        <v>66685579.493651263</v>
      </c>
      <c r="BH105" s="12">
        <f>IF(BH100&gt;0,MAX($I$101:$DX$101)-SUM($I$103:BH103),0)</f>
        <v>66559481.452424452</v>
      </c>
      <c r="BI105" s="12">
        <f>IF(BI100&gt;0,MAX($I$101:$DX$101)-SUM($I$103:BI103),0)</f>
        <v>66432858.002692528</v>
      </c>
      <c r="BJ105" s="12">
        <f>IF(BJ100&gt;0,MAX($I$101:$DX$101)-SUM($I$103:BJ103),0)</f>
        <v>66305706.955253385</v>
      </c>
      <c r="BK105" s="12">
        <f>IF(BK100&gt;0,MAX($I$101:$DX$101)-SUM($I$103:BK103),0)</f>
        <v>66178026.111783251</v>
      </c>
      <c r="BL105" s="12">
        <f>IF(BL100&gt;0,MAX($I$101:$DX$101)-SUM($I$103:BL103),0)</f>
        <v>66049813.264798649</v>
      </c>
      <c r="BM105" s="12">
        <f>IF(BM100&gt;0,MAX($I$101:$DX$101)-SUM($I$103:BM103),0)</f>
        <v>65921066.197618283</v>
      </c>
      <c r="BN105" s="12">
        <f>IF(BN100&gt;0,MAX($I$101:$DX$101)-SUM($I$103:BN103),0)</f>
        <v>65791782.684324667</v>
      </c>
      <c r="BO105" s="12">
        <f>IF(BO100&gt;0,MAX($I$101:$DX$101)-SUM($I$103:BO103),0)</f>
        <v>65661960.489725664</v>
      </c>
      <c r="BP105" s="12">
        <f>IF(BP100&gt;0,MAX($I$101:$DX$101)-SUM($I$103:BP103),0)</f>
        <v>65531597.369315825</v>
      </c>
      <c r="BQ105" s="12">
        <f>IF(BQ100&gt;0,MAX($I$101:$DX$101)-SUM($I$103:BQ103),0)</f>
        <v>65400691.069237612</v>
      </c>
      <c r="BR105" s="12">
        <f>IF(BR100&gt;0,MAX($I$101:$DX$101)-SUM($I$103:BR103),0)</f>
        <v>65269239.32624241</v>
      </c>
      <c r="BS105" s="12">
        <f>IF(BS100&gt;0,MAX($I$101:$DX$101)-SUM($I$103:BS103),0)</f>
        <v>65137239.867651395</v>
      </c>
      <c r="BT105" s="12">
        <f>IF(BT100&gt;0,MAX($I$101:$DX$101)-SUM($I$103:BT103),0)</f>
        <v>65004690.411316246</v>
      </c>
      <c r="BU105" s="12">
        <f>IF(BU100&gt;0,MAX($I$101:$DX$101)-SUM($I$103:BU103),0)</f>
        <v>64871588.665579706</v>
      </c>
      <c r="BV105" s="12">
        <f>IF(BV100&gt;0,MAX($I$101:$DX$101)-SUM($I$103:BV103),0)</f>
        <v>64737932.329235926</v>
      </c>
      <c r="BW105" s="12">
        <f>IF(BW100&gt;0,MAX($I$101:$DX$101)-SUM($I$103:BW103),0)</f>
        <v>64603719.091490716</v>
      </c>
      <c r="BX105" s="12">
        <f>IF(BX100&gt;0,MAX($I$101:$DX$101)-SUM($I$103:BX103),0)</f>
        <v>64468946.631921567</v>
      </c>
      <c r="BY105" s="12">
        <f>IF(BY100&gt;0,MAX($I$101:$DX$101)-SUM($I$103:BY103),0)</f>
        <v>64333612.620437548</v>
      </c>
      <c r="BZ105" s="12">
        <f>IF(BZ100&gt;0,MAX($I$101:$DX$101)-SUM($I$103:BZ103),0)</f>
        <v>64197714.717239007</v>
      </c>
      <c r="CA105" s="12">
        <f>IF(CA100&gt;0,MAX($I$101:$DX$101)-SUM($I$103:CA103),0)</f>
        <v>64061250.572777145</v>
      </c>
      <c r="CB105" s="12">
        <f>IF(CB100&gt;0,MAX($I$101:$DX$101)-SUM($I$103:CB103),0)</f>
        <v>63924217.827713355</v>
      </c>
      <c r="CC105" s="12">
        <f>IF(CC100&gt;0,MAX($I$101:$DX$101)-SUM($I$103:CC103),0)</f>
        <v>63786614.112878472</v>
      </c>
      <c r="CD105" s="12">
        <f>IF(CD100&gt;0,MAX($I$101:$DX$101)-SUM($I$103:CD103),0)</f>
        <v>63648437.049231768</v>
      </c>
      <c r="CE105" s="12">
        <f>IF(CE100&gt;0,MAX($I$101:$DX$101)-SUM($I$103:CE103),0)</f>
        <v>63509684.247819871</v>
      </c>
      <c r="CF105" s="12">
        <f>IF(CF100&gt;0,MAX($I$101:$DX$101)-SUM($I$103:CF103),0)</f>
        <v>63370353.309735432</v>
      </c>
      <c r="CG105" s="12">
        <f>IF(CG100&gt;0,MAX($I$101:$DX$101)-SUM($I$103:CG103),0)</f>
        <v>63230441.826075636</v>
      </c>
      <c r="CH105" s="12">
        <f>IF(CH100&gt;0,MAX($I$101:$DX$101)-SUM($I$103:CH103),0)</f>
        <v>63089947.377900586</v>
      </c>
      <c r="CI105" s="12">
        <f>IF(CI100&gt;0,MAX($I$101:$DX$101)-SUM($I$103:CI103),0)</f>
        <v>62948867.536191478</v>
      </c>
      <c r="CJ105" s="12">
        <f>IF(CJ100&gt;0,MAX($I$101:$DX$101)-SUM($I$103:CJ103),0)</f>
        <v>62807199.861808583</v>
      </c>
      <c r="CK105" s="12">
        <f>IF(CK100&gt;0,MAX($I$101:$DX$101)-SUM($I$103:CK103),0)</f>
        <v>62664941.905449092</v>
      </c>
      <c r="CL105" s="12">
        <f>IF(CL100&gt;0,MAX($I$101:$DX$101)-SUM($I$103:CL103),0)</f>
        <v>62522091.207604773</v>
      </c>
      <c r="CM105" s="12">
        <f>IF(CM100&gt;0,MAX($I$101:$DX$101)-SUM($I$103:CM103),0)</f>
        <v>62378645.298519433</v>
      </c>
      <c r="CN105" s="12">
        <f>IF(CN100&gt;0,MAX($I$101:$DX$101)-SUM($I$103:CN103),0)</f>
        <v>62234601.698146239</v>
      </c>
      <c r="CO105" s="12">
        <f>IF(CO100&gt;0,MAX($I$101:$DX$101)-SUM($I$103:CO103),0)</f>
        <v>62089957.916104823</v>
      </c>
      <c r="CP105" s="12">
        <f>IF(CP100&gt;0,MAX($I$101:$DX$101)-SUM($I$103:CP103),0)</f>
        <v>61944711.451638229</v>
      </c>
      <c r="CQ105" s="12">
        <f>IF(CQ100&gt;0,MAX($I$101:$DX$101)-SUM($I$103:CQ103),0)</f>
        <v>61798859.793569699</v>
      </c>
      <c r="CR105" s="12">
        <f>IF(CR100&gt;0,MAX($I$101:$DX$101)-SUM($I$103:CR103),0)</f>
        <v>61652400.420259207</v>
      </c>
      <c r="CS105" s="12">
        <f>IF(CS100&gt;0,MAX($I$101:$DX$101)-SUM($I$103:CS103),0)</f>
        <v>61505330.799559928</v>
      </c>
      <c r="CT105" s="12">
        <f>IF(CT100&gt;0,MAX($I$101:$DX$101)-SUM($I$103:CT103),0)</f>
        <v>61357648.388774402</v>
      </c>
      <c r="CU105" s="12">
        <f>IF(CU100&gt;0,MAX($I$101:$DX$101)-SUM($I$103:CU103),0)</f>
        <v>61209350.634610601</v>
      </c>
      <c r="CV105" s="12">
        <f>IF(CV100&gt;0,MAX($I$101:$DX$101)-SUM($I$103:CV103),0)</f>
        <v>61060434.973137788</v>
      </c>
      <c r="CW105" s="12">
        <f>IF(CW100&gt;0,MAX($I$101:$DX$101)-SUM($I$103:CW103),0)</f>
        <v>60910898.829742163</v>
      </c>
      <c r="CX105" s="12">
        <f>IF(CX100&gt;0,MAX($I$101:$DX$101)-SUM($I$103:CX103),0)</f>
        <v>60760739.619082399</v>
      </c>
      <c r="CY105" s="12">
        <f>IF(CY100&gt;0,MAX($I$101:$DX$101)-SUM($I$103:CY103),0)</f>
        <v>60609954.745044887</v>
      </c>
      <c r="CZ105" s="12">
        <f>IF(CZ100&gt;0,MAX($I$101:$DX$101)-SUM($I$103:CZ103),0)</f>
        <v>60458541.600698873</v>
      </c>
      <c r="DA105" s="12">
        <f>IF(DA100&gt;0,MAX($I$101:$DX$101)-SUM($I$103:DA103),0)</f>
        <v>60306497.568251431</v>
      </c>
      <c r="DB105" s="12">
        <f>IF(DB100&gt;0,MAX($I$101:$DX$101)-SUM($I$103:DB103),0)</f>
        <v>60153820.019002117</v>
      </c>
      <c r="DC105" s="12">
        <f>IF(DC100&gt;0,MAX($I$101:$DX$101)-SUM($I$103:DC103),0)</f>
        <v>60000506.3132976</v>
      </c>
      <c r="DD105" s="12">
        <f>IF(DD100&gt;0,MAX($I$101:$DX$101)-SUM($I$103:DD103),0)</f>
        <v>59846553.800485983</v>
      </c>
      <c r="DE105" s="12">
        <f>IF(DE100&gt;0,MAX($I$101:$DX$101)-SUM($I$103:DE103),0)</f>
        <v>59691959.818870977</v>
      </c>
      <c r="DF105" s="12">
        <f>IF(DF100&gt;0,MAX($I$101:$DX$101)-SUM($I$103:DF103),0)</f>
        <v>59536721.695665911</v>
      </c>
      <c r="DG105" s="12">
        <f>IF(DG100&gt;0,MAX($I$101:$DX$101)-SUM($I$103:DG103),0)</f>
        <v>59380836.746947497</v>
      </c>
      <c r="DH105" s="12">
        <f>IF(DH100&gt;0,MAX($I$101:$DX$101)-SUM($I$103:DH103),0)</f>
        <v>59224302.277609415</v>
      </c>
      <c r="DI105" s="12">
        <f>IF(DI100&gt;0,MAX($I$101:$DX$101)-SUM($I$103:DI103),0)</f>
        <v>59067115.581315763</v>
      </c>
      <c r="DJ105" s="12">
        <f>IF(DJ100&gt;0,MAX($I$101:$DX$101)-SUM($I$103:DJ103),0)</f>
        <v>58909273.940454215</v>
      </c>
      <c r="DK105" s="12">
        <f>IF(DK100&gt;0,MAX($I$101:$DX$101)-SUM($I$103:DK103),0)</f>
        <v>58750774.626089081</v>
      </c>
      <c r="DL105" s="12">
        <f>IF(DL100&gt;0,MAX($I$101:$DX$101)-SUM($I$103:DL103),0)</f>
        <v>58591614.897914097</v>
      </c>
      <c r="DM105" s="12">
        <f>IF(DM100&gt;0,MAX($I$101:$DX$101)-SUM($I$103:DM103),0)</f>
        <v>58431792.004205048</v>
      </c>
      <c r="DN105" s="12">
        <f>IF(DN100&gt;0,MAX($I$101:$DX$101)-SUM($I$103:DN103),0)</f>
        <v>58271303.181772202</v>
      </c>
      <c r="DO105" s="12">
        <f>IF(DO100&gt;0,MAX($I$101:$DX$101)-SUM($I$103:DO103),0)</f>
        <v>58110145.655912563</v>
      </c>
      <c r="DP105" s="12">
        <f>IF(DP100&gt;0,MAX($I$101:$DX$101)-SUM($I$103:DP103),0)</f>
        <v>57948316.640361838</v>
      </c>
      <c r="DQ105" s="12">
        <f>IF(DQ100&gt;0,MAX($I$101:$DX$101)-SUM($I$103:DQ103),0)</f>
        <v>57785813.337246321</v>
      </c>
      <c r="DR105" s="12">
        <f>IF(DR100&gt;0,MAX($I$101:$DX$101)-SUM($I$103:DR103),0)</f>
        <v>57622632.937034488</v>
      </c>
      <c r="DS105" s="12">
        <f>IF(DS100&gt;0,MAX($I$101:$DX$101)-SUM($I$103:DS103),0)</f>
        <v>57458772.618488438</v>
      </c>
      <c r="DT105" s="12">
        <f>IF(DT100&gt;0,MAX($I$101:$DX$101)-SUM($I$103:DT103),0)</f>
        <v>57294229.548615113</v>
      </c>
      <c r="DU105" s="12">
        <f>IF(DU100&gt;0,MAX($I$101:$DX$101)-SUM($I$103:DU103),0)</f>
        <v>57129000.88261731</v>
      </c>
      <c r="DV105" s="12">
        <f>IF(DV100&gt;0,MAX($I$101:$DX$101)-SUM($I$103:DV103),0)</f>
        <v>56963083.763844527</v>
      </c>
      <c r="DW105" s="12">
        <f>IF(DW100&gt;0,MAX($I$101:$DX$101)-SUM($I$103:DW103),0)</f>
        <v>56796475.323743515</v>
      </c>
      <c r="DX105" s="12">
        <f>IF(DX100&gt;0,MAX($I$101:$DX$101)-SUM($I$103:DX103),0)</f>
        <v>56629172.681808755</v>
      </c>
      <c r="DY105" s="12">
        <f>IF(DY100&gt;0,MAX($I$101:$DX$101)-SUM($I$103:DY103),0)</f>
        <v>56461172.945532598</v>
      </c>
      <c r="DZ105" s="12">
        <f>IF(DZ100&gt;0,MAX($I$101:$DX$101)-SUM($I$103:DZ103),0)</f>
        <v>56292473.210355289</v>
      </c>
      <c r="EA105" s="12">
        <f>IF(EA100&gt;0,MAX($I$101:$DX$101)-SUM($I$103:EA103),0)</f>
        <v>56123070.55961474</v>
      </c>
      <c r="EB105" s="12">
        <f>IF(EB100&gt;0,MAX($I$101:$DX$101)-SUM($I$103:EB103),0)</f>
        <v>55952962.064496107</v>
      </c>
      <c r="EC105" s="12">
        <f>IF(EC100&gt;0,MAX($I$101:$DX$101)-SUM($I$103:EC103),0)</f>
        <v>55782144.783981152</v>
      </c>
      <c r="ED105" s="12">
        <f>IF(ED100&gt;0,MAX($I$101:$DX$101)-SUM($I$103:ED103),0)</f>
        <v>55610615.764797375</v>
      </c>
      <c r="EE105" s="12">
        <f>IF(EE100&gt;0,MAX($I$101:$DX$101)-SUM($I$103:EE103),0)</f>
        <v>55438372.041367009</v>
      </c>
      <c r="EF105" s="12">
        <f>IF(EF100&gt;0,MAX($I$101:$DX$101)-SUM($I$103:EF103),0)</f>
        <v>55265410.635755673</v>
      </c>
      <c r="EG105" s="12">
        <f>IF(EG100&gt;0,MAX($I$101:$DX$101)-SUM($I$103:EG103),0)</f>
        <v>55091728.557620965</v>
      </c>
      <c r="EH105" s="12">
        <f>IF(EH100&gt;0,MAX($I$101:$DX$101)-SUM($I$103:EH103),0)</f>
        <v>54917322.804160692</v>
      </c>
      <c r="EI105" s="12">
        <f>IF(EI100&gt;0,MAX($I$101:$DX$101)-SUM($I$103:EI103),0)</f>
        <v>54742190.360061005</v>
      </c>
      <c r="EJ105" s="12">
        <f>IF(EJ100&gt;0,MAX($I$101:$DX$101)-SUM($I$103:EJ103),0)</f>
        <v>54566328.19744423</v>
      </c>
      <c r="EK105" s="12">
        <f>IF(EK100&gt;0,MAX($I$101:$DX$101)-SUM($I$103:EK103),0)</f>
        <v>54389733.275816552</v>
      </c>
      <c r="EL105" s="12">
        <f>IF(EL100&gt;0,MAX($I$101:$DX$101)-SUM($I$103:EL103),0)</f>
        <v>54212402.542015426</v>
      </c>
      <c r="EM105" s="12">
        <f>IF(EM100&gt;0,MAX($I$101:$DX$101)-SUM($I$103:EM103),0)</f>
        <v>54034332.930156797</v>
      </c>
      <c r="EN105" s="12">
        <f>IF(EN100&gt;0,MAX($I$101:$DX$101)-SUM($I$103:EN103),0)</f>
        <v>53855521.361582093</v>
      </c>
      <c r="EO105" s="12">
        <f>IF(EO100&gt;0,MAX($I$101:$DX$101)-SUM($I$103:EO103),0)</f>
        <v>53675964.744804993</v>
      </c>
      <c r="EP105" s="12">
        <f>IF(EP100&gt;0,MAX($I$101:$DX$101)-SUM($I$103:EP103),0)</f>
        <v>53495659.975457981</v>
      </c>
      <c r="EQ105" s="12">
        <f>IF(EQ100&gt;0,MAX($I$101:$DX$101)-SUM($I$103:EQ103),0)</f>
        <v>53314603.936238699</v>
      </c>
      <c r="ER105" s="12">
        <f>IF(ER100&gt;0,MAX($I$101:$DX$101)-SUM($I$103:ER103),0)</f>
        <v>53132793.496856004</v>
      </c>
      <c r="ES105" s="12">
        <f>IF(ES100&gt;0,MAX($I$101:$DX$101)-SUM($I$103:ES103),0)</f>
        <v>52950225.513975874</v>
      </c>
      <c r="ET105" s="12">
        <f>IF(ET100&gt;0,MAX($I$101:$DX$101)-SUM($I$103:ET103),0)</f>
        <v>52766896.83116708</v>
      </c>
      <c r="EU105" s="12">
        <f>IF(EU100&gt;0,MAX($I$101:$DX$101)-SUM($I$103:EU103),0)</f>
        <v>52582804.278846584</v>
      </c>
      <c r="EV105" s="12">
        <f>IF(EV100&gt;0,MAX($I$101:$DX$101)-SUM($I$103:EV103),0)</f>
        <v>52397944.674224749</v>
      </c>
      <c r="EW105" s="12">
        <f>IF(EW100&gt;0,MAX($I$101:$DX$101)-SUM($I$103:EW103),0)</f>
        <v>52212314.821250327</v>
      </c>
      <c r="EX105" s="12">
        <f>IF(EX100&gt;0,MAX($I$101:$DX$101)-SUM($I$103:EX103),0)</f>
        <v>52025911.510555178</v>
      </c>
      <c r="EY105" s="12">
        <f>IF(EY100&gt;0,MAX($I$101:$DX$101)-SUM($I$103:EY103),0)</f>
        <v>51838731.519398794</v>
      </c>
      <c r="EZ105" s="12">
        <f>IF(EZ100&gt;0,MAX($I$101:$DX$101)-SUM($I$103:EZ103),0)</f>
        <v>51650771.611612603</v>
      </c>
      <c r="FA105" s="12">
        <f>IF(FA100&gt;0,MAX($I$101:$DX$101)-SUM($I$103:FA103),0)</f>
        <v>51462028.53754396</v>
      </c>
      <c r="FB105" s="12">
        <f>IF(FB100&gt;0,MAX($I$101:$DX$101)-SUM($I$103:FB103),0)</f>
        <v>51272499.034000032</v>
      </c>
      <c r="FC105" s="12">
        <f>IF(FC100&gt;0,MAX($I$101:$DX$101)-SUM($I$103:FC103),0)</f>
        <v>51082179.824191339</v>
      </c>
      <c r="FD105" s="12">
        <f>IF(FD100&gt;0,MAX($I$101:$DX$101)-SUM($I$103:FD103),0)</f>
        <v>50891067.617675111</v>
      </c>
      <c r="FE105" s="12">
        <f>IF(FE100&gt;0,MAX($I$101:$DX$101)-SUM($I$103:FE103),0)</f>
        <v>50699159.110298395</v>
      </c>
      <c r="FF105" s="12">
        <f>IF(FF100&gt;0,MAX($I$101:$DX$101)-SUM($I$103:FF103),0)</f>
        <v>50506450.984140947</v>
      </c>
      <c r="FG105" s="12">
        <f>IF(FG100&gt;0,MAX($I$101:$DX$101)-SUM($I$103:FG103),0)</f>
        <v>50312939.907457836</v>
      </c>
      <c r="FH105" s="12">
        <f>IF(FH100&gt;0,MAX($I$101:$DX$101)-SUM($I$103:FH103),0)</f>
        <v>50118622.534621879</v>
      </c>
      <c r="FI105" s="12">
        <f>IF(FI100&gt;0,MAX($I$101:$DX$101)-SUM($I$103:FI103),0)</f>
        <v>49923495.506065786</v>
      </c>
      <c r="FJ105" s="12">
        <f>IF(FJ100&gt;0,MAX($I$101:$DX$101)-SUM($I$103:FJ103),0)</f>
        <v>49727555.44822403</v>
      </c>
      <c r="FK105" s="12">
        <f>IF(FK100&gt;0,MAX($I$101:$DX$101)-SUM($I$103:FK103),0)</f>
        <v>49530798.973474607</v>
      </c>
      <c r="FL105" s="12">
        <f>IF(FL100&gt;0,MAX($I$101:$DX$101)-SUM($I$103:FL103),0)</f>
        <v>49333222.680080384</v>
      </c>
      <c r="FM105" s="12">
        <f>IF(FM100&gt;0,MAX($I$101:$DX$101)-SUM($I$103:FM103),0)</f>
        <v>49134823.152130365</v>
      </c>
      <c r="FN105" s="12">
        <f>IF(FN100&gt;0,MAX($I$101:$DX$101)-SUM($I$103:FN103),0)</f>
        <v>48935596.959480546</v>
      </c>
      <c r="FO105" s="12">
        <f>IF(FO100&gt;0,MAX($I$101:$DX$101)-SUM($I$103:FO103),0)</f>
        <v>48735540.65769469</v>
      </c>
      <c r="FP105" s="12">
        <f>IF(FP100&gt;0,MAX($I$101:$DX$101)-SUM($I$103:FP103),0)</f>
        <v>48534650.787984729</v>
      </c>
      <c r="FQ105" s="12">
        <f>IF(FQ100&gt;0,MAX($I$101:$DX$101)-SUM($I$103:FQ103),0)</f>
        <v>48332923.877150968</v>
      </c>
      <c r="FR105" s="12">
        <f>IF(FR100&gt;0,MAX($I$101:$DX$101)-SUM($I$103:FR103),0)</f>
        <v>48130356.437522069</v>
      </c>
      <c r="FS105" s="12">
        <f>IF(FS100&gt;0,MAX($I$101:$DX$101)-SUM($I$103:FS103),0)</f>
        <v>47926944.966894716</v>
      </c>
      <c r="FT105" s="12">
        <f>IF(FT100&gt;0,MAX($I$101:$DX$101)-SUM($I$103:FT103),0)</f>
        <v>47722685.948473081</v>
      </c>
      <c r="FU105" s="12">
        <f>IF(FU100&gt;0,MAX($I$101:$DX$101)-SUM($I$103:FU103),0)</f>
        <v>47517575.850808024</v>
      </c>
      <c r="FV105" s="12">
        <f>IF(FV100&gt;0,MAX($I$101:$DX$101)-SUM($I$103:FV103),0)</f>
        <v>47311611.127736032</v>
      </c>
      <c r="FW105" s="12">
        <f>IF(FW100&gt;0,MAX($I$101:$DX$101)-SUM($I$103:FW103),0)</f>
        <v>47104788.218317911</v>
      </c>
      <c r="FX105" s="12">
        <f>IF(FX100&gt;0,MAX($I$101:$DX$101)-SUM($I$103:FX103),0)</f>
        <v>46897103.546777204</v>
      </c>
    </row>
    <row r="107" spans="6:180" x14ac:dyDescent="0.3">
      <c r="F107" s="3" t="s">
        <v>60</v>
      </c>
    </row>
    <row r="108" spans="6:180" x14ac:dyDescent="0.3">
      <c r="G108" s="1" t="s">
        <v>61</v>
      </c>
      <c r="I108" s="12">
        <f t="shared" ref="I108:AN108" si="170">I65*$F$61</f>
        <v>-2883091.0291985059</v>
      </c>
      <c r="J108" s="12">
        <f t="shared" si="170"/>
        <v>-705571.3080750478</v>
      </c>
      <c r="K108" s="12">
        <f t="shared" si="170"/>
        <v>-3927020.714325048</v>
      </c>
      <c r="L108" s="12">
        <f t="shared" si="170"/>
        <v>-3884316.9484013994</v>
      </c>
      <c r="M108" s="12">
        <f t="shared" si="170"/>
        <v>0</v>
      </c>
      <c r="N108" s="12">
        <f t="shared" si="170"/>
        <v>0</v>
      </c>
      <c r="O108" s="12">
        <f t="shared" si="170"/>
        <v>0</v>
      </c>
      <c r="P108" s="12">
        <f t="shared" si="170"/>
        <v>0</v>
      </c>
      <c r="Q108" s="12">
        <f t="shared" si="170"/>
        <v>0</v>
      </c>
      <c r="R108" s="12">
        <f t="shared" si="170"/>
        <v>0</v>
      </c>
      <c r="S108" s="12">
        <f t="shared" si="170"/>
        <v>0</v>
      </c>
      <c r="T108" s="12">
        <f t="shared" si="170"/>
        <v>0</v>
      </c>
      <c r="U108" s="12">
        <f t="shared" si="170"/>
        <v>0</v>
      </c>
      <c r="V108" s="12">
        <f t="shared" si="170"/>
        <v>0</v>
      </c>
      <c r="W108" s="12">
        <f t="shared" si="170"/>
        <v>0</v>
      </c>
      <c r="X108" s="12">
        <f t="shared" si="170"/>
        <v>0</v>
      </c>
      <c r="Y108" s="12">
        <f t="shared" si="170"/>
        <v>0</v>
      </c>
      <c r="Z108" s="12">
        <f t="shared" si="170"/>
        <v>0</v>
      </c>
      <c r="AA108" s="12">
        <f t="shared" si="170"/>
        <v>0</v>
      </c>
      <c r="AB108" s="12">
        <f t="shared" si="170"/>
        <v>0</v>
      </c>
      <c r="AC108" s="12">
        <f t="shared" si="170"/>
        <v>0</v>
      </c>
      <c r="AD108" s="12">
        <f t="shared" si="170"/>
        <v>0</v>
      </c>
      <c r="AE108" s="12">
        <f t="shared" si="170"/>
        <v>0</v>
      </c>
      <c r="AF108" s="12">
        <f t="shared" si="170"/>
        <v>0</v>
      </c>
      <c r="AG108" s="12">
        <f t="shared" si="170"/>
        <v>0</v>
      </c>
      <c r="AH108" s="12">
        <f t="shared" si="170"/>
        <v>0</v>
      </c>
      <c r="AI108" s="12">
        <f t="shared" si="170"/>
        <v>0</v>
      </c>
      <c r="AJ108" s="12">
        <f t="shared" si="170"/>
        <v>0</v>
      </c>
      <c r="AK108" s="12">
        <f t="shared" si="170"/>
        <v>0</v>
      </c>
      <c r="AL108" s="12">
        <f t="shared" si="170"/>
        <v>0</v>
      </c>
      <c r="AM108" s="12">
        <f t="shared" si="170"/>
        <v>0</v>
      </c>
      <c r="AN108" s="12">
        <f t="shared" si="170"/>
        <v>0</v>
      </c>
      <c r="AO108" s="12">
        <f t="shared" ref="AO108:BT108" si="171">AO65*$F$61</f>
        <v>0</v>
      </c>
      <c r="AP108" s="12">
        <f t="shared" si="171"/>
        <v>0</v>
      </c>
      <c r="AQ108" s="12">
        <f t="shared" si="171"/>
        <v>0</v>
      </c>
      <c r="AR108" s="12">
        <f t="shared" si="171"/>
        <v>0</v>
      </c>
      <c r="AS108" s="12">
        <f t="shared" si="171"/>
        <v>0</v>
      </c>
      <c r="AT108" s="12">
        <f t="shared" si="171"/>
        <v>0</v>
      </c>
      <c r="AU108" s="12">
        <f t="shared" si="171"/>
        <v>0</v>
      </c>
      <c r="AV108" s="12">
        <f t="shared" si="171"/>
        <v>0</v>
      </c>
      <c r="AW108" s="12">
        <f t="shared" si="171"/>
        <v>0</v>
      </c>
      <c r="AX108" s="12">
        <f t="shared" si="171"/>
        <v>0</v>
      </c>
      <c r="AY108" s="12">
        <f t="shared" si="171"/>
        <v>0</v>
      </c>
      <c r="AZ108" s="12">
        <f t="shared" si="171"/>
        <v>0</v>
      </c>
      <c r="BA108" s="12">
        <f t="shared" si="171"/>
        <v>0</v>
      </c>
      <c r="BB108" s="12">
        <f t="shared" si="171"/>
        <v>0</v>
      </c>
      <c r="BC108" s="12">
        <f t="shared" si="171"/>
        <v>0</v>
      </c>
      <c r="BD108" s="12">
        <f t="shared" si="171"/>
        <v>0</v>
      </c>
      <c r="BE108" s="12">
        <f t="shared" si="171"/>
        <v>0</v>
      </c>
      <c r="BF108" s="12">
        <f t="shared" si="171"/>
        <v>0</v>
      </c>
      <c r="BG108" s="12">
        <f t="shared" si="171"/>
        <v>0</v>
      </c>
      <c r="BH108" s="12">
        <f t="shared" si="171"/>
        <v>0</v>
      </c>
      <c r="BI108" s="12">
        <f t="shared" si="171"/>
        <v>0</v>
      </c>
      <c r="BJ108" s="12">
        <f t="shared" si="171"/>
        <v>0</v>
      </c>
      <c r="BK108" s="12">
        <f t="shared" si="171"/>
        <v>0</v>
      </c>
      <c r="BL108" s="12">
        <f t="shared" si="171"/>
        <v>0</v>
      </c>
      <c r="BM108" s="12">
        <f t="shared" si="171"/>
        <v>0</v>
      </c>
      <c r="BN108" s="12">
        <f t="shared" si="171"/>
        <v>0</v>
      </c>
      <c r="BO108" s="12">
        <f t="shared" si="171"/>
        <v>0</v>
      </c>
      <c r="BP108" s="12">
        <f t="shared" si="171"/>
        <v>0</v>
      </c>
      <c r="BQ108" s="12">
        <f t="shared" si="171"/>
        <v>0</v>
      </c>
      <c r="BR108" s="12">
        <f t="shared" si="171"/>
        <v>0</v>
      </c>
      <c r="BS108" s="12">
        <f t="shared" si="171"/>
        <v>0</v>
      </c>
      <c r="BT108" s="12">
        <f t="shared" si="171"/>
        <v>0</v>
      </c>
      <c r="BU108" s="12">
        <f t="shared" ref="BU108:CZ108" si="172">BU65*$F$61</f>
        <v>0</v>
      </c>
      <c r="BV108" s="12">
        <f t="shared" si="172"/>
        <v>0</v>
      </c>
      <c r="BW108" s="12">
        <f t="shared" si="172"/>
        <v>0</v>
      </c>
      <c r="BX108" s="12">
        <f t="shared" si="172"/>
        <v>0</v>
      </c>
      <c r="BY108" s="12">
        <f t="shared" si="172"/>
        <v>0</v>
      </c>
      <c r="BZ108" s="12">
        <f t="shared" si="172"/>
        <v>0</v>
      </c>
      <c r="CA108" s="12">
        <f t="shared" si="172"/>
        <v>0</v>
      </c>
      <c r="CB108" s="12">
        <f t="shared" si="172"/>
        <v>0</v>
      </c>
      <c r="CC108" s="12">
        <f t="shared" si="172"/>
        <v>0</v>
      </c>
      <c r="CD108" s="12">
        <f t="shared" si="172"/>
        <v>0</v>
      </c>
      <c r="CE108" s="12">
        <f t="shared" si="172"/>
        <v>0</v>
      </c>
      <c r="CF108" s="12">
        <f t="shared" si="172"/>
        <v>0</v>
      </c>
      <c r="CG108" s="12">
        <f t="shared" si="172"/>
        <v>0</v>
      </c>
      <c r="CH108" s="12">
        <f t="shared" si="172"/>
        <v>0</v>
      </c>
      <c r="CI108" s="12">
        <f t="shared" si="172"/>
        <v>0</v>
      </c>
      <c r="CJ108" s="12">
        <f t="shared" si="172"/>
        <v>0</v>
      </c>
      <c r="CK108" s="12">
        <f t="shared" si="172"/>
        <v>0</v>
      </c>
      <c r="CL108" s="12">
        <f t="shared" si="172"/>
        <v>0</v>
      </c>
      <c r="CM108" s="12">
        <f t="shared" si="172"/>
        <v>0</v>
      </c>
      <c r="CN108" s="12">
        <f t="shared" si="172"/>
        <v>0</v>
      </c>
      <c r="CO108" s="12">
        <f t="shared" si="172"/>
        <v>0</v>
      </c>
      <c r="CP108" s="12">
        <f t="shared" si="172"/>
        <v>0</v>
      </c>
      <c r="CQ108" s="12">
        <f t="shared" si="172"/>
        <v>0</v>
      </c>
      <c r="CR108" s="12">
        <f t="shared" si="172"/>
        <v>0</v>
      </c>
      <c r="CS108" s="12">
        <f t="shared" si="172"/>
        <v>0</v>
      </c>
      <c r="CT108" s="12">
        <f t="shared" si="172"/>
        <v>0</v>
      </c>
      <c r="CU108" s="12">
        <f t="shared" si="172"/>
        <v>0</v>
      </c>
      <c r="CV108" s="12">
        <f t="shared" si="172"/>
        <v>0</v>
      </c>
      <c r="CW108" s="12">
        <f t="shared" si="172"/>
        <v>0</v>
      </c>
      <c r="CX108" s="12">
        <f t="shared" si="172"/>
        <v>0</v>
      </c>
      <c r="CY108" s="12">
        <f t="shared" si="172"/>
        <v>0</v>
      </c>
      <c r="CZ108" s="12">
        <f t="shared" si="172"/>
        <v>0</v>
      </c>
      <c r="DA108" s="12">
        <f t="shared" ref="DA108:EF108" si="173">DA65*$F$61</f>
        <v>0</v>
      </c>
      <c r="DB108" s="12">
        <f t="shared" si="173"/>
        <v>0</v>
      </c>
      <c r="DC108" s="12">
        <f t="shared" si="173"/>
        <v>0</v>
      </c>
      <c r="DD108" s="12">
        <f t="shared" si="173"/>
        <v>0</v>
      </c>
      <c r="DE108" s="12">
        <f t="shared" si="173"/>
        <v>0</v>
      </c>
      <c r="DF108" s="12">
        <f t="shared" si="173"/>
        <v>0</v>
      </c>
      <c r="DG108" s="12">
        <f t="shared" si="173"/>
        <v>0</v>
      </c>
      <c r="DH108" s="12">
        <f t="shared" si="173"/>
        <v>0</v>
      </c>
      <c r="DI108" s="12">
        <f t="shared" si="173"/>
        <v>0</v>
      </c>
      <c r="DJ108" s="12">
        <f t="shared" si="173"/>
        <v>0</v>
      </c>
      <c r="DK108" s="12">
        <f t="shared" si="173"/>
        <v>0</v>
      </c>
      <c r="DL108" s="12">
        <f t="shared" si="173"/>
        <v>0</v>
      </c>
      <c r="DM108" s="12">
        <f t="shared" si="173"/>
        <v>0</v>
      </c>
      <c r="DN108" s="12">
        <f t="shared" si="173"/>
        <v>0</v>
      </c>
      <c r="DO108" s="12">
        <f t="shared" si="173"/>
        <v>0</v>
      </c>
      <c r="DP108" s="12">
        <f t="shared" si="173"/>
        <v>0</v>
      </c>
      <c r="DQ108" s="12">
        <f t="shared" si="173"/>
        <v>0</v>
      </c>
      <c r="DR108" s="12">
        <f t="shared" si="173"/>
        <v>0</v>
      </c>
      <c r="DS108" s="12">
        <f t="shared" si="173"/>
        <v>0</v>
      </c>
      <c r="DT108" s="12">
        <f t="shared" si="173"/>
        <v>0</v>
      </c>
      <c r="DU108" s="12">
        <f t="shared" si="173"/>
        <v>0</v>
      </c>
      <c r="DV108" s="12">
        <f t="shared" si="173"/>
        <v>0</v>
      </c>
      <c r="DW108" s="12">
        <f t="shared" si="173"/>
        <v>0</v>
      </c>
      <c r="DX108" s="12">
        <f t="shared" si="173"/>
        <v>0</v>
      </c>
      <c r="DY108" s="12">
        <f t="shared" si="173"/>
        <v>0</v>
      </c>
      <c r="DZ108" s="12">
        <f t="shared" si="173"/>
        <v>0</v>
      </c>
      <c r="EA108" s="12">
        <f t="shared" si="173"/>
        <v>0</v>
      </c>
      <c r="EB108" s="12">
        <f t="shared" si="173"/>
        <v>0</v>
      </c>
      <c r="EC108" s="12">
        <f t="shared" si="173"/>
        <v>0</v>
      </c>
      <c r="ED108" s="12">
        <f t="shared" si="173"/>
        <v>0</v>
      </c>
      <c r="EE108" s="12">
        <f t="shared" si="173"/>
        <v>0</v>
      </c>
      <c r="EF108" s="12">
        <f t="shared" si="173"/>
        <v>0</v>
      </c>
      <c r="EG108" s="12">
        <f t="shared" ref="EG108:FL108" si="174">EG65*$F$61</f>
        <v>0</v>
      </c>
      <c r="EH108" s="12">
        <f t="shared" si="174"/>
        <v>0</v>
      </c>
      <c r="EI108" s="12">
        <f t="shared" si="174"/>
        <v>0</v>
      </c>
      <c r="EJ108" s="12">
        <f t="shared" si="174"/>
        <v>0</v>
      </c>
      <c r="EK108" s="12">
        <f t="shared" si="174"/>
        <v>0</v>
      </c>
      <c r="EL108" s="12">
        <f t="shared" si="174"/>
        <v>0</v>
      </c>
      <c r="EM108" s="12">
        <f t="shared" si="174"/>
        <v>0</v>
      </c>
      <c r="EN108" s="12">
        <f t="shared" si="174"/>
        <v>0</v>
      </c>
      <c r="EO108" s="12">
        <f t="shared" si="174"/>
        <v>0</v>
      </c>
      <c r="EP108" s="12">
        <f t="shared" si="174"/>
        <v>0</v>
      </c>
      <c r="EQ108" s="12">
        <f t="shared" si="174"/>
        <v>0</v>
      </c>
      <c r="ER108" s="12">
        <f t="shared" si="174"/>
        <v>0</v>
      </c>
      <c r="ES108" s="12">
        <f t="shared" si="174"/>
        <v>0</v>
      </c>
      <c r="ET108" s="12">
        <f t="shared" si="174"/>
        <v>0</v>
      </c>
      <c r="EU108" s="12">
        <f t="shared" si="174"/>
        <v>0</v>
      </c>
      <c r="EV108" s="12">
        <f t="shared" si="174"/>
        <v>0</v>
      </c>
      <c r="EW108" s="12">
        <f t="shared" si="174"/>
        <v>0</v>
      </c>
      <c r="EX108" s="12">
        <f t="shared" si="174"/>
        <v>0</v>
      </c>
      <c r="EY108" s="12">
        <f t="shared" si="174"/>
        <v>0</v>
      </c>
      <c r="EZ108" s="12">
        <f t="shared" si="174"/>
        <v>0</v>
      </c>
      <c r="FA108" s="12">
        <f t="shared" si="174"/>
        <v>0</v>
      </c>
      <c r="FB108" s="12">
        <f t="shared" si="174"/>
        <v>0</v>
      </c>
      <c r="FC108" s="12">
        <f t="shared" si="174"/>
        <v>0</v>
      </c>
      <c r="FD108" s="12">
        <f t="shared" si="174"/>
        <v>0</v>
      </c>
      <c r="FE108" s="12">
        <f t="shared" si="174"/>
        <v>0</v>
      </c>
      <c r="FF108" s="12">
        <f t="shared" si="174"/>
        <v>0</v>
      </c>
      <c r="FG108" s="12">
        <f t="shared" si="174"/>
        <v>0</v>
      </c>
      <c r="FH108" s="12">
        <f t="shared" si="174"/>
        <v>0</v>
      </c>
      <c r="FI108" s="12">
        <f t="shared" si="174"/>
        <v>0</v>
      </c>
      <c r="FJ108" s="12">
        <f t="shared" si="174"/>
        <v>0</v>
      </c>
      <c r="FK108" s="12">
        <f t="shared" si="174"/>
        <v>0</v>
      </c>
      <c r="FL108" s="12">
        <f t="shared" si="174"/>
        <v>0</v>
      </c>
      <c r="FM108" s="12">
        <f t="shared" ref="FM108:FX108" si="175">FM65*$F$61</f>
        <v>0</v>
      </c>
      <c r="FN108" s="12">
        <f t="shared" si="175"/>
        <v>0</v>
      </c>
      <c r="FO108" s="12">
        <f t="shared" si="175"/>
        <v>0</v>
      </c>
      <c r="FP108" s="12">
        <f t="shared" si="175"/>
        <v>0</v>
      </c>
      <c r="FQ108" s="12">
        <f t="shared" si="175"/>
        <v>0</v>
      </c>
      <c r="FR108" s="12">
        <f t="shared" si="175"/>
        <v>0</v>
      </c>
      <c r="FS108" s="12">
        <f t="shared" si="175"/>
        <v>0</v>
      </c>
      <c r="FT108" s="12">
        <f t="shared" si="175"/>
        <v>0</v>
      </c>
      <c r="FU108" s="12">
        <f t="shared" si="175"/>
        <v>0</v>
      </c>
      <c r="FV108" s="12">
        <f t="shared" si="175"/>
        <v>0</v>
      </c>
      <c r="FW108" s="12">
        <f t="shared" si="175"/>
        <v>0</v>
      </c>
      <c r="FX108" s="12">
        <f t="shared" si="175"/>
        <v>0</v>
      </c>
    </row>
    <row r="109" spans="6:180" x14ac:dyDescent="0.3">
      <c r="G109" s="1" t="s">
        <v>62</v>
      </c>
      <c r="I109" s="12">
        <f>I96-I104</f>
        <v>0</v>
      </c>
      <c r="J109" s="12">
        <f t="shared" ref="J109:BU109" si="176">J96-J104</f>
        <v>0</v>
      </c>
      <c r="K109" s="12">
        <f t="shared" si="176"/>
        <v>0</v>
      </c>
      <c r="L109" s="12">
        <f t="shared" si="176"/>
        <v>0</v>
      </c>
      <c r="M109" s="12">
        <f t="shared" si="176"/>
        <v>0</v>
      </c>
      <c r="N109" s="12">
        <f t="shared" si="176"/>
        <v>0</v>
      </c>
      <c r="O109" s="12">
        <f t="shared" si="176"/>
        <v>0</v>
      </c>
      <c r="P109" s="12">
        <f t="shared" si="176"/>
        <v>0</v>
      </c>
      <c r="Q109" s="12">
        <f t="shared" si="176"/>
        <v>0</v>
      </c>
      <c r="R109" s="12">
        <f t="shared" si="176"/>
        <v>0</v>
      </c>
      <c r="S109" s="12">
        <f t="shared" si="176"/>
        <v>0</v>
      </c>
      <c r="T109" s="12">
        <f t="shared" si="176"/>
        <v>0</v>
      </c>
      <c r="U109" s="12">
        <f t="shared" si="176"/>
        <v>0</v>
      </c>
      <c r="V109" s="12">
        <f t="shared" si="176"/>
        <v>0</v>
      </c>
      <c r="W109" s="12">
        <f t="shared" si="176"/>
        <v>0</v>
      </c>
      <c r="X109" s="12">
        <f t="shared" si="176"/>
        <v>0</v>
      </c>
      <c r="Y109" s="12">
        <f t="shared" si="176"/>
        <v>0</v>
      </c>
      <c r="Z109" s="12">
        <f t="shared" si="176"/>
        <v>0</v>
      </c>
      <c r="AA109" s="12">
        <f t="shared" si="176"/>
        <v>0</v>
      </c>
      <c r="AB109" s="12">
        <f t="shared" si="176"/>
        <v>0</v>
      </c>
      <c r="AC109" s="12">
        <f t="shared" si="176"/>
        <v>46909.125</v>
      </c>
      <c r="AD109" s="12">
        <f t="shared" si="176"/>
        <v>93818.25</v>
      </c>
      <c r="AE109" s="12">
        <f t="shared" si="176"/>
        <v>140727.375</v>
      </c>
      <c r="AF109" s="12">
        <f t="shared" si="176"/>
        <v>140727.375</v>
      </c>
      <c r="AG109" s="12">
        <f t="shared" si="176"/>
        <v>140727.375</v>
      </c>
      <c r="AH109" s="12">
        <f t="shared" si="176"/>
        <v>281454.75</v>
      </c>
      <c r="AI109" s="12">
        <f t="shared" si="176"/>
        <v>281454.75</v>
      </c>
      <c r="AJ109" s="12">
        <f t="shared" si="176"/>
        <v>281454.75</v>
      </c>
      <c r="AK109" s="12">
        <f t="shared" si="176"/>
        <v>422182.125</v>
      </c>
      <c r="AL109" s="12">
        <f t="shared" si="176"/>
        <v>422182.125</v>
      </c>
      <c r="AM109" s="12">
        <f t="shared" si="176"/>
        <v>422182.125</v>
      </c>
      <c r="AN109" s="12">
        <f t="shared" si="176"/>
        <v>103722.49629963969</v>
      </c>
      <c r="AO109" s="12">
        <f t="shared" si="176"/>
        <v>103722.49629963981</v>
      </c>
      <c r="AP109" s="12">
        <f t="shared" si="176"/>
        <v>116414.42426838964</v>
      </c>
      <c r="AQ109" s="12">
        <f t="shared" si="176"/>
        <v>116414.42426838964</v>
      </c>
      <c r="AR109" s="12">
        <f t="shared" si="176"/>
        <v>116414.42426838964</v>
      </c>
      <c r="AS109" s="12">
        <f t="shared" si="176"/>
        <v>116414.42426838959</v>
      </c>
      <c r="AT109" s="12">
        <f t="shared" si="176"/>
        <v>116414.42426838964</v>
      </c>
      <c r="AU109" s="12">
        <f t="shared" si="176"/>
        <v>116414.4242683897</v>
      </c>
      <c r="AV109" s="12">
        <f t="shared" si="176"/>
        <v>116414.42426838959</v>
      </c>
      <c r="AW109" s="12">
        <f t="shared" si="176"/>
        <v>116414.4242683897</v>
      </c>
      <c r="AX109" s="12">
        <f t="shared" si="176"/>
        <v>116414.42426838964</v>
      </c>
      <c r="AY109" s="12">
        <f t="shared" si="176"/>
        <v>116414.4242683897</v>
      </c>
      <c r="AZ109" s="12">
        <f t="shared" si="176"/>
        <v>116414.42426838959</v>
      </c>
      <c r="BA109" s="12">
        <f t="shared" si="176"/>
        <v>116414.4242683897</v>
      </c>
      <c r="BB109" s="12">
        <f t="shared" si="176"/>
        <v>129423.65043635858</v>
      </c>
      <c r="BC109" s="12">
        <f t="shared" si="176"/>
        <v>129423.65043635858</v>
      </c>
      <c r="BD109" s="12">
        <f t="shared" si="176"/>
        <v>129423.65043635864</v>
      </c>
      <c r="BE109" s="12">
        <f t="shared" si="176"/>
        <v>129423.65043635858</v>
      </c>
      <c r="BF109" s="12">
        <f t="shared" si="176"/>
        <v>129423.65043635858</v>
      </c>
      <c r="BG109" s="12">
        <f t="shared" si="176"/>
        <v>129423.65043635858</v>
      </c>
      <c r="BH109" s="12">
        <f t="shared" si="176"/>
        <v>129423.65043635864</v>
      </c>
      <c r="BI109" s="12">
        <f t="shared" si="176"/>
        <v>129423.65043635858</v>
      </c>
      <c r="BJ109" s="12">
        <f t="shared" si="176"/>
        <v>129423.65043635858</v>
      </c>
      <c r="BK109" s="12">
        <f t="shared" si="176"/>
        <v>129423.65043635858</v>
      </c>
      <c r="BL109" s="12">
        <f t="shared" si="176"/>
        <v>129423.65043635858</v>
      </c>
      <c r="BM109" s="12">
        <f t="shared" si="176"/>
        <v>129423.65043635858</v>
      </c>
      <c r="BN109" s="12">
        <f t="shared" si="176"/>
        <v>142758.10725852661</v>
      </c>
      <c r="BO109" s="12">
        <f t="shared" si="176"/>
        <v>142758.10725852655</v>
      </c>
      <c r="BP109" s="12">
        <f t="shared" si="176"/>
        <v>142758.10725852655</v>
      </c>
      <c r="BQ109" s="12">
        <f t="shared" si="176"/>
        <v>142758.10725852661</v>
      </c>
      <c r="BR109" s="12">
        <f t="shared" si="176"/>
        <v>142758.10725852649</v>
      </c>
      <c r="BS109" s="12">
        <f t="shared" si="176"/>
        <v>142758.10725852655</v>
      </c>
      <c r="BT109" s="12">
        <f t="shared" si="176"/>
        <v>142758.10725852649</v>
      </c>
      <c r="BU109" s="12">
        <f t="shared" si="176"/>
        <v>142758.10725852661</v>
      </c>
      <c r="BV109" s="12">
        <f t="shared" ref="BV109:DX109" si="177">BV96-BV104</f>
        <v>142758.10725852661</v>
      </c>
      <c r="BW109" s="12">
        <f t="shared" si="177"/>
        <v>142758.10725852655</v>
      </c>
      <c r="BX109" s="12">
        <f t="shared" si="177"/>
        <v>142758.10725852649</v>
      </c>
      <c r="BY109" s="12">
        <f t="shared" si="177"/>
        <v>142758.10725852649</v>
      </c>
      <c r="BZ109" s="12">
        <f t="shared" si="177"/>
        <v>156425.92550124862</v>
      </c>
      <c r="CA109" s="12">
        <f t="shared" si="177"/>
        <v>156425.92550124868</v>
      </c>
      <c r="CB109" s="12">
        <f t="shared" si="177"/>
        <v>156425.92550124857</v>
      </c>
      <c r="CC109" s="12">
        <f t="shared" si="177"/>
        <v>156425.92550124857</v>
      </c>
      <c r="CD109" s="12">
        <f t="shared" si="177"/>
        <v>156425.92550124857</v>
      </c>
      <c r="CE109" s="12">
        <f t="shared" si="177"/>
        <v>156425.92550124857</v>
      </c>
      <c r="CF109" s="12">
        <f t="shared" si="177"/>
        <v>156425.92550124857</v>
      </c>
      <c r="CG109" s="12">
        <f t="shared" si="177"/>
        <v>156425.92550124862</v>
      </c>
      <c r="CH109" s="12">
        <f t="shared" si="177"/>
        <v>156425.92550124857</v>
      </c>
      <c r="CI109" s="12">
        <f t="shared" si="177"/>
        <v>156425.92550124862</v>
      </c>
      <c r="CJ109" s="12">
        <f t="shared" si="177"/>
        <v>156425.92550124857</v>
      </c>
      <c r="CK109" s="12">
        <f t="shared" si="177"/>
        <v>156425.92550124862</v>
      </c>
      <c r="CL109" s="12">
        <f t="shared" si="177"/>
        <v>170435.43920003873</v>
      </c>
      <c r="CM109" s="12">
        <f t="shared" si="177"/>
        <v>170435.43920003867</v>
      </c>
      <c r="CN109" s="12">
        <f t="shared" si="177"/>
        <v>170435.43920003873</v>
      </c>
      <c r="CO109" s="12">
        <f t="shared" si="177"/>
        <v>170435.43920003873</v>
      </c>
      <c r="CP109" s="12">
        <f t="shared" si="177"/>
        <v>170435.43920003873</v>
      </c>
      <c r="CQ109" s="12">
        <f t="shared" si="177"/>
        <v>170435.43920003879</v>
      </c>
      <c r="CR109" s="12">
        <f t="shared" si="177"/>
        <v>170435.43920003873</v>
      </c>
      <c r="CS109" s="12">
        <f t="shared" si="177"/>
        <v>170435.43920003873</v>
      </c>
      <c r="CT109" s="12">
        <f t="shared" si="177"/>
        <v>170435.43920003879</v>
      </c>
      <c r="CU109" s="12">
        <f t="shared" si="177"/>
        <v>170435.43920003873</v>
      </c>
      <c r="CV109" s="12">
        <f t="shared" si="177"/>
        <v>170435.43920003873</v>
      </c>
      <c r="CW109" s="12">
        <f t="shared" si="177"/>
        <v>170435.43920003867</v>
      </c>
      <c r="CX109" s="12">
        <f t="shared" si="177"/>
        <v>184795.19074129878</v>
      </c>
      <c r="CY109" s="12">
        <f t="shared" si="177"/>
        <v>184795.19074129872</v>
      </c>
      <c r="CZ109" s="12">
        <f t="shared" si="177"/>
        <v>184795.19074129884</v>
      </c>
      <c r="DA109" s="12">
        <f t="shared" si="177"/>
        <v>184795.19074129872</v>
      </c>
      <c r="DB109" s="12">
        <f t="shared" si="177"/>
        <v>184795.19074129878</v>
      </c>
      <c r="DC109" s="12">
        <f t="shared" si="177"/>
        <v>184795.19074129878</v>
      </c>
      <c r="DD109" s="12">
        <f t="shared" si="177"/>
        <v>184795.19074129878</v>
      </c>
      <c r="DE109" s="12">
        <f t="shared" si="177"/>
        <v>184795.19074129878</v>
      </c>
      <c r="DF109" s="12">
        <f t="shared" si="177"/>
        <v>184795.19074129872</v>
      </c>
      <c r="DG109" s="12">
        <f t="shared" si="177"/>
        <v>184795.19074129884</v>
      </c>
      <c r="DH109" s="12">
        <f t="shared" si="177"/>
        <v>184795.19074129878</v>
      </c>
      <c r="DI109" s="12">
        <f t="shared" si="177"/>
        <v>184795.19074129878</v>
      </c>
      <c r="DJ109" s="12">
        <f t="shared" si="177"/>
        <v>199513.93607109005</v>
      </c>
      <c r="DK109" s="12">
        <f t="shared" si="177"/>
        <v>199513.93607108993</v>
      </c>
      <c r="DL109" s="12">
        <f t="shared" si="177"/>
        <v>199513.93607108993</v>
      </c>
      <c r="DM109" s="12">
        <f t="shared" si="177"/>
        <v>199513.93607109005</v>
      </c>
      <c r="DN109" s="12">
        <f t="shared" si="177"/>
        <v>199513.93607108999</v>
      </c>
      <c r="DO109" s="12">
        <f t="shared" si="177"/>
        <v>199513.93607109005</v>
      </c>
      <c r="DP109" s="12">
        <f t="shared" si="177"/>
        <v>199513.93607108999</v>
      </c>
      <c r="DQ109" s="12">
        <f t="shared" si="177"/>
        <v>199513.93607108999</v>
      </c>
      <c r="DR109" s="12">
        <f t="shared" si="177"/>
        <v>199513.93607109005</v>
      </c>
      <c r="DS109" s="12">
        <f t="shared" si="177"/>
        <v>199513.93607108993</v>
      </c>
      <c r="DT109" s="12">
        <f t="shared" si="177"/>
        <v>199513.93607109005</v>
      </c>
      <c r="DU109" s="12">
        <f t="shared" si="177"/>
        <v>199513.93607108999</v>
      </c>
      <c r="DV109" s="12">
        <f t="shared" si="177"/>
        <v>214600.65003412648</v>
      </c>
      <c r="DW109" s="12">
        <f t="shared" si="177"/>
        <v>214600.65003412659</v>
      </c>
      <c r="DX109" s="12">
        <f t="shared" si="177"/>
        <v>214600.65003412653</v>
      </c>
      <c r="DY109" s="12">
        <f>DY96-DY104</f>
        <v>214600.65003412648</v>
      </c>
      <c r="DZ109" s="12">
        <f>DZ96-DZ104</f>
        <v>214600.65003412653</v>
      </c>
      <c r="EA109" s="12">
        <f>EA96-EA104</f>
        <v>214600.65003412653</v>
      </c>
      <c r="EB109" s="12">
        <f>EB96-EB104</f>
        <v>214600.65003412648</v>
      </c>
      <c r="EC109" s="12">
        <f t="shared" ref="EC109:FX109" si="178">EC96-EC104</f>
        <v>214600.65003412653</v>
      </c>
      <c r="ED109" s="12">
        <f t="shared" si="178"/>
        <v>214600.65003412653</v>
      </c>
      <c r="EE109" s="12">
        <f t="shared" si="178"/>
        <v>214600.65003412653</v>
      </c>
      <c r="EF109" s="12">
        <f t="shared" si="178"/>
        <v>214600.65003412653</v>
      </c>
      <c r="EG109" s="12">
        <f t="shared" si="178"/>
        <v>214600.65003412653</v>
      </c>
      <c r="EH109" s="12">
        <f t="shared" si="178"/>
        <v>230064.53184623865</v>
      </c>
      <c r="EI109" s="12">
        <f t="shared" si="178"/>
        <v>230064.53184623865</v>
      </c>
      <c r="EJ109" s="12">
        <f t="shared" si="178"/>
        <v>230064.53184623859</v>
      </c>
      <c r="EK109" s="12">
        <f t="shared" si="178"/>
        <v>230064.53184623865</v>
      </c>
      <c r="EL109" s="12">
        <f t="shared" si="178"/>
        <v>230064.53184623859</v>
      </c>
      <c r="EM109" s="12">
        <f t="shared" si="178"/>
        <v>230064.53184623859</v>
      </c>
      <c r="EN109" s="12">
        <f t="shared" si="178"/>
        <v>230064.53184623865</v>
      </c>
      <c r="EO109" s="12">
        <f t="shared" si="178"/>
        <v>230064.53184623865</v>
      </c>
      <c r="EP109" s="12">
        <f t="shared" si="178"/>
        <v>230064.53184623859</v>
      </c>
      <c r="EQ109" s="12">
        <f t="shared" si="178"/>
        <v>230064.53184623853</v>
      </c>
      <c r="ER109" s="12">
        <f t="shared" si="178"/>
        <v>230064.53184623859</v>
      </c>
      <c r="ES109" s="12">
        <f t="shared" si="178"/>
        <v>230064.53184623859</v>
      </c>
      <c r="ET109" s="12">
        <f t="shared" si="178"/>
        <v>245915.01070365327</v>
      </c>
      <c r="EU109" s="12">
        <f t="shared" si="178"/>
        <v>245915.01070365333</v>
      </c>
      <c r="EV109" s="12">
        <f t="shared" si="178"/>
        <v>245915.01070365327</v>
      </c>
      <c r="EW109" s="12">
        <f t="shared" si="178"/>
        <v>245915.01070365327</v>
      </c>
      <c r="EX109" s="12">
        <f t="shared" si="178"/>
        <v>245915.01070365327</v>
      </c>
      <c r="EY109" s="12">
        <f t="shared" si="178"/>
        <v>245915.01070365327</v>
      </c>
      <c r="EZ109" s="12">
        <f t="shared" si="178"/>
        <v>245915.01070365327</v>
      </c>
      <c r="FA109" s="12">
        <f t="shared" si="178"/>
        <v>245915.01070365321</v>
      </c>
      <c r="FB109" s="12">
        <f t="shared" si="178"/>
        <v>245915.01070365327</v>
      </c>
      <c r="FC109" s="12">
        <f t="shared" si="178"/>
        <v>245915.01070365327</v>
      </c>
      <c r="FD109" s="12">
        <f t="shared" si="178"/>
        <v>245915.01070365327</v>
      </c>
      <c r="FE109" s="12">
        <f t="shared" si="178"/>
        <v>245915.01070365333</v>
      </c>
      <c r="FF109" s="12">
        <f t="shared" si="178"/>
        <v>262161.75153250375</v>
      </c>
      <c r="FG109" s="12">
        <f t="shared" si="178"/>
        <v>262161.75153250364</v>
      </c>
      <c r="FH109" s="12">
        <f t="shared" si="178"/>
        <v>262161.75153250369</v>
      </c>
      <c r="FI109" s="12">
        <f t="shared" si="178"/>
        <v>262161.75153250369</v>
      </c>
      <c r="FJ109" s="12">
        <f t="shared" si="178"/>
        <v>262161.75153250369</v>
      </c>
      <c r="FK109" s="12">
        <f t="shared" si="178"/>
        <v>262161.75153250364</v>
      </c>
      <c r="FL109" s="12">
        <f t="shared" si="178"/>
        <v>262161.75153250364</v>
      </c>
      <c r="FM109" s="12">
        <f t="shared" si="178"/>
        <v>262161.75153250364</v>
      </c>
      <c r="FN109" s="12">
        <f t="shared" si="178"/>
        <v>262161.75153250375</v>
      </c>
      <c r="FO109" s="12">
        <f t="shared" si="178"/>
        <v>262161.75153250369</v>
      </c>
      <c r="FP109" s="12">
        <f t="shared" si="178"/>
        <v>262161.75153250369</v>
      </c>
      <c r="FQ109" s="12">
        <f t="shared" si="178"/>
        <v>262161.75153250364</v>
      </c>
      <c r="FR109" s="12">
        <f t="shared" si="178"/>
        <v>278814.66088207555</v>
      </c>
      <c r="FS109" s="12">
        <f t="shared" si="178"/>
        <v>278814.66088207555</v>
      </c>
      <c r="FT109" s="12">
        <f t="shared" si="178"/>
        <v>278814.66088207543</v>
      </c>
      <c r="FU109" s="12">
        <f t="shared" si="178"/>
        <v>278814.66088207543</v>
      </c>
      <c r="FV109" s="12">
        <f t="shared" si="178"/>
        <v>278814.66088207543</v>
      </c>
      <c r="FW109" s="12">
        <f t="shared" si="178"/>
        <v>278814.66088207555</v>
      </c>
      <c r="FX109" s="12">
        <f t="shared" si="178"/>
        <v>278814.66088207543</v>
      </c>
    </row>
    <row r="110" spans="6:180" x14ac:dyDescent="0.3">
      <c r="G110" s="3" t="s">
        <v>63</v>
      </c>
      <c r="I110" s="12">
        <f>I73+I98</f>
        <v>0</v>
      </c>
      <c r="J110" s="12">
        <f t="shared" ref="J110:AM110" si="179">J73+J98</f>
        <v>0</v>
      </c>
      <c r="K110" s="12">
        <f t="shared" si="179"/>
        <v>0</v>
      </c>
      <c r="L110" s="12">
        <f t="shared" si="179"/>
        <v>0</v>
      </c>
      <c r="M110" s="12">
        <f t="shared" si="179"/>
        <v>0</v>
      </c>
      <c r="N110" s="12">
        <f t="shared" si="179"/>
        <v>0</v>
      </c>
      <c r="O110" s="12">
        <f t="shared" si="179"/>
        <v>0</v>
      </c>
      <c r="P110" s="12">
        <f t="shared" si="179"/>
        <v>0</v>
      </c>
      <c r="Q110" s="12">
        <f t="shared" si="179"/>
        <v>0</v>
      </c>
      <c r="R110" s="12">
        <f t="shared" si="179"/>
        <v>0</v>
      </c>
      <c r="S110" s="12">
        <f t="shared" si="179"/>
        <v>0</v>
      </c>
      <c r="T110" s="12">
        <f t="shared" si="179"/>
        <v>0</v>
      </c>
      <c r="U110" s="12">
        <f t="shared" si="179"/>
        <v>0</v>
      </c>
      <c r="V110" s="12">
        <f t="shared" si="179"/>
        <v>0</v>
      </c>
      <c r="W110" s="12">
        <f t="shared" si="179"/>
        <v>0</v>
      </c>
      <c r="X110" s="12">
        <f t="shared" si="179"/>
        <v>0</v>
      </c>
      <c r="Y110" s="12">
        <f t="shared" si="179"/>
        <v>0</v>
      </c>
      <c r="Z110" s="12">
        <f t="shared" si="179"/>
        <v>0</v>
      </c>
      <c r="AA110" s="12">
        <f t="shared" si="179"/>
        <v>0</v>
      </c>
      <c r="AB110" s="12">
        <f t="shared" si="179"/>
        <v>0</v>
      </c>
      <c r="AC110" s="12">
        <f t="shared" si="179"/>
        <v>0</v>
      </c>
      <c r="AD110" s="12">
        <f t="shared" si="179"/>
        <v>0</v>
      </c>
      <c r="AE110" s="12">
        <f t="shared" si="179"/>
        <v>0</v>
      </c>
      <c r="AF110" s="12">
        <f t="shared" si="179"/>
        <v>0</v>
      </c>
      <c r="AG110" s="12">
        <f t="shared" si="179"/>
        <v>0</v>
      </c>
      <c r="AH110" s="12">
        <f t="shared" si="179"/>
        <v>0</v>
      </c>
      <c r="AI110" s="12">
        <f t="shared" si="179"/>
        <v>0</v>
      </c>
      <c r="AJ110" s="12">
        <f t="shared" si="179"/>
        <v>0</v>
      </c>
      <c r="AK110" s="12">
        <f t="shared" si="179"/>
        <v>0</v>
      </c>
      <c r="AL110" s="12">
        <f t="shared" si="179"/>
        <v>0</v>
      </c>
      <c r="AM110" s="12">
        <f t="shared" si="179"/>
        <v>0</v>
      </c>
      <c r="AN110" s="12">
        <f>AN73+AN98</f>
        <v>4696408.1371531412</v>
      </c>
      <c r="AO110" s="12">
        <f t="shared" ref="AO110:CZ110" si="180">AO73+AO98</f>
        <v>0</v>
      </c>
      <c r="AP110" s="12">
        <f t="shared" si="180"/>
        <v>0</v>
      </c>
      <c r="AQ110" s="12">
        <f t="shared" si="180"/>
        <v>0</v>
      </c>
      <c r="AR110" s="12">
        <f t="shared" si="180"/>
        <v>0</v>
      </c>
      <c r="AS110" s="12">
        <f t="shared" si="180"/>
        <v>0</v>
      </c>
      <c r="AT110" s="12">
        <f t="shared" si="180"/>
        <v>0</v>
      </c>
      <c r="AU110" s="12">
        <f t="shared" si="180"/>
        <v>0</v>
      </c>
      <c r="AV110" s="12">
        <f t="shared" si="180"/>
        <v>0</v>
      </c>
      <c r="AW110" s="12">
        <f t="shared" si="180"/>
        <v>0</v>
      </c>
      <c r="AX110" s="12">
        <f t="shared" si="180"/>
        <v>0</v>
      </c>
      <c r="AY110" s="12">
        <f t="shared" si="180"/>
        <v>0</v>
      </c>
      <c r="AZ110" s="12">
        <f t="shared" si="180"/>
        <v>0</v>
      </c>
      <c r="BA110" s="12">
        <f t="shared" si="180"/>
        <v>0</v>
      </c>
      <c r="BB110" s="12">
        <f t="shared" si="180"/>
        <v>0</v>
      </c>
      <c r="BC110" s="12">
        <f t="shared" si="180"/>
        <v>0</v>
      </c>
      <c r="BD110" s="12">
        <f t="shared" si="180"/>
        <v>0</v>
      </c>
      <c r="BE110" s="12">
        <f t="shared" si="180"/>
        <v>0</v>
      </c>
      <c r="BF110" s="12">
        <f t="shared" si="180"/>
        <v>0</v>
      </c>
      <c r="BG110" s="12">
        <f t="shared" si="180"/>
        <v>0</v>
      </c>
      <c r="BH110" s="12">
        <f t="shared" si="180"/>
        <v>0</v>
      </c>
      <c r="BI110" s="12">
        <f t="shared" si="180"/>
        <v>0</v>
      </c>
      <c r="BJ110" s="12">
        <f t="shared" si="180"/>
        <v>0</v>
      </c>
      <c r="BK110" s="12">
        <f t="shared" si="180"/>
        <v>0</v>
      </c>
      <c r="BL110" s="12">
        <f t="shared" si="180"/>
        <v>0</v>
      </c>
      <c r="BM110" s="12">
        <f t="shared" si="180"/>
        <v>0</v>
      </c>
      <c r="BN110" s="12">
        <f t="shared" si="180"/>
        <v>0</v>
      </c>
      <c r="BO110" s="12">
        <f t="shared" si="180"/>
        <v>0</v>
      </c>
      <c r="BP110" s="12">
        <f t="shared" si="180"/>
        <v>0</v>
      </c>
      <c r="BQ110" s="12">
        <f t="shared" si="180"/>
        <v>0</v>
      </c>
      <c r="BR110" s="12">
        <f t="shared" si="180"/>
        <v>0</v>
      </c>
      <c r="BS110" s="12">
        <f t="shared" si="180"/>
        <v>0</v>
      </c>
      <c r="BT110" s="12">
        <f t="shared" si="180"/>
        <v>0</v>
      </c>
      <c r="BU110" s="12">
        <f t="shared" si="180"/>
        <v>0</v>
      </c>
      <c r="BV110" s="12">
        <f t="shared" si="180"/>
        <v>0</v>
      </c>
      <c r="BW110" s="12">
        <f t="shared" si="180"/>
        <v>0</v>
      </c>
      <c r="BX110" s="12">
        <f t="shared" si="180"/>
        <v>0</v>
      </c>
      <c r="BY110" s="12">
        <f t="shared" si="180"/>
        <v>0</v>
      </c>
      <c r="BZ110" s="12">
        <f t="shared" si="180"/>
        <v>0</v>
      </c>
      <c r="CA110" s="12">
        <f t="shared" si="180"/>
        <v>0</v>
      </c>
      <c r="CB110" s="12">
        <f t="shared" si="180"/>
        <v>0</v>
      </c>
      <c r="CC110" s="12">
        <f t="shared" si="180"/>
        <v>0</v>
      </c>
      <c r="CD110" s="12">
        <f t="shared" si="180"/>
        <v>0</v>
      </c>
      <c r="CE110" s="12">
        <f t="shared" si="180"/>
        <v>0</v>
      </c>
      <c r="CF110" s="12">
        <f t="shared" si="180"/>
        <v>0</v>
      </c>
      <c r="CG110" s="12">
        <f t="shared" si="180"/>
        <v>0</v>
      </c>
      <c r="CH110" s="12">
        <f t="shared" si="180"/>
        <v>0</v>
      </c>
      <c r="CI110" s="12">
        <f t="shared" si="180"/>
        <v>0</v>
      </c>
      <c r="CJ110" s="12">
        <f t="shared" si="180"/>
        <v>0</v>
      </c>
      <c r="CK110" s="12">
        <f t="shared" si="180"/>
        <v>0</v>
      </c>
      <c r="CL110" s="12">
        <f t="shared" si="180"/>
        <v>0</v>
      </c>
      <c r="CM110" s="12">
        <f t="shared" si="180"/>
        <v>0</v>
      </c>
      <c r="CN110" s="12">
        <f t="shared" si="180"/>
        <v>0</v>
      </c>
      <c r="CO110" s="12">
        <f t="shared" si="180"/>
        <v>0</v>
      </c>
      <c r="CP110" s="12">
        <f t="shared" si="180"/>
        <v>0</v>
      </c>
      <c r="CQ110" s="12">
        <f t="shared" si="180"/>
        <v>0</v>
      </c>
      <c r="CR110" s="12">
        <f t="shared" si="180"/>
        <v>0</v>
      </c>
      <c r="CS110" s="12">
        <f t="shared" si="180"/>
        <v>0</v>
      </c>
      <c r="CT110" s="12">
        <f t="shared" si="180"/>
        <v>0</v>
      </c>
      <c r="CU110" s="12">
        <f t="shared" si="180"/>
        <v>0</v>
      </c>
      <c r="CV110" s="12">
        <f t="shared" si="180"/>
        <v>0</v>
      </c>
      <c r="CW110" s="12">
        <f t="shared" si="180"/>
        <v>0</v>
      </c>
      <c r="CX110" s="12">
        <f t="shared" si="180"/>
        <v>0</v>
      </c>
      <c r="CY110" s="12">
        <f t="shared" si="180"/>
        <v>0</v>
      </c>
      <c r="CZ110" s="12">
        <f t="shared" si="180"/>
        <v>0</v>
      </c>
      <c r="DA110" s="12">
        <f t="shared" ref="DA110:DX110" si="181">DA73+DA98</f>
        <v>0</v>
      </c>
      <c r="DB110" s="12">
        <f t="shared" si="181"/>
        <v>0</v>
      </c>
      <c r="DC110" s="12">
        <f t="shared" si="181"/>
        <v>0</v>
      </c>
      <c r="DD110" s="12">
        <f t="shared" si="181"/>
        <v>0</v>
      </c>
      <c r="DE110" s="12">
        <f t="shared" si="181"/>
        <v>0</v>
      </c>
      <c r="DF110" s="12">
        <f t="shared" si="181"/>
        <v>0</v>
      </c>
      <c r="DG110" s="12">
        <f t="shared" si="181"/>
        <v>0</v>
      </c>
      <c r="DH110" s="12">
        <f t="shared" si="181"/>
        <v>0</v>
      </c>
      <c r="DI110" s="12">
        <f t="shared" si="181"/>
        <v>0</v>
      </c>
      <c r="DJ110" s="12">
        <f t="shared" si="181"/>
        <v>0</v>
      </c>
      <c r="DK110" s="12">
        <f t="shared" si="181"/>
        <v>0</v>
      </c>
      <c r="DL110" s="12">
        <f t="shared" si="181"/>
        <v>0</v>
      </c>
      <c r="DM110" s="12">
        <f t="shared" si="181"/>
        <v>0</v>
      </c>
      <c r="DN110" s="12">
        <f t="shared" si="181"/>
        <v>0</v>
      </c>
      <c r="DO110" s="12">
        <f t="shared" si="181"/>
        <v>0</v>
      </c>
      <c r="DP110" s="12">
        <f t="shared" si="181"/>
        <v>0</v>
      </c>
      <c r="DQ110" s="12">
        <f t="shared" si="181"/>
        <v>0</v>
      </c>
      <c r="DR110" s="12">
        <f t="shared" si="181"/>
        <v>0</v>
      </c>
      <c r="DS110" s="12">
        <f t="shared" si="181"/>
        <v>0</v>
      </c>
      <c r="DT110" s="12">
        <f t="shared" si="181"/>
        <v>0</v>
      </c>
      <c r="DU110" s="12">
        <f t="shared" si="181"/>
        <v>0</v>
      </c>
      <c r="DV110" s="12">
        <f t="shared" si="181"/>
        <v>0</v>
      </c>
      <c r="DW110" s="12">
        <f t="shared" si="181"/>
        <v>0</v>
      </c>
      <c r="DX110" s="12">
        <f t="shared" si="181"/>
        <v>0</v>
      </c>
      <c r="DY110" s="12">
        <f>DY73+DY98</f>
        <v>0</v>
      </c>
      <c r="DZ110" s="12">
        <f>DZ73+DZ98</f>
        <v>0</v>
      </c>
      <c r="EA110" s="12">
        <f>EA73+EA98</f>
        <v>0</v>
      </c>
      <c r="EB110" s="12">
        <f>EB73+EB98</f>
        <v>0</v>
      </c>
      <c r="EC110" s="12">
        <f t="shared" ref="EC110:FX110" si="182">EC73+EC98</f>
        <v>0</v>
      </c>
      <c r="ED110" s="12">
        <f t="shared" si="182"/>
        <v>0</v>
      </c>
      <c r="EE110" s="12">
        <f t="shared" si="182"/>
        <v>0</v>
      </c>
      <c r="EF110" s="12">
        <f t="shared" si="182"/>
        <v>0</v>
      </c>
      <c r="EG110" s="12">
        <f t="shared" si="182"/>
        <v>0</v>
      </c>
      <c r="EH110" s="12">
        <f t="shared" si="182"/>
        <v>0</v>
      </c>
      <c r="EI110" s="12">
        <f t="shared" si="182"/>
        <v>0</v>
      </c>
      <c r="EJ110" s="12">
        <f t="shared" si="182"/>
        <v>0</v>
      </c>
      <c r="EK110" s="12">
        <f t="shared" si="182"/>
        <v>0</v>
      </c>
      <c r="EL110" s="12">
        <f t="shared" si="182"/>
        <v>0</v>
      </c>
      <c r="EM110" s="12">
        <f t="shared" si="182"/>
        <v>0</v>
      </c>
      <c r="EN110" s="12">
        <f t="shared" si="182"/>
        <v>0</v>
      </c>
      <c r="EO110" s="12">
        <f t="shared" si="182"/>
        <v>0</v>
      </c>
      <c r="EP110" s="12">
        <f t="shared" si="182"/>
        <v>0</v>
      </c>
      <c r="EQ110" s="12">
        <f t="shared" si="182"/>
        <v>0</v>
      </c>
      <c r="ER110" s="12">
        <f t="shared" si="182"/>
        <v>0</v>
      </c>
      <c r="ES110" s="12">
        <f t="shared" si="182"/>
        <v>0</v>
      </c>
      <c r="ET110" s="12">
        <f t="shared" si="182"/>
        <v>0</v>
      </c>
      <c r="EU110" s="12">
        <f t="shared" si="182"/>
        <v>0</v>
      </c>
      <c r="EV110" s="12">
        <f t="shared" si="182"/>
        <v>0</v>
      </c>
      <c r="EW110" s="12">
        <f t="shared" si="182"/>
        <v>0</v>
      </c>
      <c r="EX110" s="12">
        <f t="shared" si="182"/>
        <v>0</v>
      </c>
      <c r="EY110" s="12">
        <f t="shared" si="182"/>
        <v>0</v>
      </c>
      <c r="EZ110" s="12">
        <f t="shared" si="182"/>
        <v>0</v>
      </c>
      <c r="FA110" s="12">
        <f t="shared" si="182"/>
        <v>0</v>
      </c>
      <c r="FB110" s="12">
        <f t="shared" si="182"/>
        <v>0</v>
      </c>
      <c r="FC110" s="12">
        <f t="shared" si="182"/>
        <v>0</v>
      </c>
      <c r="FD110" s="12">
        <f t="shared" si="182"/>
        <v>0</v>
      </c>
      <c r="FE110" s="12">
        <f t="shared" si="182"/>
        <v>0</v>
      </c>
      <c r="FF110" s="12">
        <f t="shared" si="182"/>
        <v>0</v>
      </c>
      <c r="FG110" s="12">
        <f t="shared" si="182"/>
        <v>0</v>
      </c>
      <c r="FH110" s="12">
        <f t="shared" si="182"/>
        <v>0</v>
      </c>
      <c r="FI110" s="12">
        <f t="shared" si="182"/>
        <v>0</v>
      </c>
      <c r="FJ110" s="12">
        <f t="shared" si="182"/>
        <v>0</v>
      </c>
      <c r="FK110" s="12">
        <f t="shared" si="182"/>
        <v>0</v>
      </c>
      <c r="FL110" s="12">
        <f t="shared" si="182"/>
        <v>0</v>
      </c>
      <c r="FM110" s="12">
        <f t="shared" si="182"/>
        <v>0</v>
      </c>
      <c r="FN110" s="12">
        <f t="shared" si="182"/>
        <v>0</v>
      </c>
      <c r="FO110" s="12">
        <f t="shared" si="182"/>
        <v>0</v>
      </c>
      <c r="FP110" s="12">
        <f t="shared" si="182"/>
        <v>0</v>
      </c>
      <c r="FQ110" s="12">
        <f t="shared" si="182"/>
        <v>0</v>
      </c>
      <c r="FR110" s="12">
        <f t="shared" si="182"/>
        <v>0</v>
      </c>
      <c r="FS110" s="12">
        <f t="shared" si="182"/>
        <v>0</v>
      </c>
      <c r="FT110" s="12">
        <f t="shared" si="182"/>
        <v>0</v>
      </c>
      <c r="FU110" s="12">
        <f t="shared" si="182"/>
        <v>0</v>
      </c>
      <c r="FV110" s="12">
        <f t="shared" si="182"/>
        <v>0</v>
      </c>
      <c r="FW110" s="12">
        <f t="shared" si="182"/>
        <v>0</v>
      </c>
      <c r="FX110" s="12">
        <f t="shared" si="182"/>
        <v>0</v>
      </c>
    </row>
    <row r="111" spans="6:180" x14ac:dyDescent="0.3">
      <c r="G111" s="3" t="s">
        <v>64</v>
      </c>
      <c r="I111" s="7">
        <f t="shared" ref="I111:AN111" si="183">IF(I6=$E$4,((SUM(I96:T96)/$E$5)*(1-$E$6))-I105,0)</f>
        <v>0</v>
      </c>
      <c r="J111" s="7">
        <f t="shared" si="183"/>
        <v>0</v>
      </c>
      <c r="K111" s="7">
        <f t="shared" si="183"/>
        <v>0</v>
      </c>
      <c r="L111" s="7">
        <f t="shared" si="183"/>
        <v>0</v>
      </c>
      <c r="M111" s="7">
        <f t="shared" si="183"/>
        <v>0</v>
      </c>
      <c r="N111" s="7">
        <f t="shared" si="183"/>
        <v>0</v>
      </c>
      <c r="O111" s="7">
        <f t="shared" si="183"/>
        <v>0</v>
      </c>
      <c r="P111" s="7">
        <f t="shared" si="183"/>
        <v>0</v>
      </c>
      <c r="Q111" s="7">
        <f t="shared" si="183"/>
        <v>0</v>
      </c>
      <c r="R111" s="7">
        <f t="shared" si="183"/>
        <v>0</v>
      </c>
      <c r="S111" s="7">
        <f t="shared" si="183"/>
        <v>0</v>
      </c>
      <c r="T111" s="7">
        <f t="shared" si="183"/>
        <v>0</v>
      </c>
      <c r="U111" s="7">
        <f t="shared" si="183"/>
        <v>0</v>
      </c>
      <c r="V111" s="7">
        <f t="shared" si="183"/>
        <v>0</v>
      </c>
      <c r="W111" s="7">
        <f t="shared" si="183"/>
        <v>0</v>
      </c>
      <c r="X111" s="7">
        <f t="shared" si="183"/>
        <v>0</v>
      </c>
      <c r="Y111" s="7">
        <f t="shared" si="183"/>
        <v>0</v>
      </c>
      <c r="Z111" s="7">
        <f t="shared" si="183"/>
        <v>0</v>
      </c>
      <c r="AA111" s="7">
        <f t="shared" si="183"/>
        <v>0</v>
      </c>
      <c r="AB111" s="7">
        <f t="shared" si="183"/>
        <v>0</v>
      </c>
      <c r="AC111" s="7">
        <f t="shared" si="183"/>
        <v>0</v>
      </c>
      <c r="AD111" s="7">
        <f t="shared" si="183"/>
        <v>0</v>
      </c>
      <c r="AE111" s="7">
        <f t="shared" si="183"/>
        <v>0</v>
      </c>
      <c r="AF111" s="7">
        <f t="shared" si="183"/>
        <v>0</v>
      </c>
      <c r="AG111" s="7">
        <f t="shared" si="183"/>
        <v>0</v>
      </c>
      <c r="AH111" s="7">
        <f t="shared" si="183"/>
        <v>0</v>
      </c>
      <c r="AI111" s="7">
        <f t="shared" si="183"/>
        <v>0</v>
      </c>
      <c r="AJ111" s="7">
        <f t="shared" si="183"/>
        <v>0</v>
      </c>
      <c r="AK111" s="7">
        <f t="shared" si="183"/>
        <v>0</v>
      </c>
      <c r="AL111" s="7">
        <f t="shared" si="183"/>
        <v>0</v>
      </c>
      <c r="AM111" s="7">
        <f t="shared" si="183"/>
        <v>0</v>
      </c>
      <c r="AN111" s="7">
        <f t="shared" si="183"/>
        <v>0</v>
      </c>
      <c r="AO111" s="7">
        <f t="shared" ref="AO111:BT111" si="184">IF(AO6=$E$4,((SUM(AO96:AZ96)/$E$5)*(1-$E$6))-AO105,0)</f>
        <v>0</v>
      </c>
      <c r="AP111" s="7">
        <f t="shared" si="184"/>
        <v>0</v>
      </c>
      <c r="AQ111" s="7">
        <f t="shared" si="184"/>
        <v>0</v>
      </c>
      <c r="AR111" s="7">
        <f t="shared" si="184"/>
        <v>0</v>
      </c>
      <c r="AS111" s="7">
        <f t="shared" si="184"/>
        <v>0</v>
      </c>
      <c r="AT111" s="7">
        <f t="shared" si="184"/>
        <v>0</v>
      </c>
      <c r="AU111" s="7">
        <f t="shared" si="184"/>
        <v>0</v>
      </c>
      <c r="AV111" s="7">
        <f t="shared" si="184"/>
        <v>0</v>
      </c>
      <c r="AW111" s="7">
        <f t="shared" si="184"/>
        <v>0</v>
      </c>
      <c r="AX111" s="7">
        <f t="shared" si="184"/>
        <v>0</v>
      </c>
      <c r="AY111" s="7">
        <f t="shared" si="184"/>
        <v>0</v>
      </c>
      <c r="AZ111" s="7">
        <f t="shared" si="184"/>
        <v>0</v>
      </c>
      <c r="BA111" s="7">
        <f t="shared" si="184"/>
        <v>0</v>
      </c>
      <c r="BB111" s="7">
        <f t="shared" si="184"/>
        <v>0</v>
      </c>
      <c r="BC111" s="7">
        <f t="shared" si="184"/>
        <v>0</v>
      </c>
      <c r="BD111" s="7">
        <f t="shared" si="184"/>
        <v>0</v>
      </c>
      <c r="BE111" s="7">
        <f t="shared" si="184"/>
        <v>0</v>
      </c>
      <c r="BF111" s="7">
        <f t="shared" si="184"/>
        <v>0</v>
      </c>
      <c r="BG111" s="7">
        <f t="shared" si="184"/>
        <v>0</v>
      </c>
      <c r="BH111" s="7">
        <f t="shared" si="184"/>
        <v>0</v>
      </c>
      <c r="BI111" s="7">
        <f t="shared" si="184"/>
        <v>0</v>
      </c>
      <c r="BJ111" s="7">
        <f t="shared" si="184"/>
        <v>0</v>
      </c>
      <c r="BK111" s="7">
        <f t="shared" si="184"/>
        <v>0</v>
      </c>
      <c r="BL111" s="7">
        <f t="shared" si="184"/>
        <v>0</v>
      </c>
      <c r="BM111" s="7">
        <f t="shared" si="184"/>
        <v>0</v>
      </c>
      <c r="BN111" s="7">
        <f t="shared" si="184"/>
        <v>0</v>
      </c>
      <c r="BO111" s="7">
        <f t="shared" si="184"/>
        <v>0</v>
      </c>
      <c r="BP111" s="7">
        <f t="shared" si="184"/>
        <v>0</v>
      </c>
      <c r="BQ111" s="7">
        <f t="shared" si="184"/>
        <v>0</v>
      </c>
      <c r="BR111" s="7">
        <f t="shared" si="184"/>
        <v>0</v>
      </c>
      <c r="BS111" s="7">
        <f t="shared" si="184"/>
        <v>0</v>
      </c>
      <c r="BT111" s="7">
        <f t="shared" si="184"/>
        <v>0</v>
      </c>
      <c r="BU111" s="7">
        <f t="shared" ref="BU111:CZ111" si="185">IF(BU6=$E$4,((SUM(BU96:CF96)/$E$5)*(1-$E$6))-BU105,0)</f>
        <v>0</v>
      </c>
      <c r="BV111" s="7">
        <f t="shared" si="185"/>
        <v>0</v>
      </c>
      <c r="BW111" s="7">
        <f t="shared" si="185"/>
        <v>0</v>
      </c>
      <c r="BX111" s="7">
        <f t="shared" si="185"/>
        <v>0</v>
      </c>
      <c r="BY111" s="7">
        <f t="shared" si="185"/>
        <v>0</v>
      </c>
      <c r="BZ111" s="7">
        <f t="shared" si="185"/>
        <v>0</v>
      </c>
      <c r="CA111" s="7">
        <f t="shared" si="185"/>
        <v>0</v>
      </c>
      <c r="CB111" s="7">
        <f t="shared" si="185"/>
        <v>0</v>
      </c>
      <c r="CC111" s="7">
        <f t="shared" si="185"/>
        <v>0</v>
      </c>
      <c r="CD111" s="7">
        <f t="shared" si="185"/>
        <v>0</v>
      </c>
      <c r="CE111" s="7">
        <f t="shared" si="185"/>
        <v>0</v>
      </c>
      <c r="CF111" s="7">
        <f t="shared" si="185"/>
        <v>0</v>
      </c>
      <c r="CG111" s="7">
        <f t="shared" si="185"/>
        <v>0</v>
      </c>
      <c r="CH111" s="7">
        <f t="shared" si="185"/>
        <v>0</v>
      </c>
      <c r="CI111" s="7">
        <f t="shared" si="185"/>
        <v>0</v>
      </c>
      <c r="CJ111" s="7">
        <f t="shared" si="185"/>
        <v>0</v>
      </c>
      <c r="CK111" s="7">
        <f t="shared" si="185"/>
        <v>0</v>
      </c>
      <c r="CL111" s="7">
        <f t="shared" si="185"/>
        <v>0</v>
      </c>
      <c r="CM111" s="7">
        <f t="shared" si="185"/>
        <v>0</v>
      </c>
      <c r="CN111" s="7">
        <f t="shared" si="185"/>
        <v>0</v>
      </c>
      <c r="CO111" s="7">
        <f t="shared" si="185"/>
        <v>0</v>
      </c>
      <c r="CP111" s="7">
        <f t="shared" si="185"/>
        <v>0</v>
      </c>
      <c r="CQ111" s="7">
        <f t="shared" si="185"/>
        <v>0</v>
      </c>
      <c r="CR111" s="7">
        <f t="shared" si="185"/>
        <v>0</v>
      </c>
      <c r="CS111" s="7">
        <f t="shared" si="185"/>
        <v>0</v>
      </c>
      <c r="CT111" s="7">
        <f t="shared" si="185"/>
        <v>0</v>
      </c>
      <c r="CU111" s="7">
        <f t="shared" si="185"/>
        <v>0</v>
      </c>
      <c r="CV111" s="7">
        <f t="shared" si="185"/>
        <v>0</v>
      </c>
      <c r="CW111" s="7">
        <f t="shared" si="185"/>
        <v>0</v>
      </c>
      <c r="CX111" s="7">
        <f t="shared" si="185"/>
        <v>0</v>
      </c>
      <c r="CY111" s="7">
        <f t="shared" si="185"/>
        <v>0</v>
      </c>
      <c r="CZ111" s="7">
        <f t="shared" si="185"/>
        <v>36836570.385031268</v>
      </c>
      <c r="DA111" s="7">
        <f t="shared" ref="DA111:EF111" si="186">IF(DA6=$E$4,((SUM(DA96:DL96)/$E$5)*(1-$E$6))-DA105,0)</f>
        <v>0</v>
      </c>
      <c r="DB111" s="7">
        <f t="shared" si="186"/>
        <v>0</v>
      </c>
      <c r="DC111" s="7">
        <f t="shared" si="186"/>
        <v>0</v>
      </c>
      <c r="DD111" s="7">
        <f t="shared" si="186"/>
        <v>0</v>
      </c>
      <c r="DE111" s="7">
        <f t="shared" si="186"/>
        <v>0</v>
      </c>
      <c r="DF111" s="7">
        <f t="shared" si="186"/>
        <v>0</v>
      </c>
      <c r="DG111" s="7">
        <f t="shared" si="186"/>
        <v>0</v>
      </c>
      <c r="DH111" s="7">
        <f t="shared" si="186"/>
        <v>0</v>
      </c>
      <c r="DI111" s="7">
        <f t="shared" si="186"/>
        <v>0</v>
      </c>
      <c r="DJ111" s="7">
        <f t="shared" si="186"/>
        <v>0</v>
      </c>
      <c r="DK111" s="7">
        <f t="shared" si="186"/>
        <v>0</v>
      </c>
      <c r="DL111" s="7">
        <f t="shared" si="186"/>
        <v>0</v>
      </c>
      <c r="DM111" s="7">
        <f t="shared" si="186"/>
        <v>0</v>
      </c>
      <c r="DN111" s="7">
        <f t="shared" si="186"/>
        <v>0</v>
      </c>
      <c r="DO111" s="7">
        <f t="shared" si="186"/>
        <v>0</v>
      </c>
      <c r="DP111" s="7">
        <f t="shared" si="186"/>
        <v>0</v>
      </c>
      <c r="DQ111" s="7">
        <f t="shared" si="186"/>
        <v>0</v>
      </c>
      <c r="DR111" s="7">
        <f t="shared" si="186"/>
        <v>0</v>
      </c>
      <c r="DS111" s="7">
        <f t="shared" si="186"/>
        <v>0</v>
      </c>
      <c r="DT111" s="7">
        <f t="shared" si="186"/>
        <v>0</v>
      </c>
      <c r="DU111" s="7">
        <f t="shared" si="186"/>
        <v>0</v>
      </c>
      <c r="DV111" s="7">
        <f t="shared" si="186"/>
        <v>0</v>
      </c>
      <c r="DW111" s="7">
        <f t="shared" si="186"/>
        <v>0</v>
      </c>
      <c r="DX111" s="7">
        <f t="shared" si="186"/>
        <v>0</v>
      </c>
      <c r="DY111" s="7">
        <f t="shared" si="186"/>
        <v>0</v>
      </c>
      <c r="DZ111" s="7">
        <f t="shared" si="186"/>
        <v>0</v>
      </c>
      <c r="EA111" s="7">
        <f t="shared" si="186"/>
        <v>0</v>
      </c>
      <c r="EB111" s="7">
        <f t="shared" si="186"/>
        <v>0</v>
      </c>
      <c r="EC111" s="7">
        <f t="shared" si="186"/>
        <v>0</v>
      </c>
      <c r="ED111" s="7">
        <f t="shared" si="186"/>
        <v>0</v>
      </c>
      <c r="EE111" s="7">
        <f t="shared" si="186"/>
        <v>0</v>
      </c>
      <c r="EF111" s="7">
        <f t="shared" si="186"/>
        <v>0</v>
      </c>
      <c r="EG111" s="7">
        <f t="shared" ref="EG111:FL111" si="187">IF(EG6=$E$4,((SUM(EG96:ER96)/$E$5)*(1-$E$6))-EG105,0)</f>
        <v>0</v>
      </c>
      <c r="EH111" s="7">
        <f t="shared" si="187"/>
        <v>0</v>
      </c>
      <c r="EI111" s="7">
        <f t="shared" si="187"/>
        <v>0</v>
      </c>
      <c r="EJ111" s="7">
        <f t="shared" si="187"/>
        <v>0</v>
      </c>
      <c r="EK111" s="7">
        <f t="shared" si="187"/>
        <v>0</v>
      </c>
      <c r="EL111" s="7">
        <f t="shared" si="187"/>
        <v>0</v>
      </c>
      <c r="EM111" s="7">
        <f t="shared" si="187"/>
        <v>0</v>
      </c>
      <c r="EN111" s="7">
        <f t="shared" si="187"/>
        <v>0</v>
      </c>
      <c r="EO111" s="7">
        <f t="shared" si="187"/>
        <v>0</v>
      </c>
      <c r="EP111" s="7">
        <f t="shared" si="187"/>
        <v>0</v>
      </c>
      <c r="EQ111" s="7">
        <f t="shared" si="187"/>
        <v>0</v>
      </c>
      <c r="ER111" s="7">
        <f t="shared" si="187"/>
        <v>0</v>
      </c>
      <c r="ES111" s="7">
        <f t="shared" si="187"/>
        <v>0</v>
      </c>
      <c r="ET111" s="7">
        <f t="shared" si="187"/>
        <v>0</v>
      </c>
      <c r="EU111" s="7">
        <f t="shared" si="187"/>
        <v>0</v>
      </c>
      <c r="EV111" s="7">
        <f t="shared" si="187"/>
        <v>0</v>
      </c>
      <c r="EW111" s="7">
        <f t="shared" si="187"/>
        <v>0</v>
      </c>
      <c r="EX111" s="7">
        <f t="shared" si="187"/>
        <v>0</v>
      </c>
      <c r="EY111" s="7">
        <f t="shared" si="187"/>
        <v>0</v>
      </c>
      <c r="EZ111" s="7">
        <f t="shared" si="187"/>
        <v>0</v>
      </c>
      <c r="FA111" s="7">
        <f t="shared" si="187"/>
        <v>0</v>
      </c>
      <c r="FB111" s="7">
        <f t="shared" si="187"/>
        <v>0</v>
      </c>
      <c r="FC111" s="7">
        <f t="shared" si="187"/>
        <v>0</v>
      </c>
      <c r="FD111" s="7">
        <f t="shared" si="187"/>
        <v>0</v>
      </c>
      <c r="FE111" s="7">
        <f t="shared" si="187"/>
        <v>0</v>
      </c>
      <c r="FF111" s="7">
        <f t="shared" si="187"/>
        <v>0</v>
      </c>
      <c r="FG111" s="7">
        <f t="shared" si="187"/>
        <v>0</v>
      </c>
      <c r="FH111" s="7">
        <f t="shared" si="187"/>
        <v>0</v>
      </c>
      <c r="FI111" s="7">
        <f t="shared" si="187"/>
        <v>0</v>
      </c>
      <c r="FJ111" s="7">
        <f t="shared" si="187"/>
        <v>0</v>
      </c>
      <c r="FK111" s="7">
        <f t="shared" si="187"/>
        <v>0</v>
      </c>
      <c r="FL111" s="7">
        <f t="shared" si="187"/>
        <v>0</v>
      </c>
      <c r="FM111" s="7">
        <f t="shared" ref="FM111:FX111" si="188">IF(FM6=$E$4,((SUM(FM96:FX96)/$E$5)*(1-$E$6))-FM105,0)</f>
        <v>0</v>
      </c>
      <c r="FN111" s="7">
        <f t="shared" si="188"/>
        <v>0</v>
      </c>
      <c r="FO111" s="7">
        <f t="shared" si="188"/>
        <v>0</v>
      </c>
      <c r="FP111" s="7">
        <f t="shared" si="188"/>
        <v>0</v>
      </c>
      <c r="FQ111" s="7">
        <f t="shared" si="188"/>
        <v>0</v>
      </c>
      <c r="FR111" s="7">
        <f t="shared" si="188"/>
        <v>0</v>
      </c>
      <c r="FS111" s="7">
        <f t="shared" si="188"/>
        <v>0</v>
      </c>
      <c r="FT111" s="7">
        <f t="shared" si="188"/>
        <v>0</v>
      </c>
      <c r="FU111" s="7">
        <f t="shared" si="188"/>
        <v>0</v>
      </c>
      <c r="FV111" s="7">
        <f t="shared" si="188"/>
        <v>0</v>
      </c>
      <c r="FW111" s="7">
        <f t="shared" si="188"/>
        <v>0</v>
      </c>
      <c r="FX111" s="7">
        <f t="shared" si="188"/>
        <v>0</v>
      </c>
    </row>
    <row r="112" spans="6:180" x14ac:dyDescent="0.3">
      <c r="G112" s="1" t="s">
        <v>65</v>
      </c>
      <c r="I112" s="7">
        <f t="shared" ref="I112:AN112" si="189">IF(I6&lt;=$E$4,SUM(I108:I111),0)</f>
        <v>-2883091.0291985059</v>
      </c>
      <c r="J112" s="7">
        <f t="shared" si="189"/>
        <v>-705571.3080750478</v>
      </c>
      <c r="K112" s="7">
        <f t="shared" si="189"/>
        <v>-3927020.714325048</v>
      </c>
      <c r="L112" s="7">
        <f t="shared" si="189"/>
        <v>-3884316.9484013994</v>
      </c>
      <c r="M112" s="7">
        <f t="shared" si="189"/>
        <v>0</v>
      </c>
      <c r="N112" s="7">
        <f t="shared" si="189"/>
        <v>0</v>
      </c>
      <c r="O112" s="7">
        <f t="shared" si="189"/>
        <v>0</v>
      </c>
      <c r="P112" s="7">
        <f t="shared" si="189"/>
        <v>0</v>
      </c>
      <c r="Q112" s="7">
        <f t="shared" si="189"/>
        <v>0</v>
      </c>
      <c r="R112" s="7">
        <f t="shared" si="189"/>
        <v>0</v>
      </c>
      <c r="S112" s="7">
        <f t="shared" si="189"/>
        <v>0</v>
      </c>
      <c r="T112" s="7">
        <f t="shared" si="189"/>
        <v>0</v>
      </c>
      <c r="U112" s="7">
        <f t="shared" si="189"/>
        <v>0</v>
      </c>
      <c r="V112" s="7">
        <f t="shared" si="189"/>
        <v>0</v>
      </c>
      <c r="W112" s="7">
        <f t="shared" si="189"/>
        <v>0</v>
      </c>
      <c r="X112" s="7">
        <f t="shared" si="189"/>
        <v>0</v>
      </c>
      <c r="Y112" s="7">
        <f t="shared" si="189"/>
        <v>0</v>
      </c>
      <c r="Z112" s="7">
        <f t="shared" si="189"/>
        <v>0</v>
      </c>
      <c r="AA112" s="7">
        <f t="shared" si="189"/>
        <v>0</v>
      </c>
      <c r="AB112" s="7">
        <f t="shared" si="189"/>
        <v>0</v>
      </c>
      <c r="AC112" s="7">
        <f t="shared" si="189"/>
        <v>46909.125</v>
      </c>
      <c r="AD112" s="7">
        <f t="shared" si="189"/>
        <v>93818.25</v>
      </c>
      <c r="AE112" s="7">
        <f t="shared" si="189"/>
        <v>140727.375</v>
      </c>
      <c r="AF112" s="7">
        <f t="shared" si="189"/>
        <v>140727.375</v>
      </c>
      <c r="AG112" s="7">
        <f t="shared" si="189"/>
        <v>140727.375</v>
      </c>
      <c r="AH112" s="7">
        <f t="shared" si="189"/>
        <v>281454.75</v>
      </c>
      <c r="AI112" s="7">
        <f t="shared" si="189"/>
        <v>281454.75</v>
      </c>
      <c r="AJ112" s="7">
        <f t="shared" si="189"/>
        <v>281454.75</v>
      </c>
      <c r="AK112" s="7">
        <f t="shared" si="189"/>
        <v>422182.125</v>
      </c>
      <c r="AL112" s="7">
        <f t="shared" si="189"/>
        <v>422182.125</v>
      </c>
      <c r="AM112" s="7">
        <f t="shared" si="189"/>
        <v>422182.125</v>
      </c>
      <c r="AN112" s="7">
        <f t="shared" si="189"/>
        <v>4800130.6334527805</v>
      </c>
      <c r="AO112" s="7">
        <f t="shared" ref="AO112:BT112" si="190">IF(AO6&lt;=$E$4,SUM(AO108:AO111),0)</f>
        <v>103722.49629963981</v>
      </c>
      <c r="AP112" s="7">
        <f t="shared" si="190"/>
        <v>116414.42426838964</v>
      </c>
      <c r="AQ112" s="7">
        <f t="shared" si="190"/>
        <v>116414.42426838964</v>
      </c>
      <c r="AR112" s="7">
        <f t="shared" si="190"/>
        <v>116414.42426838964</v>
      </c>
      <c r="AS112" s="7">
        <f t="shared" si="190"/>
        <v>116414.42426838959</v>
      </c>
      <c r="AT112" s="7">
        <f t="shared" si="190"/>
        <v>116414.42426838964</v>
      </c>
      <c r="AU112" s="7">
        <f t="shared" si="190"/>
        <v>116414.4242683897</v>
      </c>
      <c r="AV112" s="7">
        <f t="shared" si="190"/>
        <v>116414.42426838959</v>
      </c>
      <c r="AW112" s="7">
        <f t="shared" si="190"/>
        <v>116414.4242683897</v>
      </c>
      <c r="AX112" s="7">
        <f t="shared" si="190"/>
        <v>116414.42426838964</v>
      </c>
      <c r="AY112" s="7">
        <f t="shared" si="190"/>
        <v>116414.4242683897</v>
      </c>
      <c r="AZ112" s="7">
        <f t="shared" si="190"/>
        <v>116414.42426838959</v>
      </c>
      <c r="BA112" s="7">
        <f t="shared" si="190"/>
        <v>116414.4242683897</v>
      </c>
      <c r="BB112" s="7">
        <f t="shared" si="190"/>
        <v>129423.65043635858</v>
      </c>
      <c r="BC112" s="7">
        <f t="shared" si="190"/>
        <v>129423.65043635858</v>
      </c>
      <c r="BD112" s="7">
        <f t="shared" si="190"/>
        <v>129423.65043635864</v>
      </c>
      <c r="BE112" s="7">
        <f t="shared" si="190"/>
        <v>129423.65043635858</v>
      </c>
      <c r="BF112" s="7">
        <f t="shared" si="190"/>
        <v>129423.65043635858</v>
      </c>
      <c r="BG112" s="7">
        <f t="shared" si="190"/>
        <v>129423.65043635858</v>
      </c>
      <c r="BH112" s="7">
        <f t="shared" si="190"/>
        <v>129423.65043635864</v>
      </c>
      <c r="BI112" s="7">
        <f t="shared" si="190"/>
        <v>129423.65043635858</v>
      </c>
      <c r="BJ112" s="7">
        <f t="shared" si="190"/>
        <v>129423.65043635858</v>
      </c>
      <c r="BK112" s="7">
        <f t="shared" si="190"/>
        <v>129423.65043635858</v>
      </c>
      <c r="BL112" s="7">
        <f t="shared" si="190"/>
        <v>129423.65043635858</v>
      </c>
      <c r="BM112" s="7">
        <f t="shared" si="190"/>
        <v>129423.65043635858</v>
      </c>
      <c r="BN112" s="7">
        <f t="shared" si="190"/>
        <v>142758.10725852661</v>
      </c>
      <c r="BO112" s="7">
        <f t="shared" si="190"/>
        <v>142758.10725852655</v>
      </c>
      <c r="BP112" s="7">
        <f t="shared" si="190"/>
        <v>142758.10725852655</v>
      </c>
      <c r="BQ112" s="7">
        <f t="shared" si="190"/>
        <v>142758.10725852661</v>
      </c>
      <c r="BR112" s="7">
        <f t="shared" si="190"/>
        <v>142758.10725852649</v>
      </c>
      <c r="BS112" s="7">
        <f t="shared" si="190"/>
        <v>142758.10725852655</v>
      </c>
      <c r="BT112" s="7">
        <f t="shared" si="190"/>
        <v>142758.10725852649</v>
      </c>
      <c r="BU112" s="7">
        <f t="shared" ref="BU112:CZ112" si="191">IF(BU6&lt;=$E$4,SUM(BU108:BU111),0)</f>
        <v>142758.10725852661</v>
      </c>
      <c r="BV112" s="7">
        <f t="shared" si="191"/>
        <v>142758.10725852661</v>
      </c>
      <c r="BW112" s="7">
        <f t="shared" si="191"/>
        <v>142758.10725852655</v>
      </c>
      <c r="BX112" s="7">
        <f t="shared" si="191"/>
        <v>142758.10725852649</v>
      </c>
      <c r="BY112" s="7">
        <f t="shared" si="191"/>
        <v>142758.10725852649</v>
      </c>
      <c r="BZ112" s="7">
        <f t="shared" si="191"/>
        <v>156425.92550124862</v>
      </c>
      <c r="CA112" s="7">
        <f t="shared" si="191"/>
        <v>156425.92550124868</v>
      </c>
      <c r="CB112" s="7">
        <f t="shared" si="191"/>
        <v>156425.92550124857</v>
      </c>
      <c r="CC112" s="7">
        <f t="shared" si="191"/>
        <v>156425.92550124857</v>
      </c>
      <c r="CD112" s="7">
        <f t="shared" si="191"/>
        <v>156425.92550124857</v>
      </c>
      <c r="CE112" s="7">
        <f t="shared" si="191"/>
        <v>156425.92550124857</v>
      </c>
      <c r="CF112" s="7">
        <f t="shared" si="191"/>
        <v>156425.92550124857</v>
      </c>
      <c r="CG112" s="7">
        <f t="shared" si="191"/>
        <v>156425.92550124862</v>
      </c>
      <c r="CH112" s="7">
        <f t="shared" si="191"/>
        <v>156425.92550124857</v>
      </c>
      <c r="CI112" s="7">
        <f t="shared" si="191"/>
        <v>156425.92550124862</v>
      </c>
      <c r="CJ112" s="7">
        <f t="shared" si="191"/>
        <v>156425.92550124857</v>
      </c>
      <c r="CK112" s="7">
        <f t="shared" si="191"/>
        <v>156425.92550124862</v>
      </c>
      <c r="CL112" s="7">
        <f t="shared" si="191"/>
        <v>170435.43920003873</v>
      </c>
      <c r="CM112" s="7">
        <f t="shared" si="191"/>
        <v>170435.43920003867</v>
      </c>
      <c r="CN112" s="7">
        <f t="shared" si="191"/>
        <v>170435.43920003873</v>
      </c>
      <c r="CO112" s="7">
        <f t="shared" si="191"/>
        <v>170435.43920003873</v>
      </c>
      <c r="CP112" s="7">
        <f t="shared" si="191"/>
        <v>170435.43920003873</v>
      </c>
      <c r="CQ112" s="7">
        <f t="shared" si="191"/>
        <v>170435.43920003879</v>
      </c>
      <c r="CR112" s="7">
        <f t="shared" si="191"/>
        <v>170435.43920003873</v>
      </c>
      <c r="CS112" s="7">
        <f t="shared" si="191"/>
        <v>170435.43920003873</v>
      </c>
      <c r="CT112" s="7">
        <f t="shared" si="191"/>
        <v>170435.43920003879</v>
      </c>
      <c r="CU112" s="7">
        <f t="shared" si="191"/>
        <v>170435.43920003873</v>
      </c>
      <c r="CV112" s="7">
        <f t="shared" si="191"/>
        <v>170435.43920003873</v>
      </c>
      <c r="CW112" s="7">
        <f t="shared" si="191"/>
        <v>170435.43920003867</v>
      </c>
      <c r="CX112" s="7">
        <f t="shared" si="191"/>
        <v>184795.19074129878</v>
      </c>
      <c r="CY112" s="7">
        <f t="shared" si="191"/>
        <v>184795.19074129872</v>
      </c>
      <c r="CZ112" s="7">
        <f t="shared" si="191"/>
        <v>37021365.575772569</v>
      </c>
      <c r="DA112" s="7">
        <f t="shared" ref="DA112:EF112" si="192">IF(DA6&lt;=$E$4,SUM(DA108:DA111),0)</f>
        <v>0</v>
      </c>
      <c r="DB112" s="7">
        <f t="shared" si="192"/>
        <v>0</v>
      </c>
      <c r="DC112" s="7">
        <f t="shared" si="192"/>
        <v>0</v>
      </c>
      <c r="DD112" s="7">
        <f t="shared" si="192"/>
        <v>0</v>
      </c>
      <c r="DE112" s="7">
        <f t="shared" si="192"/>
        <v>0</v>
      </c>
      <c r="DF112" s="7">
        <f t="shared" si="192"/>
        <v>0</v>
      </c>
      <c r="DG112" s="7">
        <f t="shared" si="192"/>
        <v>0</v>
      </c>
      <c r="DH112" s="7">
        <f t="shared" si="192"/>
        <v>0</v>
      </c>
      <c r="DI112" s="7">
        <f t="shared" si="192"/>
        <v>0</v>
      </c>
      <c r="DJ112" s="7">
        <f t="shared" si="192"/>
        <v>0</v>
      </c>
      <c r="DK112" s="7">
        <f t="shared" si="192"/>
        <v>0</v>
      </c>
      <c r="DL112" s="7">
        <f t="shared" si="192"/>
        <v>0</v>
      </c>
      <c r="DM112" s="7">
        <f t="shared" si="192"/>
        <v>0</v>
      </c>
      <c r="DN112" s="7">
        <f t="shared" si="192"/>
        <v>0</v>
      </c>
      <c r="DO112" s="7">
        <f t="shared" si="192"/>
        <v>0</v>
      </c>
      <c r="DP112" s="7">
        <f t="shared" si="192"/>
        <v>0</v>
      </c>
      <c r="DQ112" s="7">
        <f t="shared" si="192"/>
        <v>0</v>
      </c>
      <c r="DR112" s="7">
        <f t="shared" si="192"/>
        <v>0</v>
      </c>
      <c r="DS112" s="7">
        <f t="shared" si="192"/>
        <v>0</v>
      </c>
      <c r="DT112" s="7">
        <f t="shared" si="192"/>
        <v>0</v>
      </c>
      <c r="DU112" s="7">
        <f t="shared" si="192"/>
        <v>0</v>
      </c>
      <c r="DV112" s="7">
        <f t="shared" si="192"/>
        <v>0</v>
      </c>
      <c r="DW112" s="7">
        <f t="shared" si="192"/>
        <v>0</v>
      </c>
      <c r="DX112" s="7">
        <f t="shared" si="192"/>
        <v>0</v>
      </c>
      <c r="DY112" s="7">
        <f t="shared" si="192"/>
        <v>0</v>
      </c>
      <c r="DZ112" s="7">
        <f t="shared" si="192"/>
        <v>0</v>
      </c>
      <c r="EA112" s="7">
        <f t="shared" si="192"/>
        <v>0</v>
      </c>
      <c r="EB112" s="7">
        <f t="shared" si="192"/>
        <v>0</v>
      </c>
      <c r="EC112" s="7">
        <f t="shared" si="192"/>
        <v>0</v>
      </c>
      <c r="ED112" s="7">
        <f t="shared" si="192"/>
        <v>0</v>
      </c>
      <c r="EE112" s="7">
        <f t="shared" si="192"/>
        <v>0</v>
      </c>
      <c r="EF112" s="7">
        <f t="shared" si="192"/>
        <v>0</v>
      </c>
      <c r="EG112" s="7">
        <f t="shared" ref="EG112:FL112" si="193">IF(EG6&lt;=$E$4,SUM(EG108:EG111),0)</f>
        <v>0</v>
      </c>
      <c r="EH112" s="7">
        <f t="shared" si="193"/>
        <v>0</v>
      </c>
      <c r="EI112" s="7">
        <f t="shared" si="193"/>
        <v>0</v>
      </c>
      <c r="EJ112" s="7">
        <f t="shared" si="193"/>
        <v>0</v>
      </c>
      <c r="EK112" s="7">
        <f t="shared" si="193"/>
        <v>0</v>
      </c>
      <c r="EL112" s="7">
        <f t="shared" si="193"/>
        <v>0</v>
      </c>
      <c r="EM112" s="7">
        <f t="shared" si="193"/>
        <v>0</v>
      </c>
      <c r="EN112" s="7">
        <f t="shared" si="193"/>
        <v>0</v>
      </c>
      <c r="EO112" s="7">
        <f t="shared" si="193"/>
        <v>0</v>
      </c>
      <c r="EP112" s="7">
        <f t="shared" si="193"/>
        <v>0</v>
      </c>
      <c r="EQ112" s="7">
        <f t="shared" si="193"/>
        <v>0</v>
      </c>
      <c r="ER112" s="7">
        <f t="shared" si="193"/>
        <v>0</v>
      </c>
      <c r="ES112" s="7">
        <f t="shared" si="193"/>
        <v>0</v>
      </c>
      <c r="ET112" s="7">
        <f t="shared" si="193"/>
        <v>0</v>
      </c>
      <c r="EU112" s="7">
        <f t="shared" si="193"/>
        <v>0</v>
      </c>
      <c r="EV112" s="7">
        <f t="shared" si="193"/>
        <v>0</v>
      </c>
      <c r="EW112" s="7">
        <f t="shared" si="193"/>
        <v>0</v>
      </c>
      <c r="EX112" s="7">
        <f t="shared" si="193"/>
        <v>0</v>
      </c>
      <c r="EY112" s="7">
        <f t="shared" si="193"/>
        <v>0</v>
      </c>
      <c r="EZ112" s="7">
        <f t="shared" si="193"/>
        <v>0</v>
      </c>
      <c r="FA112" s="7">
        <f t="shared" si="193"/>
        <v>0</v>
      </c>
      <c r="FB112" s="7">
        <f t="shared" si="193"/>
        <v>0</v>
      </c>
      <c r="FC112" s="7">
        <f t="shared" si="193"/>
        <v>0</v>
      </c>
      <c r="FD112" s="7">
        <f t="shared" si="193"/>
        <v>0</v>
      </c>
      <c r="FE112" s="7">
        <f t="shared" si="193"/>
        <v>0</v>
      </c>
      <c r="FF112" s="7">
        <f t="shared" si="193"/>
        <v>0</v>
      </c>
      <c r="FG112" s="7">
        <f t="shared" si="193"/>
        <v>0</v>
      </c>
      <c r="FH112" s="7">
        <f t="shared" si="193"/>
        <v>0</v>
      </c>
      <c r="FI112" s="7">
        <f t="shared" si="193"/>
        <v>0</v>
      </c>
      <c r="FJ112" s="7">
        <f t="shared" si="193"/>
        <v>0</v>
      </c>
      <c r="FK112" s="7">
        <f t="shared" si="193"/>
        <v>0</v>
      </c>
      <c r="FL112" s="7">
        <f t="shared" si="193"/>
        <v>0</v>
      </c>
      <c r="FM112" s="7">
        <f t="shared" ref="FM112:FX112" si="194">IF(FM6&lt;=$E$4,SUM(FM108:FM111),0)</f>
        <v>0</v>
      </c>
      <c r="FN112" s="7">
        <f t="shared" si="194"/>
        <v>0</v>
      </c>
      <c r="FO112" s="7">
        <f t="shared" si="194"/>
        <v>0</v>
      </c>
      <c r="FP112" s="7">
        <f t="shared" si="194"/>
        <v>0</v>
      </c>
      <c r="FQ112" s="7">
        <f t="shared" si="194"/>
        <v>0</v>
      </c>
      <c r="FR112" s="7">
        <f t="shared" si="194"/>
        <v>0</v>
      </c>
      <c r="FS112" s="7">
        <f t="shared" si="194"/>
        <v>0</v>
      </c>
      <c r="FT112" s="7">
        <f t="shared" si="194"/>
        <v>0</v>
      </c>
      <c r="FU112" s="7">
        <f t="shared" si="194"/>
        <v>0</v>
      </c>
      <c r="FV112" s="7">
        <f t="shared" si="194"/>
        <v>0</v>
      </c>
      <c r="FW112" s="7">
        <f t="shared" si="194"/>
        <v>0</v>
      </c>
      <c r="FX112" s="7">
        <f t="shared" si="194"/>
        <v>0</v>
      </c>
    </row>
    <row r="114" spans="7:180" x14ac:dyDescent="0.3">
      <c r="G114" s="1" t="s">
        <v>66</v>
      </c>
      <c r="H114" s="15">
        <f>XIRR(I112:FX112,I8:FX8)</f>
        <v>0.29833944439887994</v>
      </c>
      <c r="I114" s="12">
        <f t="shared" ref="I114:AN114" si="195">IF(I6=$E$4,SUM(I96:T96)/$E$5,0)</f>
        <v>0</v>
      </c>
      <c r="J114" s="12">
        <f t="shared" si="195"/>
        <v>0</v>
      </c>
      <c r="K114" s="12">
        <f t="shared" si="195"/>
        <v>0</v>
      </c>
      <c r="L114" s="12">
        <f t="shared" si="195"/>
        <v>0</v>
      </c>
      <c r="M114" s="12">
        <f t="shared" si="195"/>
        <v>0</v>
      </c>
      <c r="N114" s="12">
        <f t="shared" si="195"/>
        <v>0</v>
      </c>
      <c r="O114" s="12">
        <f t="shared" si="195"/>
        <v>0</v>
      </c>
      <c r="P114" s="12">
        <f t="shared" si="195"/>
        <v>0</v>
      </c>
      <c r="Q114" s="12">
        <f t="shared" si="195"/>
        <v>0</v>
      </c>
      <c r="R114" s="12">
        <f t="shared" si="195"/>
        <v>0</v>
      </c>
      <c r="S114" s="12">
        <f t="shared" si="195"/>
        <v>0</v>
      </c>
      <c r="T114" s="12">
        <f t="shared" si="195"/>
        <v>0</v>
      </c>
      <c r="U114" s="12">
        <f t="shared" si="195"/>
        <v>0</v>
      </c>
      <c r="V114" s="12">
        <f t="shared" si="195"/>
        <v>0</v>
      </c>
      <c r="W114" s="12">
        <f t="shared" si="195"/>
        <v>0</v>
      </c>
      <c r="X114" s="12">
        <f t="shared" si="195"/>
        <v>0</v>
      </c>
      <c r="Y114" s="12">
        <f t="shared" si="195"/>
        <v>0</v>
      </c>
      <c r="Z114" s="12">
        <f t="shared" si="195"/>
        <v>0</v>
      </c>
      <c r="AA114" s="12">
        <f t="shared" si="195"/>
        <v>0</v>
      </c>
      <c r="AB114" s="12">
        <f t="shared" si="195"/>
        <v>0</v>
      </c>
      <c r="AC114" s="12">
        <f t="shared" si="195"/>
        <v>0</v>
      </c>
      <c r="AD114" s="12">
        <f t="shared" si="195"/>
        <v>0</v>
      </c>
      <c r="AE114" s="12">
        <f t="shared" si="195"/>
        <v>0</v>
      </c>
      <c r="AF114" s="12">
        <f t="shared" si="195"/>
        <v>0</v>
      </c>
      <c r="AG114" s="12">
        <f t="shared" si="195"/>
        <v>0</v>
      </c>
      <c r="AH114" s="12">
        <f t="shared" si="195"/>
        <v>0</v>
      </c>
      <c r="AI114" s="12">
        <f t="shared" si="195"/>
        <v>0</v>
      </c>
      <c r="AJ114" s="12">
        <f t="shared" si="195"/>
        <v>0</v>
      </c>
      <c r="AK114" s="12">
        <f t="shared" si="195"/>
        <v>0</v>
      </c>
      <c r="AL114" s="12">
        <f t="shared" si="195"/>
        <v>0</v>
      </c>
      <c r="AM114" s="12">
        <f t="shared" si="195"/>
        <v>0</v>
      </c>
      <c r="AN114" s="12">
        <f t="shared" si="195"/>
        <v>0</v>
      </c>
      <c r="AO114" s="12">
        <f t="shared" ref="AO114:BT114" si="196">IF(AO6=$E$4,SUM(AO96:AZ96)/$E$5,0)</f>
        <v>0</v>
      </c>
      <c r="AP114" s="12">
        <f t="shared" si="196"/>
        <v>0</v>
      </c>
      <c r="AQ114" s="12">
        <f t="shared" si="196"/>
        <v>0</v>
      </c>
      <c r="AR114" s="12">
        <f t="shared" si="196"/>
        <v>0</v>
      </c>
      <c r="AS114" s="12">
        <f t="shared" si="196"/>
        <v>0</v>
      </c>
      <c r="AT114" s="12">
        <f t="shared" si="196"/>
        <v>0</v>
      </c>
      <c r="AU114" s="12">
        <f t="shared" si="196"/>
        <v>0</v>
      </c>
      <c r="AV114" s="12">
        <f t="shared" si="196"/>
        <v>0</v>
      </c>
      <c r="AW114" s="12">
        <f t="shared" si="196"/>
        <v>0</v>
      </c>
      <c r="AX114" s="12">
        <f t="shared" si="196"/>
        <v>0</v>
      </c>
      <c r="AY114" s="12">
        <f t="shared" si="196"/>
        <v>0</v>
      </c>
      <c r="AZ114" s="12">
        <f t="shared" si="196"/>
        <v>0</v>
      </c>
      <c r="BA114" s="12">
        <f t="shared" si="196"/>
        <v>0</v>
      </c>
      <c r="BB114" s="12">
        <f t="shared" si="196"/>
        <v>0</v>
      </c>
      <c r="BC114" s="12">
        <f t="shared" si="196"/>
        <v>0</v>
      </c>
      <c r="BD114" s="12">
        <f t="shared" si="196"/>
        <v>0</v>
      </c>
      <c r="BE114" s="12">
        <f t="shared" si="196"/>
        <v>0</v>
      </c>
      <c r="BF114" s="12">
        <f t="shared" si="196"/>
        <v>0</v>
      </c>
      <c r="BG114" s="12">
        <f t="shared" si="196"/>
        <v>0</v>
      </c>
      <c r="BH114" s="12">
        <f t="shared" si="196"/>
        <v>0</v>
      </c>
      <c r="BI114" s="12">
        <f t="shared" si="196"/>
        <v>0</v>
      </c>
      <c r="BJ114" s="12">
        <f t="shared" si="196"/>
        <v>0</v>
      </c>
      <c r="BK114" s="12">
        <f t="shared" si="196"/>
        <v>0</v>
      </c>
      <c r="BL114" s="12">
        <f t="shared" si="196"/>
        <v>0</v>
      </c>
      <c r="BM114" s="12">
        <f t="shared" si="196"/>
        <v>0</v>
      </c>
      <c r="BN114" s="12">
        <f t="shared" si="196"/>
        <v>0</v>
      </c>
      <c r="BO114" s="12">
        <f t="shared" si="196"/>
        <v>0</v>
      </c>
      <c r="BP114" s="12">
        <f t="shared" si="196"/>
        <v>0</v>
      </c>
      <c r="BQ114" s="12">
        <f t="shared" si="196"/>
        <v>0</v>
      </c>
      <c r="BR114" s="12">
        <f t="shared" si="196"/>
        <v>0</v>
      </c>
      <c r="BS114" s="12">
        <f t="shared" si="196"/>
        <v>0</v>
      </c>
      <c r="BT114" s="12">
        <f t="shared" si="196"/>
        <v>0</v>
      </c>
      <c r="BU114" s="12">
        <f t="shared" ref="BU114:CZ114" si="197">IF(BU6=$E$4,SUM(BU96:CF96)/$E$5,0)</f>
        <v>0</v>
      </c>
      <c r="BV114" s="12">
        <f t="shared" si="197"/>
        <v>0</v>
      </c>
      <c r="BW114" s="12">
        <f t="shared" si="197"/>
        <v>0</v>
      </c>
      <c r="BX114" s="12">
        <f t="shared" si="197"/>
        <v>0</v>
      </c>
      <c r="BY114" s="12">
        <f t="shared" si="197"/>
        <v>0</v>
      </c>
      <c r="BZ114" s="12">
        <f t="shared" si="197"/>
        <v>0</v>
      </c>
      <c r="CA114" s="12">
        <f t="shared" si="197"/>
        <v>0</v>
      </c>
      <c r="CB114" s="12">
        <f t="shared" si="197"/>
        <v>0</v>
      </c>
      <c r="CC114" s="12">
        <f t="shared" si="197"/>
        <v>0</v>
      </c>
      <c r="CD114" s="12">
        <f t="shared" si="197"/>
        <v>0</v>
      </c>
      <c r="CE114" s="12">
        <f t="shared" si="197"/>
        <v>0</v>
      </c>
      <c r="CF114" s="12">
        <f t="shared" si="197"/>
        <v>0</v>
      </c>
      <c r="CG114" s="12">
        <f t="shared" si="197"/>
        <v>0</v>
      </c>
      <c r="CH114" s="12">
        <f t="shared" si="197"/>
        <v>0</v>
      </c>
      <c r="CI114" s="12">
        <f t="shared" si="197"/>
        <v>0</v>
      </c>
      <c r="CJ114" s="12">
        <f t="shared" si="197"/>
        <v>0</v>
      </c>
      <c r="CK114" s="12">
        <f t="shared" si="197"/>
        <v>0</v>
      </c>
      <c r="CL114" s="12">
        <f t="shared" si="197"/>
        <v>0</v>
      </c>
      <c r="CM114" s="12">
        <f t="shared" si="197"/>
        <v>0</v>
      </c>
      <c r="CN114" s="12">
        <f t="shared" si="197"/>
        <v>0</v>
      </c>
      <c r="CO114" s="12">
        <f t="shared" si="197"/>
        <v>0</v>
      </c>
      <c r="CP114" s="12">
        <f t="shared" si="197"/>
        <v>0</v>
      </c>
      <c r="CQ114" s="12">
        <f t="shared" si="197"/>
        <v>0</v>
      </c>
      <c r="CR114" s="12">
        <f t="shared" si="197"/>
        <v>0</v>
      </c>
      <c r="CS114" s="12">
        <f t="shared" si="197"/>
        <v>0</v>
      </c>
      <c r="CT114" s="12">
        <f t="shared" si="197"/>
        <v>0</v>
      </c>
      <c r="CU114" s="12">
        <f t="shared" si="197"/>
        <v>0</v>
      </c>
      <c r="CV114" s="12">
        <f t="shared" si="197"/>
        <v>0</v>
      </c>
      <c r="CW114" s="12">
        <f t="shared" si="197"/>
        <v>0</v>
      </c>
      <c r="CX114" s="12">
        <f t="shared" si="197"/>
        <v>0</v>
      </c>
      <c r="CY114" s="12">
        <f t="shared" si="197"/>
        <v>0</v>
      </c>
      <c r="CZ114" s="12">
        <f t="shared" si="197"/>
        <v>101349074.98513557</v>
      </c>
      <c r="DA114" s="12">
        <f t="shared" ref="DA114:EF114" si="198">IF(DA6=$E$4,SUM(DA96:DL96)/$E$5,0)</f>
        <v>0</v>
      </c>
      <c r="DB114" s="12">
        <f t="shared" si="198"/>
        <v>0</v>
      </c>
      <c r="DC114" s="12">
        <f t="shared" si="198"/>
        <v>0</v>
      </c>
      <c r="DD114" s="12">
        <f t="shared" si="198"/>
        <v>0</v>
      </c>
      <c r="DE114" s="12">
        <f t="shared" si="198"/>
        <v>0</v>
      </c>
      <c r="DF114" s="12">
        <f t="shared" si="198"/>
        <v>0</v>
      </c>
      <c r="DG114" s="12">
        <f t="shared" si="198"/>
        <v>0</v>
      </c>
      <c r="DH114" s="12">
        <f t="shared" si="198"/>
        <v>0</v>
      </c>
      <c r="DI114" s="12">
        <f t="shared" si="198"/>
        <v>0</v>
      </c>
      <c r="DJ114" s="12">
        <f t="shared" si="198"/>
        <v>0</v>
      </c>
      <c r="DK114" s="12">
        <f t="shared" si="198"/>
        <v>0</v>
      </c>
      <c r="DL114" s="12">
        <f t="shared" si="198"/>
        <v>0</v>
      </c>
      <c r="DM114" s="12">
        <f t="shared" si="198"/>
        <v>0</v>
      </c>
      <c r="DN114" s="12">
        <f t="shared" si="198"/>
        <v>0</v>
      </c>
      <c r="DO114" s="12">
        <f t="shared" si="198"/>
        <v>0</v>
      </c>
      <c r="DP114" s="12">
        <f t="shared" si="198"/>
        <v>0</v>
      </c>
      <c r="DQ114" s="12">
        <f t="shared" si="198"/>
        <v>0</v>
      </c>
      <c r="DR114" s="12">
        <f t="shared" si="198"/>
        <v>0</v>
      </c>
      <c r="DS114" s="12">
        <f t="shared" si="198"/>
        <v>0</v>
      </c>
      <c r="DT114" s="12">
        <f t="shared" si="198"/>
        <v>0</v>
      </c>
      <c r="DU114" s="12">
        <f t="shared" si="198"/>
        <v>0</v>
      </c>
      <c r="DV114" s="12">
        <f t="shared" si="198"/>
        <v>0</v>
      </c>
      <c r="DW114" s="12">
        <f t="shared" si="198"/>
        <v>0</v>
      </c>
      <c r="DX114" s="12">
        <f t="shared" si="198"/>
        <v>0</v>
      </c>
      <c r="DY114" s="12">
        <f t="shared" si="198"/>
        <v>0</v>
      </c>
      <c r="DZ114" s="12">
        <f t="shared" si="198"/>
        <v>0</v>
      </c>
      <c r="EA114" s="12">
        <f t="shared" si="198"/>
        <v>0</v>
      </c>
      <c r="EB114" s="12">
        <f t="shared" si="198"/>
        <v>0</v>
      </c>
      <c r="EC114" s="12">
        <f t="shared" si="198"/>
        <v>0</v>
      </c>
      <c r="ED114" s="12">
        <f t="shared" si="198"/>
        <v>0</v>
      </c>
      <c r="EE114" s="12">
        <f t="shared" si="198"/>
        <v>0</v>
      </c>
      <c r="EF114" s="12">
        <f t="shared" si="198"/>
        <v>0</v>
      </c>
      <c r="EG114" s="12">
        <f t="shared" ref="EG114:FL114" si="199">IF(EG6=$E$4,SUM(EG96:ER96)/$E$5,0)</f>
        <v>0</v>
      </c>
      <c r="EH114" s="12">
        <f t="shared" si="199"/>
        <v>0</v>
      </c>
      <c r="EI114" s="12">
        <f t="shared" si="199"/>
        <v>0</v>
      </c>
      <c r="EJ114" s="12">
        <f t="shared" si="199"/>
        <v>0</v>
      </c>
      <c r="EK114" s="12">
        <f t="shared" si="199"/>
        <v>0</v>
      </c>
      <c r="EL114" s="12">
        <f t="shared" si="199"/>
        <v>0</v>
      </c>
      <c r="EM114" s="12">
        <f t="shared" si="199"/>
        <v>0</v>
      </c>
      <c r="EN114" s="12">
        <f t="shared" si="199"/>
        <v>0</v>
      </c>
      <c r="EO114" s="12">
        <f t="shared" si="199"/>
        <v>0</v>
      </c>
      <c r="EP114" s="12">
        <f t="shared" si="199"/>
        <v>0</v>
      </c>
      <c r="EQ114" s="12">
        <f t="shared" si="199"/>
        <v>0</v>
      </c>
      <c r="ER114" s="12">
        <f t="shared" si="199"/>
        <v>0</v>
      </c>
      <c r="ES114" s="12">
        <f t="shared" si="199"/>
        <v>0</v>
      </c>
      <c r="ET114" s="12">
        <f t="shared" si="199"/>
        <v>0</v>
      </c>
      <c r="EU114" s="12">
        <f t="shared" si="199"/>
        <v>0</v>
      </c>
      <c r="EV114" s="12">
        <f t="shared" si="199"/>
        <v>0</v>
      </c>
      <c r="EW114" s="12">
        <f t="shared" si="199"/>
        <v>0</v>
      </c>
      <c r="EX114" s="12">
        <f t="shared" si="199"/>
        <v>0</v>
      </c>
      <c r="EY114" s="12">
        <f t="shared" si="199"/>
        <v>0</v>
      </c>
      <c r="EZ114" s="12">
        <f t="shared" si="199"/>
        <v>0</v>
      </c>
      <c r="FA114" s="12">
        <f t="shared" si="199"/>
        <v>0</v>
      </c>
      <c r="FB114" s="12">
        <f t="shared" si="199"/>
        <v>0</v>
      </c>
      <c r="FC114" s="12">
        <f t="shared" si="199"/>
        <v>0</v>
      </c>
      <c r="FD114" s="12">
        <f t="shared" si="199"/>
        <v>0</v>
      </c>
      <c r="FE114" s="12">
        <f t="shared" si="199"/>
        <v>0</v>
      </c>
      <c r="FF114" s="12">
        <f t="shared" si="199"/>
        <v>0</v>
      </c>
      <c r="FG114" s="12">
        <f t="shared" si="199"/>
        <v>0</v>
      </c>
      <c r="FH114" s="12">
        <f t="shared" si="199"/>
        <v>0</v>
      </c>
      <c r="FI114" s="12">
        <f t="shared" si="199"/>
        <v>0</v>
      </c>
      <c r="FJ114" s="12">
        <f t="shared" si="199"/>
        <v>0</v>
      </c>
      <c r="FK114" s="12">
        <f t="shared" si="199"/>
        <v>0</v>
      </c>
      <c r="FL114" s="12">
        <f t="shared" si="199"/>
        <v>0</v>
      </c>
      <c r="FM114" s="12">
        <f t="shared" ref="FM114:FX114" si="200">IF(FM6=$E$4,SUM(FM96:FX96)/$E$5,0)</f>
        <v>0</v>
      </c>
      <c r="FN114" s="12">
        <f t="shared" si="200"/>
        <v>0</v>
      </c>
      <c r="FO114" s="12">
        <f t="shared" si="200"/>
        <v>0</v>
      </c>
      <c r="FP114" s="12">
        <f t="shared" si="200"/>
        <v>0</v>
      </c>
      <c r="FQ114" s="12">
        <f t="shared" si="200"/>
        <v>0</v>
      </c>
      <c r="FR114" s="12">
        <f t="shared" si="200"/>
        <v>0</v>
      </c>
      <c r="FS114" s="12">
        <f t="shared" si="200"/>
        <v>0</v>
      </c>
      <c r="FT114" s="12">
        <f t="shared" si="200"/>
        <v>0</v>
      </c>
      <c r="FU114" s="12">
        <f t="shared" si="200"/>
        <v>0</v>
      </c>
      <c r="FV114" s="12">
        <f t="shared" si="200"/>
        <v>0</v>
      </c>
      <c r="FW114" s="12">
        <f t="shared" si="200"/>
        <v>0</v>
      </c>
      <c r="FX114" s="12">
        <f t="shared" si="200"/>
        <v>0</v>
      </c>
    </row>
    <row r="115" spans="7:180" x14ac:dyDescent="0.3">
      <c r="G115" s="1" t="s">
        <v>67</v>
      </c>
      <c r="H115" s="7">
        <f>SUMIF(I112:FX112,"&lt;0")</f>
        <v>-11400000.000000002</v>
      </c>
      <c r="I115" s="12">
        <f t="shared" ref="I115:BT115" si="201">I114*-$E$6</f>
        <v>0</v>
      </c>
      <c r="J115" s="12">
        <f t="shared" si="201"/>
        <v>0</v>
      </c>
      <c r="K115" s="12">
        <f t="shared" si="201"/>
        <v>0</v>
      </c>
      <c r="L115" s="12">
        <f t="shared" si="201"/>
        <v>0</v>
      </c>
      <c r="M115" s="12">
        <f t="shared" si="201"/>
        <v>0</v>
      </c>
      <c r="N115" s="12">
        <f t="shared" si="201"/>
        <v>0</v>
      </c>
      <c r="O115" s="12">
        <f t="shared" si="201"/>
        <v>0</v>
      </c>
      <c r="P115" s="12">
        <f t="shared" si="201"/>
        <v>0</v>
      </c>
      <c r="Q115" s="12">
        <f t="shared" si="201"/>
        <v>0</v>
      </c>
      <c r="R115" s="12">
        <f t="shared" si="201"/>
        <v>0</v>
      </c>
      <c r="S115" s="12">
        <f t="shared" si="201"/>
        <v>0</v>
      </c>
      <c r="T115" s="12">
        <f t="shared" si="201"/>
        <v>0</v>
      </c>
      <c r="U115" s="12">
        <f t="shared" si="201"/>
        <v>0</v>
      </c>
      <c r="V115" s="12">
        <f t="shared" si="201"/>
        <v>0</v>
      </c>
      <c r="W115" s="12">
        <f t="shared" si="201"/>
        <v>0</v>
      </c>
      <c r="X115" s="12">
        <f t="shared" si="201"/>
        <v>0</v>
      </c>
      <c r="Y115" s="12">
        <f t="shared" si="201"/>
        <v>0</v>
      </c>
      <c r="Z115" s="12">
        <f t="shared" si="201"/>
        <v>0</v>
      </c>
      <c r="AA115" s="12">
        <f t="shared" si="201"/>
        <v>0</v>
      </c>
      <c r="AB115" s="12">
        <f t="shared" si="201"/>
        <v>0</v>
      </c>
      <c r="AC115" s="12">
        <f t="shared" si="201"/>
        <v>0</v>
      </c>
      <c r="AD115" s="12">
        <f t="shared" si="201"/>
        <v>0</v>
      </c>
      <c r="AE115" s="12">
        <f t="shared" si="201"/>
        <v>0</v>
      </c>
      <c r="AF115" s="12">
        <f t="shared" si="201"/>
        <v>0</v>
      </c>
      <c r="AG115" s="12">
        <f t="shared" si="201"/>
        <v>0</v>
      </c>
      <c r="AH115" s="12">
        <f t="shared" si="201"/>
        <v>0</v>
      </c>
      <c r="AI115" s="12">
        <f t="shared" si="201"/>
        <v>0</v>
      </c>
      <c r="AJ115" s="12">
        <f t="shared" si="201"/>
        <v>0</v>
      </c>
      <c r="AK115" s="12">
        <f t="shared" si="201"/>
        <v>0</v>
      </c>
      <c r="AL115" s="12">
        <f t="shared" si="201"/>
        <v>0</v>
      </c>
      <c r="AM115" s="12">
        <f t="shared" si="201"/>
        <v>0</v>
      </c>
      <c r="AN115" s="12">
        <f t="shared" si="201"/>
        <v>0</v>
      </c>
      <c r="AO115" s="12">
        <f t="shared" si="201"/>
        <v>0</v>
      </c>
      <c r="AP115" s="12">
        <f t="shared" si="201"/>
        <v>0</v>
      </c>
      <c r="AQ115" s="12">
        <f t="shared" si="201"/>
        <v>0</v>
      </c>
      <c r="AR115" s="12">
        <f t="shared" si="201"/>
        <v>0</v>
      </c>
      <c r="AS115" s="12">
        <f t="shared" si="201"/>
        <v>0</v>
      </c>
      <c r="AT115" s="12">
        <f t="shared" si="201"/>
        <v>0</v>
      </c>
      <c r="AU115" s="12">
        <f t="shared" si="201"/>
        <v>0</v>
      </c>
      <c r="AV115" s="12">
        <f t="shared" si="201"/>
        <v>0</v>
      </c>
      <c r="AW115" s="12">
        <f t="shared" si="201"/>
        <v>0</v>
      </c>
      <c r="AX115" s="12">
        <f t="shared" si="201"/>
        <v>0</v>
      </c>
      <c r="AY115" s="12">
        <f t="shared" si="201"/>
        <v>0</v>
      </c>
      <c r="AZ115" s="12">
        <f t="shared" si="201"/>
        <v>0</v>
      </c>
      <c r="BA115" s="12">
        <f t="shared" si="201"/>
        <v>0</v>
      </c>
      <c r="BB115" s="12">
        <f t="shared" si="201"/>
        <v>0</v>
      </c>
      <c r="BC115" s="12">
        <f t="shared" si="201"/>
        <v>0</v>
      </c>
      <c r="BD115" s="12">
        <f t="shared" si="201"/>
        <v>0</v>
      </c>
      <c r="BE115" s="12">
        <f t="shared" si="201"/>
        <v>0</v>
      </c>
      <c r="BF115" s="12">
        <f t="shared" si="201"/>
        <v>0</v>
      </c>
      <c r="BG115" s="12">
        <f t="shared" si="201"/>
        <v>0</v>
      </c>
      <c r="BH115" s="12">
        <f t="shared" si="201"/>
        <v>0</v>
      </c>
      <c r="BI115" s="12">
        <f t="shared" si="201"/>
        <v>0</v>
      </c>
      <c r="BJ115" s="12">
        <f t="shared" si="201"/>
        <v>0</v>
      </c>
      <c r="BK115" s="12">
        <f t="shared" si="201"/>
        <v>0</v>
      </c>
      <c r="BL115" s="12">
        <f t="shared" si="201"/>
        <v>0</v>
      </c>
      <c r="BM115" s="12">
        <f t="shared" si="201"/>
        <v>0</v>
      </c>
      <c r="BN115" s="12">
        <f t="shared" si="201"/>
        <v>0</v>
      </c>
      <c r="BO115" s="12">
        <f t="shared" si="201"/>
        <v>0</v>
      </c>
      <c r="BP115" s="12">
        <f t="shared" si="201"/>
        <v>0</v>
      </c>
      <c r="BQ115" s="12">
        <f t="shared" si="201"/>
        <v>0</v>
      </c>
      <c r="BR115" s="12">
        <f t="shared" si="201"/>
        <v>0</v>
      </c>
      <c r="BS115" s="12">
        <f t="shared" si="201"/>
        <v>0</v>
      </c>
      <c r="BT115" s="12">
        <f t="shared" si="201"/>
        <v>0</v>
      </c>
      <c r="BU115" s="12">
        <f t="shared" ref="BU115:EF115" si="202">BU114*-$E$6</f>
        <v>0</v>
      </c>
      <c r="BV115" s="12">
        <f t="shared" si="202"/>
        <v>0</v>
      </c>
      <c r="BW115" s="12">
        <f t="shared" si="202"/>
        <v>0</v>
      </c>
      <c r="BX115" s="12">
        <f t="shared" si="202"/>
        <v>0</v>
      </c>
      <c r="BY115" s="12">
        <f t="shared" si="202"/>
        <v>0</v>
      </c>
      <c r="BZ115" s="12">
        <f t="shared" si="202"/>
        <v>0</v>
      </c>
      <c r="CA115" s="12">
        <f t="shared" si="202"/>
        <v>0</v>
      </c>
      <c r="CB115" s="12">
        <f t="shared" si="202"/>
        <v>0</v>
      </c>
      <c r="CC115" s="12">
        <f t="shared" si="202"/>
        <v>0</v>
      </c>
      <c r="CD115" s="12">
        <f t="shared" si="202"/>
        <v>0</v>
      </c>
      <c r="CE115" s="12">
        <f t="shared" si="202"/>
        <v>0</v>
      </c>
      <c r="CF115" s="12">
        <f t="shared" si="202"/>
        <v>0</v>
      </c>
      <c r="CG115" s="12">
        <f t="shared" si="202"/>
        <v>0</v>
      </c>
      <c r="CH115" s="12">
        <f t="shared" si="202"/>
        <v>0</v>
      </c>
      <c r="CI115" s="12">
        <f t="shared" si="202"/>
        <v>0</v>
      </c>
      <c r="CJ115" s="12">
        <f t="shared" si="202"/>
        <v>0</v>
      </c>
      <c r="CK115" s="12">
        <f t="shared" si="202"/>
        <v>0</v>
      </c>
      <c r="CL115" s="12">
        <f t="shared" si="202"/>
        <v>0</v>
      </c>
      <c r="CM115" s="12">
        <f t="shared" si="202"/>
        <v>0</v>
      </c>
      <c r="CN115" s="12">
        <f t="shared" si="202"/>
        <v>0</v>
      </c>
      <c r="CO115" s="12">
        <f t="shared" si="202"/>
        <v>0</v>
      </c>
      <c r="CP115" s="12">
        <f t="shared" si="202"/>
        <v>0</v>
      </c>
      <c r="CQ115" s="12">
        <f t="shared" si="202"/>
        <v>0</v>
      </c>
      <c r="CR115" s="12">
        <f t="shared" si="202"/>
        <v>0</v>
      </c>
      <c r="CS115" s="12">
        <f t="shared" si="202"/>
        <v>0</v>
      </c>
      <c r="CT115" s="12">
        <f t="shared" si="202"/>
        <v>0</v>
      </c>
      <c r="CU115" s="12">
        <f t="shared" si="202"/>
        <v>0</v>
      </c>
      <c r="CV115" s="12">
        <f t="shared" si="202"/>
        <v>0</v>
      </c>
      <c r="CW115" s="12">
        <f t="shared" si="202"/>
        <v>0</v>
      </c>
      <c r="CX115" s="12">
        <f t="shared" si="202"/>
        <v>0</v>
      </c>
      <c r="CY115" s="12">
        <f t="shared" si="202"/>
        <v>0</v>
      </c>
      <c r="CZ115" s="12">
        <f t="shared" si="202"/>
        <v>-4053962.9994054227</v>
      </c>
      <c r="DA115" s="12">
        <f t="shared" si="202"/>
        <v>0</v>
      </c>
      <c r="DB115" s="12">
        <f t="shared" si="202"/>
        <v>0</v>
      </c>
      <c r="DC115" s="12">
        <f t="shared" si="202"/>
        <v>0</v>
      </c>
      <c r="DD115" s="12">
        <f t="shared" si="202"/>
        <v>0</v>
      </c>
      <c r="DE115" s="12">
        <f t="shared" si="202"/>
        <v>0</v>
      </c>
      <c r="DF115" s="12">
        <f t="shared" si="202"/>
        <v>0</v>
      </c>
      <c r="DG115" s="12">
        <f t="shared" si="202"/>
        <v>0</v>
      </c>
      <c r="DH115" s="12">
        <f t="shared" si="202"/>
        <v>0</v>
      </c>
      <c r="DI115" s="12">
        <f t="shared" si="202"/>
        <v>0</v>
      </c>
      <c r="DJ115" s="12">
        <f t="shared" si="202"/>
        <v>0</v>
      </c>
      <c r="DK115" s="12">
        <f t="shared" si="202"/>
        <v>0</v>
      </c>
      <c r="DL115" s="12">
        <f t="shared" si="202"/>
        <v>0</v>
      </c>
      <c r="DM115" s="12">
        <f t="shared" si="202"/>
        <v>0</v>
      </c>
      <c r="DN115" s="12">
        <f t="shared" si="202"/>
        <v>0</v>
      </c>
      <c r="DO115" s="12">
        <f t="shared" si="202"/>
        <v>0</v>
      </c>
      <c r="DP115" s="12">
        <f t="shared" si="202"/>
        <v>0</v>
      </c>
      <c r="DQ115" s="12">
        <f t="shared" si="202"/>
        <v>0</v>
      </c>
      <c r="DR115" s="12">
        <f t="shared" si="202"/>
        <v>0</v>
      </c>
      <c r="DS115" s="12">
        <f t="shared" si="202"/>
        <v>0</v>
      </c>
      <c r="DT115" s="12">
        <f t="shared" si="202"/>
        <v>0</v>
      </c>
      <c r="DU115" s="12">
        <f t="shared" si="202"/>
        <v>0</v>
      </c>
      <c r="DV115" s="12">
        <f t="shared" si="202"/>
        <v>0</v>
      </c>
      <c r="DW115" s="12">
        <f t="shared" si="202"/>
        <v>0</v>
      </c>
      <c r="DX115" s="12">
        <f t="shared" si="202"/>
        <v>0</v>
      </c>
      <c r="DY115" s="12">
        <f t="shared" si="202"/>
        <v>0</v>
      </c>
      <c r="DZ115" s="12">
        <f t="shared" si="202"/>
        <v>0</v>
      </c>
      <c r="EA115" s="12">
        <f t="shared" si="202"/>
        <v>0</v>
      </c>
      <c r="EB115" s="12">
        <f t="shared" si="202"/>
        <v>0</v>
      </c>
      <c r="EC115" s="12">
        <f t="shared" si="202"/>
        <v>0</v>
      </c>
      <c r="ED115" s="12">
        <f t="shared" si="202"/>
        <v>0</v>
      </c>
      <c r="EE115" s="12">
        <f t="shared" si="202"/>
        <v>0</v>
      </c>
      <c r="EF115" s="12">
        <f t="shared" si="202"/>
        <v>0</v>
      </c>
      <c r="EG115" s="12">
        <f t="shared" ref="EG115:FX115" si="203">EG114*-$E$6</f>
        <v>0</v>
      </c>
      <c r="EH115" s="12">
        <f t="shared" si="203"/>
        <v>0</v>
      </c>
      <c r="EI115" s="12">
        <f t="shared" si="203"/>
        <v>0</v>
      </c>
      <c r="EJ115" s="12">
        <f t="shared" si="203"/>
        <v>0</v>
      </c>
      <c r="EK115" s="12">
        <f t="shared" si="203"/>
        <v>0</v>
      </c>
      <c r="EL115" s="12">
        <f t="shared" si="203"/>
        <v>0</v>
      </c>
      <c r="EM115" s="12">
        <f t="shared" si="203"/>
        <v>0</v>
      </c>
      <c r="EN115" s="12">
        <f t="shared" si="203"/>
        <v>0</v>
      </c>
      <c r="EO115" s="12">
        <f t="shared" si="203"/>
        <v>0</v>
      </c>
      <c r="EP115" s="12">
        <f t="shared" si="203"/>
        <v>0</v>
      </c>
      <c r="EQ115" s="12">
        <f t="shared" si="203"/>
        <v>0</v>
      </c>
      <c r="ER115" s="12">
        <f t="shared" si="203"/>
        <v>0</v>
      </c>
      <c r="ES115" s="12">
        <f t="shared" si="203"/>
        <v>0</v>
      </c>
      <c r="ET115" s="12">
        <f t="shared" si="203"/>
        <v>0</v>
      </c>
      <c r="EU115" s="12">
        <f t="shared" si="203"/>
        <v>0</v>
      </c>
      <c r="EV115" s="12">
        <f t="shared" si="203"/>
        <v>0</v>
      </c>
      <c r="EW115" s="12">
        <f t="shared" si="203"/>
        <v>0</v>
      </c>
      <c r="EX115" s="12">
        <f t="shared" si="203"/>
        <v>0</v>
      </c>
      <c r="EY115" s="12">
        <f t="shared" si="203"/>
        <v>0</v>
      </c>
      <c r="EZ115" s="12">
        <f t="shared" si="203"/>
        <v>0</v>
      </c>
      <c r="FA115" s="12">
        <f t="shared" si="203"/>
        <v>0</v>
      </c>
      <c r="FB115" s="12">
        <f t="shared" si="203"/>
        <v>0</v>
      </c>
      <c r="FC115" s="12">
        <f t="shared" si="203"/>
        <v>0</v>
      </c>
      <c r="FD115" s="12">
        <f t="shared" si="203"/>
        <v>0</v>
      </c>
      <c r="FE115" s="12">
        <f t="shared" si="203"/>
        <v>0</v>
      </c>
      <c r="FF115" s="12">
        <f t="shared" si="203"/>
        <v>0</v>
      </c>
      <c r="FG115" s="12">
        <f t="shared" si="203"/>
        <v>0</v>
      </c>
      <c r="FH115" s="12">
        <f t="shared" si="203"/>
        <v>0</v>
      </c>
      <c r="FI115" s="12">
        <f t="shared" si="203"/>
        <v>0</v>
      </c>
      <c r="FJ115" s="12">
        <f t="shared" si="203"/>
        <v>0</v>
      </c>
      <c r="FK115" s="12">
        <f t="shared" si="203"/>
        <v>0</v>
      </c>
      <c r="FL115" s="12">
        <f t="shared" si="203"/>
        <v>0</v>
      </c>
      <c r="FM115" s="12">
        <f t="shared" si="203"/>
        <v>0</v>
      </c>
      <c r="FN115" s="12">
        <f t="shared" si="203"/>
        <v>0</v>
      </c>
      <c r="FO115" s="12">
        <f t="shared" si="203"/>
        <v>0</v>
      </c>
      <c r="FP115" s="12">
        <f t="shared" si="203"/>
        <v>0</v>
      </c>
      <c r="FQ115" s="12">
        <f t="shared" si="203"/>
        <v>0</v>
      </c>
      <c r="FR115" s="12">
        <f t="shared" si="203"/>
        <v>0</v>
      </c>
      <c r="FS115" s="12">
        <f t="shared" si="203"/>
        <v>0</v>
      </c>
      <c r="FT115" s="12">
        <f t="shared" si="203"/>
        <v>0</v>
      </c>
      <c r="FU115" s="12">
        <f t="shared" si="203"/>
        <v>0</v>
      </c>
      <c r="FV115" s="12">
        <f t="shared" si="203"/>
        <v>0</v>
      </c>
      <c r="FW115" s="12">
        <f t="shared" si="203"/>
        <v>0</v>
      </c>
      <c r="FX115" s="12">
        <f t="shared" si="203"/>
        <v>0</v>
      </c>
    </row>
    <row r="116" spans="7:180" ht="18.75" x14ac:dyDescent="0.45">
      <c r="G116" s="1" t="s">
        <v>68</v>
      </c>
      <c r="H116" s="7">
        <f>SUMIF(I112:FX112,"&gt;0")</f>
        <v>53554119.771982312</v>
      </c>
      <c r="I116" s="13">
        <f t="shared" ref="I116:AN116" si="204">IF(I6=$E$4,-I105,0)</f>
        <v>0</v>
      </c>
      <c r="J116" s="13">
        <f t="shared" si="204"/>
        <v>0</v>
      </c>
      <c r="K116" s="13">
        <f t="shared" si="204"/>
        <v>0</v>
      </c>
      <c r="L116" s="13">
        <f t="shared" si="204"/>
        <v>0</v>
      </c>
      <c r="M116" s="13">
        <f t="shared" si="204"/>
        <v>0</v>
      </c>
      <c r="N116" s="13">
        <f t="shared" si="204"/>
        <v>0</v>
      </c>
      <c r="O116" s="13">
        <f t="shared" si="204"/>
        <v>0</v>
      </c>
      <c r="P116" s="13">
        <f t="shared" si="204"/>
        <v>0</v>
      </c>
      <c r="Q116" s="13">
        <f t="shared" si="204"/>
        <v>0</v>
      </c>
      <c r="R116" s="13">
        <f t="shared" si="204"/>
        <v>0</v>
      </c>
      <c r="S116" s="13">
        <f t="shared" si="204"/>
        <v>0</v>
      </c>
      <c r="T116" s="13">
        <f t="shared" si="204"/>
        <v>0</v>
      </c>
      <c r="U116" s="13">
        <f t="shared" si="204"/>
        <v>0</v>
      </c>
      <c r="V116" s="13">
        <f t="shared" si="204"/>
        <v>0</v>
      </c>
      <c r="W116" s="13">
        <f t="shared" si="204"/>
        <v>0</v>
      </c>
      <c r="X116" s="13">
        <f t="shared" si="204"/>
        <v>0</v>
      </c>
      <c r="Y116" s="13">
        <f t="shared" si="204"/>
        <v>0</v>
      </c>
      <c r="Z116" s="13">
        <f t="shared" si="204"/>
        <v>0</v>
      </c>
      <c r="AA116" s="13">
        <f t="shared" si="204"/>
        <v>0</v>
      </c>
      <c r="AB116" s="13">
        <f t="shared" si="204"/>
        <v>0</v>
      </c>
      <c r="AC116" s="13">
        <f t="shared" si="204"/>
        <v>0</v>
      </c>
      <c r="AD116" s="13">
        <f t="shared" si="204"/>
        <v>0</v>
      </c>
      <c r="AE116" s="13">
        <f t="shared" si="204"/>
        <v>0</v>
      </c>
      <c r="AF116" s="13">
        <f t="shared" si="204"/>
        <v>0</v>
      </c>
      <c r="AG116" s="13">
        <f t="shared" si="204"/>
        <v>0</v>
      </c>
      <c r="AH116" s="13">
        <f t="shared" si="204"/>
        <v>0</v>
      </c>
      <c r="AI116" s="13">
        <f t="shared" si="204"/>
        <v>0</v>
      </c>
      <c r="AJ116" s="13">
        <f t="shared" si="204"/>
        <v>0</v>
      </c>
      <c r="AK116" s="13">
        <f t="shared" si="204"/>
        <v>0</v>
      </c>
      <c r="AL116" s="13">
        <f t="shared" si="204"/>
        <v>0</v>
      </c>
      <c r="AM116" s="13">
        <f t="shared" si="204"/>
        <v>0</v>
      </c>
      <c r="AN116" s="13">
        <f t="shared" si="204"/>
        <v>0</v>
      </c>
      <c r="AO116" s="13">
        <f t="shared" ref="AO116:BT116" si="205">IF(AO6=$E$4,-AO105,0)</f>
        <v>0</v>
      </c>
      <c r="AP116" s="13">
        <f t="shared" si="205"/>
        <v>0</v>
      </c>
      <c r="AQ116" s="13">
        <f t="shared" si="205"/>
        <v>0</v>
      </c>
      <c r="AR116" s="13">
        <f t="shared" si="205"/>
        <v>0</v>
      </c>
      <c r="AS116" s="13">
        <f t="shared" si="205"/>
        <v>0</v>
      </c>
      <c r="AT116" s="13">
        <f t="shared" si="205"/>
        <v>0</v>
      </c>
      <c r="AU116" s="13">
        <f t="shared" si="205"/>
        <v>0</v>
      </c>
      <c r="AV116" s="13">
        <f t="shared" si="205"/>
        <v>0</v>
      </c>
      <c r="AW116" s="13">
        <f t="shared" si="205"/>
        <v>0</v>
      </c>
      <c r="AX116" s="13">
        <f t="shared" si="205"/>
        <v>0</v>
      </c>
      <c r="AY116" s="13">
        <f t="shared" si="205"/>
        <v>0</v>
      </c>
      <c r="AZ116" s="13">
        <f t="shared" si="205"/>
        <v>0</v>
      </c>
      <c r="BA116" s="13">
        <f t="shared" si="205"/>
        <v>0</v>
      </c>
      <c r="BB116" s="13">
        <f t="shared" si="205"/>
        <v>0</v>
      </c>
      <c r="BC116" s="13">
        <f t="shared" si="205"/>
        <v>0</v>
      </c>
      <c r="BD116" s="13">
        <f t="shared" si="205"/>
        <v>0</v>
      </c>
      <c r="BE116" s="13">
        <f t="shared" si="205"/>
        <v>0</v>
      </c>
      <c r="BF116" s="13">
        <f t="shared" si="205"/>
        <v>0</v>
      </c>
      <c r="BG116" s="13">
        <f t="shared" si="205"/>
        <v>0</v>
      </c>
      <c r="BH116" s="13">
        <f t="shared" si="205"/>
        <v>0</v>
      </c>
      <c r="BI116" s="13">
        <f t="shared" si="205"/>
        <v>0</v>
      </c>
      <c r="BJ116" s="13">
        <f t="shared" si="205"/>
        <v>0</v>
      </c>
      <c r="BK116" s="13">
        <f t="shared" si="205"/>
        <v>0</v>
      </c>
      <c r="BL116" s="13">
        <f t="shared" si="205"/>
        <v>0</v>
      </c>
      <c r="BM116" s="13">
        <f t="shared" si="205"/>
        <v>0</v>
      </c>
      <c r="BN116" s="13">
        <f t="shared" si="205"/>
        <v>0</v>
      </c>
      <c r="BO116" s="13">
        <f t="shared" si="205"/>
        <v>0</v>
      </c>
      <c r="BP116" s="13">
        <f t="shared" si="205"/>
        <v>0</v>
      </c>
      <c r="BQ116" s="13">
        <f t="shared" si="205"/>
        <v>0</v>
      </c>
      <c r="BR116" s="13">
        <f t="shared" si="205"/>
        <v>0</v>
      </c>
      <c r="BS116" s="13">
        <f t="shared" si="205"/>
        <v>0</v>
      </c>
      <c r="BT116" s="13">
        <f t="shared" si="205"/>
        <v>0</v>
      </c>
      <c r="BU116" s="13">
        <f t="shared" ref="BU116:CZ116" si="206">IF(BU6=$E$4,-BU105,0)</f>
        <v>0</v>
      </c>
      <c r="BV116" s="13">
        <f t="shared" si="206"/>
        <v>0</v>
      </c>
      <c r="BW116" s="13">
        <f t="shared" si="206"/>
        <v>0</v>
      </c>
      <c r="BX116" s="13">
        <f t="shared" si="206"/>
        <v>0</v>
      </c>
      <c r="BY116" s="13">
        <f t="shared" si="206"/>
        <v>0</v>
      </c>
      <c r="BZ116" s="13">
        <f t="shared" si="206"/>
        <v>0</v>
      </c>
      <c r="CA116" s="13">
        <f t="shared" si="206"/>
        <v>0</v>
      </c>
      <c r="CB116" s="13">
        <f t="shared" si="206"/>
        <v>0</v>
      </c>
      <c r="CC116" s="13">
        <f t="shared" si="206"/>
        <v>0</v>
      </c>
      <c r="CD116" s="13">
        <f t="shared" si="206"/>
        <v>0</v>
      </c>
      <c r="CE116" s="13">
        <f t="shared" si="206"/>
        <v>0</v>
      </c>
      <c r="CF116" s="13">
        <f t="shared" si="206"/>
        <v>0</v>
      </c>
      <c r="CG116" s="13">
        <f t="shared" si="206"/>
        <v>0</v>
      </c>
      <c r="CH116" s="13">
        <f t="shared" si="206"/>
        <v>0</v>
      </c>
      <c r="CI116" s="13">
        <f t="shared" si="206"/>
        <v>0</v>
      </c>
      <c r="CJ116" s="13">
        <f t="shared" si="206"/>
        <v>0</v>
      </c>
      <c r="CK116" s="13">
        <f t="shared" si="206"/>
        <v>0</v>
      </c>
      <c r="CL116" s="13">
        <f t="shared" si="206"/>
        <v>0</v>
      </c>
      <c r="CM116" s="13">
        <f t="shared" si="206"/>
        <v>0</v>
      </c>
      <c r="CN116" s="13">
        <f t="shared" si="206"/>
        <v>0</v>
      </c>
      <c r="CO116" s="13">
        <f t="shared" si="206"/>
        <v>0</v>
      </c>
      <c r="CP116" s="13">
        <f t="shared" si="206"/>
        <v>0</v>
      </c>
      <c r="CQ116" s="13">
        <f t="shared" si="206"/>
        <v>0</v>
      </c>
      <c r="CR116" s="13">
        <f t="shared" si="206"/>
        <v>0</v>
      </c>
      <c r="CS116" s="13">
        <f t="shared" si="206"/>
        <v>0</v>
      </c>
      <c r="CT116" s="13">
        <f t="shared" si="206"/>
        <v>0</v>
      </c>
      <c r="CU116" s="13">
        <f t="shared" si="206"/>
        <v>0</v>
      </c>
      <c r="CV116" s="13">
        <f t="shared" si="206"/>
        <v>0</v>
      </c>
      <c r="CW116" s="13">
        <f t="shared" si="206"/>
        <v>0</v>
      </c>
      <c r="CX116" s="13">
        <f t="shared" si="206"/>
        <v>0</v>
      </c>
      <c r="CY116" s="13">
        <f t="shared" si="206"/>
        <v>0</v>
      </c>
      <c r="CZ116" s="13">
        <f t="shared" si="206"/>
        <v>-60458541.600698873</v>
      </c>
      <c r="DA116" s="13">
        <f t="shared" ref="DA116:EF116" si="207">IF(DA6=$E$4,-DA105,0)</f>
        <v>0</v>
      </c>
      <c r="DB116" s="13">
        <f t="shared" si="207"/>
        <v>0</v>
      </c>
      <c r="DC116" s="13">
        <f t="shared" si="207"/>
        <v>0</v>
      </c>
      <c r="DD116" s="13">
        <f t="shared" si="207"/>
        <v>0</v>
      </c>
      <c r="DE116" s="13">
        <f t="shared" si="207"/>
        <v>0</v>
      </c>
      <c r="DF116" s="13">
        <f t="shared" si="207"/>
        <v>0</v>
      </c>
      <c r="DG116" s="13">
        <f t="shared" si="207"/>
        <v>0</v>
      </c>
      <c r="DH116" s="13">
        <f t="shared" si="207"/>
        <v>0</v>
      </c>
      <c r="DI116" s="13">
        <f t="shared" si="207"/>
        <v>0</v>
      </c>
      <c r="DJ116" s="13">
        <f t="shared" si="207"/>
        <v>0</v>
      </c>
      <c r="DK116" s="13">
        <f t="shared" si="207"/>
        <v>0</v>
      </c>
      <c r="DL116" s="13">
        <f t="shared" si="207"/>
        <v>0</v>
      </c>
      <c r="DM116" s="13">
        <f t="shared" si="207"/>
        <v>0</v>
      </c>
      <c r="DN116" s="13">
        <f t="shared" si="207"/>
        <v>0</v>
      </c>
      <c r="DO116" s="13">
        <f t="shared" si="207"/>
        <v>0</v>
      </c>
      <c r="DP116" s="13">
        <f t="shared" si="207"/>
        <v>0</v>
      </c>
      <c r="DQ116" s="13">
        <f t="shared" si="207"/>
        <v>0</v>
      </c>
      <c r="DR116" s="13">
        <f t="shared" si="207"/>
        <v>0</v>
      </c>
      <c r="DS116" s="13">
        <f t="shared" si="207"/>
        <v>0</v>
      </c>
      <c r="DT116" s="13">
        <f t="shared" si="207"/>
        <v>0</v>
      </c>
      <c r="DU116" s="13">
        <f t="shared" si="207"/>
        <v>0</v>
      </c>
      <c r="DV116" s="13">
        <f t="shared" si="207"/>
        <v>0</v>
      </c>
      <c r="DW116" s="13">
        <f t="shared" si="207"/>
        <v>0</v>
      </c>
      <c r="DX116" s="13">
        <f t="shared" si="207"/>
        <v>0</v>
      </c>
      <c r="DY116" s="13">
        <f t="shared" si="207"/>
        <v>0</v>
      </c>
      <c r="DZ116" s="13">
        <f t="shared" si="207"/>
        <v>0</v>
      </c>
      <c r="EA116" s="13">
        <f t="shared" si="207"/>
        <v>0</v>
      </c>
      <c r="EB116" s="13">
        <f t="shared" si="207"/>
        <v>0</v>
      </c>
      <c r="EC116" s="13">
        <f t="shared" si="207"/>
        <v>0</v>
      </c>
      <c r="ED116" s="13">
        <f t="shared" si="207"/>
        <v>0</v>
      </c>
      <c r="EE116" s="13">
        <f t="shared" si="207"/>
        <v>0</v>
      </c>
      <c r="EF116" s="13">
        <f t="shared" si="207"/>
        <v>0</v>
      </c>
      <c r="EG116" s="13">
        <f t="shared" ref="EG116:FL116" si="208">IF(EG6=$E$4,-EG105,0)</f>
        <v>0</v>
      </c>
      <c r="EH116" s="13">
        <f t="shared" si="208"/>
        <v>0</v>
      </c>
      <c r="EI116" s="13">
        <f t="shared" si="208"/>
        <v>0</v>
      </c>
      <c r="EJ116" s="13">
        <f t="shared" si="208"/>
        <v>0</v>
      </c>
      <c r="EK116" s="13">
        <f t="shared" si="208"/>
        <v>0</v>
      </c>
      <c r="EL116" s="13">
        <f t="shared" si="208"/>
        <v>0</v>
      </c>
      <c r="EM116" s="13">
        <f t="shared" si="208"/>
        <v>0</v>
      </c>
      <c r="EN116" s="13">
        <f t="shared" si="208"/>
        <v>0</v>
      </c>
      <c r="EO116" s="13">
        <f t="shared" si="208"/>
        <v>0</v>
      </c>
      <c r="EP116" s="13">
        <f t="shared" si="208"/>
        <v>0</v>
      </c>
      <c r="EQ116" s="13">
        <f t="shared" si="208"/>
        <v>0</v>
      </c>
      <c r="ER116" s="13">
        <f t="shared" si="208"/>
        <v>0</v>
      </c>
      <c r="ES116" s="13">
        <f t="shared" si="208"/>
        <v>0</v>
      </c>
      <c r="ET116" s="13">
        <f t="shared" si="208"/>
        <v>0</v>
      </c>
      <c r="EU116" s="13">
        <f t="shared" si="208"/>
        <v>0</v>
      </c>
      <c r="EV116" s="13">
        <f t="shared" si="208"/>
        <v>0</v>
      </c>
      <c r="EW116" s="13">
        <f t="shared" si="208"/>
        <v>0</v>
      </c>
      <c r="EX116" s="13">
        <f t="shared" si="208"/>
        <v>0</v>
      </c>
      <c r="EY116" s="13">
        <f t="shared" si="208"/>
        <v>0</v>
      </c>
      <c r="EZ116" s="13">
        <f t="shared" si="208"/>
        <v>0</v>
      </c>
      <c r="FA116" s="13">
        <f t="shared" si="208"/>
        <v>0</v>
      </c>
      <c r="FB116" s="13">
        <f t="shared" si="208"/>
        <v>0</v>
      </c>
      <c r="FC116" s="13">
        <f t="shared" si="208"/>
        <v>0</v>
      </c>
      <c r="FD116" s="13">
        <f t="shared" si="208"/>
        <v>0</v>
      </c>
      <c r="FE116" s="13">
        <f t="shared" si="208"/>
        <v>0</v>
      </c>
      <c r="FF116" s="13">
        <f t="shared" si="208"/>
        <v>0</v>
      </c>
      <c r="FG116" s="13">
        <f t="shared" si="208"/>
        <v>0</v>
      </c>
      <c r="FH116" s="13">
        <f t="shared" si="208"/>
        <v>0</v>
      </c>
      <c r="FI116" s="13">
        <f t="shared" si="208"/>
        <v>0</v>
      </c>
      <c r="FJ116" s="13">
        <f t="shared" si="208"/>
        <v>0</v>
      </c>
      <c r="FK116" s="13">
        <f t="shared" si="208"/>
        <v>0</v>
      </c>
      <c r="FL116" s="13">
        <f t="shared" si="208"/>
        <v>0</v>
      </c>
      <c r="FM116" s="13">
        <f t="shared" ref="FM116:FX116" si="209">IF(FM6=$E$4,-FM105,0)</f>
        <v>0</v>
      </c>
      <c r="FN116" s="13">
        <f t="shared" si="209"/>
        <v>0</v>
      </c>
      <c r="FO116" s="13">
        <f t="shared" si="209"/>
        <v>0</v>
      </c>
      <c r="FP116" s="13">
        <f t="shared" si="209"/>
        <v>0</v>
      </c>
      <c r="FQ116" s="13">
        <f t="shared" si="209"/>
        <v>0</v>
      </c>
      <c r="FR116" s="13">
        <f t="shared" si="209"/>
        <v>0</v>
      </c>
      <c r="FS116" s="13">
        <f t="shared" si="209"/>
        <v>0</v>
      </c>
      <c r="FT116" s="13">
        <f t="shared" si="209"/>
        <v>0</v>
      </c>
      <c r="FU116" s="13">
        <f t="shared" si="209"/>
        <v>0</v>
      </c>
      <c r="FV116" s="13">
        <f t="shared" si="209"/>
        <v>0</v>
      </c>
      <c r="FW116" s="13">
        <f t="shared" si="209"/>
        <v>0</v>
      </c>
      <c r="FX116" s="13">
        <f t="shared" si="209"/>
        <v>0</v>
      </c>
    </row>
    <row r="117" spans="7:180" x14ac:dyDescent="0.3">
      <c r="G117" s="1" t="s">
        <v>69</v>
      </c>
      <c r="H117" s="30">
        <f>H116/-H115</f>
        <v>4.6977298045598515</v>
      </c>
      <c r="I117" s="12">
        <f t="shared" ref="I117:BT117" si="210">SUM(I114:I116)</f>
        <v>0</v>
      </c>
      <c r="J117" s="12">
        <f t="shared" si="210"/>
        <v>0</v>
      </c>
      <c r="K117" s="12">
        <f t="shared" si="210"/>
        <v>0</v>
      </c>
      <c r="L117" s="12">
        <f t="shared" si="210"/>
        <v>0</v>
      </c>
      <c r="M117" s="12">
        <f t="shared" si="210"/>
        <v>0</v>
      </c>
      <c r="N117" s="12">
        <f t="shared" si="210"/>
        <v>0</v>
      </c>
      <c r="O117" s="12">
        <f t="shared" si="210"/>
        <v>0</v>
      </c>
      <c r="P117" s="12">
        <f t="shared" si="210"/>
        <v>0</v>
      </c>
      <c r="Q117" s="12">
        <f t="shared" si="210"/>
        <v>0</v>
      </c>
      <c r="R117" s="12">
        <f t="shared" si="210"/>
        <v>0</v>
      </c>
      <c r="S117" s="12">
        <f t="shared" si="210"/>
        <v>0</v>
      </c>
      <c r="T117" s="12">
        <f t="shared" si="210"/>
        <v>0</v>
      </c>
      <c r="U117" s="12">
        <f t="shared" si="210"/>
        <v>0</v>
      </c>
      <c r="V117" s="12">
        <f t="shared" si="210"/>
        <v>0</v>
      </c>
      <c r="W117" s="12">
        <f t="shared" si="210"/>
        <v>0</v>
      </c>
      <c r="X117" s="12">
        <f t="shared" si="210"/>
        <v>0</v>
      </c>
      <c r="Y117" s="12">
        <f t="shared" si="210"/>
        <v>0</v>
      </c>
      <c r="Z117" s="12">
        <f t="shared" si="210"/>
        <v>0</v>
      </c>
      <c r="AA117" s="12">
        <f t="shared" si="210"/>
        <v>0</v>
      </c>
      <c r="AB117" s="12">
        <f t="shared" si="210"/>
        <v>0</v>
      </c>
      <c r="AC117" s="12">
        <f t="shared" si="210"/>
        <v>0</v>
      </c>
      <c r="AD117" s="12">
        <f t="shared" si="210"/>
        <v>0</v>
      </c>
      <c r="AE117" s="12">
        <f t="shared" si="210"/>
        <v>0</v>
      </c>
      <c r="AF117" s="12">
        <f t="shared" si="210"/>
        <v>0</v>
      </c>
      <c r="AG117" s="12">
        <f t="shared" si="210"/>
        <v>0</v>
      </c>
      <c r="AH117" s="12">
        <f t="shared" si="210"/>
        <v>0</v>
      </c>
      <c r="AI117" s="12">
        <f t="shared" si="210"/>
        <v>0</v>
      </c>
      <c r="AJ117" s="12">
        <f t="shared" si="210"/>
        <v>0</v>
      </c>
      <c r="AK117" s="12">
        <f t="shared" si="210"/>
        <v>0</v>
      </c>
      <c r="AL117" s="12">
        <f t="shared" si="210"/>
        <v>0</v>
      </c>
      <c r="AM117" s="12">
        <f t="shared" si="210"/>
        <v>0</v>
      </c>
      <c r="AN117" s="12">
        <f t="shared" si="210"/>
        <v>0</v>
      </c>
      <c r="AO117" s="12">
        <f t="shared" si="210"/>
        <v>0</v>
      </c>
      <c r="AP117" s="12">
        <f t="shared" si="210"/>
        <v>0</v>
      </c>
      <c r="AQ117" s="12">
        <f t="shared" si="210"/>
        <v>0</v>
      </c>
      <c r="AR117" s="12">
        <f t="shared" si="210"/>
        <v>0</v>
      </c>
      <c r="AS117" s="12">
        <f t="shared" si="210"/>
        <v>0</v>
      </c>
      <c r="AT117" s="12">
        <f t="shared" si="210"/>
        <v>0</v>
      </c>
      <c r="AU117" s="12">
        <f t="shared" si="210"/>
        <v>0</v>
      </c>
      <c r="AV117" s="12">
        <f t="shared" si="210"/>
        <v>0</v>
      </c>
      <c r="AW117" s="12">
        <f t="shared" si="210"/>
        <v>0</v>
      </c>
      <c r="AX117" s="12">
        <f t="shared" si="210"/>
        <v>0</v>
      </c>
      <c r="AY117" s="12">
        <f t="shared" si="210"/>
        <v>0</v>
      </c>
      <c r="AZ117" s="12">
        <f t="shared" si="210"/>
        <v>0</v>
      </c>
      <c r="BA117" s="12">
        <f t="shared" si="210"/>
        <v>0</v>
      </c>
      <c r="BB117" s="12">
        <f t="shared" si="210"/>
        <v>0</v>
      </c>
      <c r="BC117" s="12">
        <f t="shared" si="210"/>
        <v>0</v>
      </c>
      <c r="BD117" s="12">
        <f t="shared" si="210"/>
        <v>0</v>
      </c>
      <c r="BE117" s="12">
        <f t="shared" si="210"/>
        <v>0</v>
      </c>
      <c r="BF117" s="12">
        <f t="shared" si="210"/>
        <v>0</v>
      </c>
      <c r="BG117" s="12">
        <f t="shared" si="210"/>
        <v>0</v>
      </c>
      <c r="BH117" s="12">
        <f t="shared" si="210"/>
        <v>0</v>
      </c>
      <c r="BI117" s="12">
        <f t="shared" si="210"/>
        <v>0</v>
      </c>
      <c r="BJ117" s="12">
        <f t="shared" si="210"/>
        <v>0</v>
      </c>
      <c r="BK117" s="12">
        <f t="shared" si="210"/>
        <v>0</v>
      </c>
      <c r="BL117" s="12">
        <f t="shared" si="210"/>
        <v>0</v>
      </c>
      <c r="BM117" s="12">
        <f t="shared" si="210"/>
        <v>0</v>
      </c>
      <c r="BN117" s="12">
        <f t="shared" si="210"/>
        <v>0</v>
      </c>
      <c r="BO117" s="12">
        <f t="shared" si="210"/>
        <v>0</v>
      </c>
      <c r="BP117" s="12">
        <f t="shared" si="210"/>
        <v>0</v>
      </c>
      <c r="BQ117" s="12">
        <f t="shared" si="210"/>
        <v>0</v>
      </c>
      <c r="BR117" s="12">
        <f t="shared" si="210"/>
        <v>0</v>
      </c>
      <c r="BS117" s="12">
        <f t="shared" si="210"/>
        <v>0</v>
      </c>
      <c r="BT117" s="12">
        <f t="shared" si="210"/>
        <v>0</v>
      </c>
      <c r="BU117" s="12">
        <f t="shared" ref="BU117:CY117" si="211">SUM(BU114:BU116)</f>
        <v>0</v>
      </c>
      <c r="BV117" s="12">
        <f t="shared" si="211"/>
        <v>0</v>
      </c>
      <c r="BW117" s="12">
        <f t="shared" si="211"/>
        <v>0</v>
      </c>
      <c r="BX117" s="12">
        <f t="shared" si="211"/>
        <v>0</v>
      </c>
      <c r="BY117" s="12">
        <f t="shared" si="211"/>
        <v>0</v>
      </c>
      <c r="BZ117" s="12">
        <f t="shared" si="211"/>
        <v>0</v>
      </c>
      <c r="CA117" s="12">
        <f t="shared" si="211"/>
        <v>0</v>
      </c>
      <c r="CB117" s="12">
        <f t="shared" si="211"/>
        <v>0</v>
      </c>
      <c r="CC117" s="12">
        <f t="shared" si="211"/>
        <v>0</v>
      </c>
      <c r="CD117" s="12">
        <f t="shared" si="211"/>
        <v>0</v>
      </c>
      <c r="CE117" s="12">
        <f t="shared" si="211"/>
        <v>0</v>
      </c>
      <c r="CF117" s="12">
        <f t="shared" si="211"/>
        <v>0</v>
      </c>
      <c r="CG117" s="12">
        <f t="shared" si="211"/>
        <v>0</v>
      </c>
      <c r="CH117" s="12">
        <f t="shared" si="211"/>
        <v>0</v>
      </c>
      <c r="CI117" s="12">
        <f t="shared" si="211"/>
        <v>0</v>
      </c>
      <c r="CJ117" s="12">
        <f t="shared" si="211"/>
        <v>0</v>
      </c>
      <c r="CK117" s="12">
        <f t="shared" si="211"/>
        <v>0</v>
      </c>
      <c r="CL117" s="12">
        <f t="shared" si="211"/>
        <v>0</v>
      </c>
      <c r="CM117" s="12">
        <f t="shared" si="211"/>
        <v>0</v>
      </c>
      <c r="CN117" s="12">
        <f t="shared" si="211"/>
        <v>0</v>
      </c>
      <c r="CO117" s="12">
        <f t="shared" si="211"/>
        <v>0</v>
      </c>
      <c r="CP117" s="12">
        <f t="shared" si="211"/>
        <v>0</v>
      </c>
      <c r="CQ117" s="12">
        <f t="shared" si="211"/>
        <v>0</v>
      </c>
      <c r="CR117" s="12">
        <f t="shared" si="211"/>
        <v>0</v>
      </c>
      <c r="CS117" s="12">
        <f t="shared" si="211"/>
        <v>0</v>
      </c>
      <c r="CT117" s="12">
        <f t="shared" si="211"/>
        <v>0</v>
      </c>
      <c r="CU117" s="12">
        <f t="shared" si="211"/>
        <v>0</v>
      </c>
      <c r="CV117" s="12">
        <f t="shared" si="211"/>
        <v>0</v>
      </c>
      <c r="CW117" s="12">
        <f t="shared" si="211"/>
        <v>0</v>
      </c>
      <c r="CX117" s="12">
        <f t="shared" si="211"/>
        <v>0</v>
      </c>
      <c r="CY117" s="12">
        <f t="shared" si="211"/>
        <v>0</v>
      </c>
      <c r="CZ117" s="12">
        <f>SUM(CZ114:CZ116)</f>
        <v>36836570.385031268</v>
      </c>
      <c r="DA117" s="12">
        <f t="shared" ref="DA117:FL117" si="212">SUM(DA114:DA116)</f>
        <v>0</v>
      </c>
      <c r="DB117" s="12">
        <f t="shared" si="212"/>
        <v>0</v>
      </c>
      <c r="DC117" s="12">
        <f t="shared" si="212"/>
        <v>0</v>
      </c>
      <c r="DD117" s="12">
        <f t="shared" si="212"/>
        <v>0</v>
      </c>
      <c r="DE117" s="12">
        <f t="shared" si="212"/>
        <v>0</v>
      </c>
      <c r="DF117" s="12">
        <f t="shared" si="212"/>
        <v>0</v>
      </c>
      <c r="DG117" s="12">
        <f t="shared" si="212"/>
        <v>0</v>
      </c>
      <c r="DH117" s="12">
        <f t="shared" si="212"/>
        <v>0</v>
      </c>
      <c r="DI117" s="12">
        <f t="shared" si="212"/>
        <v>0</v>
      </c>
      <c r="DJ117" s="12">
        <f t="shared" si="212"/>
        <v>0</v>
      </c>
      <c r="DK117" s="12">
        <f t="shared" si="212"/>
        <v>0</v>
      </c>
      <c r="DL117" s="12">
        <f t="shared" si="212"/>
        <v>0</v>
      </c>
      <c r="DM117" s="12">
        <f t="shared" si="212"/>
        <v>0</v>
      </c>
      <c r="DN117" s="12">
        <f t="shared" si="212"/>
        <v>0</v>
      </c>
      <c r="DO117" s="12">
        <f t="shared" si="212"/>
        <v>0</v>
      </c>
      <c r="DP117" s="12">
        <f t="shared" si="212"/>
        <v>0</v>
      </c>
      <c r="DQ117" s="12">
        <f t="shared" si="212"/>
        <v>0</v>
      </c>
      <c r="DR117" s="12">
        <f t="shared" si="212"/>
        <v>0</v>
      </c>
      <c r="DS117" s="12">
        <f t="shared" si="212"/>
        <v>0</v>
      </c>
      <c r="DT117" s="12">
        <f t="shared" si="212"/>
        <v>0</v>
      </c>
      <c r="DU117" s="12">
        <f t="shared" si="212"/>
        <v>0</v>
      </c>
      <c r="DV117" s="12">
        <f t="shared" si="212"/>
        <v>0</v>
      </c>
      <c r="DW117" s="12">
        <f t="shared" si="212"/>
        <v>0</v>
      </c>
      <c r="DX117" s="12">
        <f t="shared" si="212"/>
        <v>0</v>
      </c>
      <c r="DY117" s="12">
        <f t="shared" si="212"/>
        <v>0</v>
      </c>
      <c r="DZ117" s="12">
        <f t="shared" si="212"/>
        <v>0</v>
      </c>
      <c r="EA117" s="12">
        <f t="shared" si="212"/>
        <v>0</v>
      </c>
      <c r="EB117" s="12">
        <f t="shared" si="212"/>
        <v>0</v>
      </c>
      <c r="EC117" s="12">
        <f t="shared" si="212"/>
        <v>0</v>
      </c>
      <c r="ED117" s="12">
        <f t="shared" si="212"/>
        <v>0</v>
      </c>
      <c r="EE117" s="12">
        <f t="shared" si="212"/>
        <v>0</v>
      </c>
      <c r="EF117" s="12">
        <f t="shared" si="212"/>
        <v>0</v>
      </c>
      <c r="EG117" s="12">
        <f t="shared" si="212"/>
        <v>0</v>
      </c>
      <c r="EH117" s="12">
        <f t="shared" si="212"/>
        <v>0</v>
      </c>
      <c r="EI117" s="12">
        <f t="shared" si="212"/>
        <v>0</v>
      </c>
      <c r="EJ117" s="12">
        <f t="shared" si="212"/>
        <v>0</v>
      </c>
      <c r="EK117" s="12">
        <f t="shared" si="212"/>
        <v>0</v>
      </c>
      <c r="EL117" s="12">
        <f t="shared" si="212"/>
        <v>0</v>
      </c>
      <c r="EM117" s="12">
        <f t="shared" si="212"/>
        <v>0</v>
      </c>
      <c r="EN117" s="12">
        <f t="shared" si="212"/>
        <v>0</v>
      </c>
      <c r="EO117" s="12">
        <f t="shared" si="212"/>
        <v>0</v>
      </c>
      <c r="EP117" s="12">
        <f t="shared" si="212"/>
        <v>0</v>
      </c>
      <c r="EQ117" s="12">
        <f t="shared" si="212"/>
        <v>0</v>
      </c>
      <c r="ER117" s="12">
        <f t="shared" si="212"/>
        <v>0</v>
      </c>
      <c r="ES117" s="12">
        <f t="shared" si="212"/>
        <v>0</v>
      </c>
      <c r="ET117" s="12">
        <f t="shared" si="212"/>
        <v>0</v>
      </c>
      <c r="EU117" s="12">
        <f t="shared" si="212"/>
        <v>0</v>
      </c>
      <c r="EV117" s="12">
        <f t="shared" si="212"/>
        <v>0</v>
      </c>
      <c r="EW117" s="12">
        <f t="shared" si="212"/>
        <v>0</v>
      </c>
      <c r="EX117" s="12">
        <f t="shared" si="212"/>
        <v>0</v>
      </c>
      <c r="EY117" s="12">
        <f t="shared" si="212"/>
        <v>0</v>
      </c>
      <c r="EZ117" s="12">
        <f t="shared" si="212"/>
        <v>0</v>
      </c>
      <c r="FA117" s="12">
        <f t="shared" si="212"/>
        <v>0</v>
      </c>
      <c r="FB117" s="12">
        <f t="shared" si="212"/>
        <v>0</v>
      </c>
      <c r="FC117" s="12">
        <f t="shared" si="212"/>
        <v>0</v>
      </c>
      <c r="FD117" s="12">
        <f t="shared" si="212"/>
        <v>0</v>
      </c>
      <c r="FE117" s="12">
        <f t="shared" si="212"/>
        <v>0</v>
      </c>
      <c r="FF117" s="12">
        <f t="shared" si="212"/>
        <v>0</v>
      </c>
      <c r="FG117" s="12">
        <f t="shared" si="212"/>
        <v>0</v>
      </c>
      <c r="FH117" s="12">
        <f t="shared" si="212"/>
        <v>0</v>
      </c>
      <c r="FI117" s="12">
        <f t="shared" si="212"/>
        <v>0</v>
      </c>
      <c r="FJ117" s="12">
        <f t="shared" si="212"/>
        <v>0</v>
      </c>
      <c r="FK117" s="12">
        <f t="shared" si="212"/>
        <v>0</v>
      </c>
      <c r="FL117" s="12">
        <f t="shared" si="212"/>
        <v>0</v>
      </c>
      <c r="FM117" s="12">
        <f t="shared" ref="FM117:FS117" si="213">SUM(FM114:FM116)</f>
        <v>0</v>
      </c>
      <c r="FN117" s="12">
        <f t="shared" si="213"/>
        <v>0</v>
      </c>
      <c r="FO117" s="12">
        <f t="shared" si="213"/>
        <v>0</v>
      </c>
      <c r="FP117" s="12">
        <f t="shared" si="213"/>
        <v>0</v>
      </c>
      <c r="FQ117" s="12">
        <f t="shared" si="213"/>
        <v>0</v>
      </c>
      <c r="FR117" s="12">
        <f t="shared" si="213"/>
        <v>0</v>
      </c>
      <c r="FS117" s="12">
        <f t="shared" si="213"/>
        <v>0</v>
      </c>
      <c r="FT117" s="12">
        <f>SUM(FT114:FT116)</f>
        <v>0</v>
      </c>
      <c r="FU117" s="12">
        <f>SUM(FU114:FU116)</f>
        <v>0</v>
      </c>
      <c r="FV117" s="12">
        <f>SUM(FV114:FV116)</f>
        <v>0</v>
      </c>
      <c r="FW117" s="12">
        <f>SUM(FW114:FW116)</f>
        <v>0</v>
      </c>
      <c r="FX117" s="12">
        <f>SUM(FX114:FX116)</f>
        <v>0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4623-2BBE-724E-9C2C-11843985573C}">
  <sheetPr>
    <tabColor rgb="FFFF0000"/>
    <pageSetUpPr fitToPage="1"/>
  </sheetPr>
  <dimension ref="B2:R71"/>
  <sheetViews>
    <sheetView showGridLines="0" zoomScale="70" zoomScaleNormal="70" workbookViewId="0">
      <selection activeCell="H64" sqref="H64"/>
    </sheetView>
  </sheetViews>
  <sheetFormatPr defaultColWidth="11.42578125" defaultRowHeight="12.75" x14ac:dyDescent="0.2"/>
  <cols>
    <col min="2" max="2" width="27" customWidth="1"/>
    <col min="3" max="3" width="12.7109375" bestFit="1" customWidth="1"/>
    <col min="5" max="6" width="15.85546875" bestFit="1" customWidth="1"/>
    <col min="7" max="17" width="14.28515625" customWidth="1"/>
    <col min="258" max="258" width="27" customWidth="1"/>
    <col min="261" max="261" width="11.28515625" bestFit="1" customWidth="1"/>
    <col min="262" max="273" width="14.28515625" customWidth="1"/>
    <col min="514" max="514" width="27" customWidth="1"/>
    <col min="517" max="517" width="11.28515625" bestFit="1" customWidth="1"/>
    <col min="518" max="529" width="14.28515625" customWidth="1"/>
    <col min="770" max="770" width="27" customWidth="1"/>
    <col min="773" max="773" width="11.28515625" bestFit="1" customWidth="1"/>
    <col min="774" max="785" width="14.28515625" customWidth="1"/>
    <col min="1026" max="1026" width="27" customWidth="1"/>
    <col min="1029" max="1029" width="11.28515625" bestFit="1" customWidth="1"/>
    <col min="1030" max="1041" width="14.28515625" customWidth="1"/>
    <col min="1282" max="1282" width="27" customWidth="1"/>
    <col min="1285" max="1285" width="11.28515625" bestFit="1" customWidth="1"/>
    <col min="1286" max="1297" width="14.28515625" customWidth="1"/>
    <col min="1538" max="1538" width="27" customWidth="1"/>
    <col min="1541" max="1541" width="11.28515625" bestFit="1" customWidth="1"/>
    <col min="1542" max="1553" width="14.28515625" customWidth="1"/>
    <col min="1794" max="1794" width="27" customWidth="1"/>
    <col min="1797" max="1797" width="11.28515625" bestFit="1" customWidth="1"/>
    <col min="1798" max="1809" width="14.28515625" customWidth="1"/>
    <col min="2050" max="2050" width="27" customWidth="1"/>
    <col min="2053" max="2053" width="11.28515625" bestFit="1" customWidth="1"/>
    <col min="2054" max="2065" width="14.28515625" customWidth="1"/>
    <col min="2306" max="2306" width="27" customWidth="1"/>
    <col min="2309" max="2309" width="11.28515625" bestFit="1" customWidth="1"/>
    <col min="2310" max="2321" width="14.28515625" customWidth="1"/>
    <col min="2562" max="2562" width="27" customWidth="1"/>
    <col min="2565" max="2565" width="11.28515625" bestFit="1" customWidth="1"/>
    <col min="2566" max="2577" width="14.28515625" customWidth="1"/>
    <col min="2818" max="2818" width="27" customWidth="1"/>
    <col min="2821" max="2821" width="11.28515625" bestFit="1" customWidth="1"/>
    <col min="2822" max="2833" width="14.28515625" customWidth="1"/>
    <col min="3074" max="3074" width="27" customWidth="1"/>
    <col min="3077" max="3077" width="11.28515625" bestFit="1" customWidth="1"/>
    <col min="3078" max="3089" width="14.28515625" customWidth="1"/>
    <col min="3330" max="3330" width="27" customWidth="1"/>
    <col min="3333" max="3333" width="11.28515625" bestFit="1" customWidth="1"/>
    <col min="3334" max="3345" width="14.28515625" customWidth="1"/>
    <col min="3586" max="3586" width="27" customWidth="1"/>
    <col min="3589" max="3589" width="11.28515625" bestFit="1" customWidth="1"/>
    <col min="3590" max="3601" width="14.28515625" customWidth="1"/>
    <col min="3842" max="3842" width="27" customWidth="1"/>
    <col min="3845" max="3845" width="11.28515625" bestFit="1" customWidth="1"/>
    <col min="3846" max="3857" width="14.28515625" customWidth="1"/>
    <col min="4098" max="4098" width="27" customWidth="1"/>
    <col min="4101" max="4101" width="11.28515625" bestFit="1" customWidth="1"/>
    <col min="4102" max="4113" width="14.28515625" customWidth="1"/>
    <col min="4354" max="4354" width="27" customWidth="1"/>
    <col min="4357" max="4357" width="11.28515625" bestFit="1" customWidth="1"/>
    <col min="4358" max="4369" width="14.28515625" customWidth="1"/>
    <col min="4610" max="4610" width="27" customWidth="1"/>
    <col min="4613" max="4613" width="11.28515625" bestFit="1" customWidth="1"/>
    <col min="4614" max="4625" width="14.28515625" customWidth="1"/>
    <col min="4866" max="4866" width="27" customWidth="1"/>
    <col min="4869" max="4869" width="11.28515625" bestFit="1" customWidth="1"/>
    <col min="4870" max="4881" width="14.28515625" customWidth="1"/>
    <col min="5122" max="5122" width="27" customWidth="1"/>
    <col min="5125" max="5125" width="11.28515625" bestFit="1" customWidth="1"/>
    <col min="5126" max="5137" width="14.28515625" customWidth="1"/>
    <col min="5378" max="5378" width="27" customWidth="1"/>
    <col min="5381" max="5381" width="11.28515625" bestFit="1" customWidth="1"/>
    <col min="5382" max="5393" width="14.28515625" customWidth="1"/>
    <col min="5634" max="5634" width="27" customWidth="1"/>
    <col min="5637" max="5637" width="11.28515625" bestFit="1" customWidth="1"/>
    <col min="5638" max="5649" width="14.28515625" customWidth="1"/>
    <col min="5890" max="5890" width="27" customWidth="1"/>
    <col min="5893" max="5893" width="11.28515625" bestFit="1" customWidth="1"/>
    <col min="5894" max="5905" width="14.28515625" customWidth="1"/>
    <col min="6146" max="6146" width="27" customWidth="1"/>
    <col min="6149" max="6149" width="11.28515625" bestFit="1" customWidth="1"/>
    <col min="6150" max="6161" width="14.28515625" customWidth="1"/>
    <col min="6402" max="6402" width="27" customWidth="1"/>
    <col min="6405" max="6405" width="11.28515625" bestFit="1" customWidth="1"/>
    <col min="6406" max="6417" width="14.28515625" customWidth="1"/>
    <col min="6658" max="6658" width="27" customWidth="1"/>
    <col min="6661" max="6661" width="11.28515625" bestFit="1" customWidth="1"/>
    <col min="6662" max="6673" width="14.28515625" customWidth="1"/>
    <col min="6914" max="6914" width="27" customWidth="1"/>
    <col min="6917" max="6917" width="11.28515625" bestFit="1" customWidth="1"/>
    <col min="6918" max="6929" width="14.28515625" customWidth="1"/>
    <col min="7170" max="7170" width="27" customWidth="1"/>
    <col min="7173" max="7173" width="11.28515625" bestFit="1" customWidth="1"/>
    <col min="7174" max="7185" width="14.28515625" customWidth="1"/>
    <col min="7426" max="7426" width="27" customWidth="1"/>
    <col min="7429" max="7429" width="11.28515625" bestFit="1" customWidth="1"/>
    <col min="7430" max="7441" width="14.28515625" customWidth="1"/>
    <col min="7682" max="7682" width="27" customWidth="1"/>
    <col min="7685" max="7685" width="11.28515625" bestFit="1" customWidth="1"/>
    <col min="7686" max="7697" width="14.28515625" customWidth="1"/>
    <col min="7938" max="7938" width="27" customWidth="1"/>
    <col min="7941" max="7941" width="11.28515625" bestFit="1" customWidth="1"/>
    <col min="7942" max="7953" width="14.28515625" customWidth="1"/>
    <col min="8194" max="8194" width="27" customWidth="1"/>
    <col min="8197" max="8197" width="11.28515625" bestFit="1" customWidth="1"/>
    <col min="8198" max="8209" width="14.28515625" customWidth="1"/>
    <col min="8450" max="8450" width="27" customWidth="1"/>
    <col min="8453" max="8453" width="11.28515625" bestFit="1" customWidth="1"/>
    <col min="8454" max="8465" width="14.28515625" customWidth="1"/>
    <col min="8706" max="8706" width="27" customWidth="1"/>
    <col min="8709" max="8709" width="11.28515625" bestFit="1" customWidth="1"/>
    <col min="8710" max="8721" width="14.28515625" customWidth="1"/>
    <col min="8962" max="8962" width="27" customWidth="1"/>
    <col min="8965" max="8965" width="11.28515625" bestFit="1" customWidth="1"/>
    <col min="8966" max="8977" width="14.28515625" customWidth="1"/>
    <col min="9218" max="9218" width="27" customWidth="1"/>
    <col min="9221" max="9221" width="11.28515625" bestFit="1" customWidth="1"/>
    <col min="9222" max="9233" width="14.28515625" customWidth="1"/>
    <col min="9474" max="9474" width="27" customWidth="1"/>
    <col min="9477" max="9477" width="11.28515625" bestFit="1" customWidth="1"/>
    <col min="9478" max="9489" width="14.28515625" customWidth="1"/>
    <col min="9730" max="9730" width="27" customWidth="1"/>
    <col min="9733" max="9733" width="11.28515625" bestFit="1" customWidth="1"/>
    <col min="9734" max="9745" width="14.28515625" customWidth="1"/>
    <col min="9986" max="9986" width="27" customWidth="1"/>
    <col min="9989" max="9989" width="11.28515625" bestFit="1" customWidth="1"/>
    <col min="9990" max="10001" width="14.28515625" customWidth="1"/>
    <col min="10242" max="10242" width="27" customWidth="1"/>
    <col min="10245" max="10245" width="11.28515625" bestFit="1" customWidth="1"/>
    <col min="10246" max="10257" width="14.28515625" customWidth="1"/>
    <col min="10498" max="10498" width="27" customWidth="1"/>
    <col min="10501" max="10501" width="11.28515625" bestFit="1" customWidth="1"/>
    <col min="10502" max="10513" width="14.28515625" customWidth="1"/>
    <col min="10754" max="10754" width="27" customWidth="1"/>
    <col min="10757" max="10757" width="11.28515625" bestFit="1" customWidth="1"/>
    <col min="10758" max="10769" width="14.28515625" customWidth="1"/>
    <col min="11010" max="11010" width="27" customWidth="1"/>
    <col min="11013" max="11013" width="11.28515625" bestFit="1" customWidth="1"/>
    <col min="11014" max="11025" width="14.28515625" customWidth="1"/>
    <col min="11266" max="11266" width="27" customWidth="1"/>
    <col min="11269" max="11269" width="11.28515625" bestFit="1" customWidth="1"/>
    <col min="11270" max="11281" width="14.28515625" customWidth="1"/>
    <col min="11522" max="11522" width="27" customWidth="1"/>
    <col min="11525" max="11525" width="11.28515625" bestFit="1" customWidth="1"/>
    <col min="11526" max="11537" width="14.28515625" customWidth="1"/>
    <col min="11778" max="11778" width="27" customWidth="1"/>
    <col min="11781" max="11781" width="11.28515625" bestFit="1" customWidth="1"/>
    <col min="11782" max="11793" width="14.28515625" customWidth="1"/>
    <col min="12034" max="12034" width="27" customWidth="1"/>
    <col min="12037" max="12037" width="11.28515625" bestFit="1" customWidth="1"/>
    <col min="12038" max="12049" width="14.28515625" customWidth="1"/>
    <col min="12290" max="12290" width="27" customWidth="1"/>
    <col min="12293" max="12293" width="11.28515625" bestFit="1" customWidth="1"/>
    <col min="12294" max="12305" width="14.28515625" customWidth="1"/>
    <col min="12546" max="12546" width="27" customWidth="1"/>
    <col min="12549" max="12549" width="11.28515625" bestFit="1" customWidth="1"/>
    <col min="12550" max="12561" width="14.28515625" customWidth="1"/>
    <col min="12802" max="12802" width="27" customWidth="1"/>
    <col min="12805" max="12805" width="11.28515625" bestFit="1" customWidth="1"/>
    <col min="12806" max="12817" width="14.28515625" customWidth="1"/>
    <col min="13058" max="13058" width="27" customWidth="1"/>
    <col min="13061" max="13061" width="11.28515625" bestFit="1" customWidth="1"/>
    <col min="13062" max="13073" width="14.28515625" customWidth="1"/>
    <col min="13314" max="13314" width="27" customWidth="1"/>
    <col min="13317" max="13317" width="11.28515625" bestFit="1" customWidth="1"/>
    <col min="13318" max="13329" width="14.28515625" customWidth="1"/>
    <col min="13570" max="13570" width="27" customWidth="1"/>
    <col min="13573" max="13573" width="11.28515625" bestFit="1" customWidth="1"/>
    <col min="13574" max="13585" width="14.28515625" customWidth="1"/>
    <col min="13826" max="13826" width="27" customWidth="1"/>
    <col min="13829" max="13829" width="11.28515625" bestFit="1" customWidth="1"/>
    <col min="13830" max="13841" width="14.28515625" customWidth="1"/>
    <col min="14082" max="14082" width="27" customWidth="1"/>
    <col min="14085" max="14085" width="11.28515625" bestFit="1" customWidth="1"/>
    <col min="14086" max="14097" width="14.28515625" customWidth="1"/>
    <col min="14338" max="14338" width="27" customWidth="1"/>
    <col min="14341" max="14341" width="11.28515625" bestFit="1" customWidth="1"/>
    <col min="14342" max="14353" width="14.28515625" customWidth="1"/>
    <col min="14594" max="14594" width="27" customWidth="1"/>
    <col min="14597" max="14597" width="11.28515625" bestFit="1" customWidth="1"/>
    <col min="14598" max="14609" width="14.28515625" customWidth="1"/>
    <col min="14850" max="14850" width="27" customWidth="1"/>
    <col min="14853" max="14853" width="11.28515625" bestFit="1" customWidth="1"/>
    <col min="14854" max="14865" width="14.28515625" customWidth="1"/>
    <col min="15106" max="15106" width="27" customWidth="1"/>
    <col min="15109" max="15109" width="11.28515625" bestFit="1" customWidth="1"/>
    <col min="15110" max="15121" width="14.28515625" customWidth="1"/>
    <col min="15362" max="15362" width="27" customWidth="1"/>
    <col min="15365" max="15365" width="11.28515625" bestFit="1" customWidth="1"/>
    <col min="15366" max="15377" width="14.28515625" customWidth="1"/>
    <col min="15618" max="15618" width="27" customWidth="1"/>
    <col min="15621" max="15621" width="11.28515625" bestFit="1" customWidth="1"/>
    <col min="15622" max="15633" width="14.28515625" customWidth="1"/>
    <col min="15874" max="15874" width="27" customWidth="1"/>
    <col min="15877" max="15877" width="11.28515625" bestFit="1" customWidth="1"/>
    <col min="15878" max="15889" width="14.28515625" customWidth="1"/>
    <col min="16130" max="16130" width="27" customWidth="1"/>
    <col min="16133" max="16133" width="11.28515625" bestFit="1" customWidth="1"/>
    <col min="16134" max="16145" width="14.28515625" customWidth="1"/>
  </cols>
  <sheetData>
    <row r="2" spans="2:17" ht="21" thickBot="1" x14ac:dyDescent="0.35">
      <c r="B2" s="31" t="s">
        <v>117</v>
      </c>
      <c r="C2" s="32"/>
      <c r="D2" s="32"/>
      <c r="E2" s="32"/>
      <c r="F2" s="33" t="s">
        <v>164</v>
      </c>
      <c r="G2" s="34">
        <f>Drivers!H114</f>
        <v>0.29833944439887994</v>
      </c>
      <c r="H2" s="34"/>
      <c r="I2" s="35"/>
      <c r="J2" s="34"/>
      <c r="K2" s="32"/>
      <c r="L2" s="34"/>
      <c r="M2" s="36"/>
      <c r="N2" s="37"/>
      <c r="O2" s="32"/>
      <c r="P2" s="32"/>
      <c r="Q2" s="38"/>
    </row>
    <row r="3" spans="2:17" ht="21" thickTop="1" x14ac:dyDescent="0.3">
      <c r="B3" s="39" t="s">
        <v>70</v>
      </c>
      <c r="C3" s="40"/>
      <c r="D3" s="40"/>
      <c r="E3" s="40"/>
      <c r="F3" s="41" t="s">
        <v>69</v>
      </c>
      <c r="G3" s="42">
        <f>Drivers!H117</f>
        <v>4.6977298045598515</v>
      </c>
      <c r="H3" s="43"/>
      <c r="I3" s="44"/>
      <c r="J3" s="42"/>
      <c r="K3" s="40"/>
      <c r="L3" s="40"/>
      <c r="M3" s="40"/>
      <c r="N3" s="45"/>
      <c r="O3" s="40"/>
      <c r="P3" s="40"/>
      <c r="Q3" s="46"/>
    </row>
    <row r="4" spans="2:17" ht="15" x14ac:dyDescent="0.25">
      <c r="B4" s="47" t="s">
        <v>71</v>
      </c>
      <c r="C4" s="48">
        <f>Drivers!A89</f>
        <v>319545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50"/>
      <c r="O4" s="49"/>
      <c r="P4" s="49"/>
      <c r="Q4" s="49"/>
    </row>
    <row r="5" spans="2:17" ht="6.95" customHeight="1" x14ac:dyDescent="0.2"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50"/>
      <c r="O5" s="49"/>
      <c r="P5" s="49"/>
      <c r="Q5" s="49"/>
    </row>
    <row r="6" spans="2:17" ht="15" x14ac:dyDescent="0.25">
      <c r="B6" s="51" t="s">
        <v>72</v>
      </c>
      <c r="C6" s="52" t="s">
        <v>73</v>
      </c>
      <c r="D6" s="53" t="s">
        <v>74</v>
      </c>
      <c r="E6" s="54" t="s">
        <v>13</v>
      </c>
      <c r="F6" s="53">
        <v>2016</v>
      </c>
      <c r="G6" s="53">
        <v>2017</v>
      </c>
      <c r="H6" s="53">
        <v>2018</v>
      </c>
      <c r="I6" s="53">
        <v>2019</v>
      </c>
      <c r="J6" s="53">
        <v>2020</v>
      </c>
      <c r="K6" s="53">
        <v>2021</v>
      </c>
      <c r="L6" s="53">
        <v>2022</v>
      </c>
      <c r="M6" s="53">
        <v>2023</v>
      </c>
      <c r="N6" s="54">
        <v>2024</v>
      </c>
      <c r="O6" s="55">
        <v>2025</v>
      </c>
      <c r="P6" s="55">
        <v>2026</v>
      </c>
      <c r="Q6" s="56">
        <v>2027</v>
      </c>
    </row>
    <row r="7" spans="2:17" ht="15" x14ac:dyDescent="0.25">
      <c r="B7" s="47"/>
      <c r="C7" s="57"/>
      <c r="D7" s="58"/>
      <c r="E7" s="59"/>
      <c r="F7" s="60"/>
      <c r="G7" s="60"/>
      <c r="H7" s="60"/>
      <c r="I7" s="60"/>
      <c r="J7" s="60"/>
      <c r="K7" s="60"/>
      <c r="L7" s="60"/>
      <c r="M7" s="60"/>
      <c r="N7" s="61"/>
      <c r="O7" s="60"/>
      <c r="P7" s="60"/>
      <c r="Q7" s="61"/>
    </row>
    <row r="8" spans="2:17" ht="14.25" x14ac:dyDescent="0.2">
      <c r="B8" s="62" t="s">
        <v>75</v>
      </c>
      <c r="C8" s="63">
        <f>E8/$C$4</f>
        <v>13.086607520067597</v>
      </c>
      <c r="D8" s="64">
        <f>C8/$C$13</f>
        <v>4.9310830054807929E-2</v>
      </c>
      <c r="E8" s="65">
        <f>SUM(F8:Q8)</f>
        <v>4181760</v>
      </c>
      <c r="F8" s="66">
        <f>SUMPRODUCT((Drivers!$I$7:$FX$7=F$6)*(Drivers!$I55:$FX55))</f>
        <v>4181760</v>
      </c>
      <c r="G8" s="66">
        <f>SUMPRODUCT((Drivers!$I$7:$FX$7=G$6)*(Drivers!$I55:$FX55))</f>
        <v>0</v>
      </c>
      <c r="H8" s="66">
        <f>SUMPRODUCT((Drivers!$I$7:$FX$7=H$6)*(Drivers!$I55:$FX55))</f>
        <v>0</v>
      </c>
      <c r="I8" s="66">
        <f>SUMPRODUCT((Drivers!$I$7:$FX$7=I$6)*(Drivers!$I55:$FX55))</f>
        <v>0</v>
      </c>
      <c r="J8" s="66">
        <f>SUMPRODUCT((Drivers!$I$7:$FX$7=J$6)*(Drivers!$I55:$FX55))</f>
        <v>0</v>
      </c>
      <c r="K8" s="66">
        <f>SUMPRODUCT((Drivers!$I$7:$FX$7=K$6)*(Drivers!$I55:$FX55))</f>
        <v>0</v>
      </c>
      <c r="L8" s="66">
        <f>SUMPRODUCT((Drivers!$I$7:$FX$7=L$6)*(Drivers!$I55:$FX55))</f>
        <v>0</v>
      </c>
      <c r="M8" s="66">
        <f>SUMPRODUCT((Drivers!$I$7:$FX$7=M$6)*(Drivers!$I55:$FX55))</f>
        <v>0</v>
      </c>
      <c r="N8" s="67">
        <f>SUMPRODUCT((Drivers!$I$7:$FX$7=N$6)*(Drivers!$I55:$FX55))</f>
        <v>0</v>
      </c>
      <c r="O8" s="66">
        <f>SUMPRODUCT((Drivers!$I$7:$FX$7=O$6)*(Drivers!$I55:$FX55))</f>
        <v>0</v>
      </c>
      <c r="P8" s="66">
        <f>SUMPRODUCT((Drivers!$I$7:$FX$7=P$6)*(Drivers!$I55:$FX55))</f>
        <v>0</v>
      </c>
      <c r="Q8" s="67">
        <f>SUMPRODUCT((Drivers!$I$7:$FX$7=Q$6)*(Drivers!$I55:$FX55))</f>
        <v>0</v>
      </c>
    </row>
    <row r="9" spans="2:17" ht="14.25" x14ac:dyDescent="0.2">
      <c r="B9" s="62" t="s">
        <v>76</v>
      </c>
      <c r="C9" s="63">
        <f>E9/$C$4</f>
        <v>215.45809154422699</v>
      </c>
      <c r="D9" s="64">
        <f>C9/$C$13</f>
        <v>0.81185420436722533</v>
      </c>
      <c r="E9" s="65">
        <f>SUM(F9:Q9)</f>
        <v>68848555.862500012</v>
      </c>
      <c r="F9" s="66">
        <f>SUMPRODUCT((Drivers!$I$7:$FX$7=F$6)*(Drivers!$I56:$FX56))</f>
        <v>40072566.380147062</v>
      </c>
      <c r="G9" s="66">
        <f>SUMPRODUCT((Drivers!$I$7:$FX$7=G$6)*(Drivers!$I56:$FX56))</f>
        <v>28775989.482352946</v>
      </c>
      <c r="H9" s="66">
        <f>SUMPRODUCT((Drivers!$I$7:$FX$7=H$6)*(Drivers!$I56:$FX56))</f>
        <v>0</v>
      </c>
      <c r="I9" s="66">
        <f>SUMPRODUCT((Drivers!$I$7:$FX$7=I$6)*(Drivers!$I56:$FX56))</f>
        <v>0</v>
      </c>
      <c r="J9" s="66">
        <f>SUMPRODUCT((Drivers!$I$7:$FX$7=J$6)*(Drivers!$I56:$FX56))</f>
        <v>0</v>
      </c>
      <c r="K9" s="66">
        <f>SUMPRODUCT((Drivers!$I$7:$FX$7=K$6)*(Drivers!$I56:$FX56))</f>
        <v>0</v>
      </c>
      <c r="L9" s="66">
        <f>SUMPRODUCT((Drivers!$I$7:$FX$7=L$6)*(Drivers!$I56:$FX56))</f>
        <v>0</v>
      </c>
      <c r="M9" s="66">
        <f>SUMPRODUCT((Drivers!$I$7:$FX$7=M$6)*(Drivers!$I56:$FX56))</f>
        <v>0</v>
      </c>
      <c r="N9" s="67">
        <f>SUMPRODUCT((Drivers!$I$7:$FX$7=N$6)*(Drivers!$I56:$FX56))</f>
        <v>0</v>
      </c>
      <c r="O9" s="66">
        <f>SUMPRODUCT((Drivers!$I$7:$FX$7=O$6)*(Drivers!$I56:$FX56))</f>
        <v>0</v>
      </c>
      <c r="P9" s="66">
        <f>SUMPRODUCT((Drivers!$I$7:$FX$7=P$6)*(Drivers!$I56:$FX56))</f>
        <v>0</v>
      </c>
      <c r="Q9" s="67">
        <f>SUMPRODUCT((Drivers!$I$7:$FX$7=Q$6)*(Drivers!$I56:$FX56))</f>
        <v>0</v>
      </c>
    </row>
    <row r="10" spans="2:17" ht="14.25" x14ac:dyDescent="0.2">
      <c r="B10" s="62" t="s">
        <v>15</v>
      </c>
      <c r="C10" s="63">
        <f>E10/$C$4</f>
        <v>26.44602098609872</v>
      </c>
      <c r="D10" s="64">
        <f>C10/$C$13</f>
        <v>9.9649603189495062E-2</v>
      </c>
      <c r="E10" s="65">
        <f>SUM(F10:Q10)</f>
        <v>8450693.7760029156</v>
      </c>
      <c r="F10" s="66">
        <f>SUMPRODUCT((Drivers!$I$7:$FX$7=F$6)*(Drivers!$I57:$FX57))</f>
        <v>5341289.3705043346</v>
      </c>
      <c r="G10" s="66">
        <f>SUMPRODUCT((Drivers!$I$7:$FX$7=G$6)*(Drivers!$I57:$FX57))</f>
        <v>3109404.4054985805</v>
      </c>
      <c r="H10" s="66">
        <f>SUMPRODUCT((Drivers!$I$7:$FX$7=H$6)*(Drivers!$I57:$FX57))</f>
        <v>0</v>
      </c>
      <c r="I10" s="66">
        <f>SUMPRODUCT((Drivers!$I$7:$FX$7=I$6)*(Drivers!$I57:$FX57))</f>
        <v>0</v>
      </c>
      <c r="J10" s="66">
        <f>SUMPRODUCT((Drivers!$I$7:$FX$7=J$6)*(Drivers!$I57:$FX57))</f>
        <v>0</v>
      </c>
      <c r="K10" s="66">
        <f>SUMPRODUCT((Drivers!$I$7:$FX$7=K$6)*(Drivers!$I57:$FX57))</f>
        <v>0</v>
      </c>
      <c r="L10" s="66">
        <f>SUMPRODUCT((Drivers!$I$7:$FX$7=L$6)*(Drivers!$I57:$FX57))</f>
        <v>0</v>
      </c>
      <c r="M10" s="66">
        <f>SUMPRODUCT((Drivers!$I$7:$FX$7=M$6)*(Drivers!$I57:$FX57))</f>
        <v>0</v>
      </c>
      <c r="N10" s="67">
        <f>SUMPRODUCT((Drivers!$I$7:$FX$7=N$6)*(Drivers!$I57:$FX57))</f>
        <v>0</v>
      </c>
      <c r="O10" s="66">
        <f>SUMPRODUCT((Drivers!$I$7:$FX$7=O$6)*(Drivers!$I57:$FX57))</f>
        <v>0</v>
      </c>
      <c r="P10" s="66">
        <f>SUMPRODUCT((Drivers!$I$7:$FX$7=P$6)*(Drivers!$I57:$FX57))</f>
        <v>0</v>
      </c>
      <c r="Q10" s="67">
        <f>SUMPRODUCT((Drivers!$I$7:$FX$7=Q$6)*(Drivers!$I57:$FX57))</f>
        <v>0</v>
      </c>
    </row>
    <row r="11" spans="2:17" ht="14.25" x14ac:dyDescent="0.2">
      <c r="B11" s="62" t="s">
        <v>77</v>
      </c>
      <c r="C11" s="63">
        <f>E11/$C$4</f>
        <v>10.399408355924589</v>
      </c>
      <c r="D11" s="64">
        <f>C11/$C$13</f>
        <v>3.9185362388471638E-2</v>
      </c>
      <c r="E11" s="65">
        <f>SUM(F11:Q11)</f>
        <v>3323078.9430939229</v>
      </c>
      <c r="F11" s="66">
        <f>SUMPRODUCT((Drivers!$I$7:$FX$7=F$6)*(Drivers!$I71:$FX71))</f>
        <v>163210.48212075263</v>
      </c>
      <c r="G11" s="66">
        <f>SUMPRODUCT((Drivers!$I$7:$FX$7=G$6)*(Drivers!$I71:$FX71))</f>
        <v>1436117.6786509459</v>
      </c>
      <c r="H11" s="66">
        <f>SUMPRODUCT((Drivers!$I$7:$FX$7=H$6)*(Drivers!$I71:$FX71))</f>
        <v>1723750.7823222245</v>
      </c>
      <c r="I11" s="66">
        <f>SUMPRODUCT((Drivers!$I$7:$FX$7=I$6)*(Drivers!$I71:$FX71))</f>
        <v>0</v>
      </c>
      <c r="J11" s="66">
        <f>SUMPRODUCT((Drivers!$I$7:$FX$7=J$6)*(Drivers!$I71:$FX71))</f>
        <v>0</v>
      </c>
      <c r="K11" s="66">
        <f>SUMPRODUCT((Drivers!$I$7:$FX$7=K$6)*(Drivers!$I71:$FX71))</f>
        <v>0</v>
      </c>
      <c r="L11" s="66">
        <f>SUMPRODUCT((Drivers!$I$7:$FX$7=L$6)*(Drivers!$I71:$FX71))</f>
        <v>0</v>
      </c>
      <c r="M11" s="66">
        <f>SUMPRODUCT((Drivers!$I$7:$FX$7=M$6)*(Drivers!$I71:$FX71))</f>
        <v>0</v>
      </c>
      <c r="N11" s="67">
        <f>SUMPRODUCT((Drivers!$I$7:$FX$7=N$6)*(Drivers!$I71:$FX71))</f>
        <v>0</v>
      </c>
      <c r="O11" s="66">
        <f>SUMPRODUCT((Drivers!$I$7:$FX$7=O$6)*(Drivers!$I71:$FX71))</f>
        <v>0</v>
      </c>
      <c r="P11" s="66">
        <f>SUMPRODUCT((Drivers!$I$7:$FX$7=P$6)*(Drivers!$I71:$FX71))</f>
        <v>0</v>
      </c>
      <c r="Q11" s="67">
        <f>SUMPRODUCT((Drivers!$I$7:$FX$7=Q$6)*(Drivers!$I71:$FX71))</f>
        <v>0</v>
      </c>
    </row>
    <row r="12" spans="2:17" ht="9" customHeight="1" x14ac:dyDescent="0.2">
      <c r="B12" s="62"/>
      <c r="C12" s="63"/>
      <c r="D12" s="64"/>
      <c r="E12" s="65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6"/>
      <c r="Q12" s="67"/>
    </row>
    <row r="13" spans="2:17" s="68" customFormat="1" ht="15" x14ac:dyDescent="0.25">
      <c r="B13" s="69" t="s">
        <v>13</v>
      </c>
      <c r="C13" s="70">
        <f>SUM(C8:C11)</f>
        <v>265.3901284063179</v>
      </c>
      <c r="D13" s="71">
        <f>C13/$C$13</f>
        <v>1</v>
      </c>
      <c r="E13" s="72">
        <f t="shared" ref="E13:Q13" si="0">SUM(E8:E11)</f>
        <v>84804088.581596851</v>
      </c>
      <c r="F13" s="73">
        <f t="shared" si="0"/>
        <v>49758826.232772149</v>
      </c>
      <c r="G13" s="73">
        <f t="shared" si="0"/>
        <v>33321511.566502471</v>
      </c>
      <c r="H13" s="73">
        <f t="shared" si="0"/>
        <v>1723750.7823222245</v>
      </c>
      <c r="I13" s="73">
        <f t="shared" si="0"/>
        <v>0</v>
      </c>
      <c r="J13" s="73">
        <f t="shared" si="0"/>
        <v>0</v>
      </c>
      <c r="K13" s="73">
        <f t="shared" si="0"/>
        <v>0</v>
      </c>
      <c r="L13" s="73">
        <f t="shared" si="0"/>
        <v>0</v>
      </c>
      <c r="M13" s="73">
        <f t="shared" si="0"/>
        <v>0</v>
      </c>
      <c r="N13" s="74">
        <f t="shared" si="0"/>
        <v>0</v>
      </c>
      <c r="O13" s="73">
        <f t="shared" si="0"/>
        <v>0</v>
      </c>
      <c r="P13" s="73">
        <f t="shared" si="0"/>
        <v>0</v>
      </c>
      <c r="Q13" s="72">
        <f t="shared" si="0"/>
        <v>0</v>
      </c>
    </row>
    <row r="14" spans="2:17" ht="5.0999999999999996" customHeight="1" x14ac:dyDescent="0.2"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75"/>
      <c r="O14" s="49"/>
      <c r="P14" s="49"/>
      <c r="Q14" s="49"/>
    </row>
    <row r="15" spans="2:17" ht="15" x14ac:dyDescent="0.25">
      <c r="B15" s="51" t="s">
        <v>78</v>
      </c>
      <c r="C15" s="52" t="s">
        <v>73</v>
      </c>
      <c r="D15" s="53" t="s">
        <v>74</v>
      </c>
      <c r="E15" s="54" t="s">
        <v>13</v>
      </c>
      <c r="F15" s="53">
        <v>2016</v>
      </c>
      <c r="G15" s="53">
        <v>2017</v>
      </c>
      <c r="H15" s="53">
        <v>2018</v>
      </c>
      <c r="I15" s="53">
        <v>2019</v>
      </c>
      <c r="J15" s="53">
        <v>2020</v>
      </c>
      <c r="K15" s="53">
        <v>2021</v>
      </c>
      <c r="L15" s="53">
        <v>2022</v>
      </c>
      <c r="M15" s="53">
        <v>2023</v>
      </c>
      <c r="N15" s="76">
        <v>2024</v>
      </c>
      <c r="O15" s="55">
        <v>2025</v>
      </c>
      <c r="P15" s="55">
        <v>2026</v>
      </c>
      <c r="Q15" s="56">
        <v>2027</v>
      </c>
    </row>
    <row r="16" spans="2:17" ht="14.25" x14ac:dyDescent="0.2">
      <c r="B16" s="47"/>
      <c r="C16" s="57"/>
      <c r="D16" s="58"/>
      <c r="E16" s="59"/>
      <c r="F16" s="49"/>
      <c r="G16" s="49"/>
      <c r="H16" s="49"/>
      <c r="I16" s="49"/>
      <c r="J16" s="49"/>
      <c r="K16" s="49"/>
      <c r="L16" s="49"/>
      <c r="M16" s="49"/>
      <c r="N16" s="50"/>
      <c r="O16" s="49"/>
      <c r="P16" s="49"/>
      <c r="Q16" s="50"/>
    </row>
    <row r="17" spans="2:17" ht="14.25" x14ac:dyDescent="0.2">
      <c r="B17" s="62" t="s">
        <v>19</v>
      </c>
      <c r="C17" s="77">
        <f>E17/$C$4</f>
        <v>35.675726423508429</v>
      </c>
      <c r="D17" s="64">
        <f>C17/$C$13</f>
        <v>0.13442748092305881</v>
      </c>
      <c r="E17" s="65">
        <f>SUM(F17:Q17)</f>
        <v>11400000.000000002</v>
      </c>
      <c r="F17" s="66">
        <f>-SUMPRODUCT((Drivers!$I$7:$FX$7=F$6)*(Drivers!$I$65:$FX$65))*Drivers!$F$61</f>
        <v>11400000.000000002</v>
      </c>
      <c r="G17" s="66">
        <f>-SUMPRODUCT((Drivers!$I$7:$FX$7=G$6)*(Drivers!$I$65:$FX$65))*Drivers!$F$61</f>
        <v>0</v>
      </c>
      <c r="H17" s="66">
        <f>-SUMPRODUCT((Drivers!$I$7:$FX$7=H$6)*(Drivers!$I$65:$FX$65))*Drivers!$F$61</f>
        <v>0</v>
      </c>
      <c r="I17" s="66">
        <f>-SUMPRODUCT((Drivers!$I$7:$FX$7=I$6)*(Drivers!$I$65:$FX$65))*Drivers!$F$61</f>
        <v>0</v>
      </c>
      <c r="J17" s="66">
        <f>-SUMPRODUCT((Drivers!$I$7:$FX$7=J$6)*(Drivers!$I$65:$FX$65))*Drivers!$F$61</f>
        <v>0</v>
      </c>
      <c r="K17" s="66">
        <f>-SUMPRODUCT((Drivers!$I$7:$FX$7=K$6)*(Drivers!$I$65:$FX$65))*Drivers!$F$61</f>
        <v>0</v>
      </c>
      <c r="L17" s="66">
        <f>-SUMPRODUCT((Drivers!$I$7:$FX$7=L$6)*(Drivers!$I$65:$FX$65))*Drivers!$F$61</f>
        <v>0</v>
      </c>
      <c r="M17" s="66">
        <f>-SUMPRODUCT((Drivers!$I$7:$FX$7=M$6)*(Drivers!$I$65:$FX$65))*Drivers!$F$61</f>
        <v>0</v>
      </c>
      <c r="N17" s="67">
        <f>-SUMPRODUCT((Drivers!$I$7:$FX$7=N$6)*(Drivers!$I$65:$FX$65))*Drivers!$F$61</f>
        <v>0</v>
      </c>
      <c r="O17" s="66">
        <f>-SUMPRODUCT((Drivers!$I$7:$FX$7=O$6)*(Drivers!$I$65:$FX$65))*Drivers!$F$61</f>
        <v>0</v>
      </c>
      <c r="P17" s="66">
        <f>-SUMPRODUCT((Drivers!$I$7:$FX$7=P$6)*(Drivers!$I$65:$FX$65))*Drivers!$F$61</f>
        <v>0</v>
      </c>
      <c r="Q17" s="67">
        <f>-SUMPRODUCT((Drivers!$I$7:$FX$7=Q$6)*(Drivers!$I$65:$FX$65))*Drivers!$F$61</f>
        <v>0</v>
      </c>
    </row>
    <row r="18" spans="2:17" ht="14.25" x14ac:dyDescent="0.2">
      <c r="B18" s="62" t="s">
        <v>118</v>
      </c>
      <c r="C18" s="77">
        <f>E18/$C$4</f>
        <v>28.165047176454028</v>
      </c>
      <c r="D18" s="64">
        <f>C18/$C$13</f>
        <v>0.10612695862346751</v>
      </c>
      <c r="E18" s="65">
        <f>SUM(F18:Q18)</f>
        <v>9000000.0000000019</v>
      </c>
      <c r="F18" s="66">
        <f>-SUMPRODUCT((Drivers!$I$7:$FX$7=F$6)*(Drivers!$I$65:$FX$65))*Drivers!$F$62</f>
        <v>9000000.0000000019</v>
      </c>
      <c r="G18" s="66">
        <f>-SUMPRODUCT((Drivers!$I$7:$FX$7=G$6)*(Drivers!$I$65:$FX$65))*Drivers!$F$62</f>
        <v>0</v>
      </c>
      <c r="H18" s="66">
        <f>-SUMPRODUCT((Drivers!$I$7:$FX$7=H$6)*(Drivers!$I$65:$FX$65))*Drivers!$F$62</f>
        <v>0</v>
      </c>
      <c r="I18" s="66">
        <f>-SUMPRODUCT((Drivers!$I$7:$FX$7=I$6)*(Drivers!$I$65:$FX$65))*Drivers!$F$62</f>
        <v>0</v>
      </c>
      <c r="J18" s="66">
        <f>-SUMPRODUCT((Drivers!$I$7:$FX$7=J$6)*(Drivers!$I$65:$FX$65))*Drivers!$F$62</f>
        <v>0</v>
      </c>
      <c r="K18" s="66">
        <f>-SUMPRODUCT((Drivers!$I$7:$FX$7=K$6)*(Drivers!$I$65:$FX$65))*Drivers!$F$62</f>
        <v>0</v>
      </c>
      <c r="L18" s="66">
        <f>-SUMPRODUCT((Drivers!$I$7:$FX$7=L$6)*(Drivers!$I$65:$FX$65))*Drivers!$F$62</f>
        <v>0</v>
      </c>
      <c r="M18" s="66">
        <f>-SUMPRODUCT((Drivers!$I$7:$FX$7=M$6)*(Drivers!$I$65:$FX$65))*Drivers!$F$62</f>
        <v>0</v>
      </c>
      <c r="N18" s="67">
        <f>-SUMPRODUCT((Drivers!$I$7:$FX$7=N$6)*(Drivers!$I$65:$FX$65))*Drivers!$F$62</f>
        <v>0</v>
      </c>
      <c r="O18" s="66">
        <f>-SUMPRODUCT((Drivers!$I$7:$FX$7=O$6)*(Drivers!$I$65:$FX$65))*Drivers!$F$62</f>
        <v>0</v>
      </c>
      <c r="P18" s="66">
        <f>-SUMPRODUCT((Drivers!$I$7:$FX$7=P$6)*(Drivers!$I$65:$FX$65))*Drivers!$F$62</f>
        <v>0</v>
      </c>
      <c r="Q18" s="67">
        <f>-SUMPRODUCT((Drivers!$I$7:$FX$7=Q$6)*(Drivers!$I$65:$FX$65))*Drivers!$F$62</f>
        <v>0</v>
      </c>
    </row>
    <row r="19" spans="2:17" ht="14.25" x14ac:dyDescent="0.2">
      <c r="B19" s="62" t="s">
        <v>79</v>
      </c>
      <c r="C19" s="77">
        <f>E19/$C$4</f>
        <v>191.1499464504308</v>
      </c>
      <c r="D19" s="64">
        <f>C19/$C$13</f>
        <v>0.72026019806500186</v>
      </c>
      <c r="E19" s="65">
        <f>SUM(F19:Q19)</f>
        <v>61081009.638502911</v>
      </c>
      <c r="F19" s="66">
        <f>SUMPRODUCT((Drivers!$I$7:$FX$7=F$6)*(Drivers!$I72:$FX72))</f>
        <v>29195615.750651393</v>
      </c>
      <c r="G19" s="66">
        <f>SUMPRODUCT((Drivers!$I$7:$FX$7=G$6)*(Drivers!$I72:$FX72))</f>
        <v>31885393.887851521</v>
      </c>
      <c r="H19" s="66">
        <f>SUMPRODUCT((Drivers!$I$7:$FX$7=H$6)*(Drivers!$I72:$FX72))</f>
        <v>0</v>
      </c>
      <c r="I19" s="66">
        <f>SUMPRODUCT((Drivers!$I$7:$FX$7=I$6)*(Drivers!$I72:$FX72))</f>
        <v>0</v>
      </c>
      <c r="J19" s="66">
        <f>SUMPRODUCT((Drivers!$I$7:$FX$7=J$6)*(Drivers!$I72:$FX72))</f>
        <v>0</v>
      </c>
      <c r="K19" s="66">
        <f>SUMPRODUCT((Drivers!$I$7:$FX$7=K$6)*(Drivers!$I72:$FX72))</f>
        <v>0</v>
      </c>
      <c r="L19" s="66">
        <f>SUMPRODUCT((Drivers!$I$7:$FX$7=L$6)*(Drivers!$I72:$FX72))</f>
        <v>0</v>
      </c>
      <c r="M19" s="66">
        <f>SUMPRODUCT((Drivers!$I$7:$FX$7=M$6)*(Drivers!$I72:$FX72))</f>
        <v>0</v>
      </c>
      <c r="N19" s="67">
        <f>SUMPRODUCT((Drivers!$I$7:$FX$7=N$6)*(Drivers!$I72:$FX72))</f>
        <v>0</v>
      </c>
      <c r="O19" s="66">
        <f>SUMPRODUCT((Drivers!$I$7:$FX$7=O$6)*(Drivers!$I72:$FX72))</f>
        <v>0</v>
      </c>
      <c r="P19" s="66">
        <f>SUMPRODUCT((Drivers!$I$7:$FX$7=P$6)*(Drivers!$I72:$FX72))</f>
        <v>0</v>
      </c>
      <c r="Q19" s="67">
        <f>SUMPRODUCT((Drivers!$I$7:$FX$7=Q$6)*(Drivers!$I72:$FX72))</f>
        <v>0</v>
      </c>
    </row>
    <row r="20" spans="2:17" ht="14.25" x14ac:dyDescent="0.2">
      <c r="B20" s="62" t="s">
        <v>77</v>
      </c>
      <c r="C20" s="77">
        <f>E20/$C$4</f>
        <v>10.399408355924589</v>
      </c>
      <c r="D20" s="64">
        <f>C20/$C$13</f>
        <v>3.9185362388471638E-2</v>
      </c>
      <c r="E20" s="65">
        <f>SUM(F20:Q20)</f>
        <v>3323078.9430939229</v>
      </c>
      <c r="F20" s="66">
        <f>SUMPRODUCT((Drivers!$I$7:$FX$7=F$6)*(Drivers!$I71:$FX71))</f>
        <v>163210.48212075263</v>
      </c>
      <c r="G20" s="66">
        <f>SUMPRODUCT((Drivers!$I$7:$FX$7=G$6)*(Drivers!$I71:$FX71))</f>
        <v>1436117.6786509459</v>
      </c>
      <c r="H20" s="66">
        <f>SUMPRODUCT((Drivers!$I$7:$FX$7=H$6)*(Drivers!$I71:$FX71))</f>
        <v>1723750.7823222245</v>
      </c>
      <c r="I20" s="66">
        <f>SUMPRODUCT((Drivers!$I$7:$FX$7=I$6)*(Drivers!$I71:$FX71))</f>
        <v>0</v>
      </c>
      <c r="J20" s="66">
        <f>SUMPRODUCT((Drivers!$I$7:$FX$7=J$6)*(Drivers!$I71:$FX71))</f>
        <v>0</v>
      </c>
      <c r="K20" s="66">
        <f>SUMPRODUCT((Drivers!$I$7:$FX$7=K$6)*(Drivers!$I71:$FX71))</f>
        <v>0</v>
      </c>
      <c r="L20" s="66">
        <f>SUMPRODUCT((Drivers!$I$7:$FX$7=L$6)*(Drivers!$I71:$FX71))</f>
        <v>0</v>
      </c>
      <c r="M20" s="66">
        <f>SUMPRODUCT((Drivers!$I$7:$FX$7=M$6)*(Drivers!$I71:$FX71))</f>
        <v>0</v>
      </c>
      <c r="N20" s="67">
        <f>SUMPRODUCT((Drivers!$I$7:$FX$7=N$6)*(Drivers!$I71:$FX71))</f>
        <v>0</v>
      </c>
      <c r="O20" s="66">
        <f>SUMPRODUCT((Drivers!$I$7:$FX$7=O$6)*(Drivers!$I71:$FX71))</f>
        <v>0</v>
      </c>
      <c r="P20" s="66">
        <f>SUMPRODUCT((Drivers!$I$7:$FX$7=P$6)*(Drivers!$I71:$FX71))</f>
        <v>0</v>
      </c>
      <c r="Q20" s="67">
        <f>SUMPRODUCT((Drivers!$I$7:$FX$7=Q$6)*(Drivers!$I71:$FX71))</f>
        <v>0</v>
      </c>
    </row>
    <row r="21" spans="2:17" ht="14.25" x14ac:dyDescent="0.2">
      <c r="B21" s="47"/>
      <c r="C21" s="47"/>
      <c r="D21" s="64"/>
      <c r="E21" s="50"/>
      <c r="F21" s="49"/>
      <c r="G21" s="49"/>
      <c r="H21" s="49"/>
      <c r="I21" s="49"/>
      <c r="J21" s="49"/>
      <c r="K21" s="49"/>
      <c r="L21" s="49"/>
      <c r="M21" s="49"/>
      <c r="N21" s="50"/>
      <c r="O21" s="49"/>
      <c r="P21" s="49"/>
      <c r="Q21" s="50"/>
    </row>
    <row r="22" spans="2:17" ht="15" x14ac:dyDescent="0.25">
      <c r="B22" s="69" t="s">
        <v>13</v>
      </c>
      <c r="C22" s="70">
        <f>SUM(C17:C20)</f>
        <v>265.39012840631784</v>
      </c>
      <c r="D22" s="71">
        <f>C22/$C$13</f>
        <v>0.99999999999999978</v>
      </c>
      <c r="E22" s="72">
        <f t="shared" ref="E22:Q22" si="1">SUM(E17:E20)</f>
        <v>84804088.581596836</v>
      </c>
      <c r="F22" s="73">
        <f t="shared" si="1"/>
        <v>49758826.232772149</v>
      </c>
      <c r="G22" s="73">
        <f t="shared" si="1"/>
        <v>33321511.566502467</v>
      </c>
      <c r="H22" s="73">
        <f t="shared" si="1"/>
        <v>1723750.7823222245</v>
      </c>
      <c r="I22" s="73">
        <f t="shared" si="1"/>
        <v>0</v>
      </c>
      <c r="J22" s="73">
        <f t="shared" si="1"/>
        <v>0</v>
      </c>
      <c r="K22" s="73">
        <f t="shared" si="1"/>
        <v>0</v>
      </c>
      <c r="L22" s="73">
        <f t="shared" si="1"/>
        <v>0</v>
      </c>
      <c r="M22" s="73">
        <f t="shared" si="1"/>
        <v>0</v>
      </c>
      <c r="N22" s="74">
        <f t="shared" si="1"/>
        <v>0</v>
      </c>
      <c r="O22" s="73">
        <f t="shared" si="1"/>
        <v>0</v>
      </c>
      <c r="P22" s="73">
        <f t="shared" si="1"/>
        <v>0</v>
      </c>
      <c r="Q22" s="72">
        <f t="shared" si="1"/>
        <v>0</v>
      </c>
    </row>
    <row r="23" spans="2:17" ht="6.95" customHeight="1" x14ac:dyDescent="0.2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75"/>
      <c r="O23" s="49"/>
      <c r="P23" s="49"/>
      <c r="Q23" s="49"/>
    </row>
    <row r="24" spans="2:17" ht="15" x14ac:dyDescent="0.25">
      <c r="B24" s="51" t="s">
        <v>80</v>
      </c>
      <c r="C24" s="158" t="s">
        <v>81</v>
      </c>
      <c r="D24" s="159"/>
      <c r="E24" s="160"/>
      <c r="F24" s="53">
        <v>2016</v>
      </c>
      <c r="G24" s="53">
        <v>2017</v>
      </c>
      <c r="H24" s="53">
        <v>2018</v>
      </c>
      <c r="I24" s="53">
        <v>2019</v>
      </c>
      <c r="J24" s="53">
        <v>2020</v>
      </c>
      <c r="K24" s="53">
        <v>2021</v>
      </c>
      <c r="L24" s="53">
        <v>2022</v>
      </c>
      <c r="M24" s="53">
        <v>2023</v>
      </c>
      <c r="N24" s="76">
        <v>2024</v>
      </c>
      <c r="O24" s="55">
        <v>2025</v>
      </c>
      <c r="P24" s="55">
        <v>2026</v>
      </c>
      <c r="Q24" s="56">
        <v>2027</v>
      </c>
    </row>
    <row r="25" spans="2:17" ht="14.25" x14ac:dyDescent="0.2">
      <c r="B25" s="62" t="s">
        <v>82</v>
      </c>
      <c r="C25" s="78" t="s">
        <v>83</v>
      </c>
      <c r="D25" s="79">
        <f>Drivers!F78</f>
        <v>43040</v>
      </c>
      <c r="E25" s="80">
        <f>Drivers!H78</f>
        <v>43405</v>
      </c>
      <c r="F25" s="81">
        <f>IFERROR((F32/(F26*$C$4)),0)</f>
        <v>0</v>
      </c>
      <c r="G25" s="82">
        <f t="shared" ref="G25:L25" si="2">IFERROR((G32/(G26*$C$4)),0)</f>
        <v>7.1609632446134348E-3</v>
      </c>
      <c r="H25" s="82">
        <f t="shared" si="2"/>
        <v>0.55601394169835228</v>
      </c>
      <c r="I25" s="82">
        <f t="shared" si="2"/>
        <v>0.92999999999999938</v>
      </c>
      <c r="J25" s="82">
        <f t="shared" si="2"/>
        <v>0.93000000000000049</v>
      </c>
      <c r="K25" s="82">
        <f t="shared" si="2"/>
        <v>0.92999999999999994</v>
      </c>
      <c r="L25" s="82">
        <f t="shared" si="2"/>
        <v>0.93</v>
      </c>
      <c r="M25" s="82">
        <f>IFERROR((M32/(M26*$C$4)),0)</f>
        <v>0.93</v>
      </c>
      <c r="N25" s="83">
        <f>IFERROR((N32/(N26*$C$4)),0)</f>
        <v>0.93000000000000027</v>
      </c>
      <c r="O25" s="81">
        <f>IFERROR((O32/(O26*$C$4)),0)</f>
        <v>0.9299999999999996</v>
      </c>
      <c r="P25" s="82">
        <f>IFERROR((P32/(P26*$C$4)),0)</f>
        <v>0.93</v>
      </c>
      <c r="Q25" s="83">
        <f>IFERROR((Q32/(Q26*$C$4)),0)</f>
        <v>0.92999999999999994</v>
      </c>
    </row>
    <row r="26" spans="2:17" ht="14.25" x14ac:dyDescent="0.2">
      <c r="B26" s="62" t="s">
        <v>84</v>
      </c>
      <c r="C26" s="84" t="s">
        <v>85</v>
      </c>
      <c r="D26" s="49"/>
      <c r="E26" s="85">
        <f>Drivers!H2</f>
        <v>2.5000000000000001E-2</v>
      </c>
      <c r="F26" s="86">
        <v>28.25</v>
      </c>
      <c r="G26" s="87">
        <f>SUMPRODUCT((Drivers!$I$7:$FX$7=G$6)*(Drivers!$I77:$FX77))/12</f>
        <v>28.25</v>
      </c>
      <c r="H26" s="87">
        <f>SUMPRODUCT((Drivers!$I$7:$FX$7=H$6)*(Drivers!$I77:$FX77))/12</f>
        <v>28.25</v>
      </c>
      <c r="I26" s="87">
        <f>SUMPRODUCT((Drivers!$I$7:$FX$7=I$6)*(Drivers!$I77:$FX77))/12</f>
        <v>28.956250000000008</v>
      </c>
      <c r="J26" s="87">
        <f>SUMPRODUCT((Drivers!$I$7:$FX$7=J$6)*(Drivers!$I77:$FX77))/12</f>
        <v>29.680156249999985</v>
      </c>
      <c r="K26" s="87">
        <f>SUMPRODUCT((Drivers!$I$7:$FX$7=K$6)*(Drivers!$I77:$FX77))/12</f>
        <v>30.422160156250001</v>
      </c>
      <c r="L26" s="87">
        <f>SUMPRODUCT((Drivers!$I$7:$FX$7=L$6)*(Drivers!$I77:$FX77))/12</f>
        <v>31.182714160156248</v>
      </c>
      <c r="M26" s="87">
        <f>SUMPRODUCT((Drivers!$I$7:$FX$7=M$6)*(Drivers!$I77:$FX77))/12</f>
        <v>31.962282014160149</v>
      </c>
      <c r="N26" s="88">
        <f>SUMPRODUCT((Drivers!$I$7:$FX$7=N$6)*(Drivers!$I77:$FX77))/12</f>
        <v>32.761339064514139</v>
      </c>
      <c r="O26" s="86">
        <f>SUMPRODUCT((Drivers!$I$7:$FX$7=O$6)*(Drivers!$I77:$FX77))/12</f>
        <v>33.580372541127012</v>
      </c>
      <c r="P26" s="87">
        <f>SUMPRODUCT((Drivers!$I$7:$FX$7=P$6)*(Drivers!$I77:$FX77))/12</f>
        <v>34.419881854655166</v>
      </c>
      <c r="Q26" s="88">
        <f>SUMPRODUCT((Drivers!$I$7:$FX$7=Q$6)*(Drivers!$I77:$FX77))/12</f>
        <v>35.28037890102155</v>
      </c>
    </row>
    <row r="27" spans="2:17" ht="16.5" x14ac:dyDescent="0.35">
      <c r="B27" s="62" t="s">
        <v>86</v>
      </c>
      <c r="C27" s="84" t="s">
        <v>85</v>
      </c>
      <c r="D27" s="49"/>
      <c r="E27" s="85">
        <f>Drivers!H3</f>
        <v>2.5000000000000001E-2</v>
      </c>
      <c r="F27" s="89">
        <v>7.75</v>
      </c>
      <c r="G27" s="90">
        <f>SUMPRODUCT((Drivers!$I$7:$FX$7=G$6)*(Drivers!$I93:$FX93))/12</f>
        <v>7.75</v>
      </c>
      <c r="H27" s="90">
        <f>SUMPRODUCT((Drivers!$I$7:$FX$7=H$6)*(Drivers!$I93:$FX93))/12</f>
        <v>7.75</v>
      </c>
      <c r="I27" s="90">
        <f>SUMPRODUCT((Drivers!$I$7:$FX$7=I$6)*(Drivers!$I93:$FX93))/12</f>
        <v>7.9437499999999988</v>
      </c>
      <c r="J27" s="90">
        <f>SUMPRODUCT((Drivers!$I$7:$FX$7=J$6)*(Drivers!$I93:$FX93))/12</f>
        <v>8.1423437499999984</v>
      </c>
      <c r="K27" s="90">
        <f>SUMPRODUCT((Drivers!$I$7:$FX$7=K$6)*(Drivers!$I93:$FX93))/12</f>
        <v>8.3459023437499997</v>
      </c>
      <c r="L27" s="90">
        <f>SUMPRODUCT((Drivers!$I$7:$FX$7=L$6)*(Drivers!$I93:$FX93))/12</f>
        <v>8.5545499023437497</v>
      </c>
      <c r="M27" s="90">
        <f>SUMPRODUCT((Drivers!$I$7:$FX$7=M$6)*(Drivers!$I93:$FX93))/12</f>
        <v>8.7684136499023406</v>
      </c>
      <c r="N27" s="91">
        <f>SUMPRODUCT((Drivers!$I$7:$FX$7=N$6)*(Drivers!$I93:$FX93))/12</f>
        <v>8.987623991149901</v>
      </c>
      <c r="O27" s="89">
        <f>SUMPRODUCT((Drivers!$I$7:$FX$7=O$6)*(Drivers!$I93:$FX93))/12</f>
        <v>9.2123145909286457</v>
      </c>
      <c r="P27" s="90">
        <f>SUMPRODUCT((Drivers!$I$7:$FX$7=P$6)*(Drivers!$I93:$FX93))/12</f>
        <v>9.4426224557018639</v>
      </c>
      <c r="Q27" s="91">
        <f>SUMPRODUCT((Drivers!$I$7:$FX$7=Q$6)*(Drivers!$I93:$FX93))/12</f>
        <v>9.6786880170944052</v>
      </c>
    </row>
    <row r="28" spans="2:17" ht="14.25" x14ac:dyDescent="0.2">
      <c r="B28" s="62" t="s">
        <v>87</v>
      </c>
      <c r="C28" s="47"/>
      <c r="D28" s="49"/>
      <c r="E28" s="50"/>
      <c r="F28" s="86">
        <f>F26-F27</f>
        <v>20.5</v>
      </c>
      <c r="G28" s="87">
        <f t="shared" ref="G28:Q28" si="3">G26-G27</f>
        <v>20.5</v>
      </c>
      <c r="H28" s="87">
        <f t="shared" si="3"/>
        <v>20.5</v>
      </c>
      <c r="I28" s="87">
        <f t="shared" si="3"/>
        <v>21.01250000000001</v>
      </c>
      <c r="J28" s="87">
        <f t="shared" si="3"/>
        <v>21.537812499999987</v>
      </c>
      <c r="K28" s="87">
        <f t="shared" si="3"/>
        <v>22.076257812500003</v>
      </c>
      <c r="L28" s="87">
        <f t="shared" si="3"/>
        <v>22.6281642578125</v>
      </c>
      <c r="M28" s="87">
        <f t="shared" si="3"/>
        <v>23.19386836425781</v>
      </c>
      <c r="N28" s="88">
        <f t="shared" si="3"/>
        <v>23.773715073364237</v>
      </c>
      <c r="O28" s="86">
        <f t="shared" si="3"/>
        <v>24.368057950198367</v>
      </c>
      <c r="P28" s="87">
        <f t="shared" si="3"/>
        <v>24.977259398953301</v>
      </c>
      <c r="Q28" s="88">
        <f t="shared" si="3"/>
        <v>25.601690883927144</v>
      </c>
    </row>
    <row r="29" spans="2:17" ht="14.25" x14ac:dyDescent="0.2">
      <c r="B29" s="62"/>
      <c r="C29" s="47"/>
      <c r="D29" s="49"/>
      <c r="E29" s="50"/>
      <c r="F29" s="86"/>
      <c r="G29" s="87"/>
      <c r="H29" s="87"/>
      <c r="I29" s="87"/>
      <c r="J29" s="87"/>
      <c r="K29" s="87"/>
      <c r="L29" s="87"/>
      <c r="M29" s="87"/>
      <c r="N29" s="88"/>
      <c r="O29" s="86"/>
      <c r="P29" s="87"/>
      <c r="Q29" s="88"/>
    </row>
    <row r="30" spans="2:17" ht="14.25" x14ac:dyDescent="0.2">
      <c r="B30" s="62" t="s">
        <v>88</v>
      </c>
      <c r="C30" s="47"/>
      <c r="D30" s="49"/>
      <c r="E30" s="50"/>
      <c r="F30" s="92">
        <f>SUMPRODUCT((Drivers!$I$7:$FX$7=F$6)*(Drivers!$I89:$FX89))</f>
        <v>0</v>
      </c>
      <c r="G30" s="66">
        <f>SUMPRODUCT((Drivers!$I$7:$FX$7=G$6)*(Drivers!$I89:$FX89))</f>
        <v>64643.0625</v>
      </c>
      <c r="H30" s="66">
        <f>SUMPRODUCT((Drivers!$I$7:$FX$7=H$6)*(Drivers!$I89:$FX89))</f>
        <v>5124535.875</v>
      </c>
      <c r="I30" s="66">
        <f>SUMPRODUCT((Drivers!$I$7:$FX$7=I$6)*(Drivers!$I89:$FX89))</f>
        <v>9252824.9062499981</v>
      </c>
      <c r="J30" s="66">
        <f>SUMPRODUCT((Drivers!$I$7:$FX$7=J$6)*(Drivers!$I89:$FX89))</f>
        <v>9484145.5289062504</v>
      </c>
      <c r="K30" s="66">
        <f>SUMPRODUCT((Drivers!$I$7:$FX$7=K$6)*(Drivers!$I89:$FX89))</f>
        <v>9721249.1671289075</v>
      </c>
      <c r="L30" s="66">
        <f>SUMPRODUCT((Drivers!$I$7:$FX$7=L$6)*(Drivers!$I89:$FX89))</f>
        <v>9964280.3963071276</v>
      </c>
      <c r="M30" s="66">
        <f>SUMPRODUCT((Drivers!$I$7:$FX$7=M$6)*(Drivers!$I89:$FX89))</f>
        <v>10213387.406214803</v>
      </c>
      <c r="N30" s="67">
        <f>SUMPRODUCT((Drivers!$I$7:$FX$7=N$6)*(Drivers!$I89:$FX89))</f>
        <v>10468722.091370173</v>
      </c>
      <c r="O30" s="92">
        <f>SUMPRODUCT((Drivers!$I$7:$FX$7=O$6)*(Drivers!$I89:$FX89))</f>
        <v>10730440.143654427</v>
      </c>
      <c r="P30" s="66">
        <f>SUMPRODUCT((Drivers!$I$7:$FX$7=P$6)*(Drivers!$I89:$FX89))</f>
        <v>10998701.147245787</v>
      </c>
      <c r="Q30" s="67">
        <f>SUMPRODUCT((Drivers!$I$7:$FX$7=Q$6)*(Drivers!$I89:$FX89))</f>
        <v>11273668.675926937</v>
      </c>
    </row>
    <row r="31" spans="2:17" ht="14.25" x14ac:dyDescent="0.2">
      <c r="B31" s="62" t="s">
        <v>89</v>
      </c>
      <c r="C31" s="84" t="s">
        <v>90</v>
      </c>
      <c r="D31" s="49"/>
      <c r="E31" s="156">
        <f>Drivers!G90</f>
        <v>7.0000000000000007E-2</v>
      </c>
      <c r="F31" s="92">
        <f>SUMPRODUCT((Drivers!$I$7:$FX$7=F$6)*(Drivers!$I91:$FX91))</f>
        <v>0</v>
      </c>
      <c r="G31" s="66">
        <f>SUMPRODUCT((Drivers!$I$7:$FX$7=G$6)*(Drivers!$I91:$FX91))</f>
        <v>0</v>
      </c>
      <c r="H31" s="66">
        <f>SUMPRODUCT((Drivers!$I$7:$FX$7=H$6)*(Drivers!$I91:$FX91))</f>
        <v>-105316.70625</v>
      </c>
      <c r="I31" s="66">
        <f>SUMPRODUCT((Drivers!$I$7:$FX$7=I$6)*(Drivers!$I91:$FX91))</f>
        <v>-647697.74343749974</v>
      </c>
      <c r="J31" s="66">
        <f>SUMPRODUCT((Drivers!$I$7:$FX$7=J$6)*(Drivers!$I91:$FX91))</f>
        <v>-663890.18702343758</v>
      </c>
      <c r="K31" s="66">
        <f>SUMPRODUCT((Drivers!$I$7:$FX$7=K$6)*(Drivers!$I91:$FX91))</f>
        <v>-680487.44169902371</v>
      </c>
      <c r="L31" s="66">
        <f>SUMPRODUCT((Drivers!$I$7:$FX$7=L$6)*(Drivers!$I91:$FX91))</f>
        <v>-697499.62774149887</v>
      </c>
      <c r="M31" s="66">
        <f>SUMPRODUCT((Drivers!$I$7:$FX$7=M$6)*(Drivers!$I91:$FX91))</f>
        <v>-714937.11843503627</v>
      </c>
      <c r="N31" s="67">
        <f>SUMPRODUCT((Drivers!$I$7:$FX$7=N$6)*(Drivers!$I91:$FX91))</f>
        <v>-732810.5463959123</v>
      </c>
      <c r="O31" s="92">
        <f>SUMPRODUCT((Drivers!$I$7:$FX$7=O$6)*(Drivers!$I91:$FX91))</f>
        <v>-751130.81005581003</v>
      </c>
      <c r="P31" s="66">
        <f>SUMPRODUCT((Drivers!$I$7:$FX$7=P$6)*(Drivers!$I91:$FX91))</f>
        <v>-769909.08030720521</v>
      </c>
      <c r="Q31" s="67">
        <f>SUMPRODUCT((Drivers!$I$7:$FX$7=Q$6)*(Drivers!$I91:$FX91))</f>
        <v>-789156.80731488531</v>
      </c>
    </row>
    <row r="32" spans="2:17" ht="14.25" x14ac:dyDescent="0.2">
      <c r="B32" s="62" t="s">
        <v>42</v>
      </c>
      <c r="C32" s="47"/>
      <c r="D32" s="49"/>
      <c r="E32" s="50"/>
      <c r="F32" s="92">
        <f>SUMPRODUCT((Drivers!$I$7:$FX$7=F$6)*(Drivers!$I92:$FX92))</f>
        <v>0</v>
      </c>
      <c r="G32" s="66">
        <f>SUMPRODUCT((Drivers!$I$7:$FX$7=G$6)*(Drivers!$I92:$FX92))</f>
        <v>64643.0625</v>
      </c>
      <c r="H32" s="66">
        <f>SUMPRODUCT((Drivers!$I$7:$FX$7=H$6)*(Drivers!$I92:$FX92))</f>
        <v>5019219.1687499993</v>
      </c>
      <c r="I32" s="66">
        <f>SUMPRODUCT((Drivers!$I$7:$FX$7=I$6)*(Drivers!$I92:$FX92))</f>
        <v>8605127.1628124956</v>
      </c>
      <c r="J32" s="66">
        <f>SUMPRODUCT((Drivers!$I$7:$FX$7=J$6)*(Drivers!$I92:$FX92))</f>
        <v>8820255.3418828119</v>
      </c>
      <c r="K32" s="66">
        <f>SUMPRODUCT((Drivers!$I$7:$FX$7=K$6)*(Drivers!$I92:$FX92))</f>
        <v>9040761.7254298832</v>
      </c>
      <c r="L32" s="66">
        <f>SUMPRODUCT((Drivers!$I$7:$FX$7=L$6)*(Drivers!$I92:$FX92))</f>
        <v>9266780.7685656287</v>
      </c>
      <c r="M32" s="66">
        <f>SUMPRODUCT((Drivers!$I$7:$FX$7=M$6)*(Drivers!$I92:$FX92))</f>
        <v>9498450.2877797689</v>
      </c>
      <c r="N32" s="67">
        <f>SUMPRODUCT((Drivers!$I$7:$FX$7=N$6)*(Drivers!$I92:$FX92))</f>
        <v>9735911.5449742619</v>
      </c>
      <c r="O32" s="92">
        <f>SUMPRODUCT((Drivers!$I$7:$FX$7=O$6)*(Drivers!$I92:$FX92))</f>
        <v>9979309.3335986156</v>
      </c>
      <c r="P32" s="66">
        <f>SUMPRODUCT((Drivers!$I$7:$FX$7=P$6)*(Drivers!$I92:$FX92))</f>
        <v>10228792.066938581</v>
      </c>
      <c r="Q32" s="67">
        <f>SUMPRODUCT((Drivers!$I$7:$FX$7=Q$6)*(Drivers!$I92:$FX92))</f>
        <v>10484511.868612045</v>
      </c>
    </row>
    <row r="33" spans="2:18" ht="14.25" x14ac:dyDescent="0.2">
      <c r="B33" s="62" t="s">
        <v>91</v>
      </c>
      <c r="C33" s="161"/>
      <c r="D33" s="162"/>
      <c r="E33" s="163"/>
      <c r="F33" s="92">
        <f>-SUMPRODUCT((Drivers!$I$7:$FX$7=F$6)*(Drivers!$I95:$FX95))</f>
        <v>0</v>
      </c>
      <c r="G33" s="66">
        <f>-SUMPRODUCT((Drivers!$I$7:$FX$7=G$6)*(Drivers!$I95:$FX95))</f>
        <v>-17733.9375</v>
      </c>
      <c r="H33" s="66">
        <f>-SUMPRODUCT((Drivers!$I$7:$FX$7=H$6)*(Drivers!$I95:$FX95))</f>
        <v>-1376953.9312499999</v>
      </c>
      <c r="I33" s="66">
        <f>-SUMPRODUCT((Drivers!$I$7:$FX$7=I$6)*(Drivers!$I95:$FX95))</f>
        <v>-2360698.6021874999</v>
      </c>
      <c r="J33" s="66">
        <f>-SUMPRODUCT((Drivers!$I$7:$FX$7=J$6)*(Drivers!$I95:$FX95))</f>
        <v>-2419716.0672421874</v>
      </c>
      <c r="K33" s="66">
        <f>-SUMPRODUCT((Drivers!$I$7:$FX$7=K$6)*(Drivers!$I95:$FX95))</f>
        <v>-2480208.9689232414</v>
      </c>
      <c r="L33" s="66">
        <f>-SUMPRODUCT((Drivers!$I$7:$FX$7=L$6)*(Drivers!$I95:$FX95))</f>
        <v>-2542214.1931463224</v>
      </c>
      <c r="M33" s="66">
        <f>-SUMPRODUCT((Drivers!$I$7:$FX$7=M$6)*(Drivers!$I95:$FX95))</f>
        <v>-2605769.5479749809</v>
      </c>
      <c r="N33" s="67">
        <f>-SUMPRODUCT((Drivers!$I$7:$FX$7=N$6)*(Drivers!$I95:$FX95))</f>
        <v>-2670913.7866743547</v>
      </c>
      <c r="O33" s="92">
        <f>-SUMPRODUCT((Drivers!$I$7:$FX$7=O$6)*(Drivers!$I95:$FX95))</f>
        <v>-2737686.6313412134</v>
      </c>
      <c r="P33" s="66">
        <f>-SUMPRODUCT((Drivers!$I$7:$FX$7=P$6)*(Drivers!$I95:$FX95))</f>
        <v>-2806128.7971247453</v>
      </c>
      <c r="Q33" s="67">
        <f>-SUMPRODUCT((Drivers!$I$7:$FX$7=Q$6)*(Drivers!$I95:$FX95))</f>
        <v>-2876282.0170528623</v>
      </c>
      <c r="R33" s="66"/>
    </row>
    <row r="34" spans="2:18" ht="14.25" x14ac:dyDescent="0.2">
      <c r="B34" s="93" t="s">
        <v>46</v>
      </c>
      <c r="C34" s="57"/>
      <c r="D34" s="58"/>
      <c r="E34" s="59"/>
      <c r="F34" s="94">
        <f>SUMPRODUCT((Drivers!$I$7:$FX$7=F$6)*(Drivers!$I96:$FX96))</f>
        <v>0</v>
      </c>
      <c r="G34" s="95">
        <f>SUMPRODUCT((Drivers!$I$7:$FX$7=G$6)*(Drivers!$I96:$FX96))</f>
        <v>46909.125</v>
      </c>
      <c r="H34" s="95">
        <f>SUMPRODUCT((Drivers!$I$7:$FX$7=H$6)*(Drivers!$I96:$FX96))</f>
        <v>3642265.2374999998</v>
      </c>
      <c r="I34" s="95">
        <f>SUMPRODUCT((Drivers!$I$7:$FX$7=I$6)*(Drivers!$I96:$FX96))</f>
        <v>6244428.5606249981</v>
      </c>
      <c r="J34" s="95">
        <f>SUMPRODUCT((Drivers!$I$7:$FX$7=J$6)*(Drivers!$I96:$FX96))</f>
        <v>6400539.2746406244</v>
      </c>
      <c r="K34" s="95">
        <f>SUMPRODUCT((Drivers!$I$7:$FX$7=K$6)*(Drivers!$I96:$FX96))</f>
        <v>6560552.7565066405</v>
      </c>
      <c r="L34" s="95">
        <f>SUMPRODUCT((Drivers!$I$7:$FX$7=L$6)*(Drivers!$I96:$FX96))</f>
        <v>6724566.5754193058</v>
      </c>
      <c r="M34" s="95">
        <f>SUMPRODUCT((Drivers!$I$7:$FX$7=M$6)*(Drivers!$I96:$FX96))</f>
        <v>6892680.7398047885</v>
      </c>
      <c r="N34" s="96">
        <f>SUMPRODUCT((Drivers!$I$7:$FX$7=N$6)*(Drivers!$I96:$FX96))</f>
        <v>7064997.7582999067</v>
      </c>
      <c r="O34" s="94">
        <f>SUMPRODUCT((Drivers!$I$7:$FX$7=O$6)*(Drivers!$I96:$FX96))</f>
        <v>7241622.7022574032</v>
      </c>
      <c r="P34" s="95">
        <f>SUMPRODUCT((Drivers!$I$7:$FX$7=P$6)*(Drivers!$I96:$FX96))</f>
        <v>7422663.2698138421</v>
      </c>
      <c r="Q34" s="96">
        <f>SUMPRODUCT((Drivers!$I$7:$FX$7=Q$6)*(Drivers!$I96:$FX96))</f>
        <v>7608229.8515591836</v>
      </c>
      <c r="R34" s="97"/>
    </row>
    <row r="35" spans="2:18" ht="14.25" x14ac:dyDescent="0.2">
      <c r="B35" s="62" t="s">
        <v>92</v>
      </c>
      <c r="C35" s="47"/>
      <c r="D35" s="49"/>
      <c r="E35" s="50"/>
      <c r="F35" s="98">
        <f t="shared" ref="F35:Q35" si="4">F34/$E$22</f>
        <v>0</v>
      </c>
      <c r="G35" s="64">
        <f t="shared" si="4"/>
        <v>5.5314697421534058E-4</v>
      </c>
      <c r="H35" s="64">
        <f t="shared" si="4"/>
        <v>4.2949170239539612E-2</v>
      </c>
      <c r="I35" s="64">
        <f t="shared" si="4"/>
        <v>7.3633579053405326E-2</v>
      </c>
      <c r="J35" s="64">
        <f t="shared" si="4"/>
        <v>7.5474418529740475E-2</v>
      </c>
      <c r="K35" s="64">
        <f t="shared" si="4"/>
        <v>7.7361278992983992E-2</v>
      </c>
      <c r="L35" s="64">
        <f t="shared" si="4"/>
        <v>7.9295310967808577E-2</v>
      </c>
      <c r="M35" s="64">
        <f t="shared" si="4"/>
        <v>8.127769374200379E-2</v>
      </c>
      <c r="N35" s="99">
        <f t="shared" si="4"/>
        <v>8.3309636085553876E-2</v>
      </c>
      <c r="O35" s="98">
        <f t="shared" si="4"/>
        <v>8.5392376987692697E-2</v>
      </c>
      <c r="P35" s="64">
        <f t="shared" si="4"/>
        <v>8.7527186412385063E-2</v>
      </c>
      <c r="Q35" s="99">
        <f t="shared" si="4"/>
        <v>8.9715366072694633E-2</v>
      </c>
    </row>
    <row r="36" spans="2:18" ht="14.25" x14ac:dyDescent="0.2">
      <c r="B36" s="100" t="s">
        <v>93</v>
      </c>
      <c r="C36" s="101" t="s">
        <v>94</v>
      </c>
      <c r="D36" s="102"/>
      <c r="E36" s="103">
        <f>Drivers!G99</f>
        <v>6.7500000000000004E-2</v>
      </c>
      <c r="F36" s="104">
        <f>F34/Drivers!$G$99</f>
        <v>0</v>
      </c>
      <c r="G36" s="105">
        <f>G34/Drivers!$G$99</f>
        <v>694950</v>
      </c>
      <c r="H36" s="105">
        <f>H34/Drivers!$G$99</f>
        <v>53959484.999999993</v>
      </c>
      <c r="I36" s="105">
        <f>I34/Drivers!$G$99</f>
        <v>92510052.74999997</v>
      </c>
      <c r="J36" s="105">
        <f>J34/Drivers!$G$99</f>
        <v>94822804.068749979</v>
      </c>
      <c r="K36" s="105">
        <f>K34/Drivers!$G$99</f>
        <v>97193374.170468748</v>
      </c>
      <c r="L36" s="105">
        <f>L34/Drivers!$G$99</f>
        <v>99623208.524730444</v>
      </c>
      <c r="M36" s="105">
        <f>M34/Drivers!$G$99</f>
        <v>102113788.73784871</v>
      </c>
      <c r="N36" s="106">
        <f>N34/Drivers!$G$99</f>
        <v>104666633.45629491</v>
      </c>
      <c r="O36" s="104">
        <f>O34/Drivers!$G$99</f>
        <v>107283299.29270226</v>
      </c>
      <c r="P36" s="105">
        <f>P34/Drivers!$G$99</f>
        <v>109965381.77501987</v>
      </c>
      <c r="Q36" s="106">
        <f>Q34/Drivers!$G$99</f>
        <v>112714516.3193953</v>
      </c>
    </row>
    <row r="37" spans="2:18" ht="6.95" customHeight="1" x14ac:dyDescent="0.2">
      <c r="B37" s="107"/>
      <c r="C37" s="49"/>
      <c r="D37" s="49"/>
      <c r="E37" s="49"/>
      <c r="F37" s="108"/>
      <c r="G37" s="108"/>
      <c r="H37" s="108"/>
      <c r="I37" s="108"/>
      <c r="J37" s="108"/>
      <c r="K37" s="108"/>
      <c r="L37" s="108"/>
      <c r="M37" s="108"/>
      <c r="N37" s="109"/>
      <c r="O37" s="108"/>
      <c r="P37" s="108"/>
      <c r="Q37" s="108"/>
    </row>
    <row r="38" spans="2:18" ht="15" x14ac:dyDescent="0.25">
      <c r="B38" s="110" t="s">
        <v>95</v>
      </c>
      <c r="C38" s="158" t="s">
        <v>81</v>
      </c>
      <c r="D38" s="159"/>
      <c r="E38" s="160"/>
      <c r="F38" s="53">
        <v>2016</v>
      </c>
      <c r="G38" s="53">
        <v>2017</v>
      </c>
      <c r="H38" s="53">
        <v>2018</v>
      </c>
      <c r="I38" s="53">
        <v>2019</v>
      </c>
      <c r="J38" s="53">
        <v>2020</v>
      </c>
      <c r="K38" s="53">
        <v>2021</v>
      </c>
      <c r="L38" s="53">
        <v>2022</v>
      </c>
      <c r="M38" s="53">
        <v>2023</v>
      </c>
      <c r="N38" s="76">
        <v>2024</v>
      </c>
      <c r="O38" s="55">
        <v>2025</v>
      </c>
      <c r="P38" s="55">
        <v>2026</v>
      </c>
      <c r="Q38" s="56">
        <v>2027</v>
      </c>
    </row>
    <row r="39" spans="2:18" ht="14.25" x14ac:dyDescent="0.2">
      <c r="B39" s="62" t="s">
        <v>96</v>
      </c>
      <c r="C39" s="57"/>
      <c r="D39" s="58" t="s">
        <v>10</v>
      </c>
      <c r="E39" s="111" t="s">
        <v>97</v>
      </c>
      <c r="F39" s="66">
        <v>0</v>
      </c>
      <c r="G39" s="66">
        <f>F43</f>
        <v>29358826.232772145</v>
      </c>
      <c r="H39" s="66">
        <f t="shared" ref="H39:Q39" si="5">G43</f>
        <v>62680337.799274608</v>
      </c>
      <c r="I39" s="66">
        <f t="shared" si="5"/>
        <v>0</v>
      </c>
      <c r="J39" s="66">
        <f t="shared" si="5"/>
        <v>0</v>
      </c>
      <c r="K39" s="66">
        <f t="shared" si="5"/>
        <v>0</v>
      </c>
      <c r="L39" s="66">
        <f t="shared" si="5"/>
        <v>0</v>
      </c>
      <c r="M39" s="66">
        <f t="shared" si="5"/>
        <v>0</v>
      </c>
      <c r="N39" s="67">
        <f t="shared" si="5"/>
        <v>0</v>
      </c>
      <c r="O39" s="66">
        <f t="shared" si="5"/>
        <v>0</v>
      </c>
      <c r="P39" s="66">
        <f t="shared" si="5"/>
        <v>0</v>
      </c>
      <c r="Q39" s="67">
        <f t="shared" si="5"/>
        <v>0</v>
      </c>
    </row>
    <row r="40" spans="2:18" ht="14.25" x14ac:dyDescent="0.2">
      <c r="B40" s="62" t="str">
        <f>B19</f>
        <v>Construction Loan Principal</v>
      </c>
      <c r="C40" s="84" t="s">
        <v>98</v>
      </c>
      <c r="D40" s="112">
        <f>Drivers!F53</f>
        <v>42461</v>
      </c>
      <c r="E40" s="113">
        <f>Drivers!H53</f>
        <v>43040</v>
      </c>
      <c r="F40" s="66">
        <f t="shared" ref="F40:Q41" si="6">F19</f>
        <v>29195615.750651393</v>
      </c>
      <c r="G40" s="66">
        <f t="shared" si="6"/>
        <v>31885393.887851521</v>
      </c>
      <c r="H40" s="66">
        <f t="shared" si="6"/>
        <v>0</v>
      </c>
      <c r="I40" s="66">
        <f t="shared" si="6"/>
        <v>0</v>
      </c>
      <c r="J40" s="66">
        <f t="shared" si="6"/>
        <v>0</v>
      </c>
      <c r="K40" s="66">
        <f t="shared" si="6"/>
        <v>0</v>
      </c>
      <c r="L40" s="66">
        <f t="shared" si="6"/>
        <v>0</v>
      </c>
      <c r="M40" s="66">
        <f t="shared" si="6"/>
        <v>0</v>
      </c>
      <c r="N40" s="67">
        <f t="shared" si="6"/>
        <v>0</v>
      </c>
      <c r="O40" s="66">
        <f t="shared" si="6"/>
        <v>0</v>
      </c>
      <c r="P40" s="66">
        <f t="shared" si="6"/>
        <v>0</v>
      </c>
      <c r="Q40" s="67">
        <f t="shared" si="6"/>
        <v>0</v>
      </c>
    </row>
    <row r="41" spans="2:18" ht="14.25" x14ac:dyDescent="0.2">
      <c r="B41" s="62" t="str">
        <f>B20</f>
        <v>Construction Interest</v>
      </c>
      <c r="C41" s="47"/>
      <c r="D41" s="49"/>
      <c r="E41" s="50"/>
      <c r="F41" s="66">
        <f t="shared" si="6"/>
        <v>163210.48212075263</v>
      </c>
      <c r="G41" s="66">
        <f t="shared" si="6"/>
        <v>1436117.6786509459</v>
      </c>
      <c r="H41" s="66">
        <f t="shared" si="6"/>
        <v>1723750.7823222245</v>
      </c>
      <c r="I41" s="66">
        <f t="shared" si="6"/>
        <v>0</v>
      </c>
      <c r="J41" s="66">
        <f t="shared" si="6"/>
        <v>0</v>
      </c>
      <c r="K41" s="66">
        <f t="shared" si="6"/>
        <v>0</v>
      </c>
      <c r="L41" s="66">
        <f t="shared" si="6"/>
        <v>0</v>
      </c>
      <c r="M41" s="66">
        <f t="shared" si="6"/>
        <v>0</v>
      </c>
      <c r="N41" s="67">
        <f t="shared" si="6"/>
        <v>0</v>
      </c>
      <c r="O41" s="66">
        <f t="shared" si="6"/>
        <v>0</v>
      </c>
      <c r="P41" s="66">
        <f t="shared" si="6"/>
        <v>0</v>
      </c>
      <c r="Q41" s="67">
        <f t="shared" si="6"/>
        <v>0</v>
      </c>
    </row>
    <row r="42" spans="2:18" ht="14.25" x14ac:dyDescent="0.2">
      <c r="B42" s="100" t="s">
        <v>99</v>
      </c>
      <c r="C42" s="114"/>
      <c r="D42" s="102"/>
      <c r="E42" s="115"/>
      <c r="F42" s="116">
        <f t="shared" ref="F42:Q42" si="7">-MAX(0,MIN(F46,SUM(F39:F41)))</f>
        <v>0</v>
      </c>
      <c r="G42" s="116">
        <f t="shared" si="7"/>
        <v>0</v>
      </c>
      <c r="H42" s="116">
        <f t="shared" si="7"/>
        <v>-64404088.581596836</v>
      </c>
      <c r="I42" s="116">
        <f t="shared" si="7"/>
        <v>0</v>
      </c>
      <c r="J42" s="116">
        <f t="shared" si="7"/>
        <v>0</v>
      </c>
      <c r="K42" s="116">
        <f t="shared" si="7"/>
        <v>0</v>
      </c>
      <c r="L42" s="116">
        <f t="shared" si="7"/>
        <v>0</v>
      </c>
      <c r="M42" s="116">
        <f t="shared" si="7"/>
        <v>0</v>
      </c>
      <c r="N42" s="117">
        <f t="shared" si="7"/>
        <v>0</v>
      </c>
      <c r="O42" s="116">
        <f t="shared" si="7"/>
        <v>0</v>
      </c>
      <c r="P42" s="116">
        <f t="shared" si="7"/>
        <v>0</v>
      </c>
      <c r="Q42" s="117">
        <f t="shared" si="7"/>
        <v>0</v>
      </c>
    </row>
    <row r="43" spans="2:18" ht="14.25" x14ac:dyDescent="0.2">
      <c r="B43" s="62" t="s">
        <v>100</v>
      </c>
      <c r="C43" s="47"/>
      <c r="D43" s="49"/>
      <c r="E43" s="50"/>
      <c r="F43" s="66">
        <f>SUM(F39:F42)</f>
        <v>29358826.232772145</v>
      </c>
      <c r="G43" s="66">
        <f t="shared" ref="G43:Q43" si="8">SUM(G39:G42)</f>
        <v>62680337.799274608</v>
      </c>
      <c r="H43" s="66">
        <f t="shared" si="8"/>
        <v>0</v>
      </c>
      <c r="I43" s="66">
        <f t="shared" si="8"/>
        <v>0</v>
      </c>
      <c r="J43" s="66">
        <f t="shared" si="8"/>
        <v>0</v>
      </c>
      <c r="K43" s="66">
        <f t="shared" si="8"/>
        <v>0</v>
      </c>
      <c r="L43" s="66">
        <f t="shared" si="8"/>
        <v>0</v>
      </c>
      <c r="M43" s="66">
        <f t="shared" si="8"/>
        <v>0</v>
      </c>
      <c r="N43" s="67">
        <f t="shared" si="8"/>
        <v>0</v>
      </c>
      <c r="O43" s="66">
        <f t="shared" si="8"/>
        <v>0</v>
      </c>
      <c r="P43" s="66">
        <f t="shared" si="8"/>
        <v>0</v>
      </c>
      <c r="Q43" s="67">
        <f t="shared" si="8"/>
        <v>0</v>
      </c>
    </row>
    <row r="44" spans="2:18" ht="14.25" x14ac:dyDescent="0.2">
      <c r="B44" s="62" t="s">
        <v>101</v>
      </c>
      <c r="C44" s="118"/>
      <c r="E44" s="119"/>
      <c r="F44" s="120">
        <f>SUM($F$40:F41)/SUM($F$22:F22)</f>
        <v>0.59002248355761733</v>
      </c>
      <c r="G44" s="120">
        <f>SUM($F$40:G41)/SUM($F$22:G22)</f>
        <v>0.75445453713383759</v>
      </c>
      <c r="H44" s="120">
        <f>SUM($F$40:H41)/SUM($F$22:H22)</f>
        <v>0.75944556045347356</v>
      </c>
      <c r="I44" s="120">
        <f>SUM($F$40:I41)/SUM($F$22:I22)</f>
        <v>0.75944556045347356</v>
      </c>
      <c r="J44" s="120">
        <f>SUM($F$40:J41)/SUM($F$22:J22)</f>
        <v>0.75944556045347356</v>
      </c>
      <c r="K44" s="120">
        <f>SUM($F$40:K41)/SUM($F$22:K22)</f>
        <v>0.75944556045347356</v>
      </c>
      <c r="L44" s="120">
        <f>SUM($F$40:L41)/SUM($F$22:L22)</f>
        <v>0.75944556045347356</v>
      </c>
      <c r="M44" s="120">
        <f>SUM($F$40:M41)/SUM($F$22:M22)</f>
        <v>0.75944556045347356</v>
      </c>
      <c r="N44" s="121">
        <f>SUM($F$40:N41)/SUM($F$22:N22)</f>
        <v>0.75944556045347356</v>
      </c>
      <c r="O44" s="120">
        <f>SUM($F$40:O41)/SUM($F$22:O22)</f>
        <v>0.75944556045347356</v>
      </c>
      <c r="P44" s="120">
        <f>SUM($F$40:P41)/SUM($F$22:P22)</f>
        <v>0.75944556045347356</v>
      </c>
      <c r="Q44" s="121">
        <f>SUM($F$40:Q41)/SUM($F$22:Q22)</f>
        <v>0.75944556045347356</v>
      </c>
    </row>
    <row r="45" spans="2:18" ht="14.25" x14ac:dyDescent="0.2">
      <c r="B45" s="47"/>
      <c r="C45" s="47"/>
      <c r="D45" s="122" t="s">
        <v>49</v>
      </c>
      <c r="E45" s="123" t="s">
        <v>102</v>
      </c>
      <c r="F45" s="49"/>
      <c r="G45" s="49"/>
      <c r="H45" s="49"/>
      <c r="I45" s="49"/>
      <c r="J45" s="49"/>
      <c r="K45" s="49"/>
      <c r="L45" s="49"/>
      <c r="M45" s="49"/>
      <c r="N45" s="50"/>
      <c r="O45" s="49"/>
      <c r="P45" s="49"/>
      <c r="Q45" s="50"/>
    </row>
    <row r="46" spans="2:18" ht="15" x14ac:dyDescent="0.25">
      <c r="B46" s="124" t="s">
        <v>103</v>
      </c>
      <c r="C46" s="62" t="s">
        <v>104</v>
      </c>
      <c r="D46" s="125">
        <f>Drivers!G100</f>
        <v>0.75</v>
      </c>
      <c r="E46" s="85">
        <f>Drivers!G99</f>
        <v>6.7500000000000004E-2</v>
      </c>
      <c r="F46" s="66">
        <f>SUMPRODUCT((Drivers!$I$7:$FX$7=F$6)*(Drivers!$I98:$FX98))</f>
        <v>0</v>
      </c>
      <c r="G46" s="66">
        <f>SUMPRODUCT((Drivers!$I$7:$FX$7=G$6)*(Drivers!$I98:$FX98))</f>
        <v>0</v>
      </c>
      <c r="H46" s="66">
        <f>SUMPRODUCT((Drivers!$I$7:$FX$7=H$6)*(Drivers!$I98:$FX98))</f>
        <v>69100496.71874997</v>
      </c>
      <c r="I46" s="66">
        <f>SUMPRODUCT((Drivers!$I$7:$FX$7=I$6)*(Drivers!$I98:$FX98))</f>
        <v>0</v>
      </c>
      <c r="J46" s="66">
        <f>SUMPRODUCT((Drivers!$I$7:$FX$7=J$6)*(Drivers!$I98:$FX98))</f>
        <v>0</v>
      </c>
      <c r="K46" s="66">
        <f>SUMPRODUCT((Drivers!$I$7:$FX$7=K$6)*(Drivers!$I98:$FX98))</f>
        <v>0</v>
      </c>
      <c r="L46" s="66">
        <f>SUMPRODUCT((Drivers!$I$7:$FX$7=L$6)*(Drivers!$I98:$FX98))</f>
        <v>0</v>
      </c>
      <c r="M46" s="66">
        <f>SUMPRODUCT((Drivers!$I$7:$FX$7=M$6)*(Drivers!$I98:$FX98))</f>
        <v>0</v>
      </c>
      <c r="N46" s="67">
        <f>SUMPRODUCT((Drivers!$I$7:$FX$7=N$6)*(Drivers!$I98:$FX98))</f>
        <v>0</v>
      </c>
      <c r="O46" s="66">
        <f>SUMPRODUCT((Drivers!$I$7:$FX$7=O$6)*(Drivers!$I98:$FX98))</f>
        <v>0</v>
      </c>
      <c r="P46" s="66">
        <f>SUMPRODUCT((Drivers!$I$7:$FX$7=P$6)*(Drivers!$I98:$FX98))</f>
        <v>0</v>
      </c>
      <c r="Q46" s="67">
        <f>SUMPRODUCT((Drivers!$I$7:$FX$7=Q$6)*(Drivers!$I98:$FX98))</f>
        <v>0</v>
      </c>
    </row>
    <row r="47" spans="2:18" ht="9" customHeight="1" x14ac:dyDescent="0.25">
      <c r="B47" s="124"/>
      <c r="C47" s="47"/>
      <c r="D47" s="49"/>
      <c r="E47" s="50"/>
      <c r="F47" s="49"/>
      <c r="G47" s="49"/>
      <c r="H47" s="49"/>
      <c r="I47" s="49"/>
      <c r="J47" s="49"/>
      <c r="K47" s="49"/>
      <c r="L47" s="49"/>
      <c r="M47" s="49"/>
      <c r="N47" s="50"/>
      <c r="O47" s="49"/>
      <c r="P47" s="49"/>
      <c r="Q47" s="50"/>
    </row>
    <row r="48" spans="2:18" ht="14.25" x14ac:dyDescent="0.2">
      <c r="B48" s="62" t="s">
        <v>105</v>
      </c>
      <c r="C48" s="47"/>
      <c r="D48" s="49"/>
      <c r="E48" s="50"/>
      <c r="F48" s="66">
        <f>SUMPRODUCT((Drivers!$I$7:$FX$7=F$6)*(Drivers!$I102:$FX102))</f>
        <v>0</v>
      </c>
      <c r="G48" s="66">
        <f>SUMPRODUCT((Drivers!$I$7:$FX$7=G$6)*(Drivers!$I102:$FX102))</f>
        <v>0</v>
      </c>
      <c r="H48" s="66">
        <f>SUMPRODUCT((Drivers!$I$7:$FX$7=H$6)*(Drivers!$I102:$FX102))</f>
        <v>575353.98979740706</v>
      </c>
      <c r="I48" s="66">
        <f>SUMPRODUCT((Drivers!$I$7:$FX$7=I$6)*(Drivers!$I102:$FX102))</f>
        <v>3410769.6236543315</v>
      </c>
      <c r="J48" s="66">
        <f>SUMPRODUCT((Drivers!$I$7:$FX$7=J$6)*(Drivers!$I102:$FX102))</f>
        <v>3337266.0491259396</v>
      </c>
      <c r="K48" s="66">
        <f>SUMPRODUCT((Drivers!$I$7:$FX$7=K$6)*(Drivers!$I102:$FX102))</f>
        <v>3260001.8922235826</v>
      </c>
      <c r="L48" s="66">
        <f>SUMPRODUCT((Drivers!$I$7:$FX$7=L$6)*(Drivers!$I102:$FX102))</f>
        <v>3178784.7544158702</v>
      </c>
      <c r="M48" s="66">
        <f>SUMPRODUCT((Drivers!$I$7:$FX$7=M$6)*(Drivers!$I102:$FX102))</f>
        <v>3093412.3936973917</v>
      </c>
      <c r="N48" s="67">
        <f>SUMPRODUCT((Drivers!$I$7:$FX$7=N$6)*(Drivers!$I102:$FX102))</f>
        <v>3003672.2209779131</v>
      </c>
      <c r="O48" s="66">
        <f>SUMPRODUCT((Drivers!$I$7:$FX$7=O$6)*(Drivers!$I102:$FX102))</f>
        <v>2909340.7707058708</v>
      </c>
      <c r="P48" s="66">
        <f>SUMPRODUCT((Drivers!$I$7:$FX$7=P$6)*(Drivers!$I102:$FX102))</f>
        <v>2810183.144407975</v>
      </c>
      <c r="Q48" s="67">
        <f>SUMPRODUCT((Drivers!$I$7:$FX$7=Q$6)*(Drivers!$I102:$FX102))</f>
        <v>2705952.4257592303</v>
      </c>
    </row>
    <row r="49" spans="2:17" ht="14.25" x14ac:dyDescent="0.2">
      <c r="B49" s="100" t="s">
        <v>106</v>
      </c>
      <c r="C49" s="114"/>
      <c r="D49" s="102"/>
      <c r="E49" s="115"/>
      <c r="F49" s="116">
        <f>SUMPRODUCT((Drivers!$I$7:$FX$7=F$6)*(Drivers!$I103:$FX103))</f>
        <v>0</v>
      </c>
      <c r="G49" s="116">
        <f>SUMPRODUCT((Drivers!$I$7:$FX$7=G$6)*(Drivers!$I103:$FX103))</f>
        <v>0</v>
      </c>
      <c r="H49" s="116">
        <f>SUMPRODUCT((Drivers!$I$7:$FX$7=H$6)*(Drivers!$I103:$FX103))</f>
        <v>232555.25510331325</v>
      </c>
      <c r="I49" s="116">
        <f>SUMPRODUCT((Drivers!$I$7:$FX$7=I$6)*(Drivers!$I103:$FX103))</f>
        <v>1436685.8457499899</v>
      </c>
      <c r="J49" s="116">
        <f>SUMPRODUCT((Drivers!$I$7:$FX$7=J$6)*(Drivers!$I103:$FX103))</f>
        <v>1510189.4202783825</v>
      </c>
      <c r="K49" s="116">
        <f>SUMPRODUCT((Drivers!$I$7:$FX$7=K$6)*(Drivers!$I103:$FX103))</f>
        <v>1587453.577180739</v>
      </c>
      <c r="L49" s="116">
        <f>SUMPRODUCT((Drivers!$I$7:$FX$7=L$6)*(Drivers!$I103:$FX103))</f>
        <v>1668670.7149884519</v>
      </c>
      <c r="M49" s="116">
        <f>SUMPRODUCT((Drivers!$I$7:$FX$7=M$6)*(Drivers!$I103:$FX103))</f>
        <v>1754043.0757069299</v>
      </c>
      <c r="N49" s="117">
        <f>SUMPRODUCT((Drivers!$I$7:$FX$7=N$6)*(Drivers!$I103:$FX103))</f>
        <v>1843783.2484264085</v>
      </c>
      <c r="O49" s="116">
        <f>SUMPRODUCT((Drivers!$I$7:$FX$7=O$6)*(Drivers!$I103:$FX103))</f>
        <v>1938114.6986984506</v>
      </c>
      <c r="P49" s="116">
        <f>SUMPRODUCT((Drivers!$I$7:$FX$7=P$6)*(Drivers!$I103:$FX103))</f>
        <v>2037272.3249963475</v>
      </c>
      <c r="Q49" s="117">
        <f>SUMPRODUCT((Drivers!$I$7:$FX$7=Q$6)*(Drivers!$I103:$FX103))</f>
        <v>2141503.0436450914</v>
      </c>
    </row>
    <row r="50" spans="2:17" ht="14.25" x14ac:dyDescent="0.2">
      <c r="B50" s="62" t="s">
        <v>107</v>
      </c>
      <c r="C50" s="47"/>
      <c r="D50" s="49"/>
      <c r="E50" s="50"/>
      <c r="F50" s="66">
        <f>SUMPRODUCT((Drivers!$I$7:$FX$7=F$6)*(Drivers!$I104:$FX104))</f>
        <v>0</v>
      </c>
      <c r="G50" s="66">
        <f>SUMPRODUCT((Drivers!$I$7:$FX$7=G$6)*(Drivers!$I104:$FX104))</f>
        <v>0</v>
      </c>
      <c r="H50" s="66">
        <f>SUMPRODUCT((Drivers!$I$7:$FX$7=H$6)*(Drivers!$I104:$FX104))</f>
        <v>807909.24490072031</v>
      </c>
      <c r="I50" s="66">
        <f>SUMPRODUCT((Drivers!$I$7:$FX$7=I$6)*(Drivers!$I104:$FX104))</f>
        <v>4847455.4694043221</v>
      </c>
      <c r="J50" s="66">
        <f>SUMPRODUCT((Drivers!$I$7:$FX$7=J$6)*(Drivers!$I104:$FX104))</f>
        <v>4847455.4694043212</v>
      </c>
      <c r="K50" s="66">
        <f>SUMPRODUCT((Drivers!$I$7:$FX$7=K$6)*(Drivers!$I104:$FX104))</f>
        <v>4847455.4694043212</v>
      </c>
      <c r="L50" s="66">
        <f>SUMPRODUCT((Drivers!$I$7:$FX$7=L$6)*(Drivers!$I104:$FX104))</f>
        <v>4847455.4694043212</v>
      </c>
      <c r="M50" s="66">
        <f>SUMPRODUCT((Drivers!$I$7:$FX$7=M$6)*(Drivers!$I104:$FX104))</f>
        <v>4847455.4694043212</v>
      </c>
      <c r="N50" s="67">
        <f>SUMPRODUCT((Drivers!$I$7:$FX$7=N$6)*(Drivers!$I104:$FX104))</f>
        <v>4847455.4694043221</v>
      </c>
      <c r="O50" s="66">
        <f>SUMPRODUCT((Drivers!$I$7:$FX$7=O$6)*(Drivers!$I104:$FX104))</f>
        <v>4847455.4694043212</v>
      </c>
      <c r="P50" s="66">
        <f>SUMPRODUCT((Drivers!$I$7:$FX$7=P$6)*(Drivers!$I104:$FX104))</f>
        <v>4847455.4694043221</v>
      </c>
      <c r="Q50" s="67">
        <f>SUMPRODUCT((Drivers!$I$7:$FX$7=Q$6)*(Drivers!$I104:$FX104))</f>
        <v>4847455.4694043212</v>
      </c>
    </row>
    <row r="51" spans="2:17" ht="14.25" x14ac:dyDescent="0.2">
      <c r="B51" s="62" t="s">
        <v>57</v>
      </c>
      <c r="C51" s="47"/>
      <c r="D51" s="49"/>
      <c r="E51" s="50"/>
      <c r="F51" s="64">
        <f t="shared" ref="F51:Q51" si="9">F34/SUM($F$46:$Q$46)</f>
        <v>0</v>
      </c>
      <c r="G51" s="64">
        <f t="shared" si="9"/>
        <v>6.7885365847553331E-4</v>
      </c>
      <c r="H51" s="64">
        <f t="shared" si="9"/>
        <v>5.2709682425650273E-2</v>
      </c>
      <c r="I51" s="64">
        <f t="shared" si="9"/>
        <v>9.0367346938775517E-2</v>
      </c>
      <c r="J51" s="64">
        <f t="shared" si="9"/>
        <v>9.2626530612244934E-2</v>
      </c>
      <c r="K51" s="64">
        <f t="shared" si="9"/>
        <v>9.4942193877551054E-2</v>
      </c>
      <c r="L51" s="64">
        <f t="shared" si="9"/>
        <v>9.7315748724489823E-2</v>
      </c>
      <c r="M51" s="64">
        <f t="shared" si="9"/>
        <v>9.9748642442602078E-2</v>
      </c>
      <c r="N51" s="99">
        <f t="shared" si="9"/>
        <v>0.1022423585036671</v>
      </c>
      <c r="O51" s="64">
        <f t="shared" si="9"/>
        <v>0.10479841746625876</v>
      </c>
      <c r="P51" s="64">
        <f t="shared" si="9"/>
        <v>0.10741837790291529</v>
      </c>
      <c r="Q51" s="99">
        <f t="shared" si="9"/>
        <v>0.11010383735048811</v>
      </c>
    </row>
    <row r="52" spans="2:17" s="49" customFormat="1" ht="14.25" x14ac:dyDescent="0.2">
      <c r="B52" s="100" t="s">
        <v>108</v>
      </c>
      <c r="C52" s="114"/>
      <c r="D52" s="102"/>
      <c r="E52" s="115"/>
      <c r="F52" s="126">
        <f t="shared" ref="F52:Q52" si="10">IFERROR(F34/F50,0)</f>
        <v>0</v>
      </c>
      <c r="G52" s="126">
        <f t="shared" si="10"/>
        <v>0</v>
      </c>
      <c r="H52" s="126">
        <f t="shared" si="10"/>
        <v>4.5082603776214718</v>
      </c>
      <c r="I52" s="126">
        <f t="shared" si="10"/>
        <v>1.2881868848590665</v>
      </c>
      <c r="J52" s="126">
        <f t="shared" si="10"/>
        <v>1.3203915569805438</v>
      </c>
      <c r="K52" s="126">
        <f t="shared" si="10"/>
        <v>1.3534013459050576</v>
      </c>
      <c r="L52" s="126">
        <f t="shared" si="10"/>
        <v>1.3872363795526839</v>
      </c>
      <c r="M52" s="126">
        <f t="shared" si="10"/>
        <v>1.4219172890415008</v>
      </c>
      <c r="N52" s="127">
        <f t="shared" si="10"/>
        <v>1.4574652212675379</v>
      </c>
      <c r="O52" s="126">
        <f t="shared" si="10"/>
        <v>1.4939018517992264</v>
      </c>
      <c r="P52" s="126">
        <f t="shared" si="10"/>
        <v>1.5312493980942075</v>
      </c>
      <c r="Q52" s="128">
        <f t="shared" si="10"/>
        <v>1.5695306330465619</v>
      </c>
    </row>
    <row r="53" spans="2:17" ht="6.95" customHeight="1" x14ac:dyDescent="0.2"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75"/>
      <c r="O53" s="75"/>
      <c r="P53" s="49"/>
      <c r="Q53" s="49"/>
    </row>
    <row r="54" spans="2:17" ht="15" x14ac:dyDescent="0.25">
      <c r="B54" s="110" t="s">
        <v>109</v>
      </c>
      <c r="C54" s="158" t="s">
        <v>81</v>
      </c>
      <c r="D54" s="159"/>
      <c r="E54" s="160"/>
      <c r="F54" s="53">
        <v>2016</v>
      </c>
      <c r="G54" s="53">
        <v>2017</v>
      </c>
      <c r="H54" s="53">
        <v>2018</v>
      </c>
      <c r="I54" s="53">
        <v>2019</v>
      </c>
      <c r="J54" s="53">
        <v>2020</v>
      </c>
      <c r="K54" s="53">
        <v>2021</v>
      </c>
      <c r="L54" s="53">
        <v>2022</v>
      </c>
      <c r="M54" s="53">
        <v>2023</v>
      </c>
      <c r="N54" s="76">
        <v>2024</v>
      </c>
      <c r="O54" s="55">
        <v>2025</v>
      </c>
      <c r="P54" s="55">
        <v>2026</v>
      </c>
      <c r="Q54" s="56">
        <v>2027</v>
      </c>
    </row>
    <row r="55" spans="2:17" s="49" customFormat="1" ht="14.25" x14ac:dyDescent="0.2">
      <c r="B55" s="62" t="s">
        <v>19</v>
      </c>
      <c r="C55" s="164"/>
      <c r="D55" s="165"/>
      <c r="E55" s="166"/>
      <c r="F55" s="129">
        <f t="shared" ref="F55:Q55" si="11">-F17</f>
        <v>-11400000.000000002</v>
      </c>
      <c r="G55" s="130">
        <f t="shared" si="11"/>
        <v>0</v>
      </c>
      <c r="H55" s="130">
        <f t="shared" si="11"/>
        <v>0</v>
      </c>
      <c r="I55" s="130">
        <f t="shared" si="11"/>
        <v>0</v>
      </c>
      <c r="J55" s="130">
        <f t="shared" si="11"/>
        <v>0</v>
      </c>
      <c r="K55" s="130">
        <f t="shared" si="11"/>
        <v>0</v>
      </c>
      <c r="L55" s="130">
        <f t="shared" si="11"/>
        <v>0</v>
      </c>
      <c r="M55" s="130">
        <f t="shared" si="11"/>
        <v>0</v>
      </c>
      <c r="N55" s="131">
        <f t="shared" si="11"/>
        <v>0</v>
      </c>
      <c r="O55" s="129">
        <f t="shared" si="11"/>
        <v>0</v>
      </c>
      <c r="P55" s="130">
        <f t="shared" si="11"/>
        <v>0</v>
      </c>
      <c r="Q55" s="131">
        <f t="shared" si="11"/>
        <v>0</v>
      </c>
    </row>
    <row r="56" spans="2:17" ht="14.25" x14ac:dyDescent="0.2">
      <c r="B56" s="62" t="s">
        <v>62</v>
      </c>
      <c r="C56" s="47"/>
      <c r="D56" s="49"/>
      <c r="E56" s="50"/>
      <c r="F56" s="132">
        <f t="shared" ref="F56:Q56" si="12">F34-F50</f>
        <v>0</v>
      </c>
      <c r="G56" s="133">
        <f t="shared" si="12"/>
        <v>46909.125</v>
      </c>
      <c r="H56" s="133">
        <f t="shared" si="12"/>
        <v>2834355.9925992796</v>
      </c>
      <c r="I56" s="133">
        <f t="shared" si="12"/>
        <v>1396973.091220676</v>
      </c>
      <c r="J56" s="133">
        <f t="shared" si="12"/>
        <v>1553083.8052363032</v>
      </c>
      <c r="K56" s="133">
        <f t="shared" si="12"/>
        <v>1713097.2871023193</v>
      </c>
      <c r="L56" s="133">
        <f t="shared" si="12"/>
        <v>1877111.1060149847</v>
      </c>
      <c r="M56" s="133">
        <f t="shared" si="12"/>
        <v>2045225.2704004673</v>
      </c>
      <c r="N56" s="65">
        <f t="shared" si="12"/>
        <v>2217542.2888955846</v>
      </c>
      <c r="O56" s="132">
        <f t="shared" si="12"/>
        <v>2394167.232853082</v>
      </c>
      <c r="P56" s="133">
        <f t="shared" si="12"/>
        <v>2575207.80040952</v>
      </c>
      <c r="Q56" s="65">
        <f t="shared" si="12"/>
        <v>2760774.3821548624</v>
      </c>
    </row>
    <row r="57" spans="2:17" s="49" customFormat="1" ht="14.25" x14ac:dyDescent="0.2">
      <c r="B57" s="62" t="s">
        <v>63</v>
      </c>
      <c r="C57" s="47"/>
      <c r="E57" s="50"/>
      <c r="F57" s="132">
        <f t="shared" ref="F57:Q57" si="13">F46+F42</f>
        <v>0</v>
      </c>
      <c r="G57" s="133">
        <f t="shared" si="13"/>
        <v>0</v>
      </c>
      <c r="H57" s="133">
        <f t="shared" si="13"/>
        <v>4696408.1371531337</v>
      </c>
      <c r="I57" s="133">
        <f t="shared" si="13"/>
        <v>0</v>
      </c>
      <c r="J57" s="133">
        <f t="shared" si="13"/>
        <v>0</v>
      </c>
      <c r="K57" s="133">
        <f t="shared" si="13"/>
        <v>0</v>
      </c>
      <c r="L57" s="133">
        <f t="shared" si="13"/>
        <v>0</v>
      </c>
      <c r="M57" s="133">
        <f t="shared" si="13"/>
        <v>0</v>
      </c>
      <c r="N57" s="65">
        <f t="shared" si="13"/>
        <v>0</v>
      </c>
      <c r="O57" s="132">
        <f t="shared" si="13"/>
        <v>0</v>
      </c>
      <c r="P57" s="133">
        <f t="shared" si="13"/>
        <v>0</v>
      </c>
      <c r="Q57" s="65">
        <f t="shared" si="13"/>
        <v>0</v>
      </c>
    </row>
    <row r="58" spans="2:17" ht="14.25" x14ac:dyDescent="0.2">
      <c r="B58" s="62" t="s">
        <v>110</v>
      </c>
      <c r="C58" s="134" t="s">
        <v>111</v>
      </c>
      <c r="E58" s="135">
        <f>Drivers!E5</f>
        <v>7.0000000000000007E-2</v>
      </c>
      <c r="F58" s="92">
        <f>SUMPRODUCT((Drivers!$I$7:$FX$7=F$6)*(Drivers!$I114:$FX114))</f>
        <v>0</v>
      </c>
      <c r="G58" s="66">
        <f>SUMPRODUCT((Drivers!$I$7:$FX$7=G$6)*(Drivers!$I114:$FX114))</f>
        <v>0</v>
      </c>
      <c r="H58" s="66">
        <f>SUMPRODUCT((Drivers!$I$7:$FX$7=H$6)*(Drivers!$I114:$FX114))</f>
        <v>0</v>
      </c>
      <c r="I58" s="66">
        <f>SUMPRODUCT((Drivers!$I$7:$FX$7=I$6)*(Drivers!$I114:$FX114))</f>
        <v>0</v>
      </c>
      <c r="J58" s="66">
        <f>SUMPRODUCT((Drivers!$I$7:$FX$7=J$6)*(Drivers!$I114:$FX114))</f>
        <v>0</v>
      </c>
      <c r="K58" s="66">
        <f>SUMPRODUCT((Drivers!$I$7:$FX$7=K$6)*(Drivers!$I114:$FX114))</f>
        <v>0</v>
      </c>
      <c r="L58" s="66">
        <f>SUMPRODUCT((Drivers!$I$7:$FX$7=L$6)*(Drivers!$I114:$FX114))</f>
        <v>0</v>
      </c>
      <c r="M58" s="66">
        <f>SUMPRODUCT((Drivers!$I$7:$FX$7=M$6)*(Drivers!$I114:$FX114))</f>
        <v>0</v>
      </c>
      <c r="N58" s="67">
        <f>SUMPRODUCT((Drivers!$I$7:$FX$7=N$6)*(Drivers!$I114:$FX114))</f>
        <v>101349074.98513557</v>
      </c>
      <c r="O58" s="92">
        <f>SUMPRODUCT((Drivers!$I$7:$FX$7=O$6)*(Drivers!$I114:$FX114))</f>
        <v>0</v>
      </c>
      <c r="P58" s="66">
        <f>SUMPRODUCT((Drivers!$I$7:$FX$7=P$6)*(Drivers!$I114:$FX114))</f>
        <v>0</v>
      </c>
      <c r="Q58" s="67">
        <f>SUMPRODUCT((Drivers!$I$7:$FX$7=Q$6)*(Drivers!$I114:$FX114))</f>
        <v>0</v>
      </c>
    </row>
    <row r="59" spans="2:17" ht="14.25" x14ac:dyDescent="0.2">
      <c r="B59" s="62" t="s">
        <v>7</v>
      </c>
      <c r="C59" s="118"/>
      <c r="E59" s="135">
        <f>Drivers!E6</f>
        <v>0.04</v>
      </c>
      <c r="F59" s="92">
        <f>SUMPRODUCT((Drivers!$I$7:$FX$7=F$6)*(Drivers!$I115:$FX115))</f>
        <v>0</v>
      </c>
      <c r="G59" s="66">
        <f>SUMPRODUCT((Drivers!$I$7:$FX$7=G$6)*(Drivers!$I115:$FX115))</f>
        <v>0</v>
      </c>
      <c r="H59" s="66">
        <f>SUMPRODUCT((Drivers!$I$7:$FX$7=H$6)*(Drivers!$I115:$FX115))</f>
        <v>0</v>
      </c>
      <c r="I59" s="66">
        <f>SUMPRODUCT((Drivers!$I$7:$FX$7=I$6)*(Drivers!$I115:$FX115))</f>
        <v>0</v>
      </c>
      <c r="J59" s="66">
        <f>SUMPRODUCT((Drivers!$I$7:$FX$7=J$6)*(Drivers!$I115:$FX115))</f>
        <v>0</v>
      </c>
      <c r="K59" s="66">
        <f>SUMPRODUCT((Drivers!$I$7:$FX$7=K$6)*(Drivers!$I115:$FX115))</f>
        <v>0</v>
      </c>
      <c r="L59" s="66">
        <f>SUMPRODUCT((Drivers!$I$7:$FX$7=L$6)*(Drivers!$I115:$FX115))</f>
        <v>0</v>
      </c>
      <c r="M59" s="66">
        <f>SUMPRODUCT((Drivers!$I$7:$FX$7=M$6)*(Drivers!$I115:$FX115))</f>
        <v>0</v>
      </c>
      <c r="N59" s="67">
        <f>SUMPRODUCT((Drivers!$I$7:$FX$7=N$6)*(Drivers!$I115:$FX115))</f>
        <v>-4053962.9994054227</v>
      </c>
      <c r="O59" s="92">
        <f>SUMPRODUCT((Drivers!$I$7:$FX$7=O$6)*(Drivers!$I115:$FX115))</f>
        <v>0</v>
      </c>
      <c r="P59" s="66">
        <f>SUMPRODUCT((Drivers!$I$7:$FX$7=P$6)*(Drivers!$I115:$FX115))</f>
        <v>0</v>
      </c>
      <c r="Q59" s="67">
        <f>SUMPRODUCT((Drivers!$I$7:$FX$7=Q$6)*(Drivers!$I115:$FX115))</f>
        <v>0</v>
      </c>
    </row>
    <row r="60" spans="2:17" ht="14.25" x14ac:dyDescent="0.2">
      <c r="B60" s="100" t="s">
        <v>112</v>
      </c>
      <c r="C60" s="136"/>
      <c r="D60" s="137"/>
      <c r="E60" s="138"/>
      <c r="F60" s="139">
        <f>SUMPRODUCT((Drivers!$I$7:$FX$7=F$6)*(Drivers!$I116:$FX116))</f>
        <v>0</v>
      </c>
      <c r="G60" s="116">
        <f>SUMPRODUCT((Drivers!$I$7:$FX$7=G$6)*(Drivers!$I116:$FX116))</f>
        <v>0</v>
      </c>
      <c r="H60" s="116">
        <f>SUMPRODUCT((Drivers!$I$7:$FX$7=H$6)*(Drivers!$I116:$FX116))</f>
        <v>0</v>
      </c>
      <c r="I60" s="116">
        <f>SUMPRODUCT((Drivers!$I$7:$FX$7=I$6)*(Drivers!$I116:$FX116))</f>
        <v>0</v>
      </c>
      <c r="J60" s="116">
        <f>SUMPRODUCT((Drivers!$I$7:$FX$7=J$6)*(Drivers!$I116:$FX116))</f>
        <v>0</v>
      </c>
      <c r="K60" s="116">
        <f>SUMPRODUCT((Drivers!$I$7:$FX$7=K$6)*(Drivers!$I116:$FX116))</f>
        <v>0</v>
      </c>
      <c r="L60" s="116">
        <f>SUMPRODUCT((Drivers!$I$7:$FX$7=L$6)*(Drivers!$I116:$FX116))</f>
        <v>0</v>
      </c>
      <c r="M60" s="116">
        <f>SUMPRODUCT((Drivers!$I$7:$FX$7=M$6)*(Drivers!$I116:$FX116))</f>
        <v>0</v>
      </c>
      <c r="N60" s="117">
        <f>SUMPRODUCT((Drivers!$I$7:$FX$7=N$6)*(Drivers!$I116:$FX116))</f>
        <v>-60458541.600698873</v>
      </c>
      <c r="O60" s="139">
        <f>SUMPRODUCT((Drivers!$I$7:$FX$7=O$6)*(Drivers!$I116:$FX116))</f>
        <v>0</v>
      </c>
      <c r="P60" s="116">
        <f>SUMPRODUCT((Drivers!$I$7:$FX$7=P$6)*(Drivers!$I116:$FX116))</f>
        <v>0</v>
      </c>
      <c r="Q60" s="117">
        <f>SUMPRODUCT((Drivers!$I$7:$FX$7=Q$6)*(Drivers!$I116:$FX116))</f>
        <v>0</v>
      </c>
    </row>
    <row r="61" spans="2:17" ht="14.25" x14ac:dyDescent="0.2">
      <c r="B61" s="62" t="s">
        <v>113</v>
      </c>
      <c r="C61" s="118"/>
      <c r="E61" s="119"/>
      <c r="F61" s="66">
        <f>SUMPRODUCT((Drivers!$I$7:$FX$7=F$6)*(Drivers!$I117:$FX117))</f>
        <v>0</v>
      </c>
      <c r="G61" s="66">
        <f>SUMPRODUCT((Drivers!$I$7:$FX$7=G$6)*(Drivers!$I117:$FX117))</f>
        <v>0</v>
      </c>
      <c r="H61" s="66">
        <f>SUMPRODUCT((Drivers!$I$7:$FX$7=H$6)*(Drivers!$I117:$FX117))</f>
        <v>0</v>
      </c>
      <c r="I61" s="66">
        <f>SUMPRODUCT((Drivers!$I$7:$FX$7=I$6)*(Drivers!$I117:$FX117))</f>
        <v>0</v>
      </c>
      <c r="J61" s="66">
        <f>SUMPRODUCT((Drivers!$I$7:$FX$7=J$6)*(Drivers!$I117:$FX117))</f>
        <v>0</v>
      </c>
      <c r="K61" s="66">
        <f>SUMPRODUCT((Drivers!$I$7:$FX$7=K$6)*(Drivers!$I117:$FX117))</f>
        <v>0</v>
      </c>
      <c r="L61" s="66">
        <f>SUMPRODUCT((Drivers!$I$7:$FX$7=L$6)*(Drivers!$I117:$FX117))</f>
        <v>0</v>
      </c>
      <c r="M61" s="66">
        <f>SUMPRODUCT((Drivers!$I$7:$FX$7=M$6)*(Drivers!$I117:$FX117))</f>
        <v>0</v>
      </c>
      <c r="N61" s="67">
        <f>SUMPRODUCT((Drivers!$I$7:$FX$7=N$6)*(Drivers!$I117:$FX117))</f>
        <v>36836570.385031268</v>
      </c>
      <c r="O61" s="66">
        <f>SUMPRODUCT((Drivers!$I$7:$FX$7=O$6)*(Drivers!$I117:$FX117))</f>
        <v>0</v>
      </c>
      <c r="P61" s="66">
        <f>SUMPRODUCT((Drivers!$I$7:$FX$7=P$6)*(Drivers!$I117:$FX117))</f>
        <v>0</v>
      </c>
      <c r="Q61" s="67">
        <f>SUMPRODUCT((Drivers!$I$7:$FX$7=Q$6)*(Drivers!$I117:$FX117))</f>
        <v>0</v>
      </c>
    </row>
    <row r="62" spans="2:17" x14ac:dyDescent="0.2">
      <c r="B62" s="118"/>
      <c r="C62" s="118"/>
      <c r="E62" s="119"/>
      <c r="N62" s="119"/>
      <c r="Q62" s="119"/>
    </row>
    <row r="63" spans="2:17" ht="15" x14ac:dyDescent="0.25">
      <c r="B63" s="124" t="s">
        <v>114</v>
      </c>
      <c r="C63" s="118"/>
      <c r="E63" s="119"/>
      <c r="F63" s="66">
        <f>SUMPRODUCT((Drivers!$I$7:$FX$7=F$6)*(Drivers!$I112:$FX112))</f>
        <v>-11400000.000000002</v>
      </c>
      <c r="G63" s="66">
        <f>SUMPRODUCT((Drivers!$I$7:$FX$7=G$6)*(Drivers!$I112:$FX112))</f>
        <v>46909.125</v>
      </c>
      <c r="H63" s="66">
        <f>SUMPRODUCT((Drivers!$I$7:$FX$7=H$6)*(Drivers!$I112:$FX112))</f>
        <v>7530764.1297524199</v>
      </c>
      <c r="I63" s="66">
        <f>SUMPRODUCT((Drivers!$I$7:$FX$7=I$6)*(Drivers!$I112:$FX112))</f>
        <v>1396973.0912206755</v>
      </c>
      <c r="J63" s="66">
        <f>SUMPRODUCT((Drivers!$I$7:$FX$7=J$6)*(Drivers!$I112:$FX112))</f>
        <v>1553083.805236303</v>
      </c>
      <c r="K63" s="66">
        <f>SUMPRODUCT((Drivers!$I$7:$FX$7=K$6)*(Drivers!$I112:$FX112))</f>
        <v>1713097.2871023188</v>
      </c>
      <c r="L63" s="66">
        <f>SUMPRODUCT((Drivers!$I$7:$FX$7=L$6)*(Drivers!$I112:$FX112))</f>
        <v>1877111.106014983</v>
      </c>
      <c r="M63" s="66">
        <f>SUMPRODUCT((Drivers!$I$7:$FX$7=M$6)*(Drivers!$I112:$FX112))</f>
        <v>2045225.270400465</v>
      </c>
      <c r="N63" s="67">
        <f>SUMPRODUCT((Drivers!$I$7:$FX$7=N$6)*(Drivers!$I112:$FX112))</f>
        <v>37390955.95725517</v>
      </c>
      <c r="O63" s="66">
        <f>SUMPRODUCT((Drivers!$I$7:$FX$7=O$6)*(Drivers!$I112:$FX112))</f>
        <v>0</v>
      </c>
      <c r="P63" s="66">
        <f>SUMPRODUCT((Drivers!$I$7:$FX$7=P$6)*(Drivers!$I112:$FX112))</f>
        <v>0</v>
      </c>
      <c r="Q63" s="67">
        <f>SUMPRODUCT((Drivers!$I$7:$FX$7=Q$6)*(Drivers!$I112:$FX112))</f>
        <v>0</v>
      </c>
    </row>
    <row r="64" spans="2:17" ht="15.95" customHeight="1" x14ac:dyDescent="0.2">
      <c r="B64" s="140" t="s">
        <v>115</v>
      </c>
      <c r="C64" s="141"/>
      <c r="D64" s="142"/>
      <c r="E64" s="143"/>
      <c r="F64" s="144">
        <f>F63/-$F$63</f>
        <v>-1</v>
      </c>
      <c r="G64" s="144">
        <f t="shared" ref="G64:Q64" si="14">G63/-$F$63</f>
        <v>4.1148355263157885E-3</v>
      </c>
      <c r="H64" s="144">
        <f t="shared" si="14"/>
        <v>0.66059334471512443</v>
      </c>
      <c r="I64" s="144">
        <f t="shared" si="14"/>
        <v>0.12254149922988379</v>
      </c>
      <c r="J64" s="144">
        <f t="shared" si="14"/>
        <v>0.13623542151195639</v>
      </c>
      <c r="K64" s="144">
        <f t="shared" si="14"/>
        <v>0.15027169185108058</v>
      </c>
      <c r="L64" s="144">
        <f t="shared" si="14"/>
        <v>0.1646588689486827</v>
      </c>
      <c r="M64" s="144">
        <f t="shared" si="14"/>
        <v>0.17940572547372496</v>
      </c>
      <c r="N64" s="145">
        <f t="shared" si="14"/>
        <v>3.2799084173030844</v>
      </c>
      <c r="O64" s="64">
        <f t="shared" si="14"/>
        <v>0</v>
      </c>
      <c r="P64" s="64">
        <f t="shared" si="14"/>
        <v>0</v>
      </c>
      <c r="Q64" s="99">
        <f t="shared" si="14"/>
        <v>0</v>
      </c>
    </row>
    <row r="65" spans="2:17" ht="15.95" customHeight="1" x14ac:dyDescent="0.2">
      <c r="B65" s="146" t="s">
        <v>116</v>
      </c>
      <c r="C65" s="147"/>
      <c r="D65" s="148"/>
      <c r="E65" s="149"/>
      <c r="F65" s="150">
        <f>SUM($F$63:F63)/-$F$63</f>
        <v>-1</v>
      </c>
      <c r="G65" s="150">
        <f>SUM($G$63:G63)/-$F$63</f>
        <v>4.1148355263157885E-3</v>
      </c>
      <c r="H65" s="150">
        <f>SUM($G$63:H63)/-$F$63</f>
        <v>0.66470818024144018</v>
      </c>
      <c r="I65" s="150">
        <f>SUM($G$63:I63)/-$F$63</f>
        <v>0.78724967947132396</v>
      </c>
      <c r="J65" s="150">
        <f>SUM($G$63:J63)/-$F$63</f>
        <v>0.92348510098328029</v>
      </c>
      <c r="K65" s="150">
        <f>SUM($G$63:K63)/-$F$63</f>
        <v>1.073756792834361</v>
      </c>
      <c r="L65" s="150">
        <f>SUM($G$63:L63)/-$F$63</f>
        <v>1.2384156617830437</v>
      </c>
      <c r="M65" s="150">
        <f>SUM($G$63:M63)/-$F$63</f>
        <v>1.4178213872567687</v>
      </c>
      <c r="N65" s="151">
        <f>SUM($G$63:N63)/-$F$63</f>
        <v>4.6977298045598532</v>
      </c>
      <c r="O65" s="152">
        <f>SUM($G$63:O63)/-$F$63</f>
        <v>4.6977298045598532</v>
      </c>
      <c r="P65" s="152">
        <f>SUM($G$63:P63)/-$F$63</f>
        <v>4.6977298045598532</v>
      </c>
      <c r="Q65" s="153">
        <f>SUM($G$63:Q63)/-$F$63</f>
        <v>4.6977298045598532</v>
      </c>
    </row>
    <row r="67" spans="2:17" x14ac:dyDescent="0.2">
      <c r="N67" s="154"/>
    </row>
    <row r="71" spans="2:17" x14ac:dyDescent="0.2">
      <c r="C71" s="157"/>
    </row>
  </sheetData>
  <mergeCells count="5">
    <mergeCell ref="C24:E24"/>
    <mergeCell ref="C33:E33"/>
    <mergeCell ref="C38:E38"/>
    <mergeCell ref="C54:E54"/>
    <mergeCell ref="C55:E55"/>
  </mergeCells>
  <printOptions horizontalCentered="1"/>
  <pageMargins left="0.5" right="0" top="0.5" bottom="1" header="0.5" footer="0.5"/>
  <pageSetup scale="62" orientation="landscape" horizontalDpi="4294967292" verticalDpi="4294967292"/>
  <headerFooter alignWithMargins="0">
    <oddFooter>&amp;L&amp;K000000&amp;D&amp;C&amp;K000000Confidential Not For Circulation&amp;R&amp;K000000Prepared by Lance Bullen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Drivers</vt:lpstr>
      <vt:lpstr>Annual </vt:lpstr>
      <vt:lpstr>'Annual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Bullen</dc:creator>
  <cp:lastModifiedBy>Tony Trotter</cp:lastModifiedBy>
  <dcterms:created xsi:type="dcterms:W3CDTF">2019-11-10T23:32:21Z</dcterms:created>
  <dcterms:modified xsi:type="dcterms:W3CDTF">2021-09-01T03:03:20Z</dcterms:modified>
</cp:coreProperties>
</file>