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" ContentType="application/msword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nyLin\Desktop\work-dir\financial-report-parser\"/>
    </mc:Choice>
  </mc:AlternateContent>
  <xr:revisionPtr revIDLastSave="0" documentId="8_{1E34198C-3C79-464E-A7DB-06A72EC80FFC}" xr6:coauthVersionLast="47" xr6:coauthVersionMax="47" xr10:uidLastSave="{00000000-0000-0000-0000-000000000000}"/>
  <bookViews>
    <workbookView xWindow="-120" yWindow="-120" windowWidth="29040" windowHeight="15840" tabRatio="753" activeTab="1"/>
  </bookViews>
  <sheets>
    <sheet name="資產表" sheetId="1" r:id="rId1"/>
    <sheet name="負債表 " sheetId="6" r:id="rId2"/>
    <sheet name="附表1-應收預付及應付預收款項明細表" sheetId="10" r:id="rId3"/>
    <sheet name="附表2-國內外金融投資明細表" sheetId="7" r:id="rId4"/>
    <sheet name="上市櫃公司實收資本工作表" sheetId="8" r:id="rId5"/>
  </sheets>
  <definedNames>
    <definedName name="_xlnm.Print_Area" localSheetId="4">上市櫃公司實收資本工作表!$A$1:$F$31</definedName>
    <definedName name="_xlnm.Print_Area" localSheetId="2">'附表1-應收預付及應付預收款項明細表'!$A$1:$Q$54</definedName>
    <definedName name="_xlnm.Print_Area" localSheetId="3">'附表2-國內外金融投資明細表'!$A$1:$O$30</definedName>
    <definedName name="_xlnm.Print_Area" localSheetId="1">'負債表 '!$A$1:$M$49</definedName>
    <definedName name="_xlnm.Print_Area" localSheetId="0">資產表!$A$1:$M$55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M42" i="6"/>
  <c r="M23" i="6"/>
  <c r="M24" i="6"/>
  <c r="M25" i="6"/>
  <c r="M49" i="1"/>
  <c r="M47" i="1"/>
  <c r="M46" i="1"/>
  <c r="M41" i="1"/>
  <c r="M39" i="1"/>
  <c r="D18" i="8"/>
  <c r="E22" i="7"/>
  <c r="G8" i="1"/>
  <c r="M8" i="1"/>
  <c r="E30" i="7"/>
  <c r="L24" i="7"/>
  <c r="C44" i="1" s="1"/>
  <c r="M44" i="1" s="1"/>
  <c r="M24" i="7"/>
  <c r="H44" i="1" s="1"/>
  <c r="L25" i="7"/>
  <c r="M25" i="7"/>
  <c r="L26" i="7"/>
  <c r="M26" i="7"/>
  <c r="L27" i="7"/>
  <c r="M27" i="7"/>
  <c r="L28" i="7"/>
  <c r="M28" i="7"/>
  <c r="H45" i="1"/>
  <c r="M23" i="7"/>
  <c r="H43" i="1"/>
  <c r="H40" i="1" s="1"/>
  <c r="L23" i="7"/>
  <c r="C43" i="1" s="1"/>
  <c r="L15" i="7"/>
  <c r="C31" i="1"/>
  <c r="M31" i="1" s="1"/>
  <c r="M15" i="7"/>
  <c r="H31" i="1" s="1"/>
  <c r="L16" i="7"/>
  <c r="C32" i="1" s="1"/>
  <c r="M16" i="7"/>
  <c r="H32" i="1" s="1"/>
  <c r="L17" i="7"/>
  <c r="M17" i="7"/>
  <c r="L18" i="7"/>
  <c r="C34" i="1"/>
  <c r="M34" i="1" s="1"/>
  <c r="M18" i="7"/>
  <c r="H34" i="1"/>
  <c r="L19" i="7"/>
  <c r="C35" i="1" s="1"/>
  <c r="M19" i="7"/>
  <c r="H35" i="1" s="1"/>
  <c r="L20" i="7"/>
  <c r="C36" i="1" s="1"/>
  <c r="M20" i="7"/>
  <c r="H36" i="1" s="1"/>
  <c r="L21" i="7"/>
  <c r="C37" i="1" s="1"/>
  <c r="M37" i="1" s="1"/>
  <c r="M21" i="7"/>
  <c r="H37" i="1"/>
  <c r="M14" i="7"/>
  <c r="H30" i="1"/>
  <c r="L14" i="7"/>
  <c r="C30" i="1" s="1"/>
  <c r="E13" i="7"/>
  <c r="E12" i="7"/>
  <c r="H33" i="1"/>
  <c r="D22" i="7"/>
  <c r="D13" i="7"/>
  <c r="D12" i="7" s="1"/>
  <c r="G49" i="1"/>
  <c r="K22" i="7"/>
  <c r="J22" i="7"/>
  <c r="I22" i="7"/>
  <c r="I12" i="7" s="1"/>
  <c r="H22" i="7"/>
  <c r="G22" i="7"/>
  <c r="F22" i="7"/>
  <c r="L22" i="7" s="1"/>
  <c r="L12" i="7" s="1"/>
  <c r="C22" i="7"/>
  <c r="M22" i="7" s="1"/>
  <c r="C12" i="7"/>
  <c r="B22" i="7"/>
  <c r="C13" i="7"/>
  <c r="F13" i="7"/>
  <c r="F12" i="7" s="1"/>
  <c r="G13" i="7"/>
  <c r="G12" i="7" s="1"/>
  <c r="H13" i="7"/>
  <c r="H12" i="7" s="1"/>
  <c r="I13" i="7"/>
  <c r="J13" i="7"/>
  <c r="J12" i="7" s="1"/>
  <c r="K13" i="7"/>
  <c r="K12" i="7" s="1"/>
  <c r="B13" i="7"/>
  <c r="B12" i="7" s="1"/>
  <c r="D52" i="10"/>
  <c r="C52" i="10"/>
  <c r="D44" i="10"/>
  <c r="I44" i="10" s="1"/>
  <c r="H25" i="1" s="1"/>
  <c r="C44" i="10"/>
  <c r="H44" i="10" s="1"/>
  <c r="C25" i="1" s="1"/>
  <c r="M25" i="1" s="1"/>
  <c r="D36" i="10"/>
  <c r="C36" i="10"/>
  <c r="D26" i="10"/>
  <c r="C26" i="10"/>
  <c r="H26" i="10"/>
  <c r="C23" i="1"/>
  <c r="D18" i="10"/>
  <c r="C18" i="10"/>
  <c r="H18" i="10" s="1"/>
  <c r="C22" i="1" s="1"/>
  <c r="F18" i="10"/>
  <c r="G18" i="10"/>
  <c r="I18" i="10"/>
  <c r="H22" i="1" s="1"/>
  <c r="F26" i="10"/>
  <c r="G26" i="10"/>
  <c r="I26" i="10" s="1"/>
  <c r="H23" i="1" s="1"/>
  <c r="F36" i="10"/>
  <c r="G36" i="10"/>
  <c r="F44" i="10"/>
  <c r="G44" i="10"/>
  <c r="F52" i="10"/>
  <c r="H52" i="10"/>
  <c r="C26" i="1"/>
  <c r="G52" i="10"/>
  <c r="I52" i="10" s="1"/>
  <c r="H26" i="1" s="1"/>
  <c r="D24" i="8"/>
  <c r="G42" i="6"/>
  <c r="M16" i="6"/>
  <c r="C30" i="7"/>
  <c r="M30" i="7"/>
  <c r="J30" i="7"/>
  <c r="H30" i="7"/>
  <c r="K18" i="10"/>
  <c r="P18" i="10" s="1"/>
  <c r="C17" i="6" s="1"/>
  <c r="B47" i="6"/>
  <c r="M47" i="6"/>
  <c r="L47" i="6"/>
  <c r="B5" i="7"/>
  <c r="B5" i="10"/>
  <c r="K54" i="10"/>
  <c r="F4" i="6"/>
  <c r="O52" i="10"/>
  <c r="N52" i="10"/>
  <c r="L52" i="10"/>
  <c r="Q52" i="10" s="1"/>
  <c r="H21" i="6" s="1"/>
  <c r="K52" i="10"/>
  <c r="P52" i="10" s="1"/>
  <c r="C21" i="6" s="1"/>
  <c r="M21" i="6" s="1"/>
  <c r="O44" i="10"/>
  <c r="N44" i="10"/>
  <c r="L44" i="10"/>
  <c r="Q44" i="10"/>
  <c r="H20" i="6"/>
  <c r="K44" i="10"/>
  <c r="P44" i="10" s="1"/>
  <c r="C20" i="6" s="1"/>
  <c r="M20" i="6" s="1"/>
  <c r="O36" i="10"/>
  <c r="Q36" i="10" s="1"/>
  <c r="H19" i="6" s="1"/>
  <c r="N36" i="10"/>
  <c r="L36" i="10"/>
  <c r="K36" i="10"/>
  <c r="P36" i="10" s="1"/>
  <c r="C19" i="6" s="1"/>
  <c r="M19" i="6" s="1"/>
  <c r="O26" i="10"/>
  <c r="Q26" i="10"/>
  <c r="H18" i="6" s="1"/>
  <c r="N26" i="10"/>
  <c r="L26" i="10"/>
  <c r="K26" i="10"/>
  <c r="P26" i="10" s="1"/>
  <c r="C18" i="6" s="1"/>
  <c r="M18" i="6" s="1"/>
  <c r="O18" i="10"/>
  <c r="Q18" i="10" s="1"/>
  <c r="H17" i="6" s="1"/>
  <c r="N18" i="10"/>
  <c r="L18" i="10"/>
  <c r="N54" i="10"/>
  <c r="I54" i="10"/>
  <c r="E54" i="10"/>
  <c r="C54" i="10"/>
  <c r="M44" i="6"/>
  <c r="M45" i="6"/>
  <c r="I47" i="6"/>
  <c r="G24" i="6"/>
  <c r="G25" i="6"/>
  <c r="G26" i="6"/>
  <c r="M26" i="6" s="1"/>
  <c r="G27" i="6"/>
  <c r="M27" i="6" s="1"/>
  <c r="G28" i="6"/>
  <c r="M28" i="6" s="1"/>
  <c r="G29" i="6"/>
  <c r="M29" i="6" s="1"/>
  <c r="G30" i="6"/>
  <c r="M30" i="6" s="1"/>
  <c r="G11" i="6"/>
  <c r="M11" i="6" s="1"/>
  <c r="G12" i="6"/>
  <c r="M12" i="6" s="1"/>
  <c r="L42" i="6"/>
  <c r="G10" i="1"/>
  <c r="C9" i="1" s="1"/>
  <c r="L10" i="1"/>
  <c r="H9" i="1" s="1"/>
  <c r="G11" i="1"/>
  <c r="M11" i="1" s="1"/>
  <c r="L11" i="1"/>
  <c r="G12" i="1"/>
  <c r="M12" i="1" s="1"/>
  <c r="L12" i="1"/>
  <c r="G13" i="1"/>
  <c r="M13" i="1" s="1"/>
  <c r="L13" i="1"/>
  <c r="G15" i="1"/>
  <c r="M15" i="1" s="1"/>
  <c r="L15" i="1"/>
  <c r="H14" i="1" s="1"/>
  <c r="G16" i="1"/>
  <c r="C14" i="1" s="1"/>
  <c r="M14" i="1" s="1"/>
  <c r="M16" i="1"/>
  <c r="L16" i="1"/>
  <c r="G17" i="1"/>
  <c r="M17" i="1" s="1"/>
  <c r="L17" i="1"/>
  <c r="G18" i="1"/>
  <c r="M18" i="1" s="1"/>
  <c r="L18" i="1"/>
  <c r="G19" i="1"/>
  <c r="M19" i="1" s="1"/>
  <c r="L19" i="1"/>
  <c r="G27" i="1"/>
  <c r="M27" i="1" s="1"/>
  <c r="L27" i="1"/>
  <c r="H20" i="1" s="1"/>
  <c r="F28" i="8"/>
  <c r="D28" i="8"/>
  <c r="F27" i="8"/>
  <c r="D27" i="8"/>
  <c r="F26" i="8"/>
  <c r="D26" i="8"/>
  <c r="F25" i="8"/>
  <c r="D25" i="8"/>
  <c r="F24" i="8"/>
  <c r="F18" i="8"/>
  <c r="C45" i="1"/>
  <c r="M45" i="1" s="1"/>
  <c r="C33" i="1"/>
  <c r="M33" i="1" s="1"/>
  <c r="G8" i="6"/>
  <c r="L8" i="6"/>
  <c r="G10" i="6"/>
  <c r="M10" i="6" s="1"/>
  <c r="L10" i="6"/>
  <c r="H9" i="6" s="1"/>
  <c r="L11" i="6"/>
  <c r="L12" i="6"/>
  <c r="G13" i="6"/>
  <c r="M13" i="6" s="1"/>
  <c r="L13" i="6"/>
  <c r="G14" i="6"/>
  <c r="M14" i="6" s="1"/>
  <c r="L14" i="6"/>
  <c r="G22" i="6"/>
  <c r="M22" i="6" s="1"/>
  <c r="L22" i="6"/>
  <c r="G23" i="6"/>
  <c r="L23" i="6"/>
  <c r="L24" i="6"/>
  <c r="L25" i="6"/>
  <c r="L26" i="6"/>
  <c r="L27" i="6"/>
  <c r="L28" i="6"/>
  <c r="L29" i="6"/>
  <c r="L30" i="6"/>
  <c r="G31" i="6"/>
  <c r="L31" i="6"/>
  <c r="M31" i="6" s="1"/>
  <c r="G32" i="6"/>
  <c r="M32" i="6" s="1"/>
  <c r="L32" i="6"/>
  <c r="G33" i="6"/>
  <c r="M33" i="6" s="1"/>
  <c r="L33" i="6"/>
  <c r="G34" i="6"/>
  <c r="M34" i="6" s="1"/>
  <c r="L34" i="6"/>
  <c r="G37" i="6"/>
  <c r="L37" i="6"/>
  <c r="G38" i="6"/>
  <c r="M38" i="6" s="1"/>
  <c r="L38" i="6"/>
  <c r="H36" i="6" s="1"/>
  <c r="H35" i="6" s="1"/>
  <c r="G39" i="6"/>
  <c r="M39" i="6" s="1"/>
  <c r="L39" i="6"/>
  <c r="G40" i="6"/>
  <c r="M40" i="6" s="1"/>
  <c r="L40" i="6"/>
  <c r="G41" i="6"/>
  <c r="M41" i="6" s="1"/>
  <c r="L41" i="6"/>
  <c r="G38" i="1"/>
  <c r="M38" i="1" s="1"/>
  <c r="L38" i="1"/>
  <c r="G39" i="1"/>
  <c r="L39" i="1"/>
  <c r="G41" i="1"/>
  <c r="L41" i="1"/>
  <c r="G46" i="1"/>
  <c r="L46" i="1"/>
  <c r="G47" i="1"/>
  <c r="L47" i="1"/>
  <c r="L49" i="1"/>
  <c r="G50" i="1"/>
  <c r="M50" i="1" s="1"/>
  <c r="L50" i="1"/>
  <c r="H48" i="1" s="1"/>
  <c r="G51" i="1"/>
  <c r="M51" i="1" s="1"/>
  <c r="L51" i="1"/>
  <c r="B4" i="6"/>
  <c r="D47" i="6"/>
  <c r="G47" i="6"/>
  <c r="M43" i="6"/>
  <c r="H36" i="10"/>
  <c r="C24" i="1"/>
  <c r="M24" i="1" s="1"/>
  <c r="I36" i="10"/>
  <c r="H24" i="1" s="1"/>
  <c r="C48" i="1"/>
  <c r="M37" i="6"/>
  <c r="M10" i="1"/>
  <c r="M13" i="7"/>
  <c r="L13" i="7"/>
  <c r="M35" i="1" l="1"/>
  <c r="M17" i="6"/>
  <c r="C15" i="6"/>
  <c r="M9" i="1"/>
  <c r="M48" i="1"/>
  <c r="M43" i="1"/>
  <c r="C40" i="1"/>
  <c r="M40" i="1" s="1"/>
  <c r="H15" i="6"/>
  <c r="H7" i="6" s="1"/>
  <c r="M22" i="1"/>
  <c r="H7" i="1"/>
  <c r="M23" i="1"/>
  <c r="C28" i="1"/>
  <c r="M28" i="1" s="1"/>
  <c r="M30" i="1"/>
  <c r="M36" i="1"/>
  <c r="M12" i="7"/>
  <c r="M26" i="1"/>
  <c r="H28" i="1"/>
  <c r="M32" i="1"/>
  <c r="C9" i="6"/>
  <c r="C36" i="6"/>
  <c r="M8" i="6"/>
  <c r="C20" i="1"/>
  <c r="M20" i="1" s="1"/>
  <c r="M15" i="6" l="1"/>
  <c r="C7" i="6"/>
  <c r="M7" i="6" s="1"/>
  <c r="M9" i="6"/>
  <c r="H44" i="6"/>
  <c r="H45" i="6"/>
  <c r="C35" i="6"/>
  <c r="M35" i="6" s="1"/>
  <c r="M36" i="6"/>
  <c r="C7" i="1"/>
  <c r="C44" i="6" l="1"/>
  <c r="C45" i="6"/>
  <c r="M7" i="1"/>
</calcChain>
</file>

<file path=xl/comments1.xml><?xml version="1.0" encoding="utf-8"?>
<comments xmlns="http://schemas.openxmlformats.org/spreadsheetml/2006/main">
  <authors>
    <author>CBC</author>
    <author>許怡君</author>
  </authors>
  <commentList>
    <comment ref="C8" authorId="0" shapeId="0">
      <text>
        <r>
          <rPr>
            <sz val="9"/>
            <color indexed="81"/>
            <rFont val="新細明體"/>
            <family val="1"/>
            <charset val="136"/>
          </rPr>
          <t>數字按筆數依序填入</t>
        </r>
        <r>
          <rPr>
            <sz val="9"/>
            <color indexed="81"/>
            <rFont val="Times New Roman"/>
            <family val="1"/>
          </rPr>
          <t>C</t>
        </r>
        <r>
          <rPr>
            <sz val="9"/>
            <color indexed="81"/>
            <rFont val="新細明體"/>
            <family val="1"/>
            <charset val="136"/>
          </rPr>
          <t>、</t>
        </r>
        <r>
          <rPr>
            <sz val="9"/>
            <color indexed="81"/>
            <rFont val="Times New Roman"/>
            <family val="1"/>
          </rPr>
          <t>D</t>
        </r>
        <r>
          <rPr>
            <sz val="9"/>
            <color indexed="81"/>
            <rFont val="新細明體"/>
            <family val="1"/>
            <charset val="136"/>
          </rPr>
          <t>、</t>
        </r>
        <r>
          <rPr>
            <sz val="9"/>
            <color indexed="81"/>
            <rFont val="Times New Roman"/>
            <family val="1"/>
          </rPr>
          <t>E</t>
        </r>
        <r>
          <rPr>
            <sz val="9"/>
            <color indexed="81"/>
            <rFont val="新細明體"/>
            <family val="1"/>
            <charset val="136"/>
          </rPr>
          <t>、</t>
        </r>
        <r>
          <rPr>
            <sz val="9"/>
            <color indexed="81"/>
            <rFont val="Times New Roman"/>
            <family val="1"/>
          </rPr>
          <t>F</t>
        </r>
        <r>
          <rPr>
            <sz val="9"/>
            <color indexed="81"/>
            <rFont val="新細明體"/>
            <family val="1"/>
            <charset val="136"/>
          </rPr>
          <t>欄，</t>
        </r>
        <r>
          <rPr>
            <sz val="9"/>
            <color indexed="81"/>
            <rFont val="Times New Roman"/>
            <family val="1"/>
          </rPr>
          <t>G</t>
        </r>
        <r>
          <rPr>
            <sz val="9"/>
            <color indexed="81"/>
            <rFont val="新細明體"/>
            <family val="1"/>
            <charset val="136"/>
          </rPr>
          <t>欄為小計</t>
        </r>
      </text>
    </comment>
    <comment ref="H8" authorId="0" shapeId="0">
      <text>
        <r>
          <rPr>
            <sz val="9"/>
            <color indexed="81"/>
            <rFont val="新細明體"/>
            <family val="1"/>
            <charset val="136"/>
          </rPr>
          <t>數字按筆數依序填入</t>
        </r>
        <r>
          <rPr>
            <sz val="9"/>
            <color indexed="81"/>
            <rFont val="Times New Roman"/>
            <family val="1"/>
          </rPr>
          <t>H</t>
        </r>
        <r>
          <rPr>
            <sz val="9"/>
            <color indexed="81"/>
            <rFont val="新細明體"/>
            <family val="1"/>
            <charset val="136"/>
          </rPr>
          <t>、</t>
        </r>
        <r>
          <rPr>
            <sz val="9"/>
            <color indexed="81"/>
            <rFont val="Times New Roman"/>
            <family val="1"/>
          </rPr>
          <t>I</t>
        </r>
        <r>
          <rPr>
            <sz val="9"/>
            <color indexed="81"/>
            <rFont val="新細明體"/>
            <family val="1"/>
            <charset val="136"/>
          </rPr>
          <t>、</t>
        </r>
        <r>
          <rPr>
            <sz val="9"/>
            <color indexed="81"/>
            <rFont val="Times New Roman"/>
            <family val="1"/>
          </rPr>
          <t>J</t>
        </r>
        <r>
          <rPr>
            <sz val="9"/>
            <color indexed="81"/>
            <rFont val="新細明體"/>
            <family val="1"/>
            <charset val="136"/>
          </rPr>
          <t>、</t>
        </r>
        <r>
          <rPr>
            <sz val="9"/>
            <color indexed="81"/>
            <rFont val="Times New Roman"/>
            <family val="1"/>
          </rPr>
          <t>K</t>
        </r>
        <r>
          <rPr>
            <sz val="9"/>
            <color indexed="81"/>
            <rFont val="新細明體"/>
            <family val="1"/>
            <charset val="136"/>
          </rPr>
          <t>欄，</t>
        </r>
        <r>
          <rPr>
            <sz val="9"/>
            <color indexed="81"/>
            <rFont val="Times New Roman"/>
            <family val="1"/>
          </rPr>
          <t>L</t>
        </r>
        <r>
          <rPr>
            <sz val="9"/>
            <color indexed="81"/>
            <rFont val="新細明體"/>
            <family val="1"/>
            <charset val="136"/>
          </rPr>
          <t xml:space="preserve">欄為小計
</t>
        </r>
      </text>
    </comment>
    <comment ref="C22" authorId="0" shapeId="0">
      <text>
        <r>
          <rPr>
            <sz val="9"/>
            <color indexed="10"/>
            <rFont val="新細明體"/>
            <family val="1"/>
            <charset val="136"/>
          </rPr>
          <t>明細資料請填於附表</t>
        </r>
        <r>
          <rPr>
            <sz val="9"/>
            <color indexed="10"/>
            <rFont val="Times New Roman"/>
            <family val="1"/>
          </rPr>
          <t>1-</t>
        </r>
        <r>
          <rPr>
            <sz val="9"/>
            <color indexed="10"/>
            <rFont val="新細明體"/>
            <family val="1"/>
            <charset val="136"/>
          </rPr>
          <t>應收預付及應付預收明細表，合計數字會自動連結至</t>
        </r>
        <r>
          <rPr>
            <sz val="9"/>
            <color indexed="10"/>
            <rFont val="Times New Roman"/>
            <family val="1"/>
          </rPr>
          <t>G</t>
        </r>
        <r>
          <rPr>
            <sz val="9"/>
            <color indexed="10"/>
            <rFont val="新細明體"/>
            <family val="1"/>
            <charset val="136"/>
          </rPr>
          <t>欄</t>
        </r>
      </text>
    </comment>
    <comment ref="H22" authorId="0" shapeId="0">
      <text>
        <r>
          <rPr>
            <sz val="9"/>
            <color indexed="10"/>
            <rFont val="新細明體"/>
            <family val="1"/>
            <charset val="136"/>
          </rPr>
          <t>明細資料請填於附表</t>
        </r>
        <r>
          <rPr>
            <sz val="9"/>
            <color indexed="10"/>
            <rFont val="Times New Roman"/>
            <family val="1"/>
          </rPr>
          <t>1-</t>
        </r>
        <r>
          <rPr>
            <sz val="9"/>
            <color indexed="10"/>
            <rFont val="新細明體"/>
            <family val="1"/>
            <charset val="136"/>
          </rPr>
          <t>應收預付及應付預收明細表，合計數字會自動連結至</t>
        </r>
        <r>
          <rPr>
            <sz val="9"/>
            <color indexed="10"/>
            <rFont val="Times New Roman"/>
            <family val="1"/>
          </rPr>
          <t>L</t>
        </r>
        <r>
          <rPr>
            <sz val="9"/>
            <color indexed="10"/>
            <rFont val="新細明體"/>
            <family val="1"/>
            <charset val="136"/>
          </rPr>
          <t>欄</t>
        </r>
      </text>
    </comment>
    <comment ref="C30" authorId="1" shapeId="0">
      <text>
        <r>
          <rPr>
            <sz val="9"/>
            <color indexed="12"/>
            <rFont val="新細明體"/>
            <family val="1"/>
            <charset val="136"/>
          </rPr>
          <t>明細資料請填於 附表2，合計數字會自動連結至G欄</t>
        </r>
      </text>
    </comment>
    <comment ref="H30" authorId="1" shapeId="0">
      <text>
        <r>
          <rPr>
            <sz val="9"/>
            <color indexed="12"/>
            <rFont val="新細明體"/>
            <family val="1"/>
            <charset val="136"/>
          </rPr>
          <t>明細資料請填於 附表2，合計數字會自動連結至L欄</t>
        </r>
      </text>
    </comment>
    <comment ref="C43" authorId="1" shapeId="0">
      <text>
        <r>
          <rPr>
            <sz val="9"/>
            <color indexed="12"/>
            <rFont val="新細明體"/>
            <family val="1"/>
            <charset val="136"/>
          </rPr>
          <t>明細資料請填於附表2，合計數字會自動連結至G欄</t>
        </r>
      </text>
    </comment>
    <comment ref="H43" authorId="1" shapeId="0">
      <text>
        <r>
          <rPr>
            <sz val="9"/>
            <color indexed="12"/>
            <rFont val="新細明體"/>
            <family val="1"/>
            <charset val="136"/>
          </rPr>
          <t>明細資料請填於  附表2-有價證券投資明細表，合計數字會自動連結至L欄</t>
        </r>
      </text>
    </comment>
  </commentList>
</comments>
</file>

<file path=xl/comments2.xml><?xml version="1.0" encoding="utf-8"?>
<comments xmlns="http://schemas.openxmlformats.org/spreadsheetml/2006/main">
  <authors>
    <author>CBC</author>
  </authors>
  <commentList>
    <comment ref="C8" authorId="0" shapeId="0">
      <text>
        <r>
          <rPr>
            <sz val="9"/>
            <color indexed="81"/>
            <rFont val="新細明體"/>
            <family val="1"/>
            <charset val="136"/>
          </rPr>
          <t>數字按筆數依序填入</t>
        </r>
        <r>
          <rPr>
            <sz val="9"/>
            <color indexed="81"/>
            <rFont val="Times New Roman"/>
            <family val="1"/>
          </rPr>
          <t>C</t>
        </r>
        <r>
          <rPr>
            <sz val="9"/>
            <color indexed="81"/>
            <rFont val="新細明體"/>
            <family val="1"/>
            <charset val="136"/>
          </rPr>
          <t>、</t>
        </r>
        <r>
          <rPr>
            <sz val="9"/>
            <color indexed="81"/>
            <rFont val="Times New Roman"/>
            <family val="1"/>
          </rPr>
          <t>D</t>
        </r>
        <r>
          <rPr>
            <sz val="9"/>
            <color indexed="81"/>
            <rFont val="新細明體"/>
            <family val="1"/>
            <charset val="136"/>
          </rPr>
          <t>、</t>
        </r>
        <r>
          <rPr>
            <sz val="9"/>
            <color indexed="81"/>
            <rFont val="Times New Roman"/>
            <family val="1"/>
          </rPr>
          <t>E</t>
        </r>
        <r>
          <rPr>
            <sz val="9"/>
            <color indexed="81"/>
            <rFont val="新細明體"/>
            <family val="1"/>
            <charset val="136"/>
          </rPr>
          <t>、</t>
        </r>
        <r>
          <rPr>
            <sz val="9"/>
            <color indexed="81"/>
            <rFont val="Times New Roman"/>
            <family val="1"/>
          </rPr>
          <t>F</t>
        </r>
        <r>
          <rPr>
            <sz val="9"/>
            <color indexed="81"/>
            <rFont val="新細明體"/>
            <family val="1"/>
            <charset val="136"/>
          </rPr>
          <t>欄，</t>
        </r>
        <r>
          <rPr>
            <sz val="9"/>
            <color indexed="81"/>
            <rFont val="Times New Roman"/>
            <family val="1"/>
          </rPr>
          <t>G</t>
        </r>
        <r>
          <rPr>
            <sz val="9"/>
            <color indexed="81"/>
            <rFont val="新細明體"/>
            <family val="1"/>
            <charset val="136"/>
          </rPr>
          <t>欄為小計</t>
        </r>
      </text>
    </comment>
    <comment ref="H8" authorId="0" shapeId="0">
      <text>
        <r>
          <rPr>
            <sz val="9"/>
            <color indexed="81"/>
            <rFont val="新細明體"/>
            <family val="1"/>
            <charset val="136"/>
          </rPr>
          <t>數字按筆數依序填入</t>
        </r>
        <r>
          <rPr>
            <sz val="9"/>
            <color indexed="81"/>
            <rFont val="Times New Roman"/>
            <family val="1"/>
          </rPr>
          <t>H</t>
        </r>
        <r>
          <rPr>
            <sz val="9"/>
            <color indexed="81"/>
            <rFont val="新細明體"/>
            <family val="1"/>
            <charset val="136"/>
          </rPr>
          <t>、</t>
        </r>
        <r>
          <rPr>
            <sz val="9"/>
            <color indexed="81"/>
            <rFont val="Times New Roman"/>
            <family val="1"/>
          </rPr>
          <t>I</t>
        </r>
        <r>
          <rPr>
            <sz val="9"/>
            <color indexed="81"/>
            <rFont val="新細明體"/>
            <family val="1"/>
            <charset val="136"/>
          </rPr>
          <t>、</t>
        </r>
        <r>
          <rPr>
            <sz val="9"/>
            <color indexed="81"/>
            <rFont val="Times New Roman"/>
            <family val="1"/>
          </rPr>
          <t>J</t>
        </r>
        <r>
          <rPr>
            <sz val="9"/>
            <color indexed="81"/>
            <rFont val="新細明體"/>
            <family val="1"/>
            <charset val="136"/>
          </rPr>
          <t>、</t>
        </r>
        <r>
          <rPr>
            <sz val="9"/>
            <color indexed="81"/>
            <rFont val="Times New Roman"/>
            <family val="1"/>
          </rPr>
          <t>K</t>
        </r>
        <r>
          <rPr>
            <sz val="9"/>
            <color indexed="81"/>
            <rFont val="新細明體"/>
            <family val="1"/>
            <charset val="136"/>
          </rPr>
          <t>欄，</t>
        </r>
        <r>
          <rPr>
            <sz val="9"/>
            <color indexed="81"/>
            <rFont val="Times New Roman"/>
            <family val="1"/>
          </rPr>
          <t>L</t>
        </r>
        <r>
          <rPr>
            <sz val="9"/>
            <color indexed="81"/>
            <rFont val="新細明體"/>
            <family val="1"/>
            <charset val="136"/>
          </rPr>
          <t xml:space="preserve">欄為小計
</t>
        </r>
      </text>
    </comment>
    <comment ref="C17" authorId="0" shapeId="0">
      <text>
        <r>
          <rPr>
            <sz val="9"/>
            <color indexed="10"/>
            <rFont val="新細明體"/>
            <family val="1"/>
            <charset val="136"/>
          </rPr>
          <t>明細資料請填於</t>
        </r>
        <r>
          <rPr>
            <sz val="9"/>
            <color indexed="10"/>
            <rFont val="新細明體"/>
            <family val="1"/>
            <charset val="136"/>
          </rPr>
          <t>附表</t>
        </r>
        <r>
          <rPr>
            <sz val="9"/>
            <color indexed="10"/>
            <rFont val="Times New Roman"/>
            <family val="1"/>
          </rPr>
          <t>1-</t>
        </r>
        <r>
          <rPr>
            <sz val="9"/>
            <color indexed="10"/>
            <rFont val="新細明體"/>
            <family val="1"/>
            <charset val="136"/>
          </rPr>
          <t>應收預付及應付預收明細表，合計數字會自動連結至</t>
        </r>
        <r>
          <rPr>
            <sz val="9"/>
            <color indexed="10"/>
            <rFont val="Times New Roman"/>
            <family val="1"/>
          </rPr>
          <t>G</t>
        </r>
        <r>
          <rPr>
            <sz val="9"/>
            <color indexed="10"/>
            <rFont val="新細明體"/>
            <family val="1"/>
            <charset val="136"/>
          </rPr>
          <t>欄</t>
        </r>
      </text>
    </comment>
    <comment ref="H17" authorId="0" shapeId="0">
      <text>
        <r>
          <rPr>
            <sz val="9"/>
            <color indexed="10"/>
            <rFont val="新細明體"/>
            <family val="1"/>
            <charset val="136"/>
          </rPr>
          <t>明細資料請填於附表</t>
        </r>
        <r>
          <rPr>
            <sz val="9"/>
            <color indexed="10"/>
            <rFont val="Times New Roman"/>
            <family val="1"/>
          </rPr>
          <t>1-</t>
        </r>
        <r>
          <rPr>
            <sz val="9"/>
            <color indexed="10"/>
            <rFont val="新細明體"/>
            <family val="1"/>
            <charset val="136"/>
          </rPr>
          <t>應收預付及應付預收明細表，合計數字會自動連結至</t>
        </r>
        <r>
          <rPr>
            <sz val="9"/>
            <color indexed="10"/>
            <rFont val="Times New Roman"/>
            <family val="1"/>
          </rPr>
          <t>L</t>
        </r>
        <r>
          <rPr>
            <sz val="9"/>
            <color indexed="10"/>
            <rFont val="新細明體"/>
            <family val="1"/>
            <charset val="136"/>
          </rPr>
          <t>欄</t>
        </r>
      </text>
    </comment>
  </commentList>
</comments>
</file>

<file path=xl/comments3.xml><?xml version="1.0" encoding="utf-8"?>
<comments xmlns="http://schemas.openxmlformats.org/spreadsheetml/2006/main">
  <authors>
    <author>李美琴</author>
    <author>方惠蓉</author>
  </authors>
  <commentList>
    <comment ref="M7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1.預收款項：                                   </t>
        </r>
        <r>
          <rPr>
            <sz val="9"/>
            <color indexed="81"/>
            <rFont val="新細明體"/>
            <family val="1"/>
            <charset val="136"/>
          </rPr>
          <t xml:space="preserve">包括預收貨款、工程款(貸差)、房地款、加工費、運費、利息、收益等  </t>
        </r>
        <r>
          <rPr>
            <b/>
            <sz val="9"/>
            <color indexed="81"/>
            <rFont val="新細明體"/>
            <family val="1"/>
            <charset val="136"/>
          </rPr>
          <t xml:space="preserve">                                                   2.應付款項、應付費用  
</t>
        </r>
        <r>
          <rPr>
            <sz val="9"/>
            <color indexed="81"/>
            <rFont val="新細明體"/>
            <family val="1"/>
            <charset val="136"/>
          </rPr>
          <t xml:space="preserve">包括應付貨款、工程設備款、運費、佣金、保險費、勞健保費、利息、購入遠匯款、租金、稅款、銷項稅額、簽證費、水電費、電話費、股利、薪資、退休金、獎金及福利金等 </t>
        </r>
        <r>
          <rPr>
            <b/>
            <sz val="9"/>
            <color indexed="81"/>
            <rFont val="新細明體"/>
            <family val="1"/>
            <charset val="136"/>
          </rPr>
          <t xml:space="preserve">                                                    3.存入保證金
</t>
        </r>
        <r>
          <rPr>
            <sz val="9"/>
            <color indexed="81"/>
            <rFont val="新細明體"/>
            <family val="1"/>
            <charset val="136"/>
          </rPr>
          <t xml:space="preserve">包括工程押標金、財產出租押金等 </t>
        </r>
        <r>
          <rPr>
            <b/>
            <sz val="9"/>
            <color indexed="81"/>
            <rFont val="新細明體"/>
            <family val="1"/>
            <charset val="136"/>
          </rPr>
          <t xml:space="preserve">                                                            </t>
        </r>
      </text>
    </comment>
    <comment ref="M21" authorId="1" shapeId="0">
      <text>
        <r>
          <rPr>
            <b/>
            <sz val="8.5"/>
            <color indexed="81"/>
            <rFont val="標楷體"/>
            <family val="4"/>
            <charset val="136"/>
          </rPr>
          <t>若財報未揭露，須以負債表之</t>
        </r>
        <r>
          <rPr>
            <b/>
            <sz val="8.5"/>
            <color indexed="10"/>
            <rFont val="標楷體"/>
            <family val="4"/>
            <charset val="136"/>
          </rPr>
          <t>「國內金融機構借款」</t>
        </r>
        <r>
          <rPr>
            <b/>
            <sz val="8.5"/>
            <color indexed="10"/>
            <rFont val="Times New Roman"/>
            <family val="1"/>
          </rPr>
          <t>×</t>
        </r>
        <r>
          <rPr>
            <b/>
            <sz val="8.5"/>
            <color indexed="10"/>
            <rFont val="標楷體"/>
            <family val="4"/>
            <charset val="136"/>
          </rPr>
          <t>年利率</t>
        </r>
        <r>
          <rPr>
            <b/>
            <sz val="8.5"/>
            <color indexed="10"/>
            <rFont val="Times New Roman"/>
            <family val="1"/>
          </rPr>
          <t>(</t>
        </r>
        <r>
          <rPr>
            <b/>
            <sz val="8.5"/>
            <color indexed="10"/>
            <rFont val="標楷體"/>
            <family val="4"/>
            <charset val="136"/>
          </rPr>
          <t>如</t>
        </r>
        <r>
          <rPr>
            <b/>
            <sz val="8.5"/>
            <color indexed="10"/>
            <rFont val="Times New Roman"/>
            <family val="1"/>
          </rPr>
          <t>2%)÷12</t>
        </r>
        <r>
          <rPr>
            <b/>
            <sz val="8.5"/>
            <color indexed="10"/>
            <rFont val="標楷體"/>
            <family val="4"/>
            <charset val="136"/>
          </rPr>
          <t>個月</t>
        </r>
        <r>
          <rPr>
            <b/>
            <sz val="8.5"/>
            <color indexed="81"/>
            <rFont val="標楷體"/>
            <family val="4"/>
            <charset val="136"/>
          </rPr>
          <t>，估計一個月的應付利息填入</t>
        </r>
        <r>
          <rPr>
            <b/>
            <sz val="8.5"/>
            <color indexed="81"/>
            <rFont val="Times New Roman"/>
            <family val="1"/>
          </rPr>
          <t>(</t>
        </r>
        <r>
          <rPr>
            <b/>
            <sz val="8.5"/>
            <color indexed="81"/>
            <rFont val="標楷體"/>
            <family val="4"/>
            <charset val="136"/>
          </rPr>
          <t>從其他應付款或應付費用分拆出來</t>
        </r>
        <r>
          <rPr>
            <b/>
            <sz val="8.5"/>
            <color indexed="81"/>
            <rFont val="Times New Roman"/>
            <family val="1"/>
          </rPr>
          <t>)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B28" authorId="1" shapeId="0">
      <text>
        <r>
          <rPr>
            <b/>
            <sz val="9"/>
            <color indexed="81"/>
            <rFont val="標楷體"/>
            <family val="4"/>
            <charset val="136"/>
          </rPr>
          <t>以</t>
        </r>
        <r>
          <rPr>
            <b/>
            <sz val="9"/>
            <color indexed="10"/>
            <rFont val="標楷體"/>
            <family val="4"/>
            <charset val="136"/>
          </rPr>
          <t>外銷比重</t>
        </r>
        <r>
          <rPr>
            <b/>
            <sz val="9"/>
            <color indexed="81"/>
            <rFont val="標楷體"/>
            <family val="4"/>
            <charset val="136"/>
          </rPr>
          <t>分拆應收帳款至國外部門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1" shapeId="0">
      <text>
        <r>
          <rPr>
            <b/>
            <sz val="9"/>
            <color indexed="81"/>
            <rFont val="標楷體"/>
            <family val="4"/>
            <charset val="136"/>
          </rPr>
          <t>以</t>
        </r>
        <r>
          <rPr>
            <b/>
            <sz val="9"/>
            <color indexed="10"/>
            <rFont val="標楷體"/>
            <family val="4"/>
            <charset val="136"/>
          </rPr>
          <t>國外進口比例</t>
        </r>
        <r>
          <rPr>
            <b/>
            <sz val="9"/>
            <color indexed="81"/>
            <rFont val="標楷體"/>
            <family val="4"/>
            <charset val="136"/>
          </rPr>
          <t>分拆應付帳款至國外部門</t>
        </r>
        <r>
          <rPr>
            <sz val="9"/>
            <color indexed="81"/>
            <rFont val="標楷體"/>
            <family val="4"/>
            <charset val="136"/>
          </rPr>
          <t xml:space="preserve">
</t>
        </r>
      </text>
    </comment>
    <comment ref="J33" authorId="1" shapeId="0">
      <text>
        <r>
          <rPr>
            <b/>
            <sz val="9"/>
            <color indexed="81"/>
            <rFont val="標楷體"/>
            <family val="4"/>
            <charset val="136"/>
          </rPr>
          <t>以</t>
        </r>
        <r>
          <rPr>
            <b/>
            <sz val="9"/>
            <color indexed="10"/>
            <rFont val="標楷體"/>
            <family val="4"/>
            <charset val="136"/>
          </rPr>
          <t>外銷比重</t>
        </r>
        <r>
          <rPr>
            <b/>
            <sz val="9"/>
            <color indexed="81"/>
            <rFont val="標楷體"/>
            <family val="4"/>
            <charset val="136"/>
          </rPr>
          <t>分拆合約負債至國外部門</t>
        </r>
        <r>
          <rPr>
            <sz val="9"/>
            <color indexed="81"/>
            <rFont val="標楷體"/>
            <family val="4"/>
            <charset val="136"/>
          </rPr>
          <t xml:space="preserve">
</t>
        </r>
      </text>
    </comment>
    <comment ref="B34" authorId="1" shapeId="0">
      <text>
        <r>
          <rPr>
            <b/>
            <sz val="9"/>
            <color indexed="81"/>
            <rFont val="標楷體"/>
            <family val="4"/>
            <charset val="136"/>
          </rPr>
          <t>以</t>
        </r>
        <r>
          <rPr>
            <b/>
            <sz val="9"/>
            <color indexed="10"/>
            <rFont val="標楷體"/>
            <family val="4"/>
            <charset val="136"/>
          </rPr>
          <t>外銷比重</t>
        </r>
        <r>
          <rPr>
            <b/>
            <sz val="9"/>
            <color indexed="81"/>
            <rFont val="標楷體"/>
            <family val="4"/>
            <charset val="136"/>
          </rPr>
          <t>分拆合約資產至國外部門</t>
        </r>
        <r>
          <rPr>
            <sz val="9"/>
            <color indexed="81"/>
            <rFont val="標楷體"/>
            <family val="4"/>
            <charset val="136"/>
          </rPr>
          <t xml:space="preserve">
</t>
        </r>
      </text>
    </comment>
    <comment ref="M37" authorId="1" shapeId="0">
      <text>
        <r>
          <rPr>
            <b/>
            <sz val="9"/>
            <color indexed="81"/>
            <rFont val="標楷體"/>
            <family val="4"/>
            <charset val="136"/>
          </rPr>
          <t>若財報未揭露，須以</t>
        </r>
        <r>
          <rPr>
            <b/>
            <sz val="9"/>
            <color indexed="10"/>
            <rFont val="標楷體"/>
            <family val="4"/>
            <charset val="136"/>
          </rPr>
          <t>年度薪資費用</t>
        </r>
        <r>
          <rPr>
            <b/>
            <sz val="9"/>
            <color indexed="10"/>
            <rFont val="Times New Roman"/>
            <family val="1"/>
          </rPr>
          <t>÷12</t>
        </r>
        <r>
          <rPr>
            <b/>
            <sz val="9"/>
            <color indexed="10"/>
            <rFont val="標楷體"/>
            <family val="4"/>
            <charset val="136"/>
          </rPr>
          <t>個月或年度營業費用</t>
        </r>
        <r>
          <rPr>
            <b/>
            <sz val="9"/>
            <color indexed="10"/>
            <rFont val="Times New Roman"/>
            <family val="1"/>
          </rPr>
          <t>×2%</t>
        </r>
        <r>
          <rPr>
            <b/>
            <sz val="9"/>
            <color indexed="81"/>
            <rFont val="標楷體"/>
            <family val="4"/>
            <charset val="136"/>
          </rPr>
          <t>，估計一個月的應付薪資填入</t>
        </r>
        <r>
          <rPr>
            <b/>
            <sz val="9"/>
            <color indexed="81"/>
            <rFont val="Times New Roman"/>
            <family val="1"/>
          </rPr>
          <t>(</t>
        </r>
        <r>
          <rPr>
            <b/>
            <sz val="9"/>
            <color indexed="81"/>
            <rFont val="標楷體"/>
            <family val="4"/>
            <charset val="136"/>
          </rPr>
          <t>從其他應付款或應付費用分拆出來</t>
        </r>
        <r>
          <rPr>
            <b/>
            <sz val="9"/>
            <color indexed="81"/>
            <rFont val="Times New Roman"/>
            <family val="1"/>
          </rPr>
          <t>)</t>
        </r>
        <r>
          <rPr>
            <sz val="9"/>
            <color indexed="81"/>
            <rFont val="Times New Roman"/>
            <family val="1"/>
          </rPr>
          <t xml:space="preserve">
</t>
        </r>
      </text>
    </comment>
    <comment ref="B45" authorId="1" shapeId="0">
      <text>
        <r>
          <rPr>
            <b/>
            <sz val="9"/>
            <color indexed="81"/>
            <rFont val="標楷體"/>
            <family val="4"/>
            <charset val="136"/>
          </rPr>
          <t>以</t>
        </r>
        <r>
          <rPr>
            <b/>
            <sz val="9"/>
            <color indexed="10"/>
            <rFont val="標楷體"/>
            <family val="4"/>
            <charset val="136"/>
          </rPr>
          <t>外銷比重</t>
        </r>
        <r>
          <rPr>
            <b/>
            <sz val="9"/>
            <color indexed="81"/>
            <rFont val="標楷體"/>
            <family val="4"/>
            <charset val="136"/>
          </rPr>
          <t>分拆應收帳款至國外部門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5" authorId="1" shapeId="0">
      <text>
        <r>
          <rPr>
            <b/>
            <sz val="9"/>
            <color indexed="81"/>
            <rFont val="標楷體"/>
            <family val="4"/>
            <charset val="136"/>
          </rPr>
          <t>以</t>
        </r>
        <r>
          <rPr>
            <b/>
            <sz val="9"/>
            <color indexed="10"/>
            <rFont val="標楷體"/>
            <family val="4"/>
            <charset val="136"/>
          </rPr>
          <t>國外進口比例</t>
        </r>
        <r>
          <rPr>
            <b/>
            <sz val="9"/>
            <color indexed="81"/>
            <rFont val="標楷體"/>
            <family val="4"/>
            <charset val="136"/>
          </rPr>
          <t>分拆應付帳款至國外部門</t>
        </r>
        <r>
          <rPr>
            <sz val="9"/>
            <color indexed="81"/>
            <rFont val="標楷體"/>
            <family val="4"/>
            <charset val="136"/>
          </rPr>
          <t xml:space="preserve">
</t>
        </r>
      </text>
    </comment>
    <comment ref="B48" authorId="1" shapeId="0">
      <text>
        <r>
          <rPr>
            <b/>
            <sz val="9"/>
            <color indexed="81"/>
            <rFont val="標楷體"/>
            <family val="4"/>
            <charset val="136"/>
          </rPr>
          <t>以</t>
        </r>
        <r>
          <rPr>
            <b/>
            <sz val="9"/>
            <color indexed="10"/>
            <rFont val="標楷體"/>
            <family val="4"/>
            <charset val="136"/>
          </rPr>
          <t>外銷比重</t>
        </r>
        <r>
          <rPr>
            <b/>
            <sz val="9"/>
            <color indexed="81"/>
            <rFont val="標楷體"/>
            <family val="4"/>
            <charset val="136"/>
          </rPr>
          <t>分拆合約資產至國外部門</t>
        </r>
        <r>
          <rPr>
            <sz val="9"/>
            <color indexed="81"/>
            <rFont val="標楷體"/>
            <family val="4"/>
            <charset val="136"/>
          </rPr>
          <t xml:space="preserve">
</t>
        </r>
      </text>
    </comment>
    <comment ref="J49" authorId="1" shapeId="0">
      <text>
        <r>
          <rPr>
            <b/>
            <sz val="9"/>
            <color indexed="81"/>
            <rFont val="標楷體"/>
            <family val="4"/>
            <charset val="136"/>
          </rPr>
          <t>以</t>
        </r>
        <r>
          <rPr>
            <b/>
            <sz val="9"/>
            <color indexed="10"/>
            <rFont val="標楷體"/>
            <family val="4"/>
            <charset val="136"/>
          </rPr>
          <t>外銷比重</t>
        </r>
        <r>
          <rPr>
            <b/>
            <sz val="9"/>
            <color indexed="81"/>
            <rFont val="標楷體"/>
            <family val="4"/>
            <charset val="136"/>
          </rPr>
          <t>分拆合約負債至國外部門</t>
        </r>
        <r>
          <rPr>
            <sz val="9"/>
            <color indexed="81"/>
            <rFont val="標楷體"/>
            <family val="4"/>
            <charset val="136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林元</author>
  </authors>
  <commentList>
    <comment ref="D6" authorId="0" shapeId="0">
      <text>
        <r>
          <rPr>
            <sz val="9"/>
            <color indexed="81"/>
            <rFont val="細明體"/>
            <family val="3"/>
            <charset val="136"/>
          </rPr>
          <t>持股比例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單位</t>
        </r>
        <r>
          <rPr>
            <sz val="9"/>
            <color indexed="81"/>
            <rFont val="Tahoma"/>
            <family val="2"/>
          </rPr>
          <t>%)</t>
        </r>
        <r>
          <rPr>
            <sz val="9"/>
            <color indexed="81"/>
            <rFont val="細明體"/>
            <family val="3"/>
            <charset val="136"/>
          </rPr>
          <t>請鍵至小數第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細明體"/>
            <family val="3"/>
            <charset val="136"/>
          </rPr>
          <t>位。若因尾差導致合計數不等於</t>
        </r>
        <r>
          <rPr>
            <sz val="9"/>
            <color indexed="81"/>
            <rFont val="Tahoma"/>
            <family val="2"/>
          </rPr>
          <t>100.0000</t>
        </r>
        <r>
          <rPr>
            <sz val="9"/>
            <color indexed="81"/>
            <rFont val="細明體"/>
            <family val="3"/>
            <charset val="136"/>
          </rPr>
          <t>，則請在股東類別自選一項進行尾差調整。</t>
        </r>
      </text>
    </comment>
    <comment ref="D21" authorId="0" shapeId="0">
      <text>
        <r>
          <rPr>
            <sz val="9"/>
            <color indexed="81"/>
            <rFont val="細明體"/>
            <family val="3"/>
            <charset val="136"/>
          </rPr>
          <t>請將名稱不同之國內投資公司持股數加總後填在此格，同一家投資公司勿重複計算股數。</t>
        </r>
      </text>
    </comment>
  </commentList>
</comments>
</file>

<file path=xl/sharedStrings.xml><?xml version="1.0" encoding="utf-8"?>
<sst xmlns="http://schemas.openxmlformats.org/spreadsheetml/2006/main" count="366" uniqueCount="276">
  <si>
    <t>法院擔保金</t>
  </si>
  <si>
    <t>小計</t>
  </si>
  <si>
    <r>
      <t>項</t>
    </r>
    <r>
      <rPr>
        <b/>
        <sz val="11"/>
        <rFont val="Times New Roman"/>
        <family val="1"/>
      </rPr>
      <t xml:space="preserve">                                </t>
    </r>
    <r>
      <rPr>
        <b/>
        <sz val="11"/>
        <rFont val="標楷體"/>
        <family val="4"/>
        <charset val="136"/>
      </rPr>
      <t>目</t>
    </r>
    <phoneticPr fontId="2" type="noConversion"/>
  </si>
  <si>
    <t>電腦代號</t>
    <phoneticPr fontId="2" type="noConversion"/>
  </si>
  <si>
    <r>
      <t>分行</t>
    </r>
    <r>
      <rPr>
        <sz val="12"/>
        <color indexed="10"/>
        <rFont val="Times New Roman"/>
        <family val="1"/>
      </rPr>
      <t xml:space="preserve">  </t>
    </r>
  </si>
  <si>
    <r>
      <t xml:space="preserve">  </t>
    </r>
    <r>
      <rPr>
        <sz val="12"/>
        <color indexed="10"/>
        <rFont val="標楷體"/>
        <family val="4"/>
        <charset val="136"/>
      </rPr>
      <t>電話</t>
    </r>
    <r>
      <rPr>
        <sz val="12"/>
        <color indexed="10"/>
        <rFont val="Times New Roman"/>
        <family val="1"/>
      </rPr>
      <t xml:space="preserve">:           </t>
    </r>
    <phoneticPr fontId="2" type="noConversion"/>
  </si>
  <si>
    <r>
      <t>單位：新台幣千元</t>
    </r>
    <r>
      <rPr>
        <sz val="12"/>
        <color indexed="10"/>
        <rFont val="Times New Roman"/>
        <family val="1"/>
      </rPr>
      <t>(</t>
    </r>
    <r>
      <rPr>
        <sz val="12"/>
        <color indexed="10"/>
        <rFont val="標楷體"/>
        <family val="4"/>
        <charset val="136"/>
      </rPr>
      <t>千元以下四捨五入</t>
    </r>
    <r>
      <rPr>
        <sz val="12"/>
        <color indexed="10"/>
        <rFont val="Times New Roman"/>
        <family val="1"/>
      </rPr>
      <t>)</t>
    </r>
    <phoneticPr fontId="2" type="noConversion"/>
  </si>
  <si>
    <r>
      <t xml:space="preserve">  </t>
    </r>
    <r>
      <rPr>
        <sz val="12"/>
        <color indexed="10"/>
        <rFont val="標楷體"/>
        <family val="4"/>
        <charset val="136"/>
      </rPr>
      <t>樣</t>
    </r>
    <r>
      <rPr>
        <sz val="12"/>
        <color indexed="10"/>
        <rFont val="Times New Roman"/>
        <family val="1"/>
      </rPr>
      <t xml:space="preserve"> </t>
    </r>
    <r>
      <rPr>
        <sz val="12"/>
        <color indexed="10"/>
        <rFont val="標楷體"/>
        <family val="4"/>
        <charset val="136"/>
      </rPr>
      <t>本</t>
    </r>
    <r>
      <rPr>
        <sz val="12"/>
        <color indexed="10"/>
        <rFont val="Times New Roman"/>
        <family val="1"/>
      </rPr>
      <t xml:space="preserve"> </t>
    </r>
    <r>
      <rPr>
        <sz val="12"/>
        <color indexed="10"/>
        <rFont val="標楷體"/>
        <family val="4"/>
        <charset val="136"/>
      </rPr>
      <t>編</t>
    </r>
    <r>
      <rPr>
        <sz val="12"/>
        <color indexed="10"/>
        <rFont val="Times New Roman"/>
        <family val="1"/>
      </rPr>
      <t xml:space="preserve"> </t>
    </r>
    <r>
      <rPr>
        <sz val="12"/>
        <color indexed="10"/>
        <rFont val="標楷體"/>
        <family val="4"/>
        <charset val="136"/>
      </rPr>
      <t>號</t>
    </r>
    <r>
      <rPr>
        <sz val="12"/>
        <color indexed="10"/>
        <rFont val="Times New Roman"/>
        <family val="1"/>
      </rPr>
      <t>:</t>
    </r>
    <phoneticPr fontId="2" type="noConversion"/>
  </si>
  <si>
    <r>
      <t xml:space="preserve">   </t>
    </r>
    <r>
      <rPr>
        <sz val="12"/>
        <color indexed="10"/>
        <rFont val="標楷體"/>
        <family val="4"/>
        <charset val="136"/>
      </rPr>
      <t>實際經營項目</t>
    </r>
    <r>
      <rPr>
        <sz val="12"/>
        <color indexed="10"/>
        <rFont val="Times New Roman"/>
        <family val="1"/>
      </rPr>
      <t>:</t>
    </r>
    <phoneticPr fontId="2" type="noConversion"/>
  </si>
  <si>
    <r>
      <t>成長率</t>
    </r>
    <r>
      <rPr>
        <b/>
        <sz val="11"/>
        <color indexed="8"/>
        <rFont val="Times New Roman"/>
        <family val="1"/>
      </rPr>
      <t>%</t>
    </r>
    <phoneticPr fontId="2" type="noConversion"/>
  </si>
  <si>
    <r>
      <t>項</t>
    </r>
    <r>
      <rPr>
        <b/>
        <sz val="11"/>
        <rFont val="Times New Roman"/>
        <family val="1"/>
      </rPr>
      <t xml:space="preserve">                                </t>
    </r>
    <r>
      <rPr>
        <b/>
        <sz val="11"/>
        <rFont val="標楷體"/>
        <family val="4"/>
        <charset val="136"/>
      </rPr>
      <t>目</t>
    </r>
    <phoneticPr fontId="2" type="noConversion"/>
  </si>
  <si>
    <r>
      <t>成長率</t>
    </r>
    <r>
      <rPr>
        <b/>
        <sz val="11"/>
        <rFont val="Times New Roman"/>
        <family val="1"/>
      </rPr>
      <t>%</t>
    </r>
    <phoneticPr fontId="2" type="noConversion"/>
  </si>
  <si>
    <r>
      <t xml:space="preserve">               </t>
    </r>
    <r>
      <rPr>
        <sz val="16"/>
        <rFont val="標楷體"/>
        <family val="4"/>
        <charset val="136"/>
      </rPr>
      <t>中央銀行經濟研究處</t>
    </r>
    <phoneticPr fontId="2" type="noConversion"/>
  </si>
  <si>
    <r>
      <t xml:space="preserve">                      </t>
    </r>
    <r>
      <rPr>
        <sz val="16"/>
        <rFont val="標楷體"/>
        <family val="4"/>
        <charset val="136"/>
      </rPr>
      <t>中央銀行經濟研究處</t>
    </r>
    <phoneticPr fontId="2" type="noConversion"/>
  </si>
  <si>
    <r>
      <t xml:space="preserve">                </t>
    </r>
    <r>
      <rPr>
        <sz val="14"/>
        <rFont val="標楷體"/>
        <family val="4"/>
        <charset val="136"/>
      </rPr>
      <t>（民營企業）</t>
    </r>
    <phoneticPr fontId="2" type="noConversion"/>
  </si>
  <si>
    <r>
      <t xml:space="preserve">                            </t>
    </r>
    <r>
      <rPr>
        <sz val="14"/>
        <rFont val="標楷體"/>
        <family val="4"/>
        <charset val="136"/>
      </rPr>
      <t>（民營企業）</t>
    </r>
    <phoneticPr fontId="2" type="noConversion"/>
  </si>
  <si>
    <r>
      <rPr>
        <b/>
        <sz val="12"/>
        <rFont val="標楷體"/>
        <family val="4"/>
        <charset val="136"/>
      </rPr>
      <t>資產合計</t>
    </r>
    <phoneticPr fontId="2" type="noConversion"/>
  </si>
  <si>
    <r>
      <t xml:space="preserve">  1.</t>
    </r>
    <r>
      <rPr>
        <sz val="11"/>
        <rFont val="標楷體"/>
        <family val="4"/>
        <charset val="136"/>
      </rPr>
      <t>國外存款</t>
    </r>
  </si>
  <si>
    <r>
      <rPr>
        <b/>
        <sz val="12"/>
        <rFont val="標楷體"/>
        <family val="4"/>
        <charset val="136"/>
      </rPr>
      <t>負債合計</t>
    </r>
    <phoneticPr fontId="2" type="noConversion"/>
  </si>
  <si>
    <r>
      <rPr>
        <b/>
        <sz val="11"/>
        <rFont val="標楷體"/>
        <family val="4"/>
        <charset val="136"/>
      </rPr>
      <t>一、國內金融機構借款</t>
    </r>
    <phoneticPr fontId="2" type="noConversion"/>
  </si>
  <si>
    <r>
      <rPr>
        <b/>
        <sz val="11"/>
        <rFont val="標楷體"/>
        <family val="4"/>
        <charset val="136"/>
      </rPr>
      <t>三、國外借款</t>
    </r>
    <phoneticPr fontId="2" type="noConversion"/>
  </si>
  <si>
    <r>
      <rPr>
        <b/>
        <sz val="11"/>
        <rFont val="標楷體"/>
        <family val="4"/>
        <charset val="136"/>
      </rPr>
      <t>六、應付票券</t>
    </r>
    <r>
      <rPr>
        <b/>
        <sz val="11"/>
        <rFont val="Times New Roman"/>
        <family val="1"/>
      </rPr>
      <t/>
    </r>
    <phoneticPr fontId="2" type="noConversion"/>
  </si>
  <si>
    <r>
      <rPr>
        <b/>
        <sz val="11"/>
        <rFont val="標楷體"/>
        <family val="4"/>
        <charset val="136"/>
      </rPr>
      <t>七、應付國內公司債</t>
    </r>
    <phoneticPr fontId="2" type="noConversion"/>
  </si>
  <si>
    <r>
      <rPr>
        <b/>
        <sz val="11"/>
        <rFont val="標楷體"/>
        <family val="4"/>
        <charset val="136"/>
      </rPr>
      <t>八、應付國外有價證券</t>
    </r>
    <phoneticPr fontId="2" type="noConversion"/>
  </si>
  <si>
    <r>
      <rPr>
        <b/>
        <sz val="11"/>
        <rFont val="標楷體"/>
        <family val="4"/>
        <charset val="136"/>
      </rPr>
      <t>十二、資產證券化商品負債</t>
    </r>
    <phoneticPr fontId="2" type="noConversion"/>
  </si>
  <si>
    <r>
      <rPr>
        <b/>
        <sz val="11"/>
        <rFont val="標楷體"/>
        <family val="4"/>
        <charset val="136"/>
      </rPr>
      <t>十七、特別股負債</t>
    </r>
    <phoneticPr fontId="2" type="noConversion"/>
  </si>
  <si>
    <r>
      <rPr>
        <b/>
        <sz val="11"/>
        <rFont val="標楷體"/>
        <family val="4"/>
        <charset val="136"/>
      </rPr>
      <t>十八、其他金融負債</t>
    </r>
    <phoneticPr fontId="2" type="noConversion"/>
  </si>
  <si>
    <r>
      <rPr>
        <b/>
        <sz val="11"/>
        <rFont val="標楷體"/>
        <family val="4"/>
        <charset val="136"/>
      </rPr>
      <t>一、實收資本</t>
    </r>
    <phoneticPr fontId="2" type="noConversion"/>
  </si>
  <si>
    <r>
      <t>附表</t>
    </r>
    <r>
      <rPr>
        <b/>
        <sz val="20"/>
        <rFont val="Times New Roman"/>
        <family val="1"/>
      </rPr>
      <t>1----</t>
    </r>
    <r>
      <rPr>
        <b/>
        <sz val="20"/>
        <rFont val="標楷體"/>
        <family val="4"/>
        <charset val="136"/>
      </rPr>
      <t>應收預付及應付預收款項明細表</t>
    </r>
    <phoneticPr fontId="2" type="noConversion"/>
  </si>
  <si>
    <r>
      <t xml:space="preserve"> </t>
    </r>
    <r>
      <rPr>
        <b/>
        <sz val="12"/>
        <rFont val="標楷體"/>
        <family val="4"/>
        <charset val="136"/>
      </rPr>
      <t xml:space="preserve">各部門
</t>
    </r>
    <r>
      <rPr>
        <b/>
        <sz val="12"/>
        <rFont val="Times New Roman"/>
        <family val="1"/>
      </rPr>
      <t xml:space="preserve"> </t>
    </r>
    <r>
      <rPr>
        <b/>
        <sz val="12"/>
        <rFont val="標楷體"/>
        <family val="4"/>
        <charset val="136"/>
      </rPr>
      <t>合</t>
    </r>
    <r>
      <rPr>
        <b/>
        <sz val="12"/>
        <rFont val="Times New Roman"/>
        <family val="1"/>
      </rPr>
      <t xml:space="preserve"> </t>
    </r>
    <r>
      <rPr>
        <b/>
        <sz val="12"/>
        <rFont val="標楷體"/>
        <family val="4"/>
        <charset val="136"/>
      </rPr>
      <t>計</t>
    </r>
    <phoneticPr fontId="2" type="noConversion"/>
  </si>
  <si>
    <t>預付或暫繳營所稅</t>
    <phoneticPr fontId="2" type="noConversion"/>
  </si>
  <si>
    <t>銷項稅額</t>
    <phoneticPr fontId="2" type="noConversion"/>
  </si>
  <si>
    <t>應收工程款</t>
    <phoneticPr fontId="2" type="noConversion"/>
  </si>
  <si>
    <t>進項稅額</t>
    <phoneticPr fontId="2" type="noConversion"/>
  </si>
  <si>
    <t>留抵稅額</t>
    <phoneticPr fontId="2" type="noConversion"/>
  </si>
  <si>
    <t>外勞保證金</t>
    <phoneticPr fontId="2" type="noConversion"/>
  </si>
  <si>
    <r>
      <t>2.</t>
    </r>
    <r>
      <rPr>
        <b/>
        <sz val="12"/>
        <rFont val="標楷體"/>
        <family val="4"/>
        <charset val="136"/>
      </rPr>
      <t>金融機構</t>
    </r>
    <phoneticPr fontId="2" type="noConversion"/>
  </si>
  <si>
    <t>預付保險費</t>
    <phoneticPr fontId="2" type="noConversion"/>
  </si>
  <si>
    <t>應收銀行存款利息</t>
    <phoneticPr fontId="2" type="noConversion"/>
  </si>
  <si>
    <t>應付保險費</t>
    <phoneticPr fontId="2" type="noConversion"/>
  </si>
  <si>
    <t>應收保險賠償款</t>
    <phoneticPr fontId="2" type="noConversion"/>
  </si>
  <si>
    <t>應付金融機構借款利息</t>
    <phoneticPr fontId="2" type="noConversion"/>
  </si>
  <si>
    <t>小計</t>
    <phoneticPr fontId="2" type="noConversion"/>
  </si>
  <si>
    <r>
      <t>3.</t>
    </r>
    <r>
      <rPr>
        <b/>
        <sz val="12"/>
        <rFont val="標楷體"/>
        <family val="4"/>
        <charset val="136"/>
      </rPr>
      <t>企業</t>
    </r>
    <phoneticPr fontId="2" type="noConversion"/>
  </si>
  <si>
    <t>預付貨款</t>
    <phoneticPr fontId="2" type="noConversion"/>
  </si>
  <si>
    <t>預付設備款</t>
    <phoneticPr fontId="2" type="noConversion"/>
  </si>
  <si>
    <t>應付水電、瓦斯、電信費</t>
    <phoneticPr fontId="2" type="noConversion"/>
  </si>
  <si>
    <t>存出保證金</t>
    <phoneticPr fontId="2" type="noConversion"/>
  </si>
  <si>
    <t>應付運費、勞務費</t>
    <phoneticPr fontId="2" type="noConversion"/>
  </si>
  <si>
    <t>應付代收款</t>
    <phoneticPr fontId="2" type="noConversion"/>
  </si>
  <si>
    <t>應付工程及設備款</t>
    <phoneticPr fontId="2" type="noConversion"/>
  </si>
  <si>
    <r>
      <t>4.</t>
    </r>
    <r>
      <rPr>
        <b/>
        <sz val="12"/>
        <rFont val="標楷體"/>
        <family val="4"/>
        <charset val="136"/>
      </rPr>
      <t>個人及非營利團體</t>
    </r>
    <phoneticPr fontId="2" type="noConversion"/>
  </si>
  <si>
    <t>預收房地款</t>
    <phoneticPr fontId="2" type="noConversion"/>
  </si>
  <si>
    <t>預支差旅費</t>
    <phoneticPr fontId="2" type="noConversion"/>
  </si>
  <si>
    <t>預支薪資、員工借支</t>
    <phoneticPr fontId="2" type="noConversion"/>
  </si>
  <si>
    <t>應付薪資及獎金</t>
    <phoneticPr fontId="2" type="noConversion"/>
  </si>
  <si>
    <t>應付員工紅利及董監酬勞</t>
    <phoneticPr fontId="2" type="noConversion"/>
  </si>
  <si>
    <t>預付土地款</t>
    <phoneticPr fontId="2" type="noConversion"/>
  </si>
  <si>
    <r>
      <t>5.</t>
    </r>
    <r>
      <rPr>
        <b/>
        <sz val="12"/>
        <rFont val="標楷體"/>
        <family val="4"/>
        <charset val="136"/>
      </rPr>
      <t>國外</t>
    </r>
    <phoneticPr fontId="2" type="noConversion"/>
  </si>
  <si>
    <t>預付國外佣金</t>
    <phoneticPr fontId="2" type="noConversion"/>
  </si>
  <si>
    <t>應收技術服務費</t>
    <phoneticPr fontId="2" type="noConversion"/>
  </si>
  <si>
    <t>應付國外貨款、結匯款</t>
    <phoneticPr fontId="2" type="noConversion"/>
  </si>
  <si>
    <t>應付佣金</t>
    <phoneticPr fontId="2" type="noConversion"/>
  </si>
  <si>
    <t>應付國外勞務費</t>
    <phoneticPr fontId="2" type="noConversion"/>
  </si>
  <si>
    <r>
      <t>附表</t>
    </r>
    <r>
      <rPr>
        <b/>
        <sz val="20"/>
        <rFont val="Times New Roman"/>
        <family val="1"/>
      </rPr>
      <t>2----</t>
    </r>
    <r>
      <rPr>
        <b/>
        <sz val="20"/>
        <rFont val="標楷體"/>
        <family val="4"/>
        <charset val="136"/>
      </rPr>
      <t>國內外金融投資明細表</t>
    </r>
    <phoneticPr fontId="2" type="noConversion"/>
  </si>
  <si>
    <r>
      <t xml:space="preserve">               </t>
    </r>
    <r>
      <rPr>
        <b/>
        <sz val="16"/>
        <rFont val="標楷體"/>
        <family val="4"/>
        <charset val="136"/>
      </rPr>
      <t>會計</t>
    </r>
    <r>
      <rPr>
        <b/>
        <sz val="16"/>
        <rFont val="標楷體"/>
        <family val="4"/>
        <charset val="136"/>
      </rPr>
      <t>項</t>
    </r>
    <r>
      <rPr>
        <b/>
        <sz val="16"/>
        <rFont val="標楷體"/>
        <family val="4"/>
        <charset val="136"/>
      </rPr>
      <t>目</t>
    </r>
    <phoneticPr fontId="2" type="noConversion"/>
  </si>
  <si>
    <r>
      <t>調查表項目</t>
    </r>
    <r>
      <rPr>
        <b/>
        <sz val="16"/>
        <rFont val="Times New Roman"/>
        <family val="1"/>
      </rPr>
      <t xml:space="preserve">           </t>
    </r>
    <phoneticPr fontId="2" type="noConversion"/>
  </si>
  <si>
    <t>二、國外金融投資淨額</t>
    <phoneticPr fontId="2" type="noConversion"/>
  </si>
  <si>
    <r>
      <rPr>
        <sz val="12"/>
        <rFont val="標楷體"/>
        <family val="4"/>
        <charset val="136"/>
      </rPr>
      <t>股東結構類別</t>
    </r>
    <phoneticPr fontId="2" type="noConversion"/>
  </si>
  <si>
    <r>
      <rPr>
        <sz val="12"/>
        <rFont val="標楷體"/>
        <family val="4"/>
        <charset val="136"/>
      </rPr>
      <t>持股比例</t>
    </r>
    <r>
      <rPr>
        <sz val="12"/>
        <rFont val="Times New Roman"/>
        <family val="1"/>
      </rPr>
      <t>(%)</t>
    </r>
    <phoneticPr fontId="2" type="noConversion"/>
  </si>
  <si>
    <r>
      <t xml:space="preserve">19. </t>
    </r>
    <r>
      <rPr>
        <sz val="12"/>
        <rFont val="標楷體"/>
        <family val="4"/>
        <charset val="136"/>
      </rPr>
      <t>政府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公營</t>
    </r>
    <r>
      <rPr>
        <sz val="12"/>
        <rFont val="Times New Roman"/>
        <family val="1"/>
      </rPr>
      <t>)</t>
    </r>
    <r>
      <rPr>
        <sz val="12"/>
        <rFont val="標楷體"/>
        <family val="4"/>
        <charset val="136"/>
      </rPr>
      <t>機構投資</t>
    </r>
  </si>
  <si>
    <r>
      <t xml:space="preserve">20. </t>
    </r>
    <r>
      <rPr>
        <sz val="12"/>
        <rFont val="標楷體"/>
        <family val="4"/>
        <charset val="136"/>
      </rPr>
      <t>本國金融機構投資</t>
    </r>
  </si>
  <si>
    <r>
      <t xml:space="preserve">21. </t>
    </r>
    <r>
      <rPr>
        <sz val="12"/>
        <rFont val="標楷體"/>
        <family val="4"/>
        <charset val="136"/>
      </rPr>
      <t>本國證券投信基金投資</t>
    </r>
  </si>
  <si>
    <r>
      <t xml:space="preserve">22. </t>
    </r>
    <r>
      <rPr>
        <sz val="12"/>
        <rFont val="標楷體"/>
        <family val="4"/>
        <charset val="136"/>
      </rPr>
      <t>本國公司法人投資</t>
    </r>
  </si>
  <si>
    <r>
      <t xml:space="preserve">23. </t>
    </r>
    <r>
      <rPr>
        <sz val="12"/>
        <rFont val="標楷體"/>
        <family val="4"/>
        <charset val="136"/>
      </rPr>
      <t>本國其他法人投資</t>
    </r>
  </si>
  <si>
    <r>
      <t xml:space="preserve">24. </t>
    </r>
    <r>
      <rPr>
        <sz val="12"/>
        <rFont val="標楷體"/>
        <family val="4"/>
        <charset val="136"/>
      </rPr>
      <t>僑外金融機構投資</t>
    </r>
  </si>
  <si>
    <r>
      <t xml:space="preserve">25. </t>
    </r>
    <r>
      <rPr>
        <sz val="12"/>
        <rFont val="標楷體"/>
        <family val="4"/>
        <charset val="136"/>
      </rPr>
      <t>僑外法人投資</t>
    </r>
  </si>
  <si>
    <r>
      <t xml:space="preserve">26. </t>
    </r>
    <r>
      <rPr>
        <sz val="12"/>
        <rFont val="標楷體"/>
        <family val="4"/>
        <charset val="136"/>
      </rPr>
      <t>僑外證券投信基金投資</t>
    </r>
  </si>
  <si>
    <r>
      <t xml:space="preserve">27. </t>
    </r>
    <r>
      <rPr>
        <sz val="12"/>
        <rFont val="標楷體"/>
        <family val="4"/>
        <charset val="136"/>
      </rPr>
      <t>本國自然人投資</t>
    </r>
  </si>
  <si>
    <r>
      <t xml:space="preserve">28. </t>
    </r>
    <r>
      <rPr>
        <sz val="12"/>
        <rFont val="標楷體"/>
        <family val="4"/>
        <charset val="136"/>
      </rPr>
      <t>僑外自然人投資</t>
    </r>
  </si>
  <si>
    <r>
      <t xml:space="preserve">29. </t>
    </r>
    <r>
      <rPr>
        <sz val="12"/>
        <rFont val="標楷體"/>
        <family val="4"/>
        <charset val="136"/>
      </rPr>
      <t>庫藏股票</t>
    </r>
    <phoneticPr fontId="2" type="noConversion"/>
  </si>
  <si>
    <r>
      <rPr>
        <sz val="12"/>
        <rFont val="標楷體"/>
        <family val="4"/>
        <charset val="136"/>
      </rPr>
      <t>合計（須等於</t>
    </r>
    <r>
      <rPr>
        <sz val="12"/>
        <color indexed="8"/>
        <rFont val="Times New Roman"/>
        <family val="1"/>
      </rPr>
      <t>100</t>
    </r>
    <r>
      <rPr>
        <sz val="12"/>
        <rFont val="標楷體"/>
        <family val="4"/>
        <charset val="136"/>
      </rPr>
      <t>）</t>
    </r>
    <phoneticPr fontId="2" type="noConversion"/>
  </si>
  <si>
    <r>
      <t>(</t>
    </r>
    <r>
      <rPr>
        <sz val="12"/>
        <rFont val="標楷體"/>
        <family val="4"/>
        <charset val="136"/>
      </rPr>
      <t>若董監事名單無投資公司</t>
    </r>
    <r>
      <rPr>
        <sz val="12"/>
        <rFont val="Times New Roman"/>
        <family val="1"/>
      </rPr>
      <t xml:space="preserve">, </t>
    </r>
    <r>
      <rPr>
        <sz val="12"/>
        <rFont val="標楷體"/>
        <family val="4"/>
        <charset val="136"/>
      </rPr>
      <t>則無需輸入數值</t>
    </r>
    <r>
      <rPr>
        <sz val="12"/>
        <rFont val="Times New Roman"/>
        <family val="1"/>
      </rPr>
      <t>)</t>
    </r>
    <phoneticPr fontId="2" type="noConversion"/>
  </si>
  <si>
    <r>
      <t xml:space="preserve">  1.</t>
    </r>
    <r>
      <rPr>
        <sz val="12"/>
        <rFont val="標楷體"/>
        <family val="4"/>
        <charset val="136"/>
      </rPr>
      <t>政府</t>
    </r>
    <phoneticPr fontId="2" type="noConversion"/>
  </si>
  <si>
    <r>
      <t xml:space="preserve">  2.</t>
    </r>
    <r>
      <rPr>
        <sz val="12"/>
        <rFont val="標楷體"/>
        <family val="4"/>
        <charset val="136"/>
      </rPr>
      <t>金融機構</t>
    </r>
    <phoneticPr fontId="2" type="noConversion"/>
  </si>
  <si>
    <r>
      <t xml:space="preserve">  4.</t>
    </r>
    <r>
      <rPr>
        <sz val="12"/>
        <rFont val="標楷體"/>
        <family val="4"/>
        <charset val="136"/>
      </rPr>
      <t>個人及非營利團體</t>
    </r>
    <phoneticPr fontId="2" type="noConversion"/>
  </si>
  <si>
    <r>
      <t xml:space="preserve">  5.</t>
    </r>
    <r>
      <rPr>
        <sz val="12"/>
        <rFont val="標楷體"/>
        <family val="4"/>
        <charset val="136"/>
      </rPr>
      <t>國外</t>
    </r>
    <phoneticPr fontId="2" type="noConversion"/>
  </si>
  <si>
    <r>
      <t xml:space="preserve">  </t>
    </r>
    <r>
      <rPr>
        <sz val="14"/>
        <color indexed="10"/>
        <rFont val="標楷體"/>
        <family val="4"/>
        <charset val="136"/>
      </rPr>
      <t>樣本編號</t>
    </r>
    <r>
      <rPr>
        <sz val="14"/>
        <color indexed="10"/>
        <rFont val="Times New Roman"/>
        <family val="1"/>
      </rPr>
      <t xml:space="preserve">:  </t>
    </r>
    <phoneticPr fontId="2" type="noConversion"/>
  </si>
  <si>
    <r>
      <t>單位：新台幣千元</t>
    </r>
    <r>
      <rPr>
        <sz val="14"/>
        <color indexed="10"/>
        <rFont val="Times New Roman"/>
        <family val="1"/>
      </rPr>
      <t>(</t>
    </r>
    <r>
      <rPr>
        <sz val="14"/>
        <color indexed="10"/>
        <rFont val="標楷體"/>
        <family val="4"/>
        <charset val="136"/>
      </rPr>
      <t>千元以下四捨五入</t>
    </r>
    <r>
      <rPr>
        <sz val="14"/>
        <color indexed="10"/>
        <rFont val="Times New Roman"/>
        <family val="1"/>
      </rPr>
      <t>)</t>
    </r>
    <phoneticPr fontId="2" type="noConversion"/>
  </si>
  <si>
    <r>
      <t>（本表填妥後，紅框內各投資明細合計金額會自動連結到調查表資產之</t>
    </r>
    <r>
      <rPr>
        <sz val="14"/>
        <rFont val="Times New Roman"/>
        <family val="1"/>
      </rPr>
      <t xml:space="preserve"> </t>
    </r>
    <r>
      <rPr>
        <sz val="14"/>
        <rFont val="標楷體"/>
        <family val="4"/>
        <charset val="136"/>
      </rPr>
      <t>六、國內有價證券及投資淨額及</t>
    </r>
    <r>
      <rPr>
        <sz val="14"/>
        <rFont val="Times New Roman"/>
        <family val="1"/>
      </rPr>
      <t xml:space="preserve"> </t>
    </r>
    <r>
      <rPr>
        <sz val="14"/>
        <rFont val="標楷體"/>
        <family val="4"/>
        <charset val="136"/>
      </rPr>
      <t>八、國外投資淨額項下紅框內各投資明細合計欄內）</t>
    </r>
    <phoneticPr fontId="2" type="noConversion"/>
  </si>
  <si>
    <t>（本表填妥後，紅框內各部門合計金額會自動連結到調查表資產之五、應收及預付款項淨額下及負債之五、應付及預收款項淨額下紅框內各對應部門合計欄內）</t>
    <phoneticPr fontId="2" type="noConversion"/>
  </si>
  <si>
    <t>項  目</t>
    <phoneticPr fontId="2" type="noConversion"/>
  </si>
  <si>
    <t>檢誤公式</t>
    <phoneticPr fontId="2" type="noConversion"/>
  </si>
  <si>
    <r>
      <t xml:space="preserve"> </t>
    </r>
    <r>
      <rPr>
        <sz val="14"/>
        <color indexed="10"/>
        <rFont val="標楷體"/>
        <family val="4"/>
        <charset val="136"/>
      </rPr>
      <t>銀行</t>
    </r>
    <r>
      <rPr>
        <sz val="14"/>
        <color indexed="10"/>
        <rFont val="Times New Roman"/>
        <family val="1"/>
      </rPr>
      <t xml:space="preserve">          </t>
    </r>
    <phoneticPr fontId="2" type="noConversion"/>
  </si>
  <si>
    <r>
      <t>分行</t>
    </r>
    <r>
      <rPr>
        <sz val="14"/>
        <color indexed="10"/>
        <rFont val="Times New Roman"/>
        <family val="1"/>
      </rPr>
      <t xml:space="preserve">  </t>
    </r>
  </si>
  <si>
    <r>
      <t xml:space="preserve">  </t>
    </r>
    <r>
      <rPr>
        <sz val="14"/>
        <color indexed="10"/>
        <rFont val="標楷體"/>
        <family val="4"/>
        <charset val="136"/>
      </rPr>
      <t>電話</t>
    </r>
    <r>
      <rPr>
        <sz val="14"/>
        <color indexed="10"/>
        <rFont val="Times New Roman"/>
        <family val="1"/>
      </rPr>
      <t xml:space="preserve">:           </t>
    </r>
    <phoneticPr fontId="2" type="noConversion"/>
  </si>
  <si>
    <r>
      <t>合</t>
    </r>
    <r>
      <rPr>
        <b/>
        <sz val="14"/>
        <rFont val="Times New Roman"/>
        <family val="1"/>
      </rPr>
      <t xml:space="preserve"> </t>
    </r>
    <r>
      <rPr>
        <b/>
        <sz val="14"/>
        <rFont val="標楷體"/>
        <family val="4"/>
        <charset val="136"/>
      </rPr>
      <t>計</t>
    </r>
    <phoneticPr fontId="2" type="noConversion"/>
  </si>
  <si>
    <t>資產-（負債+權益）</t>
    <phoneticPr fontId="2" type="noConversion"/>
  </si>
  <si>
    <t>應付代收勞保費</t>
    <phoneticPr fontId="2" type="noConversion"/>
  </si>
  <si>
    <t>應付票據（不計息）</t>
    <phoneticPr fontId="2" type="noConversion"/>
  </si>
  <si>
    <t>應付帳款（不計息）</t>
    <phoneticPr fontId="2" type="noConversion"/>
  </si>
  <si>
    <t>應付代收薪資所得稅</t>
    <phoneticPr fontId="2" type="noConversion"/>
  </si>
  <si>
    <t>應付代收健保費</t>
    <phoneticPr fontId="2" type="noConversion"/>
  </si>
  <si>
    <t>預收貨款</t>
    <phoneticPr fontId="2" type="noConversion"/>
  </si>
  <si>
    <t>存入保證金</t>
    <phoneticPr fontId="2" type="noConversion"/>
  </si>
  <si>
    <t>同業往來（不計息）</t>
    <phoneticPr fontId="2" type="noConversion"/>
  </si>
  <si>
    <t>股東往來（不計息）</t>
    <phoneticPr fontId="2" type="noConversion"/>
  </si>
  <si>
    <t>應付關係人款項（不計息）</t>
    <phoneticPr fontId="2" type="noConversion"/>
  </si>
  <si>
    <t>權益合計</t>
    <phoneticPr fontId="2" type="noConversion"/>
  </si>
  <si>
    <t>二、資本公積、保留盈餘及其他權益</t>
    <phoneticPr fontId="2" type="noConversion"/>
  </si>
  <si>
    <t>應收票據（不計息）</t>
    <phoneticPr fontId="2" type="noConversion"/>
  </si>
  <si>
    <t>應收帳款（不計息）</t>
    <phoneticPr fontId="2" type="noConversion"/>
  </si>
  <si>
    <t>應收關係人款項（不計息）</t>
    <phoneticPr fontId="2" type="noConversion"/>
  </si>
  <si>
    <r>
      <rPr>
        <b/>
        <sz val="11"/>
        <rFont val="標楷體"/>
        <family val="4"/>
        <charset val="136"/>
      </rPr>
      <t>一、庫存現金及零用金</t>
    </r>
    <phoneticPr fontId="2" type="noConversion"/>
  </si>
  <si>
    <r>
      <rPr>
        <b/>
        <sz val="11"/>
        <rFont val="標楷體"/>
        <family val="4"/>
        <charset val="136"/>
      </rPr>
      <t>二、國內金融機構存款</t>
    </r>
    <phoneticPr fontId="2" type="noConversion"/>
  </si>
  <si>
    <t>三、附賣回票債券投資</t>
    <phoneticPr fontId="2" type="noConversion"/>
  </si>
  <si>
    <r>
      <rPr>
        <b/>
        <sz val="11"/>
        <rFont val="標楷體"/>
        <family val="4"/>
        <charset val="136"/>
      </rPr>
      <t>六、國內有價證券及投資淨額</t>
    </r>
    <phoneticPr fontId="2" type="noConversion"/>
  </si>
  <si>
    <r>
      <t xml:space="preserve">  2.</t>
    </r>
    <r>
      <rPr>
        <sz val="11"/>
        <rFont val="標楷體"/>
        <family val="4"/>
        <charset val="136"/>
      </rPr>
      <t>政府公債及國庫券</t>
    </r>
    <phoneticPr fontId="2" type="noConversion"/>
  </si>
  <si>
    <r>
      <t xml:space="preserve">  3.</t>
    </r>
    <r>
      <rPr>
        <sz val="11"/>
        <rFont val="標楷體"/>
        <family val="4"/>
        <charset val="136"/>
      </rPr>
      <t>公司債</t>
    </r>
    <phoneticPr fontId="2" type="noConversion"/>
  </si>
  <si>
    <r>
      <t xml:space="preserve">  4.</t>
    </r>
    <r>
      <rPr>
        <sz val="11"/>
        <rFont val="標楷體"/>
        <family val="4"/>
        <charset val="136"/>
      </rPr>
      <t>金融債券</t>
    </r>
    <phoneticPr fontId="2" type="noConversion"/>
  </si>
  <si>
    <r>
      <t xml:space="preserve">  5.</t>
    </r>
    <r>
      <rPr>
        <sz val="11"/>
        <rFont val="標楷體"/>
        <family val="4"/>
        <charset val="136"/>
      </rPr>
      <t>共同基金（受益憑證）</t>
    </r>
    <phoneticPr fontId="2" type="noConversion"/>
  </si>
  <si>
    <r>
      <t xml:space="preserve">  6.</t>
    </r>
    <r>
      <rPr>
        <sz val="11"/>
        <rFont val="標楷體"/>
        <family val="4"/>
        <charset val="136"/>
      </rPr>
      <t>股份</t>
    </r>
    <phoneticPr fontId="2" type="noConversion"/>
  </si>
  <si>
    <t>七、國內投資性不動產及閒置資產</t>
    <phoneticPr fontId="2" type="noConversion"/>
  </si>
  <si>
    <r>
      <rPr>
        <b/>
        <sz val="11"/>
        <rFont val="標楷體"/>
        <family val="4"/>
        <charset val="136"/>
      </rPr>
      <t>八、國外投資淨額</t>
    </r>
    <phoneticPr fontId="2" type="noConversion"/>
  </si>
  <si>
    <r>
      <rPr>
        <b/>
        <sz val="11"/>
        <rFont val="標楷體"/>
        <family val="4"/>
        <charset val="136"/>
      </rPr>
      <t>九、存貨淨額</t>
    </r>
    <phoneticPr fontId="2" type="noConversion"/>
  </si>
  <si>
    <t>十、不動產、廠房及設備淨額</t>
    <phoneticPr fontId="2" type="noConversion"/>
  </si>
  <si>
    <t>十一、無形資產、生物資產、遞延資產及用品盤存</t>
    <phoneticPr fontId="2" type="noConversion"/>
  </si>
  <si>
    <t>四、附買回票債券負債</t>
    <phoneticPr fontId="2" type="noConversion"/>
  </si>
  <si>
    <t>九、責任及損失準備</t>
    <phoneticPr fontId="2" type="noConversion"/>
  </si>
  <si>
    <t>十三、遞延負債</t>
    <phoneticPr fontId="2" type="noConversion"/>
  </si>
  <si>
    <r>
      <rPr>
        <sz val="11"/>
        <rFont val="標楷體"/>
        <family val="4"/>
        <charset val="136"/>
      </rPr>
      <t>附帶揭露</t>
    </r>
    <phoneticPr fontId="2" type="noConversion"/>
  </si>
  <si>
    <t>預收工程款
（應付建造合約款）</t>
    <phoneticPr fontId="2" type="noConversion"/>
  </si>
  <si>
    <t>遞延所得稅負債</t>
    <phoneticPr fontId="2" type="noConversion"/>
  </si>
  <si>
    <t>預收股本</t>
    <phoneticPr fontId="2" type="noConversion"/>
  </si>
  <si>
    <r>
      <t>調查銀行名稱</t>
    </r>
    <r>
      <rPr>
        <sz val="14"/>
        <color indexed="10"/>
        <rFont val="Times New Roman"/>
        <family val="1"/>
      </rPr>
      <t xml:space="preserve">:     </t>
    </r>
    <phoneticPr fontId="2" type="noConversion"/>
  </si>
  <si>
    <r>
      <t>(</t>
    </r>
    <r>
      <rPr>
        <b/>
        <sz val="14"/>
        <rFont val="標楷體"/>
        <family val="4"/>
        <charset val="136"/>
      </rPr>
      <t>一</t>
    </r>
    <r>
      <rPr>
        <b/>
        <sz val="14"/>
        <rFont val="Times New Roman"/>
        <family val="1"/>
      </rPr>
      <t>)</t>
    </r>
    <r>
      <rPr>
        <b/>
        <sz val="14"/>
        <rFont val="標楷體"/>
        <family val="4"/>
        <charset val="136"/>
      </rPr>
      <t>透過損益按公允價值衡量之金融資產</t>
    </r>
    <phoneticPr fontId="2" type="noConversion"/>
  </si>
  <si>
    <t>預付租金</t>
    <phoneticPr fontId="2" type="noConversion"/>
  </si>
  <si>
    <t>在建工程（應收建造合約款）</t>
    <phoneticPr fontId="2" type="noConversion"/>
  </si>
  <si>
    <t>預付租金</t>
    <phoneticPr fontId="2" type="noConversion"/>
  </si>
  <si>
    <r>
      <t>二、其他應收</t>
    </r>
    <r>
      <rPr>
        <b/>
        <sz val="12"/>
        <rFont val="新細明體"/>
        <family val="1"/>
        <charset val="136"/>
      </rPr>
      <t>、</t>
    </r>
    <r>
      <rPr>
        <b/>
        <sz val="12"/>
        <rFont val="標楷體"/>
        <family val="4"/>
        <charset val="136"/>
      </rPr>
      <t>預付款項</t>
    </r>
    <phoneticPr fontId="2" type="noConversion"/>
  </si>
  <si>
    <t>二、其他應付、預收款項</t>
    <phoneticPr fontId="2" type="noConversion"/>
  </si>
  <si>
    <t>應付國外權利金</t>
    <phoneticPr fontId="2" type="noConversion"/>
  </si>
  <si>
    <t>預收國外貨款</t>
    <phoneticPr fontId="2" type="noConversion"/>
  </si>
  <si>
    <t>在建工程（應收建造合約款）</t>
    <phoneticPr fontId="2" type="noConversion"/>
  </si>
  <si>
    <t>遞延所得稅資產</t>
    <phoneticPr fontId="2" type="noConversion"/>
  </si>
  <si>
    <t>應收退稅款</t>
    <phoneticPr fontId="2" type="noConversion"/>
  </si>
  <si>
    <t>應收收益</t>
    <phoneticPr fontId="2" type="noConversion"/>
  </si>
  <si>
    <r>
      <t xml:space="preserve">一、商業受信
</t>
    </r>
    <r>
      <rPr>
        <b/>
        <sz val="10"/>
        <rFont val="標楷體"/>
        <family val="4"/>
        <charset val="136"/>
      </rPr>
      <t>（與生產商品</t>
    </r>
    <r>
      <rPr>
        <b/>
        <sz val="10"/>
        <rFont val="新細明體"/>
        <family val="1"/>
        <charset val="136"/>
      </rPr>
      <t>、</t>
    </r>
    <r>
      <rPr>
        <b/>
        <sz val="10"/>
        <rFont val="標楷體"/>
        <family val="4"/>
        <charset val="136"/>
      </rPr>
      <t>提供服務</t>
    </r>
    <r>
      <rPr>
        <b/>
        <u/>
        <sz val="10"/>
        <rFont val="標楷體"/>
        <family val="4"/>
        <charset val="136"/>
      </rPr>
      <t>直接相關</t>
    </r>
    <r>
      <rPr>
        <b/>
        <sz val="10"/>
        <rFont val="標楷體"/>
        <family val="4"/>
        <charset val="136"/>
      </rPr>
      <t>的應付及預收款項）</t>
    </r>
    <r>
      <rPr>
        <sz val="10"/>
        <color indexed="10"/>
        <rFont val="Times New Roman"/>
        <family val="1"/>
      </rPr>
      <t xml:space="preserve">                                   </t>
    </r>
    <r>
      <rPr>
        <b/>
        <sz val="10"/>
        <color indexed="8"/>
        <rFont val="Times New Roman"/>
        <family val="1"/>
      </rPr>
      <t/>
    </r>
    <phoneticPr fontId="2" type="noConversion"/>
  </si>
  <si>
    <r>
      <t>一、商業授信</t>
    </r>
    <r>
      <rPr>
        <b/>
        <sz val="12"/>
        <color indexed="10"/>
        <rFont val="標楷體"/>
        <family val="4"/>
        <charset val="136"/>
      </rPr>
      <t>毛額</t>
    </r>
    <r>
      <rPr>
        <b/>
        <sz val="12"/>
        <rFont val="Times New Roman"/>
        <family val="1"/>
      </rPr>
      <t xml:space="preserve"> 
</t>
    </r>
    <r>
      <rPr>
        <b/>
        <sz val="10"/>
        <rFont val="標楷體"/>
        <family val="4"/>
        <charset val="136"/>
      </rPr>
      <t>（與商品</t>
    </r>
    <r>
      <rPr>
        <b/>
        <sz val="10"/>
        <rFont val="新細明體"/>
        <family val="1"/>
        <charset val="136"/>
      </rPr>
      <t>、</t>
    </r>
    <r>
      <rPr>
        <b/>
        <sz val="10"/>
        <rFont val="標楷體"/>
        <family val="4"/>
        <charset val="136"/>
      </rPr>
      <t>服務銷售</t>
    </r>
    <r>
      <rPr>
        <b/>
        <u/>
        <sz val="10"/>
        <rFont val="標楷體"/>
        <family val="4"/>
        <charset val="136"/>
      </rPr>
      <t>直接相關</t>
    </r>
    <r>
      <rPr>
        <b/>
        <sz val="10"/>
        <rFont val="標楷體"/>
        <family val="4"/>
        <charset val="136"/>
      </rPr>
      <t>的應收及預付款項</t>
    </r>
    <r>
      <rPr>
        <b/>
        <sz val="10"/>
        <rFont val="新細明體"/>
        <family val="1"/>
        <charset val="136"/>
      </rPr>
      <t>；</t>
    </r>
    <r>
      <rPr>
        <b/>
        <u/>
        <sz val="10"/>
        <rFont val="標楷體"/>
        <family val="4"/>
        <charset val="136"/>
      </rPr>
      <t>不</t>
    </r>
    <r>
      <rPr>
        <b/>
        <sz val="10"/>
        <rFont val="標楷體"/>
        <family val="4"/>
        <charset val="136"/>
      </rPr>
      <t>扣除備抵呆帳，</t>
    </r>
    <r>
      <rPr>
        <b/>
        <u/>
        <sz val="10"/>
        <rFont val="標楷體"/>
        <family val="4"/>
        <charset val="136"/>
      </rPr>
      <t>但扣除</t>
    </r>
    <r>
      <rPr>
        <b/>
        <sz val="10"/>
        <rFont val="標楷體"/>
        <family val="4"/>
        <charset val="136"/>
      </rPr>
      <t xml:space="preserve">銷貨退回及折讓）
</t>
    </r>
    <phoneticPr fontId="2" type="noConversion"/>
  </si>
  <si>
    <t>應付稅款</t>
    <phoneticPr fontId="2" type="noConversion"/>
  </si>
  <si>
    <t>預收股本</t>
    <phoneticPr fontId="2" type="noConversion"/>
  </si>
  <si>
    <t>十一、土地增值稅準備</t>
    <phoneticPr fontId="2" type="noConversion"/>
  </si>
  <si>
    <r>
      <t xml:space="preserve"> </t>
    </r>
    <r>
      <rPr>
        <sz val="12"/>
        <color indexed="10"/>
        <rFont val="標楷體"/>
        <family val="4"/>
        <charset val="136"/>
      </rPr>
      <t>銀行</t>
    </r>
    <r>
      <rPr>
        <sz val="12"/>
        <color indexed="10"/>
        <rFont val="Times New Roman"/>
        <family val="1"/>
      </rPr>
      <t xml:space="preserve">  </t>
    </r>
    <phoneticPr fontId="2" type="noConversion"/>
  </si>
  <si>
    <r>
      <rPr>
        <sz val="12"/>
        <color indexed="10"/>
        <rFont val="標楷體"/>
        <family val="4"/>
        <charset val="136"/>
      </rPr>
      <t>調查銀行名稱</t>
    </r>
    <r>
      <rPr>
        <sz val="12"/>
        <color indexed="10"/>
        <rFont val="Times New Roman"/>
        <family val="1"/>
      </rPr>
      <t xml:space="preserve">:     </t>
    </r>
    <phoneticPr fontId="2" type="noConversion"/>
  </si>
  <si>
    <r>
      <t xml:space="preserve"> </t>
    </r>
    <r>
      <rPr>
        <sz val="12"/>
        <color indexed="10"/>
        <rFont val="標楷體"/>
        <family val="4"/>
        <charset val="136"/>
      </rPr>
      <t>銀行</t>
    </r>
    <r>
      <rPr>
        <sz val="12"/>
        <color indexed="10"/>
        <rFont val="Times New Roman"/>
        <family val="1"/>
      </rPr>
      <t xml:space="preserve">          </t>
    </r>
    <phoneticPr fontId="2" type="noConversion"/>
  </si>
  <si>
    <r>
      <rPr>
        <sz val="12"/>
        <color indexed="10"/>
        <rFont val="標楷體"/>
        <family val="4"/>
        <charset val="136"/>
      </rPr>
      <t>分行</t>
    </r>
    <r>
      <rPr>
        <sz val="12"/>
        <color indexed="10"/>
        <rFont val="Times New Roman"/>
        <family val="1"/>
      </rPr>
      <t xml:space="preserve">  </t>
    </r>
  </si>
  <si>
    <r>
      <t xml:space="preserve">  </t>
    </r>
    <r>
      <rPr>
        <sz val="12"/>
        <color indexed="10"/>
        <rFont val="標楷體"/>
        <family val="4"/>
        <charset val="136"/>
      </rPr>
      <t>樣</t>
    </r>
    <r>
      <rPr>
        <sz val="12"/>
        <color indexed="10"/>
        <rFont val="Times New Roman"/>
        <family val="1"/>
      </rPr>
      <t xml:space="preserve"> </t>
    </r>
    <r>
      <rPr>
        <sz val="12"/>
        <color indexed="10"/>
        <rFont val="標楷體"/>
        <family val="4"/>
        <charset val="136"/>
      </rPr>
      <t>本</t>
    </r>
    <r>
      <rPr>
        <sz val="12"/>
        <color indexed="10"/>
        <rFont val="Times New Roman"/>
        <family val="1"/>
      </rPr>
      <t xml:space="preserve"> </t>
    </r>
    <r>
      <rPr>
        <sz val="12"/>
        <color indexed="10"/>
        <rFont val="標楷體"/>
        <family val="4"/>
        <charset val="136"/>
      </rPr>
      <t>編</t>
    </r>
    <r>
      <rPr>
        <sz val="12"/>
        <color indexed="10"/>
        <rFont val="Times New Roman"/>
        <family val="1"/>
      </rPr>
      <t xml:space="preserve"> </t>
    </r>
    <r>
      <rPr>
        <sz val="12"/>
        <color indexed="10"/>
        <rFont val="標楷體"/>
        <family val="4"/>
        <charset val="136"/>
      </rPr>
      <t>號</t>
    </r>
    <r>
      <rPr>
        <sz val="12"/>
        <color indexed="10"/>
        <rFont val="Times New Roman"/>
        <family val="1"/>
      </rPr>
      <t>:</t>
    </r>
    <phoneticPr fontId="2" type="noConversion"/>
  </si>
  <si>
    <r>
      <t xml:space="preserve">  </t>
    </r>
    <r>
      <rPr>
        <sz val="12"/>
        <color indexed="10"/>
        <rFont val="標楷體"/>
        <family val="4"/>
        <charset val="136"/>
      </rPr>
      <t>實際經營項目</t>
    </r>
    <r>
      <rPr>
        <sz val="12"/>
        <color indexed="10"/>
        <rFont val="Times New Roman"/>
        <family val="1"/>
      </rPr>
      <t>:</t>
    </r>
    <phoneticPr fontId="2" type="noConversion"/>
  </si>
  <si>
    <t>上市櫃公司實收資本工作表</t>
    <phoneticPr fontId="2" type="noConversion"/>
  </si>
  <si>
    <r>
      <t>3.</t>
    </r>
    <r>
      <rPr>
        <sz val="12"/>
        <color indexed="8"/>
        <rFont val="標楷體"/>
        <family val="4"/>
        <charset val="136"/>
      </rPr>
      <t>輸入董監事持股餘額明細資料之</t>
    </r>
    <r>
      <rPr>
        <b/>
        <sz val="12"/>
        <color indexed="8"/>
        <rFont val="標楷體"/>
        <family val="4"/>
        <charset val="136"/>
      </rPr>
      <t>國內投資公司</t>
    </r>
    <r>
      <rPr>
        <sz val="12"/>
        <color indexed="8"/>
        <rFont val="標楷體"/>
        <family val="4"/>
        <charset val="136"/>
      </rPr>
      <t>目前</t>
    </r>
    <r>
      <rPr>
        <b/>
        <sz val="12"/>
        <color indexed="8"/>
        <rFont val="標楷體"/>
        <family val="4"/>
        <charset val="136"/>
      </rPr>
      <t>持股數</t>
    </r>
    <phoneticPr fontId="2" type="noConversion"/>
  </si>
  <si>
    <r>
      <t>2.</t>
    </r>
    <r>
      <rPr>
        <sz val="12"/>
        <rFont val="標楷體"/>
        <family val="4"/>
        <charset val="136"/>
      </rPr>
      <t>輸入股權分散表之</t>
    </r>
    <r>
      <rPr>
        <b/>
        <sz val="12"/>
        <rFont val="標楷體"/>
        <family val="4"/>
        <charset val="136"/>
      </rPr>
      <t>持股比例</t>
    </r>
    <r>
      <rPr>
        <sz val="12"/>
        <rFont val="Times New Roman"/>
        <family val="1"/>
      </rPr>
      <t>(%)</t>
    </r>
    <phoneticPr fontId="2" type="noConversion"/>
  </si>
  <si>
    <r>
      <t>1.</t>
    </r>
    <r>
      <rPr>
        <sz val="12"/>
        <rFont val="標楷體"/>
        <family val="4"/>
        <charset val="136"/>
      </rPr>
      <t>輸入資產負債表上之「</t>
    </r>
    <r>
      <rPr>
        <b/>
        <sz val="12"/>
        <rFont val="標楷體"/>
        <family val="4"/>
        <charset val="136"/>
      </rPr>
      <t>實收資本</t>
    </r>
    <r>
      <rPr>
        <sz val="12"/>
        <rFont val="標楷體"/>
        <family val="4"/>
        <charset val="136"/>
      </rPr>
      <t>」</t>
    </r>
    <r>
      <rPr>
        <b/>
        <sz val="12"/>
        <rFont val="標楷體"/>
        <family val="4"/>
        <charset val="136"/>
      </rPr>
      <t>金額</t>
    </r>
    <r>
      <rPr>
        <sz val="12"/>
        <rFont val="標楷體"/>
        <family val="4"/>
        <charset val="136"/>
      </rPr>
      <t>（新台幣千元）</t>
    </r>
    <phoneticPr fontId="2" type="noConversion"/>
  </si>
  <si>
    <r>
      <t xml:space="preserve">  3.</t>
    </r>
    <r>
      <rPr>
        <sz val="11"/>
        <rFont val="標楷體"/>
        <family val="4"/>
        <charset val="136"/>
      </rPr>
      <t>國外有價證券投資</t>
    </r>
    <phoneticPr fontId="2" type="noConversion"/>
  </si>
  <si>
    <r>
      <t xml:space="preserve">  4.</t>
    </r>
    <r>
      <rPr>
        <sz val="11"/>
        <rFont val="標楷體"/>
        <family val="4"/>
        <charset val="136"/>
      </rPr>
      <t>國外衍生金融資產及結構型商品</t>
    </r>
    <phoneticPr fontId="2" type="noConversion"/>
  </si>
  <si>
    <r>
      <t xml:space="preserve">  5.</t>
    </r>
    <r>
      <rPr>
        <sz val="11"/>
        <rFont val="標楷體"/>
        <family val="4"/>
        <charset val="136"/>
      </rPr>
      <t>國外不動產投資</t>
    </r>
    <phoneticPr fontId="2" type="noConversion"/>
  </si>
  <si>
    <r>
      <t xml:space="preserve">  7.</t>
    </r>
    <r>
      <rPr>
        <sz val="11"/>
        <rFont val="標楷體"/>
        <family val="4"/>
        <charset val="136"/>
      </rPr>
      <t>資產證券化商品</t>
    </r>
    <phoneticPr fontId="2" type="noConversion"/>
  </si>
  <si>
    <r>
      <t xml:space="preserve">  8.</t>
    </r>
    <r>
      <rPr>
        <sz val="11"/>
        <rFont val="標楷體"/>
        <family val="4"/>
        <charset val="136"/>
      </rPr>
      <t>衍生金融資產及結構型商品</t>
    </r>
    <phoneticPr fontId="2" type="noConversion"/>
  </si>
  <si>
    <r>
      <t xml:space="preserve">  9.</t>
    </r>
    <r>
      <rPr>
        <sz val="11"/>
        <rFont val="標楷體"/>
        <family val="4"/>
        <charset val="136"/>
      </rPr>
      <t>其他國內投資</t>
    </r>
    <phoneticPr fontId="2" type="noConversion"/>
  </si>
  <si>
    <r>
      <t xml:space="preserve">  1.</t>
    </r>
    <r>
      <rPr>
        <sz val="11"/>
        <rFont val="標楷體"/>
        <family val="4"/>
        <charset val="136"/>
      </rPr>
      <t>土地淨額</t>
    </r>
    <phoneticPr fontId="2" type="noConversion"/>
  </si>
  <si>
    <r>
      <t xml:space="preserve">  2.</t>
    </r>
    <r>
      <rPr>
        <sz val="11"/>
        <rFont val="標楷體"/>
        <family val="4"/>
        <charset val="136"/>
      </rPr>
      <t>建築物、廠房及設備淨額</t>
    </r>
    <phoneticPr fontId="2" type="noConversion"/>
  </si>
  <si>
    <r>
      <t xml:space="preserve">  1.</t>
    </r>
    <r>
      <rPr>
        <sz val="11"/>
        <rFont val="標楷體"/>
        <family val="4"/>
        <charset val="136"/>
      </rPr>
      <t>政府</t>
    </r>
    <phoneticPr fontId="2" type="noConversion"/>
  </si>
  <si>
    <r>
      <t xml:space="preserve">  2.</t>
    </r>
    <r>
      <rPr>
        <sz val="11"/>
        <rFont val="標楷體"/>
        <family val="4"/>
        <charset val="136"/>
      </rPr>
      <t>金融機構</t>
    </r>
    <phoneticPr fontId="2" type="noConversion"/>
  </si>
  <si>
    <r>
      <t xml:space="preserve">  3.</t>
    </r>
    <r>
      <rPr>
        <sz val="11"/>
        <rFont val="標楷體"/>
        <family val="4"/>
        <charset val="136"/>
      </rPr>
      <t>企業</t>
    </r>
    <phoneticPr fontId="2" type="noConversion"/>
  </si>
  <si>
    <r>
      <t xml:space="preserve">  4.</t>
    </r>
    <r>
      <rPr>
        <sz val="11"/>
        <rFont val="標楷體"/>
        <family val="4"/>
        <charset val="136"/>
      </rPr>
      <t>個人及非營利團體</t>
    </r>
    <phoneticPr fontId="2" type="noConversion"/>
  </si>
  <si>
    <r>
      <t xml:space="preserve">  5.</t>
    </r>
    <r>
      <rPr>
        <sz val="11"/>
        <rFont val="標楷體"/>
        <family val="4"/>
        <charset val="136"/>
      </rPr>
      <t>國外</t>
    </r>
    <phoneticPr fontId="2" type="noConversion"/>
  </si>
  <si>
    <r>
      <t xml:space="preserve">  1.</t>
    </r>
    <r>
      <rPr>
        <sz val="11"/>
        <rFont val="標楷體"/>
        <family val="4"/>
        <charset val="136"/>
      </rPr>
      <t>政府</t>
    </r>
    <r>
      <rPr>
        <sz val="11"/>
        <rFont val="Times New Roman"/>
        <family val="1"/>
      </rPr>
      <t/>
    </r>
    <phoneticPr fontId="2" type="noConversion"/>
  </si>
  <si>
    <r>
      <t xml:space="preserve">  2.</t>
    </r>
    <r>
      <rPr>
        <sz val="11"/>
        <rFont val="標楷體"/>
        <family val="4"/>
        <charset val="136"/>
      </rPr>
      <t>金融機構</t>
    </r>
    <r>
      <rPr>
        <sz val="11"/>
        <rFont val="Times New Roman"/>
        <family val="1"/>
      </rPr>
      <t/>
    </r>
    <phoneticPr fontId="2" type="noConversion"/>
  </si>
  <si>
    <r>
      <t xml:space="preserve">  3.</t>
    </r>
    <r>
      <rPr>
        <sz val="11"/>
        <rFont val="標楷體"/>
        <family val="4"/>
        <charset val="136"/>
      </rPr>
      <t>企業</t>
    </r>
    <r>
      <rPr>
        <sz val="11"/>
        <rFont val="Times New Roman"/>
        <family val="1"/>
      </rPr>
      <t/>
    </r>
    <phoneticPr fontId="2" type="noConversion"/>
  </si>
  <si>
    <r>
      <t xml:space="preserve">  4.</t>
    </r>
    <r>
      <rPr>
        <sz val="11"/>
        <rFont val="標楷體"/>
        <family val="4"/>
        <charset val="136"/>
      </rPr>
      <t>個人及非營利團體</t>
    </r>
    <r>
      <rPr>
        <sz val="11"/>
        <rFont val="Times New Roman"/>
        <family val="1"/>
      </rPr>
      <t/>
    </r>
    <phoneticPr fontId="2" type="noConversion"/>
  </si>
  <si>
    <r>
      <t xml:space="preserve">  5.</t>
    </r>
    <r>
      <rPr>
        <sz val="11"/>
        <rFont val="標楷體"/>
        <family val="4"/>
        <charset val="136"/>
      </rPr>
      <t>國外</t>
    </r>
    <r>
      <rPr>
        <sz val="11"/>
        <rFont val="Times New Roman"/>
        <family val="1"/>
      </rPr>
      <t/>
    </r>
    <phoneticPr fontId="2" type="noConversion"/>
  </si>
  <si>
    <r>
      <t xml:space="preserve">  1.</t>
    </r>
    <r>
      <rPr>
        <sz val="11"/>
        <rFont val="標楷體"/>
        <family val="4"/>
        <charset val="136"/>
      </rPr>
      <t>政府</t>
    </r>
    <phoneticPr fontId="2" type="noConversion"/>
  </si>
  <si>
    <r>
      <t xml:space="preserve">  2.</t>
    </r>
    <r>
      <rPr>
        <sz val="11"/>
        <rFont val="標楷體"/>
        <family val="4"/>
        <charset val="136"/>
      </rPr>
      <t>金融機構</t>
    </r>
    <phoneticPr fontId="2" type="noConversion"/>
  </si>
  <si>
    <r>
      <t xml:space="preserve">  3.</t>
    </r>
    <r>
      <rPr>
        <sz val="11"/>
        <rFont val="標楷體"/>
        <family val="4"/>
        <charset val="136"/>
      </rPr>
      <t>企業</t>
    </r>
    <phoneticPr fontId="2" type="noConversion"/>
  </si>
  <si>
    <r>
      <t xml:space="preserve">  4.</t>
    </r>
    <r>
      <rPr>
        <sz val="11"/>
        <rFont val="標楷體"/>
        <family val="4"/>
        <charset val="136"/>
      </rPr>
      <t>個人及非營利團體</t>
    </r>
    <phoneticPr fontId="2" type="noConversion"/>
  </si>
  <si>
    <r>
      <t xml:space="preserve">  5.</t>
    </r>
    <r>
      <rPr>
        <sz val="11"/>
        <rFont val="標楷體"/>
        <family val="4"/>
        <charset val="136"/>
      </rPr>
      <t>國外</t>
    </r>
    <phoneticPr fontId="2" type="noConversion"/>
  </si>
  <si>
    <r>
      <t xml:space="preserve">  1.</t>
    </r>
    <r>
      <rPr>
        <sz val="11"/>
        <rFont val="標楷體"/>
        <family val="4"/>
        <charset val="136"/>
      </rPr>
      <t>政府</t>
    </r>
    <phoneticPr fontId="2" type="noConversion"/>
  </si>
  <si>
    <r>
      <t xml:space="preserve">  2.</t>
    </r>
    <r>
      <rPr>
        <sz val="11"/>
        <rFont val="標楷體"/>
        <family val="4"/>
        <charset val="136"/>
      </rPr>
      <t>企業</t>
    </r>
    <phoneticPr fontId="2" type="noConversion"/>
  </si>
  <si>
    <r>
      <t xml:space="preserve">  3.</t>
    </r>
    <r>
      <rPr>
        <sz val="11"/>
        <rFont val="標楷體"/>
        <family val="4"/>
        <charset val="136"/>
      </rPr>
      <t>個人及非營利團體</t>
    </r>
    <phoneticPr fontId="2" type="noConversion"/>
  </si>
  <si>
    <r>
      <t>單位：新台幣千元</t>
    </r>
    <r>
      <rPr>
        <sz val="12"/>
        <color indexed="10"/>
        <rFont val="Times New Roman"/>
        <family val="1"/>
      </rPr>
      <t>(</t>
    </r>
    <r>
      <rPr>
        <sz val="12"/>
        <color indexed="10"/>
        <rFont val="標楷體"/>
        <family val="4"/>
        <charset val="136"/>
      </rPr>
      <t>千元以下四捨五入</t>
    </r>
    <r>
      <rPr>
        <sz val="12"/>
        <color indexed="10"/>
        <rFont val="Times New Roman"/>
        <family val="1"/>
      </rPr>
      <t>)</t>
    </r>
    <phoneticPr fontId="2" type="noConversion"/>
  </si>
  <si>
    <r>
      <t xml:space="preserve">  2.</t>
    </r>
    <r>
      <rPr>
        <sz val="11"/>
        <rFont val="標楷體"/>
        <family val="4"/>
        <charset val="136"/>
      </rPr>
      <t>國外直接投資（持股在</t>
    </r>
    <r>
      <rPr>
        <sz val="11"/>
        <rFont val="Century Gothic"/>
        <family val="2"/>
      </rPr>
      <t>10%</t>
    </r>
    <r>
      <rPr>
        <sz val="11"/>
        <rFont val="標楷體"/>
        <family val="4"/>
        <charset val="136"/>
      </rPr>
      <t>以上）</t>
    </r>
    <phoneticPr fontId="2" type="noConversion"/>
  </si>
  <si>
    <r>
      <t>4.</t>
    </r>
    <r>
      <rPr>
        <sz val="12"/>
        <rFont val="標楷體"/>
        <family val="4"/>
        <charset val="136"/>
      </rPr>
      <t>得到</t>
    </r>
    <r>
      <rPr>
        <b/>
        <sz val="12"/>
        <rFont val="標楷體"/>
        <family val="4"/>
        <charset val="136"/>
      </rPr>
      <t>各部門持股金額</t>
    </r>
    <r>
      <rPr>
        <sz val="12"/>
        <rFont val="標楷體"/>
        <family val="4"/>
        <charset val="136"/>
      </rPr>
      <t>（新台幣千元）</t>
    </r>
    <phoneticPr fontId="2" type="noConversion"/>
  </si>
  <si>
    <r>
      <t>1.</t>
    </r>
    <r>
      <rPr>
        <sz val="14"/>
        <rFont val="標楷體"/>
        <family val="4"/>
        <charset val="136"/>
      </rPr>
      <t>短期票券</t>
    </r>
    <r>
      <rPr>
        <b/>
        <sz val="14"/>
        <rFont val="Times New Roman"/>
        <family val="1"/>
      </rPr>
      <t/>
    </r>
    <phoneticPr fontId="2" type="noConversion"/>
  </si>
  <si>
    <r>
      <t>2.</t>
    </r>
    <r>
      <rPr>
        <sz val="14"/>
        <rFont val="標楷體"/>
        <family val="4"/>
        <charset val="136"/>
      </rPr>
      <t>政府公債及國庫券</t>
    </r>
    <phoneticPr fontId="2" type="noConversion"/>
  </si>
  <si>
    <r>
      <t>3.</t>
    </r>
    <r>
      <rPr>
        <sz val="14"/>
        <rFont val="標楷體"/>
        <family val="4"/>
        <charset val="136"/>
      </rPr>
      <t>公司債</t>
    </r>
    <phoneticPr fontId="2" type="noConversion"/>
  </si>
  <si>
    <r>
      <t>4.</t>
    </r>
    <r>
      <rPr>
        <sz val="14"/>
        <rFont val="標楷體"/>
        <family val="4"/>
        <charset val="136"/>
      </rPr>
      <t>金融債券</t>
    </r>
    <phoneticPr fontId="2" type="noConversion"/>
  </si>
  <si>
    <r>
      <t>5.</t>
    </r>
    <r>
      <rPr>
        <sz val="14"/>
        <rFont val="標楷體"/>
        <family val="4"/>
        <charset val="136"/>
      </rPr>
      <t>共同基金（受益憑證）</t>
    </r>
    <phoneticPr fontId="2" type="noConversion"/>
  </si>
  <si>
    <r>
      <t>6.</t>
    </r>
    <r>
      <rPr>
        <sz val="14"/>
        <rFont val="標楷體"/>
        <family val="4"/>
        <charset val="136"/>
      </rPr>
      <t>股份</t>
    </r>
    <phoneticPr fontId="2" type="noConversion"/>
  </si>
  <si>
    <r>
      <t>7.</t>
    </r>
    <r>
      <rPr>
        <sz val="14"/>
        <rFont val="標楷體"/>
        <family val="4"/>
        <charset val="136"/>
      </rPr>
      <t>資產證券化商品</t>
    </r>
    <phoneticPr fontId="2" type="noConversion"/>
  </si>
  <si>
    <r>
      <t>8.</t>
    </r>
    <r>
      <rPr>
        <sz val="14"/>
        <rFont val="標楷體"/>
        <family val="4"/>
        <charset val="136"/>
      </rPr>
      <t>衍生金融資產及結構型商品</t>
    </r>
    <phoneticPr fontId="2" type="noConversion"/>
  </si>
  <si>
    <r>
      <rPr>
        <sz val="14"/>
        <rFont val="Century Gothic"/>
        <family val="2"/>
      </rPr>
      <t>3.</t>
    </r>
    <r>
      <rPr>
        <sz val="14"/>
        <rFont val="標楷體"/>
        <family val="4"/>
        <charset val="136"/>
      </rPr>
      <t>國外公司發行之債權證券</t>
    </r>
    <r>
      <rPr>
        <sz val="14"/>
        <rFont val="Times New Roman"/>
        <family val="1"/>
      </rPr>
      <t xml:space="preserve">   </t>
    </r>
    <r>
      <rPr>
        <sz val="14"/>
        <rFont val="標楷體"/>
        <family val="4"/>
        <charset val="136"/>
      </rPr>
      <t>（債券）</t>
    </r>
    <phoneticPr fontId="2" type="noConversion"/>
  </si>
  <si>
    <r>
      <rPr>
        <sz val="14"/>
        <rFont val="Century Gothic"/>
        <family val="2"/>
      </rPr>
      <t>4.</t>
    </r>
    <r>
      <rPr>
        <sz val="14"/>
        <rFont val="標楷體"/>
        <family val="4"/>
        <charset val="136"/>
      </rPr>
      <t>台灣公司發行之海外可轉債</t>
    </r>
    <r>
      <rPr>
        <sz val="14"/>
        <rFont val="Times New Roman"/>
        <family val="1"/>
      </rPr>
      <t xml:space="preserve">   </t>
    </r>
    <r>
      <rPr>
        <sz val="14"/>
        <rFont val="標楷體"/>
        <family val="4"/>
        <charset val="136"/>
      </rPr>
      <t>(</t>
    </r>
    <r>
      <rPr>
        <sz val="12"/>
        <rFont val="Century Gothic"/>
        <family val="2"/>
      </rPr>
      <t>ECB</t>
    </r>
    <r>
      <rPr>
        <sz val="14"/>
        <rFont val="標楷體"/>
        <family val="4"/>
        <charset val="136"/>
      </rPr>
      <t>)</t>
    </r>
    <phoneticPr fontId="2" type="noConversion"/>
  </si>
  <si>
    <r>
      <rPr>
        <sz val="14"/>
        <rFont val="Century Gothic"/>
        <family val="2"/>
      </rPr>
      <t>5.</t>
    </r>
    <r>
      <rPr>
        <sz val="14"/>
        <rFont val="標楷體"/>
        <family val="4"/>
        <charset val="136"/>
      </rPr>
      <t>台灣公司發行之海外存託憑證</t>
    </r>
    <r>
      <rPr>
        <sz val="14"/>
        <rFont val="Times New Roman"/>
        <family val="1"/>
      </rPr>
      <t xml:space="preserve">   </t>
    </r>
    <r>
      <rPr>
        <sz val="14"/>
        <rFont val="標楷體"/>
        <family val="4"/>
        <charset val="136"/>
      </rPr>
      <t>(</t>
    </r>
    <r>
      <rPr>
        <sz val="12"/>
        <rFont val="Century Gothic"/>
        <family val="2"/>
      </rPr>
      <t>GDR</t>
    </r>
    <r>
      <rPr>
        <sz val="12"/>
        <rFont val="新細明體"/>
        <family val="1"/>
        <charset val="136"/>
      </rPr>
      <t>、</t>
    </r>
    <r>
      <rPr>
        <sz val="12"/>
        <rFont val="Century Gothic"/>
        <family val="2"/>
      </rPr>
      <t>ADR</t>
    </r>
    <r>
      <rPr>
        <sz val="14"/>
        <rFont val="標楷體"/>
        <family val="4"/>
        <charset val="136"/>
      </rPr>
      <t>)</t>
    </r>
    <phoneticPr fontId="2" type="noConversion"/>
  </si>
  <si>
    <r>
      <rPr>
        <sz val="14"/>
        <rFont val="Century Gothic"/>
        <family val="2"/>
      </rPr>
      <t>6.</t>
    </r>
    <r>
      <rPr>
        <sz val="14"/>
        <rFont val="標楷體"/>
        <family val="4"/>
        <charset val="136"/>
      </rPr>
      <t>國外衍生金融資產及結構型商品</t>
    </r>
    <phoneticPr fontId="2" type="noConversion"/>
  </si>
  <si>
    <r>
      <rPr>
        <sz val="14"/>
        <rFont val="Century Gothic"/>
        <family val="2"/>
      </rPr>
      <t>1.</t>
    </r>
    <r>
      <rPr>
        <sz val="14"/>
        <rFont val="標楷體"/>
        <family val="4"/>
        <charset val="136"/>
      </rPr>
      <t>國外直接投資
（</t>
    </r>
    <r>
      <rPr>
        <sz val="13"/>
        <rFont val="標楷體"/>
        <family val="4"/>
        <charset val="136"/>
      </rPr>
      <t>持股在</t>
    </r>
    <r>
      <rPr>
        <sz val="13"/>
        <rFont val="Century Gothic"/>
        <family val="2"/>
      </rPr>
      <t>10</t>
    </r>
    <r>
      <rPr>
        <sz val="13"/>
        <rFont val="Times New Roman"/>
        <family val="1"/>
      </rPr>
      <t>%</t>
    </r>
    <r>
      <rPr>
        <sz val="13"/>
        <rFont val="標楷體"/>
        <family val="4"/>
        <charset val="136"/>
      </rPr>
      <t>以上</t>
    </r>
    <r>
      <rPr>
        <sz val="14"/>
        <rFont val="標楷體"/>
        <family val="4"/>
        <charset val="136"/>
      </rPr>
      <t>）</t>
    </r>
    <phoneticPr fontId="2" type="noConversion"/>
  </si>
  <si>
    <r>
      <rPr>
        <sz val="14"/>
        <rFont val="Century Gothic"/>
        <family val="2"/>
      </rPr>
      <t>2.</t>
    </r>
    <r>
      <rPr>
        <sz val="14"/>
        <rFont val="標楷體"/>
        <family val="4"/>
        <charset val="136"/>
      </rPr>
      <t>國外公司發行之股權證券</t>
    </r>
    <r>
      <rPr>
        <sz val="14"/>
        <rFont val="Times New Roman"/>
        <family val="1"/>
      </rPr>
      <t xml:space="preserve">   </t>
    </r>
    <r>
      <rPr>
        <sz val="14"/>
        <rFont val="標楷體"/>
        <family val="4"/>
        <charset val="136"/>
      </rPr>
      <t>（</t>
    </r>
    <r>
      <rPr>
        <sz val="13"/>
        <rFont val="標楷體"/>
        <family val="4"/>
        <charset val="136"/>
      </rPr>
      <t>基金、持股低於</t>
    </r>
    <r>
      <rPr>
        <sz val="13"/>
        <rFont val="Century Gothic"/>
        <family val="2"/>
      </rPr>
      <t>10</t>
    </r>
    <r>
      <rPr>
        <sz val="13"/>
        <rFont val="Times New Roman"/>
        <family val="1"/>
      </rPr>
      <t>%</t>
    </r>
    <r>
      <rPr>
        <sz val="13"/>
        <rFont val="標楷體"/>
        <family val="4"/>
        <charset val="136"/>
      </rPr>
      <t>之股票</t>
    </r>
    <r>
      <rPr>
        <sz val="14"/>
        <rFont val="標楷體"/>
        <family val="4"/>
        <charset val="136"/>
      </rPr>
      <t>）</t>
    </r>
    <phoneticPr fontId="2" type="noConversion"/>
  </si>
  <si>
    <r>
      <t xml:space="preserve">  1.</t>
    </r>
    <r>
      <rPr>
        <sz val="11"/>
        <rFont val="標楷體"/>
        <family val="4"/>
        <charset val="136"/>
      </rPr>
      <t>短期票券</t>
    </r>
    <r>
      <rPr>
        <sz val="10"/>
        <rFont val="標楷體"/>
        <family val="4"/>
        <charset val="136"/>
      </rPr>
      <t>（商業本票、銀行承兌匯票）</t>
    </r>
    <phoneticPr fontId="2" type="noConversion"/>
  </si>
  <si>
    <r>
      <rPr>
        <b/>
        <sz val="10"/>
        <color indexed="8"/>
        <rFont val="標楷體"/>
        <family val="4"/>
        <charset val="136"/>
      </rPr>
      <t>項目</t>
    </r>
    <phoneticPr fontId="2" type="noConversion"/>
  </si>
  <si>
    <t>小計</t>
    <phoneticPr fontId="2" type="noConversion"/>
  </si>
  <si>
    <r>
      <t>1.</t>
    </r>
    <r>
      <rPr>
        <b/>
        <sz val="12"/>
        <rFont val="標楷體"/>
        <family val="4"/>
        <charset val="136"/>
      </rPr>
      <t>政府</t>
    </r>
    <phoneticPr fontId="2" type="noConversion"/>
  </si>
  <si>
    <t>一、國內金融投資淨額</t>
    <phoneticPr fontId="2" type="noConversion"/>
  </si>
  <si>
    <r>
      <rPr>
        <sz val="12"/>
        <color indexed="10"/>
        <rFont val="標楷體"/>
        <family val="4"/>
        <charset val="136"/>
      </rPr>
      <t>調查銀行名稱</t>
    </r>
    <r>
      <rPr>
        <sz val="12"/>
        <color indexed="10"/>
        <rFont val="Times New Roman"/>
        <family val="1"/>
      </rPr>
      <t xml:space="preserve">:    </t>
    </r>
    <phoneticPr fontId="2" type="noConversion"/>
  </si>
  <si>
    <r>
      <t xml:space="preserve"> </t>
    </r>
    <r>
      <rPr>
        <sz val="12"/>
        <color indexed="10"/>
        <rFont val="標楷體"/>
        <family val="4"/>
        <charset val="136"/>
      </rPr>
      <t>調查人員</t>
    </r>
    <r>
      <rPr>
        <sz val="12"/>
        <color indexed="10"/>
        <rFont val="Times New Roman"/>
        <family val="1"/>
      </rPr>
      <t xml:space="preserve">: </t>
    </r>
    <phoneticPr fontId="2" type="noConversion"/>
  </si>
  <si>
    <r>
      <t xml:space="preserve">  e-mail</t>
    </r>
    <r>
      <rPr>
        <sz val="12"/>
        <color indexed="10"/>
        <rFont val="Times New Roman"/>
        <family val="1"/>
      </rPr>
      <t xml:space="preserve">:           </t>
    </r>
    <phoneticPr fontId="2" type="noConversion"/>
  </si>
  <si>
    <r>
      <t xml:space="preserve">  </t>
    </r>
    <r>
      <rPr>
        <sz val="12"/>
        <color indexed="10"/>
        <rFont val="標楷體"/>
        <family val="4"/>
        <charset val="136"/>
      </rPr>
      <t>電話</t>
    </r>
    <r>
      <rPr>
        <sz val="12"/>
        <color indexed="10"/>
        <rFont val="Times New Roman"/>
        <family val="1"/>
      </rPr>
      <t xml:space="preserve">:           </t>
    </r>
    <phoneticPr fontId="2" type="noConversion"/>
  </si>
  <si>
    <r>
      <t>e-mail</t>
    </r>
    <r>
      <rPr>
        <sz val="12"/>
        <color indexed="10"/>
        <rFont val="Times New Roman"/>
        <family val="1"/>
      </rPr>
      <t xml:space="preserve">:           </t>
    </r>
    <phoneticPr fontId="2" type="noConversion"/>
  </si>
  <si>
    <r>
      <t xml:space="preserve"> </t>
    </r>
    <r>
      <rPr>
        <sz val="12"/>
        <color indexed="10"/>
        <rFont val="標楷體"/>
        <family val="4"/>
        <charset val="136"/>
      </rPr>
      <t>調查人員</t>
    </r>
    <r>
      <rPr>
        <sz val="12"/>
        <color indexed="10"/>
        <rFont val="Times New Roman"/>
        <family val="1"/>
      </rPr>
      <t xml:space="preserve">:  </t>
    </r>
    <phoneticPr fontId="2" type="noConversion"/>
  </si>
  <si>
    <r>
      <t xml:space="preserve">  e-mail</t>
    </r>
    <r>
      <rPr>
        <sz val="14"/>
        <color indexed="10"/>
        <rFont val="Times New Roman"/>
        <family val="1"/>
      </rPr>
      <t xml:space="preserve">:           </t>
    </r>
    <phoneticPr fontId="2" type="noConversion"/>
  </si>
  <si>
    <r>
      <t xml:space="preserve"> </t>
    </r>
    <r>
      <rPr>
        <sz val="14"/>
        <color indexed="10"/>
        <rFont val="標楷體"/>
        <family val="4"/>
        <charset val="136"/>
      </rPr>
      <t>調查人員</t>
    </r>
    <r>
      <rPr>
        <sz val="14"/>
        <color indexed="10"/>
        <rFont val="Times New Roman"/>
        <family val="1"/>
      </rPr>
      <t xml:space="preserve">:  </t>
    </r>
    <phoneticPr fontId="2" type="noConversion"/>
  </si>
  <si>
    <r>
      <t xml:space="preserve"> </t>
    </r>
    <r>
      <rPr>
        <sz val="14"/>
        <color indexed="10"/>
        <rFont val="標楷體"/>
        <family val="4"/>
        <charset val="136"/>
      </rPr>
      <t>調查人員</t>
    </r>
    <r>
      <rPr>
        <sz val="14"/>
        <color indexed="10"/>
        <rFont val="Times New Roman"/>
        <family val="1"/>
      </rPr>
      <t xml:space="preserve">:  </t>
    </r>
    <phoneticPr fontId="2" type="noConversion"/>
  </si>
  <si>
    <r>
      <t xml:space="preserve">  e-mail</t>
    </r>
    <r>
      <rPr>
        <sz val="14"/>
        <color indexed="10"/>
        <rFont val="Times New Roman"/>
        <family val="1"/>
      </rPr>
      <t xml:space="preserve">:           </t>
    </r>
    <phoneticPr fontId="2" type="noConversion"/>
  </si>
  <si>
    <r>
      <t xml:space="preserve">  3.</t>
    </r>
    <r>
      <rPr>
        <sz val="12"/>
        <rFont val="標楷體"/>
        <family val="4"/>
        <charset val="136"/>
      </rPr>
      <t>企業</t>
    </r>
    <r>
      <rPr>
        <sz val="12"/>
        <color indexed="10"/>
        <rFont val="Times New Roman"/>
        <family val="1"/>
      </rPr>
      <t>(</t>
    </r>
    <r>
      <rPr>
        <sz val="12"/>
        <color indexed="10"/>
        <rFont val="標楷體"/>
        <family val="4"/>
        <charset val="136"/>
      </rPr>
      <t>特別注意不可為負數</t>
    </r>
    <r>
      <rPr>
        <sz val="12"/>
        <color indexed="10"/>
        <rFont val="Times New Roman"/>
        <family val="1"/>
      </rPr>
      <t>)</t>
    </r>
    <phoneticPr fontId="2" type="noConversion"/>
  </si>
  <si>
    <t>註：任一部門不可為負數，若為負數，底色將轉黑。</t>
    <phoneticPr fontId="2" type="noConversion"/>
  </si>
  <si>
    <t>十、人事及退休金準備</t>
    <phoneticPr fontId="2" type="noConversion"/>
  </si>
  <si>
    <t>淨確定福利負債</t>
    <phoneticPr fontId="2" type="noConversion"/>
  </si>
  <si>
    <t>淨確定福利資產</t>
    <phoneticPr fontId="2" type="noConversion"/>
  </si>
  <si>
    <t>負債及權益合計</t>
    <phoneticPr fontId="2" type="noConversion"/>
  </si>
  <si>
    <r>
      <rPr>
        <b/>
        <sz val="11"/>
        <color indexed="10"/>
        <rFont val="標楷體"/>
        <family val="4"/>
        <charset val="136"/>
      </rPr>
      <t>該企業外銷比重</t>
    </r>
    <r>
      <rPr>
        <b/>
        <sz val="11"/>
        <color indexed="10"/>
        <rFont val="Times New Roman"/>
        <family val="1"/>
      </rPr>
      <t>(</t>
    </r>
    <r>
      <rPr>
        <b/>
        <sz val="11"/>
        <color indexed="10"/>
        <rFont val="標楷體"/>
        <family val="4"/>
        <charset val="136"/>
      </rPr>
      <t>請填數字，若無則填</t>
    </r>
    <r>
      <rPr>
        <b/>
        <sz val="11"/>
        <color indexed="10"/>
        <rFont val="Times New Roman"/>
        <family val="1"/>
      </rPr>
      <t>0)</t>
    </r>
    <phoneticPr fontId="2" type="noConversion"/>
  </si>
  <si>
    <r>
      <rPr>
        <b/>
        <sz val="11"/>
        <rFont val="標楷體"/>
        <family val="4"/>
        <charset val="136"/>
      </rPr>
      <t>四、融通</t>
    </r>
    <r>
      <rPr>
        <b/>
        <sz val="11"/>
        <color indexed="10"/>
        <rFont val="標楷體"/>
        <family val="4"/>
        <charset val="136"/>
      </rPr>
      <t>（計息）</t>
    </r>
    <phoneticPr fontId="2" type="noConversion"/>
  </si>
  <si>
    <r>
      <t>五、應收及預付款項淨額</t>
    </r>
    <r>
      <rPr>
        <b/>
        <sz val="11"/>
        <color indexed="10"/>
        <rFont val="標楷體"/>
        <family val="4"/>
        <charset val="136"/>
      </rPr>
      <t>（不計息）</t>
    </r>
    <phoneticPr fontId="2" type="noConversion"/>
  </si>
  <si>
    <r>
      <t>二、國內非金融機構借款</t>
    </r>
    <r>
      <rPr>
        <b/>
        <sz val="11"/>
        <color indexed="10"/>
        <rFont val="標楷體"/>
        <family val="4"/>
        <charset val="136"/>
      </rPr>
      <t>（計息）</t>
    </r>
    <phoneticPr fontId="2" type="noConversion"/>
  </si>
  <si>
    <r>
      <rPr>
        <b/>
        <sz val="11"/>
        <rFont val="標楷體"/>
        <family val="4"/>
        <charset val="136"/>
      </rPr>
      <t>五、應付及預收款項淨額</t>
    </r>
    <r>
      <rPr>
        <b/>
        <sz val="11"/>
        <color indexed="10"/>
        <rFont val="標楷體"/>
        <family val="4"/>
        <charset val="136"/>
      </rPr>
      <t>（不計息）</t>
    </r>
    <phoneticPr fontId="2" type="noConversion"/>
  </si>
  <si>
    <r>
      <rPr>
        <b/>
        <sz val="11"/>
        <rFont val="Times New Roman"/>
        <family val="1"/>
      </rPr>
      <t xml:space="preserve">  </t>
    </r>
    <r>
      <rPr>
        <b/>
        <sz val="11"/>
        <color indexed="10"/>
        <rFont val="標楷體"/>
        <family val="4"/>
        <charset val="136"/>
      </rPr>
      <t>減：備抵呆帳</t>
    </r>
    <r>
      <rPr>
        <b/>
        <sz val="11"/>
        <color indexed="10"/>
        <rFont val="Times New Roman"/>
        <family val="1"/>
      </rPr>
      <t>(</t>
    </r>
    <r>
      <rPr>
        <b/>
        <sz val="11"/>
        <color indexed="10"/>
        <rFont val="標楷體"/>
        <family val="4"/>
        <charset val="136"/>
      </rPr>
      <t>請填正數</t>
    </r>
    <r>
      <rPr>
        <b/>
        <sz val="11"/>
        <color indexed="10"/>
        <rFont val="Times New Roman"/>
        <family val="1"/>
      </rPr>
      <t>)</t>
    </r>
    <phoneticPr fontId="2" type="noConversion"/>
  </si>
  <si>
    <t>預付進口結匯款</t>
    <phoneticPr fontId="2" type="noConversion"/>
  </si>
  <si>
    <t>應收帳款讓售(賣斷)</t>
    <phoneticPr fontId="2" type="noConversion"/>
  </si>
  <si>
    <t>國內外總計</t>
    <phoneticPr fontId="2" type="noConversion"/>
  </si>
  <si>
    <r>
      <rPr>
        <sz val="11"/>
        <rFont val="標楷體"/>
        <family val="4"/>
        <charset val="136"/>
      </rPr>
      <t>請先將應收及預付款項明細資料填入附表</t>
    </r>
    <r>
      <rPr>
        <sz val="11"/>
        <rFont val="Times New Roman"/>
        <family val="1"/>
      </rPr>
      <t>1</t>
    </r>
    <r>
      <rPr>
        <sz val="11"/>
        <rFont val="標楷體"/>
        <family val="4"/>
        <charset val="136"/>
      </rPr>
      <t>，並註明其科目名稱，明細表各部門合計金額會自動連結至本欄各項</t>
    </r>
    <phoneticPr fontId="2" type="noConversion"/>
  </si>
  <si>
    <t>請先將應付及預收款項明細資料填入附表1中，並註明其科目名稱，明細表各部門合計金額會自動連結至本欄各項</t>
    <phoneticPr fontId="2" type="noConversion"/>
  </si>
  <si>
    <r>
      <rPr>
        <sz val="11"/>
        <rFont val="標楷體"/>
        <family val="4"/>
        <charset val="136"/>
      </rPr>
      <t>請先依財報上會計項目將資料填入附表</t>
    </r>
    <r>
      <rPr>
        <sz val="11"/>
        <rFont val="Times New Roman"/>
        <family val="1"/>
      </rPr>
      <t>2</t>
    </r>
    <r>
      <rPr>
        <sz val="11"/>
        <rFont val="標楷體"/>
        <family val="4"/>
        <charset val="136"/>
      </rPr>
      <t>，明細表各項目合計金額會自動連結至本欄</t>
    </r>
    <r>
      <rPr>
        <sz val="11"/>
        <rFont val="Times New Roman"/>
        <family val="1"/>
      </rPr>
      <t>1~8</t>
    </r>
    <r>
      <rPr>
        <sz val="11"/>
        <rFont val="標楷體"/>
        <family val="4"/>
        <charset val="136"/>
      </rPr>
      <t>項</t>
    </r>
    <phoneticPr fontId="2" type="noConversion"/>
  </si>
  <si>
    <r>
      <rPr>
        <sz val="11"/>
        <rFont val="標楷體"/>
        <family val="4"/>
        <charset val="136"/>
      </rPr>
      <t>請先依財報上會計項目將資料填入附表</t>
    </r>
    <r>
      <rPr>
        <sz val="11"/>
        <rFont val="Times New Roman"/>
        <family val="1"/>
      </rPr>
      <t>2</t>
    </r>
    <r>
      <rPr>
        <sz val="11"/>
        <rFont val="標楷體"/>
        <family val="4"/>
        <charset val="136"/>
      </rPr>
      <t>，明細表各項目合計金額會自動連結至本欄</t>
    </r>
    <r>
      <rPr>
        <sz val="11"/>
        <rFont val="Times New Roman"/>
        <family val="1"/>
      </rPr>
      <t>2~4</t>
    </r>
    <r>
      <rPr>
        <sz val="11"/>
        <rFont val="標楷體"/>
        <family val="4"/>
        <charset val="136"/>
      </rPr>
      <t>項</t>
    </r>
    <phoneticPr fontId="2" type="noConversion"/>
  </si>
  <si>
    <t>應付勞工退休金</t>
    <phoneticPr fontId="2" type="noConversion"/>
  </si>
  <si>
    <t>十五、避險之金融負債</t>
    <phoneticPr fontId="2" type="noConversion"/>
  </si>
  <si>
    <t>合約資產</t>
    <phoneticPr fontId="2" type="noConversion"/>
  </si>
  <si>
    <t>合約負債</t>
    <phoneticPr fontId="2" type="noConversion"/>
  </si>
  <si>
    <t>應收工程款</t>
    <phoneticPr fontId="2" type="noConversion"/>
  </si>
  <si>
    <t>十六、按攤銷後成本衡量之金融負債</t>
    <phoneticPr fontId="2" type="noConversion"/>
  </si>
  <si>
    <r>
      <t>(</t>
    </r>
    <r>
      <rPr>
        <b/>
        <sz val="14"/>
        <rFont val="標楷體"/>
        <family val="4"/>
        <charset val="136"/>
      </rPr>
      <t>三</t>
    </r>
    <r>
      <rPr>
        <b/>
        <sz val="14"/>
        <rFont val="Times New Roman"/>
        <family val="1"/>
      </rPr>
      <t>)</t>
    </r>
    <r>
      <rPr>
        <b/>
        <sz val="14"/>
        <rFont val="標楷體"/>
        <family val="4"/>
        <charset val="136"/>
      </rPr>
      <t>按攤銷後成本衡量之金融資產</t>
    </r>
    <phoneticPr fontId="2" type="noConversion"/>
  </si>
  <si>
    <r>
      <t>(</t>
    </r>
    <r>
      <rPr>
        <b/>
        <sz val="14"/>
        <rFont val="標楷體"/>
        <family val="4"/>
        <charset val="136"/>
      </rPr>
      <t>四</t>
    </r>
    <r>
      <rPr>
        <b/>
        <sz val="14"/>
        <rFont val="Times New Roman"/>
        <family val="1"/>
      </rPr>
      <t>)</t>
    </r>
    <r>
      <rPr>
        <b/>
        <sz val="14"/>
        <rFont val="標楷體"/>
        <family val="4"/>
        <charset val="136"/>
      </rPr>
      <t>避險之金融資產</t>
    </r>
    <phoneticPr fontId="2" type="noConversion"/>
  </si>
  <si>
    <r>
      <t>(</t>
    </r>
    <r>
      <rPr>
        <b/>
        <sz val="14"/>
        <rFont val="標楷體"/>
        <family val="4"/>
        <charset val="136"/>
      </rPr>
      <t>五</t>
    </r>
    <r>
      <rPr>
        <b/>
        <sz val="14"/>
        <rFont val="Times New Roman"/>
        <family val="1"/>
      </rPr>
      <t>)</t>
    </r>
    <r>
      <rPr>
        <b/>
        <sz val="14"/>
        <rFont val="標楷體"/>
        <family val="4"/>
        <charset val="136"/>
      </rPr>
      <t>採用權益法之投資</t>
    </r>
    <phoneticPr fontId="2" type="noConversion"/>
  </si>
  <si>
    <t>(請填)</t>
    <phoneticPr fontId="2" type="noConversion"/>
  </si>
  <si>
    <t>十四、透過損益按公允價值衡量之金融負債</t>
    <phoneticPr fontId="2" type="noConversion"/>
  </si>
  <si>
    <t>退款負債</t>
    <phoneticPr fontId="2" type="noConversion"/>
  </si>
  <si>
    <r>
      <rPr>
        <b/>
        <sz val="12"/>
        <rFont val="標楷體"/>
        <family val="4"/>
        <charset val="136"/>
      </rPr>
      <t>部</t>
    </r>
    <r>
      <rPr>
        <b/>
        <sz val="12"/>
        <rFont val="Times New Roman"/>
        <family val="1"/>
      </rPr>
      <t xml:space="preserve">  </t>
    </r>
    <r>
      <rPr>
        <b/>
        <sz val="12"/>
        <rFont val="標楷體"/>
        <family val="4"/>
        <charset val="136"/>
      </rPr>
      <t>門</t>
    </r>
    <r>
      <rPr>
        <b/>
        <sz val="12"/>
        <rFont val="Times New Roman"/>
        <family val="1"/>
      </rPr>
      <t xml:space="preserve">           </t>
    </r>
    <phoneticPr fontId="2" type="noConversion"/>
  </si>
  <si>
    <r>
      <t xml:space="preserve">                              </t>
    </r>
    <r>
      <rPr>
        <sz val="12"/>
        <rFont val="標楷體"/>
        <family val="4"/>
        <charset val="136"/>
      </rPr>
      <t>中央銀行經濟研究處聯絡電話：（</t>
    </r>
    <r>
      <rPr>
        <sz val="12"/>
        <rFont val="Times New Roman"/>
        <family val="1"/>
      </rPr>
      <t>02</t>
    </r>
    <r>
      <rPr>
        <sz val="12"/>
        <rFont val="標楷體"/>
        <family val="4"/>
        <charset val="136"/>
      </rPr>
      <t>）</t>
    </r>
    <r>
      <rPr>
        <sz val="12"/>
        <rFont val="Times New Roman"/>
        <family val="1"/>
      </rPr>
      <t>23571762</t>
    </r>
    <r>
      <rPr>
        <sz val="12"/>
        <rFont val="標楷體"/>
        <family val="4"/>
        <charset val="136"/>
      </rPr>
      <t>至</t>
    </r>
    <r>
      <rPr>
        <sz val="12"/>
        <rFont val="Times New Roman"/>
        <family val="1"/>
      </rPr>
      <t>23571768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23571770</t>
    </r>
    <r>
      <rPr>
        <sz val="12"/>
        <rFont val="標楷體"/>
        <family val="4"/>
        <charset val="136"/>
      </rPr>
      <t/>
    </r>
    <phoneticPr fontId="2" type="noConversion"/>
  </si>
  <si>
    <r>
      <t xml:space="preserve">                                 </t>
    </r>
    <r>
      <rPr>
        <sz val="12"/>
        <rFont val="標楷體"/>
        <family val="4"/>
        <charset val="136"/>
      </rPr>
      <t>中央銀行經濟研究處聯絡電話：（</t>
    </r>
    <r>
      <rPr>
        <sz val="12"/>
        <rFont val="Times New Roman"/>
        <family val="1"/>
      </rPr>
      <t>02</t>
    </r>
    <r>
      <rPr>
        <sz val="12"/>
        <rFont val="標楷體"/>
        <family val="4"/>
        <charset val="136"/>
      </rPr>
      <t>）</t>
    </r>
    <r>
      <rPr>
        <sz val="12"/>
        <rFont val="Times New Roman"/>
        <family val="1"/>
      </rPr>
      <t>23571762</t>
    </r>
    <r>
      <rPr>
        <sz val="12"/>
        <rFont val="標楷體"/>
        <family val="4"/>
        <charset val="136"/>
      </rPr>
      <t>至</t>
    </r>
    <r>
      <rPr>
        <sz val="12"/>
        <rFont val="Times New Roman"/>
        <family val="1"/>
      </rPr>
      <t>23571768</t>
    </r>
    <r>
      <rPr>
        <sz val="12"/>
        <rFont val="標楷體"/>
        <family val="4"/>
        <charset val="136"/>
      </rPr>
      <t>、</t>
    </r>
    <r>
      <rPr>
        <sz val="12"/>
        <rFont val="Times New Roman"/>
        <family val="1"/>
      </rPr>
      <t>23571770</t>
    </r>
    <r>
      <rPr>
        <sz val="12"/>
        <rFont val="標楷體"/>
        <family val="4"/>
        <charset val="136"/>
      </rPr>
      <t/>
    </r>
    <phoneticPr fontId="2" type="noConversion"/>
  </si>
  <si>
    <t>銀行</t>
    <phoneticPr fontId="2" type="noConversion"/>
  </si>
  <si>
    <r>
      <t>111</t>
    </r>
    <r>
      <rPr>
        <b/>
        <sz val="11"/>
        <rFont val="標楷體"/>
        <family val="4"/>
        <charset val="136"/>
      </rPr>
      <t>年</t>
    </r>
    <r>
      <rPr>
        <b/>
        <sz val="11"/>
        <rFont val="Times New Roman"/>
        <family val="1"/>
      </rPr>
      <t>12</t>
    </r>
    <r>
      <rPr>
        <b/>
        <sz val="11"/>
        <rFont val="標楷體"/>
        <family val="4"/>
        <charset val="136"/>
      </rPr>
      <t>月底</t>
    </r>
    <phoneticPr fontId="2" type="noConversion"/>
  </si>
  <si>
    <r>
      <t>111</t>
    </r>
    <r>
      <rPr>
        <b/>
        <sz val="11"/>
        <color indexed="8"/>
        <rFont val="標楷體"/>
        <family val="4"/>
        <charset val="136"/>
      </rPr>
      <t>年底</t>
    </r>
    <phoneticPr fontId="2" type="noConversion"/>
  </si>
  <si>
    <r>
      <t>111</t>
    </r>
    <r>
      <rPr>
        <sz val="14"/>
        <color indexed="10"/>
        <rFont val="標楷體"/>
        <family val="4"/>
        <charset val="136"/>
      </rPr>
      <t>年底</t>
    </r>
    <phoneticPr fontId="2" type="noConversion"/>
  </si>
  <si>
    <r>
      <t>111</t>
    </r>
    <r>
      <rPr>
        <b/>
        <sz val="12"/>
        <rFont val="標楷體"/>
        <family val="4"/>
        <charset val="136"/>
      </rPr>
      <t>年</t>
    </r>
    <r>
      <rPr>
        <b/>
        <sz val="12"/>
        <rFont val="Times New Roman"/>
        <family val="1"/>
      </rPr>
      <t>12</t>
    </r>
    <r>
      <rPr>
        <b/>
        <sz val="12"/>
        <rFont val="標楷體"/>
        <family val="4"/>
        <charset val="136"/>
      </rPr>
      <t>月底</t>
    </r>
    <phoneticPr fontId="2" type="noConversion"/>
  </si>
  <si>
    <r>
      <t>111</t>
    </r>
    <r>
      <rPr>
        <b/>
        <sz val="12"/>
        <rFont val="標楷體"/>
        <family val="4"/>
        <charset val="136"/>
      </rPr>
      <t>年度</t>
    </r>
    <phoneticPr fontId="2" type="noConversion"/>
  </si>
  <si>
    <r>
      <t>(</t>
    </r>
    <r>
      <rPr>
        <b/>
        <sz val="14"/>
        <rFont val="標楷體"/>
        <family val="4"/>
        <charset val="136"/>
      </rPr>
      <t>二</t>
    </r>
    <r>
      <rPr>
        <b/>
        <sz val="14"/>
        <rFont val="Times New Roman"/>
        <family val="1"/>
      </rPr>
      <t>)</t>
    </r>
    <r>
      <rPr>
        <b/>
        <sz val="14"/>
        <rFont val="標楷體"/>
        <family val="4"/>
        <charset val="136"/>
      </rPr>
      <t>透過其他綜合損益按公允價值衡量之金融資產/備供出售金融資產</t>
    </r>
    <phoneticPr fontId="2" type="noConversion"/>
  </si>
  <si>
    <r>
      <t>5.</t>
    </r>
    <r>
      <rPr>
        <sz val="12"/>
        <rFont val="標楷體"/>
        <family val="4"/>
        <charset val="136"/>
      </rPr>
      <t>將各部門持股金額</t>
    </r>
    <r>
      <rPr>
        <b/>
        <sz val="12"/>
        <rFont val="標楷體"/>
        <family val="4"/>
        <charset val="136"/>
      </rPr>
      <t>填到負債表實收資本項下</t>
    </r>
    <phoneticPr fontId="2" type="noConversion"/>
  </si>
  <si>
    <r>
      <t>合約資產</t>
    </r>
    <r>
      <rPr>
        <sz val="8"/>
        <rFont val="標楷體"/>
        <family val="4"/>
        <charset val="136"/>
      </rPr>
      <t>（</t>
    </r>
    <r>
      <rPr>
        <sz val="8"/>
        <color indexed="10"/>
        <rFont val="標楷體"/>
        <family val="4"/>
        <charset val="136"/>
      </rPr>
      <t>以外銷比重分拆至國外</t>
    </r>
    <r>
      <rPr>
        <sz val="8"/>
        <rFont val="標楷體"/>
        <family val="4"/>
        <charset val="136"/>
      </rPr>
      <t>）</t>
    </r>
    <phoneticPr fontId="2" type="noConversion"/>
  </si>
  <si>
    <r>
      <t>合約負債</t>
    </r>
    <r>
      <rPr>
        <sz val="8"/>
        <rFont val="標楷體"/>
        <family val="4"/>
        <charset val="136"/>
      </rPr>
      <t>（</t>
    </r>
    <r>
      <rPr>
        <sz val="8"/>
        <color indexed="10"/>
        <rFont val="標楷體"/>
        <family val="4"/>
        <charset val="136"/>
      </rPr>
      <t>以外銷比重分拆至國外</t>
    </r>
    <r>
      <rPr>
        <sz val="8"/>
        <rFont val="標楷體"/>
        <family val="4"/>
        <charset val="136"/>
      </rPr>
      <t>）</t>
    </r>
    <phoneticPr fontId="2" type="noConversion"/>
  </si>
  <si>
    <r>
      <t>應收帳款</t>
    </r>
    <r>
      <rPr>
        <sz val="6.5"/>
        <rFont val="標楷體"/>
        <family val="4"/>
        <charset val="136"/>
      </rPr>
      <t>（不計息，</t>
    </r>
    <r>
      <rPr>
        <sz val="6.5"/>
        <color indexed="10"/>
        <rFont val="標楷體"/>
        <family val="4"/>
        <charset val="136"/>
      </rPr>
      <t>以外銷比重分拆至國外</t>
    </r>
    <r>
      <rPr>
        <sz val="6.5"/>
        <rFont val="標楷體"/>
        <family val="4"/>
        <charset val="136"/>
      </rPr>
      <t>）</t>
    </r>
    <phoneticPr fontId="2" type="noConversion"/>
  </si>
  <si>
    <r>
      <t xml:space="preserve">  1.</t>
    </r>
    <r>
      <rPr>
        <sz val="11"/>
        <rFont val="標楷體"/>
        <family val="4"/>
        <charset val="136"/>
      </rPr>
      <t>活期性存款(新台幣)</t>
    </r>
    <phoneticPr fontId="2" type="noConversion"/>
  </si>
  <si>
    <r>
      <t xml:space="preserve">  2.</t>
    </r>
    <r>
      <rPr>
        <sz val="11"/>
        <rFont val="標楷體"/>
        <family val="4"/>
        <charset val="136"/>
      </rPr>
      <t>定期性存款(新台幣)</t>
    </r>
    <phoneticPr fontId="2" type="noConversion"/>
  </si>
  <si>
    <r>
      <t xml:space="preserve">  3.</t>
    </r>
    <r>
      <rPr>
        <sz val="11"/>
        <rFont val="標楷體"/>
        <family val="4"/>
        <charset val="136"/>
      </rPr>
      <t>外匯活期及定期存款</t>
    </r>
    <phoneticPr fontId="2" type="noConversion"/>
  </si>
  <si>
    <r>
      <t>預收工程款</t>
    </r>
    <r>
      <rPr>
        <sz val="9"/>
        <rFont val="標楷體"/>
        <family val="4"/>
        <charset val="136"/>
      </rPr>
      <t>（應付建造合約款）</t>
    </r>
    <phoneticPr fontId="2" type="noConversion"/>
  </si>
  <si>
    <r>
      <t xml:space="preserve">              </t>
    </r>
    <r>
      <rPr>
        <u/>
        <sz val="16"/>
        <rFont val="Times New Roman"/>
        <family val="1"/>
      </rPr>
      <t xml:space="preserve"> 113</t>
    </r>
    <r>
      <rPr>
        <u/>
        <sz val="16"/>
        <rFont val="標楷體"/>
        <family val="4"/>
        <charset val="136"/>
      </rPr>
      <t>年公民營企業資金狀況調查表</t>
    </r>
    <phoneticPr fontId="2" type="noConversion"/>
  </si>
  <si>
    <r>
      <t>112</t>
    </r>
    <r>
      <rPr>
        <b/>
        <sz val="11"/>
        <rFont val="標楷體"/>
        <family val="4"/>
        <charset val="136"/>
      </rPr>
      <t>年</t>
    </r>
    <r>
      <rPr>
        <b/>
        <sz val="11"/>
        <rFont val="Times New Roman"/>
        <family val="1"/>
      </rPr>
      <t>12</t>
    </r>
    <r>
      <rPr>
        <b/>
        <sz val="11"/>
        <rFont val="標楷體"/>
        <family val="4"/>
        <charset val="136"/>
      </rPr>
      <t>月底</t>
    </r>
    <phoneticPr fontId="2" type="noConversion"/>
  </si>
  <si>
    <r>
      <t xml:space="preserve">                           </t>
    </r>
    <r>
      <rPr>
        <u/>
        <sz val="16"/>
        <rFont val="Times New Roman"/>
        <family val="1"/>
      </rPr>
      <t xml:space="preserve"> 113</t>
    </r>
    <r>
      <rPr>
        <u/>
        <sz val="16"/>
        <rFont val="標楷體"/>
        <family val="4"/>
        <charset val="136"/>
      </rPr>
      <t>年公民營企業資金狀況調查表</t>
    </r>
    <r>
      <rPr>
        <u/>
        <sz val="16"/>
        <rFont val="Times New Roman"/>
        <family val="1"/>
      </rPr>
      <t>(</t>
    </r>
    <r>
      <rPr>
        <u/>
        <sz val="16"/>
        <rFont val="標楷體"/>
        <family val="4"/>
        <charset val="136"/>
      </rPr>
      <t>續</t>
    </r>
    <r>
      <rPr>
        <u/>
        <sz val="16"/>
        <rFont val="Times New Roman"/>
        <family val="1"/>
      </rPr>
      <t>)</t>
    </r>
    <phoneticPr fontId="2" type="noConversion"/>
  </si>
  <si>
    <r>
      <t>112</t>
    </r>
    <r>
      <rPr>
        <b/>
        <sz val="11"/>
        <color indexed="8"/>
        <rFont val="標楷體"/>
        <family val="4"/>
        <charset val="136"/>
      </rPr>
      <t>年底</t>
    </r>
    <phoneticPr fontId="2" type="noConversion"/>
  </si>
  <si>
    <r>
      <t>112</t>
    </r>
    <r>
      <rPr>
        <sz val="14"/>
        <color indexed="10"/>
        <rFont val="標楷體"/>
        <family val="4"/>
        <charset val="136"/>
      </rPr>
      <t>年底</t>
    </r>
    <phoneticPr fontId="2" type="noConversion"/>
  </si>
  <si>
    <r>
      <t>112</t>
    </r>
    <r>
      <rPr>
        <b/>
        <sz val="12"/>
        <rFont val="標楷體"/>
        <family val="4"/>
        <charset val="136"/>
      </rPr>
      <t>年</t>
    </r>
    <r>
      <rPr>
        <b/>
        <sz val="12"/>
        <rFont val="Times New Roman"/>
        <family val="1"/>
      </rPr>
      <t>12</t>
    </r>
    <r>
      <rPr>
        <b/>
        <sz val="12"/>
        <rFont val="標楷體"/>
        <family val="4"/>
        <charset val="136"/>
      </rPr>
      <t>月底</t>
    </r>
    <phoneticPr fontId="2" type="noConversion"/>
  </si>
  <si>
    <r>
      <t>112</t>
    </r>
    <r>
      <rPr>
        <b/>
        <sz val="12"/>
        <rFont val="標楷體"/>
        <family val="4"/>
        <charset val="136"/>
      </rPr>
      <t>年度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</si>
</sst>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-&quot;$&quot;* #,##0.00_-;\-&quot;$&quot;* #,##0.00_-;_-&quot;$&quot;* &quot;-&quot;??_-;_-@_-"/>
    <numFmt numFmtId="43" formatCode="_-* #,##0.00_-;\-* #,##0.00_-;_-* &quot;-&quot;??_-;_-@_-"/>
    <numFmt numFmtId="177" formatCode="0_);[Red]\(0\)"/>
    <numFmt numFmtId="179" formatCode="#,##0_ "/>
    <numFmt numFmtId="187" formatCode="#,##0.0_ "/>
    <numFmt numFmtId="195" formatCode="_-* #,##0_-;\-* #,##0_-;_-* &quot;-&quot;??_-;_-@_-"/>
    <numFmt numFmtId="196" formatCode="0.0000_ "/>
    <numFmt numFmtId="197" formatCode="_-* #,##0.0000_-;\-* #,##0.0000_-;_-* &quot;-&quot;??_-;_-@_-"/>
    <numFmt numFmtId="198" formatCode="_-* #,##0_-;\-* #,##0_-;_-* &quot;-&quot;????_-;_-@_-"/>
    <numFmt numFmtId="202" formatCode="_-* #,##0;\-* #,##0;_-* &quot; &quot;??_-;_-@_-"/>
    <numFmt numFmtId="203" formatCode="_-* #,##0.00;\-* #,##0.00;_-* &quot; &quot;??_-;_-@_-"/>
    <numFmt numFmtId="204" formatCode="#,##0_);[Red]\-#,##0;\ ;"/>
    <numFmt numFmtId="205" formatCode="#,###;[Red]\-#,###;;"/>
    <numFmt numFmtId="206" formatCode="_-* #,##0.00;\-* #,##0.00;_-* &quot;&quot;??_-;_-@_-"/>
  </numFmts>
  <fonts count="11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9"/>
      <color indexed="10"/>
      <name val="Times New Roman"/>
      <family val="1"/>
    </font>
    <font>
      <b/>
      <sz val="12"/>
      <name val="標楷體"/>
      <family val="4"/>
      <charset val="136"/>
    </font>
    <font>
      <b/>
      <sz val="12"/>
      <name val="Times New Roman"/>
      <family val="1"/>
    </font>
    <font>
      <sz val="11"/>
      <name val="Times New Roman"/>
      <family val="1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b/>
      <sz val="11"/>
      <name val="標楷體"/>
      <family val="4"/>
      <charset val="136"/>
    </font>
    <font>
      <sz val="9"/>
      <color indexed="81"/>
      <name val="新細明體"/>
      <family val="1"/>
      <charset val="136"/>
    </font>
    <font>
      <sz val="9"/>
      <color indexed="1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6"/>
      <name val="標楷體"/>
      <family val="4"/>
      <charset val="136"/>
    </font>
    <font>
      <u/>
      <sz val="16"/>
      <name val="標楷體"/>
      <family val="4"/>
      <charset val="136"/>
    </font>
    <font>
      <b/>
      <sz val="10"/>
      <name val="標楷體"/>
      <family val="4"/>
      <charset val="136"/>
    </font>
    <font>
      <sz val="12"/>
      <color indexed="10"/>
      <name val="標楷體"/>
      <family val="4"/>
      <charset val="136"/>
    </font>
    <font>
      <sz val="10"/>
      <color indexed="10"/>
      <name val="Times New Roman"/>
      <family val="1"/>
    </font>
    <font>
      <sz val="9"/>
      <color indexed="81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sz val="8"/>
      <color indexed="10"/>
      <name val="Times New Roman"/>
      <family val="1"/>
    </font>
    <font>
      <sz val="11"/>
      <color indexed="8"/>
      <name val="Times New Roman"/>
      <family val="1"/>
    </font>
    <font>
      <sz val="12"/>
      <color indexed="10"/>
      <name val="Times New Roman"/>
      <family val="1"/>
    </font>
    <font>
      <sz val="10"/>
      <color indexed="8"/>
      <name val="標楷體"/>
      <family val="4"/>
      <charset val="136"/>
    </font>
    <font>
      <sz val="8"/>
      <color indexed="8"/>
      <name val="Times New Roman"/>
      <family val="1"/>
    </font>
    <font>
      <b/>
      <sz val="9"/>
      <name val="Times New Roman"/>
      <family val="1"/>
    </font>
    <font>
      <b/>
      <sz val="12"/>
      <color indexed="10"/>
      <name val="標楷體"/>
      <family val="4"/>
      <charset val="136"/>
    </font>
    <font>
      <b/>
      <sz val="10"/>
      <color indexed="10"/>
      <name val="Times New Roman"/>
      <family val="1"/>
    </font>
    <font>
      <b/>
      <sz val="11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1"/>
      <name val="新細明體"/>
      <family val="1"/>
      <charset val="136"/>
    </font>
    <font>
      <b/>
      <sz val="8"/>
      <color indexed="8"/>
      <name val="Times New Roman"/>
      <family val="1"/>
    </font>
    <font>
      <b/>
      <sz val="14"/>
      <name val="標楷體"/>
      <family val="4"/>
      <charset val="136"/>
    </font>
    <font>
      <sz val="9"/>
      <color indexed="12"/>
      <name val="新細明體"/>
      <family val="1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1"/>
      <color indexed="8"/>
      <name val="標楷體"/>
      <family val="4"/>
      <charset val="136"/>
    </font>
    <font>
      <sz val="11"/>
      <color indexed="10"/>
      <name val="Times New Roman"/>
      <family val="1"/>
    </font>
    <font>
      <b/>
      <sz val="10"/>
      <color indexed="8"/>
      <name val="標楷體"/>
      <family val="4"/>
      <charset val="136"/>
    </font>
    <font>
      <sz val="18"/>
      <name val="Times New Roman"/>
      <family val="1"/>
    </font>
    <font>
      <b/>
      <sz val="8"/>
      <name val="Times New Roman"/>
      <family val="1"/>
    </font>
    <font>
      <sz val="13"/>
      <color indexed="8"/>
      <name val="Times New Roman"/>
      <family val="1"/>
    </font>
    <font>
      <b/>
      <sz val="8"/>
      <color indexed="10"/>
      <name val="Times New Roman"/>
      <family val="1"/>
    </font>
    <font>
      <sz val="12"/>
      <color indexed="8"/>
      <name val="Times New Roman"/>
      <family val="1"/>
    </font>
    <font>
      <b/>
      <sz val="14"/>
      <name val="Times New Roman"/>
      <family val="1"/>
    </font>
    <font>
      <b/>
      <sz val="18"/>
      <name val="Times New Roman"/>
      <family val="1"/>
    </font>
    <font>
      <b/>
      <sz val="20"/>
      <name val="標楷體"/>
      <family val="4"/>
      <charset val="136"/>
    </font>
    <font>
      <b/>
      <sz val="20"/>
      <name val="Times New Roman"/>
      <family val="1"/>
    </font>
    <font>
      <u/>
      <sz val="16"/>
      <name val="Times New Roman"/>
      <family val="1"/>
    </font>
    <font>
      <sz val="16"/>
      <name val="Times New Roman"/>
      <family val="1"/>
    </font>
    <font>
      <sz val="14"/>
      <name val="Times New Roman"/>
      <family val="1"/>
    </font>
    <font>
      <b/>
      <sz val="11"/>
      <color indexed="8"/>
      <name val="Times New Roman"/>
      <family val="1"/>
    </font>
    <font>
      <sz val="10"/>
      <color indexed="10"/>
      <name val="細明體"/>
      <family val="3"/>
      <charset val="136"/>
    </font>
    <font>
      <sz val="10"/>
      <color indexed="10"/>
      <name val="新細明體"/>
      <family val="1"/>
      <charset val="136"/>
    </font>
    <font>
      <sz val="11"/>
      <name val="標楷體"/>
      <family val="4"/>
      <charset val="136"/>
    </font>
    <font>
      <sz val="14"/>
      <color indexed="8"/>
      <name val="標楷體"/>
      <family val="4"/>
      <charset val="136"/>
    </font>
    <font>
      <sz val="14"/>
      <color indexed="8"/>
      <name val="Times New Roman"/>
      <family val="1"/>
    </font>
    <font>
      <b/>
      <u/>
      <sz val="10"/>
      <name val="標楷體"/>
      <family val="4"/>
      <charset val="136"/>
    </font>
    <font>
      <b/>
      <sz val="16"/>
      <name val="Times New Roman"/>
      <family val="1"/>
    </font>
    <font>
      <b/>
      <sz val="16"/>
      <name val="標楷體"/>
      <family val="4"/>
      <charset val="136"/>
    </font>
    <font>
      <sz val="16"/>
      <name val="新細明體"/>
      <family val="1"/>
      <charset val="136"/>
    </font>
    <font>
      <sz val="14"/>
      <color indexed="10"/>
      <name val="Times New Roman"/>
      <family val="1"/>
    </font>
    <font>
      <sz val="14"/>
      <color indexed="10"/>
      <name val="標楷體"/>
      <family val="4"/>
      <charset val="136"/>
    </font>
    <font>
      <b/>
      <sz val="14"/>
      <color indexed="8"/>
      <name val="Times New Roman"/>
      <family val="1"/>
    </font>
    <font>
      <i/>
      <sz val="12"/>
      <color indexed="12"/>
      <name val="Times New Roman"/>
      <family val="1"/>
    </font>
    <font>
      <sz val="12"/>
      <color indexed="12"/>
      <name val="Times New Roman"/>
      <family val="1"/>
    </font>
    <font>
      <sz val="10"/>
      <color indexed="8"/>
      <name val="Times New Roman"/>
      <family val="1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0"/>
      <name val="標楷體"/>
      <family val="4"/>
      <charset val="136"/>
    </font>
    <font>
      <b/>
      <sz val="10"/>
      <color indexed="10"/>
      <name val="標楷體"/>
      <family val="4"/>
      <charset val="136"/>
    </font>
    <font>
      <b/>
      <sz val="10"/>
      <name val="新細明體"/>
      <family val="1"/>
      <charset val="136"/>
    </font>
    <font>
      <b/>
      <sz val="12"/>
      <name val="新細明體"/>
      <family val="1"/>
      <charset val="136"/>
    </font>
    <font>
      <sz val="11"/>
      <color indexed="8"/>
      <name val="Century Gothic"/>
      <family val="2"/>
    </font>
    <font>
      <sz val="11"/>
      <name val="Century Gothic"/>
      <family val="2"/>
    </font>
    <font>
      <sz val="12"/>
      <name val="Century Gothic"/>
      <family val="2"/>
    </font>
    <font>
      <sz val="14"/>
      <name val="Century Gothic"/>
      <family val="2"/>
    </font>
    <font>
      <sz val="13"/>
      <name val="標楷體"/>
      <family val="4"/>
      <charset val="136"/>
    </font>
    <font>
      <sz val="13"/>
      <name val="Times New Roman"/>
      <family val="1"/>
    </font>
    <font>
      <sz val="13"/>
      <name val="Century Gothic"/>
      <family val="2"/>
    </font>
    <font>
      <b/>
      <sz val="11"/>
      <color indexed="10"/>
      <name val="標楷體"/>
      <family val="4"/>
      <charset val="136"/>
    </font>
    <font>
      <sz val="12"/>
      <color indexed="12"/>
      <name val="新細明體"/>
      <family val="1"/>
      <charset val="136"/>
    </font>
    <font>
      <sz val="12"/>
      <color indexed="10"/>
      <name val="標楷體"/>
      <family val="4"/>
      <charset val="136"/>
    </font>
    <font>
      <sz val="12"/>
      <color indexed="10"/>
      <name val="Times New Roman"/>
      <family val="1"/>
    </font>
    <font>
      <b/>
      <sz val="11"/>
      <color indexed="10"/>
      <name val="Times New Roman"/>
      <family val="1"/>
    </font>
    <font>
      <b/>
      <sz val="11"/>
      <color indexed="10"/>
      <name val="標楷體"/>
      <family val="4"/>
      <charset val="136"/>
    </font>
    <font>
      <b/>
      <sz val="11"/>
      <color indexed="10"/>
      <name val="Times New Roman"/>
      <family val="1"/>
    </font>
    <font>
      <b/>
      <sz val="9"/>
      <color indexed="81"/>
      <name val="標楷體"/>
      <family val="4"/>
      <charset val="136"/>
    </font>
    <font>
      <sz val="8"/>
      <color indexed="10"/>
      <name val="標楷體"/>
      <family val="4"/>
      <charset val="136"/>
    </font>
    <font>
      <sz val="8"/>
      <name val="標楷體"/>
      <family val="4"/>
      <charset val="136"/>
    </font>
    <font>
      <sz val="6.5"/>
      <name val="標楷體"/>
      <family val="4"/>
      <charset val="136"/>
    </font>
    <font>
      <sz val="6.5"/>
      <color indexed="10"/>
      <name val="標楷體"/>
      <family val="4"/>
      <charset val="136"/>
    </font>
    <font>
      <sz val="9"/>
      <name val="標楷體"/>
      <family val="4"/>
      <charset val="136"/>
    </font>
    <font>
      <b/>
      <sz val="9"/>
      <color indexed="10"/>
      <name val="標楷體"/>
      <family val="4"/>
      <charset val="136"/>
    </font>
    <font>
      <sz val="9"/>
      <color indexed="81"/>
      <name val="標楷體"/>
      <family val="4"/>
      <charset val="136"/>
    </font>
    <font>
      <b/>
      <sz val="9"/>
      <color indexed="10"/>
      <name val="Times New Roman"/>
      <family val="1"/>
    </font>
    <font>
      <b/>
      <sz val="9"/>
      <color indexed="81"/>
      <name val="Times New Roman"/>
      <family val="1"/>
    </font>
    <font>
      <b/>
      <sz val="8.5"/>
      <color indexed="81"/>
      <name val="標楷體"/>
      <family val="4"/>
      <charset val="136"/>
    </font>
    <font>
      <b/>
      <sz val="8.5"/>
      <color indexed="10"/>
      <name val="標楷體"/>
      <family val="4"/>
      <charset val="136"/>
    </font>
    <font>
      <b/>
      <sz val="8.5"/>
      <color indexed="10"/>
      <name val="Times New Roman"/>
      <family val="1"/>
    </font>
    <font>
      <b/>
      <sz val="8.5"/>
      <color indexed="81"/>
      <name val="Times New Roman"/>
      <family val="1"/>
    </font>
    <font>
      <sz val="14"/>
      <color rgb="FF0070C0"/>
      <name val="Times New Roman"/>
      <family val="1"/>
    </font>
    <font>
      <sz val="12"/>
      <color rgb="FFFF0000"/>
      <name val="標楷體"/>
      <family val="4"/>
      <charset val="136"/>
    </font>
    <font>
      <sz val="14"/>
      <color rgb="FFFF0000"/>
      <name val="Times New Roman"/>
      <family val="1"/>
    </font>
    <font>
      <sz val="10"/>
      <color rgb="FFFF0000"/>
      <name val="標楷體"/>
      <family val="4"/>
      <charset val="136"/>
    </font>
    <font>
      <sz val="12"/>
      <color rgb="FFFF0000"/>
      <name val="新細明體"/>
      <family val="1"/>
      <charset val="136"/>
    </font>
    <font>
      <sz val="12"/>
      <color rgb="FF0070C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DEBD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1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8"/>
      </right>
      <top style="hair">
        <color indexed="64"/>
      </top>
      <bottom style="hair">
        <color indexed="64"/>
      </bottom>
      <diagonal/>
    </border>
    <border>
      <left style="medium">
        <color indexed="10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hair">
        <color indexed="64"/>
      </bottom>
      <diagonal/>
    </border>
    <border>
      <left style="medium">
        <color indexed="10"/>
      </left>
      <right style="medium">
        <color indexed="10"/>
      </right>
      <top style="hair">
        <color indexed="64"/>
      </top>
      <bottom style="hair">
        <color indexed="64"/>
      </bottom>
      <diagonal/>
    </border>
    <border>
      <left style="medium">
        <color indexed="10"/>
      </left>
      <right style="medium">
        <color indexed="10"/>
      </right>
      <top style="hair">
        <color indexed="64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/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medium">
        <color indexed="1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10"/>
      </left>
      <right/>
      <top/>
      <bottom style="hair">
        <color indexed="64"/>
      </bottom>
      <diagonal/>
    </border>
    <border>
      <left style="medium">
        <color indexed="10"/>
      </left>
      <right/>
      <top style="hair">
        <color indexed="64"/>
      </top>
      <bottom style="hair">
        <color indexed="64"/>
      </bottom>
      <diagonal/>
    </border>
    <border>
      <left style="medium">
        <color indexed="10"/>
      </left>
      <right/>
      <top style="hair">
        <color indexed="64"/>
      </top>
      <bottom style="medium">
        <color indexed="10"/>
      </bottom>
      <diagonal/>
    </border>
    <border>
      <left style="medium">
        <color indexed="10"/>
      </left>
      <right/>
      <top style="hair">
        <color indexed="8"/>
      </top>
      <bottom style="hair">
        <color indexed="64"/>
      </bottom>
      <diagonal/>
    </border>
    <border>
      <left style="medium">
        <color indexed="10"/>
      </left>
      <right/>
      <top style="hair">
        <color indexed="64"/>
      </top>
      <bottom/>
      <diagonal/>
    </border>
    <border>
      <left style="thin">
        <color indexed="64"/>
      </left>
      <right/>
      <top style="medium">
        <color indexed="10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10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10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10"/>
      </bottom>
      <diagonal/>
    </border>
    <border>
      <left style="medium">
        <color indexed="10"/>
      </left>
      <right style="medium">
        <color indexed="10"/>
      </right>
      <top/>
      <bottom/>
      <diagonal/>
    </border>
    <border>
      <left style="medium">
        <color indexed="10"/>
      </left>
      <right style="medium">
        <color indexed="10"/>
      </right>
      <top style="thin">
        <color indexed="8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64"/>
      </left>
      <right style="medium">
        <color indexed="64"/>
      </right>
      <top style="medium">
        <color indexed="10"/>
      </top>
      <bottom style="medium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hair">
        <color indexed="64"/>
      </bottom>
      <diagonal/>
    </border>
    <border>
      <left style="medium">
        <color indexed="12"/>
      </left>
      <right style="medium">
        <color indexed="12"/>
      </right>
      <top style="hair">
        <color indexed="64"/>
      </top>
      <bottom style="hair">
        <color indexed="64"/>
      </bottom>
      <diagonal/>
    </border>
    <border>
      <left style="medium">
        <color indexed="12"/>
      </left>
      <right style="medium">
        <color indexed="12"/>
      </right>
      <top style="hair">
        <color indexed="64"/>
      </top>
      <bottom style="medium">
        <color indexed="12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8"/>
      </right>
      <top style="hair">
        <color indexed="64"/>
      </top>
      <bottom style="hair">
        <color indexed="8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1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10"/>
      </bottom>
      <diagonal/>
    </border>
    <border>
      <left/>
      <right/>
      <top style="hair">
        <color indexed="64"/>
      </top>
      <bottom style="medium">
        <color indexed="10"/>
      </bottom>
      <diagonal/>
    </border>
    <border>
      <left/>
      <right style="thin">
        <color indexed="64"/>
      </right>
      <top style="hair">
        <color indexed="64"/>
      </top>
      <bottom style="medium">
        <color indexed="1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hair">
        <color indexed="8"/>
      </bottom>
      <diagonal/>
    </border>
    <border>
      <left/>
      <right/>
      <top style="medium">
        <color indexed="10"/>
      </top>
      <bottom style="hair">
        <color indexed="8"/>
      </bottom>
      <diagonal/>
    </border>
    <border>
      <left/>
      <right style="medium">
        <color indexed="10"/>
      </right>
      <top style="medium">
        <color indexed="10"/>
      </top>
      <bottom style="hair">
        <color indexed="8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1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10"/>
      </bottom>
      <diagonal/>
    </border>
    <border>
      <left style="hair">
        <color indexed="64"/>
      </left>
      <right style="medium">
        <color indexed="10"/>
      </right>
      <top style="hair">
        <color indexed="64"/>
      </top>
      <bottom style="medium">
        <color indexed="10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10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thin">
        <color rgb="FFFF000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hair">
        <color theme="1"/>
      </bottom>
      <diagonal/>
    </border>
    <border>
      <left style="medium">
        <color indexed="10"/>
      </left>
      <right style="medium">
        <color indexed="10"/>
      </right>
      <top style="hair">
        <color theme="1"/>
      </top>
      <bottom style="hair">
        <color theme="1"/>
      </bottom>
      <diagonal/>
    </border>
    <border>
      <left style="medium">
        <color indexed="10"/>
      </left>
      <right style="medium">
        <color indexed="10"/>
      </right>
      <top style="hair">
        <color theme="1"/>
      </top>
      <bottom style="medium">
        <color indexed="10"/>
      </bottom>
      <diagonal/>
    </border>
    <border>
      <left style="medium">
        <color rgb="FFFF0000"/>
      </left>
      <right style="medium">
        <color rgb="FFFF0000"/>
      </right>
      <top style="dotted">
        <color indexed="64"/>
      </top>
      <bottom style="thin">
        <color indexed="8"/>
      </bottom>
      <diagonal/>
    </border>
    <border>
      <left style="medium">
        <color rgb="FFFF0000"/>
      </left>
      <right style="medium">
        <color rgb="FFFF0000"/>
      </right>
      <top style="dotted">
        <color indexed="64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/>
      <bottom style="hair">
        <color indexed="64"/>
      </bottom>
      <diagonal/>
    </border>
    <border>
      <left style="medium">
        <color rgb="FFFF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FF0000"/>
      </left>
      <right style="thin">
        <color indexed="64"/>
      </right>
      <top style="hair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hair">
        <color indexed="64"/>
      </bottom>
      <diagonal/>
    </border>
    <border>
      <left/>
      <right/>
      <top style="medium">
        <color rgb="FFFF0000"/>
      </top>
      <bottom style="hair">
        <color indexed="64"/>
      </bottom>
      <diagonal/>
    </border>
    <border>
      <left/>
      <right style="medium">
        <color rgb="FFFF0000"/>
      </right>
      <top style="medium">
        <color rgb="FFFF0000"/>
      </top>
      <bottom style="hair">
        <color indexed="64"/>
      </bottom>
      <diagonal/>
    </border>
    <border>
      <left/>
      <right style="medium">
        <color rgb="FFFF0000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rgb="FFFF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rgb="FFFF0000"/>
      </bottom>
      <diagonal/>
    </border>
    <border>
      <left/>
      <right/>
      <top style="hair">
        <color indexed="64"/>
      </top>
      <bottom style="medium">
        <color rgb="FFFF0000"/>
      </bottom>
      <diagonal/>
    </border>
    <border>
      <left/>
      <right style="medium">
        <color rgb="FFFF0000"/>
      </right>
      <top style="hair">
        <color indexed="64"/>
      </top>
      <bottom style="medium">
        <color rgb="FFFF0000"/>
      </bottom>
      <diagonal/>
    </border>
    <border>
      <left/>
      <right style="thin">
        <color indexed="64"/>
      </right>
      <top style="hair">
        <color indexed="64"/>
      </top>
      <bottom style="medium">
        <color rgb="FFFF0000"/>
      </bottom>
      <diagonal/>
    </border>
    <border>
      <left style="thin">
        <color indexed="64"/>
      </left>
      <right/>
      <top/>
      <bottom style="medium">
        <color rgb="FFFF0000"/>
      </bottom>
      <diagonal/>
    </border>
    <border>
      <left/>
      <right style="medium">
        <color indexed="64"/>
      </right>
      <top/>
      <bottom style="medium">
        <color rgb="FFFF0000"/>
      </bottom>
      <diagonal/>
    </border>
  </borders>
  <cellStyleXfs count="5">
    <xf numFmtId="0" fontId="0" fillId="0" borderId="1"/>
    <xf numFmtId="0" fontId="1" fillId="0" borderId="1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509">
    <xf numFmtId="0" fontId="0" fillId="0" borderId="1" xfId="0"/>
    <xf numFmtId="3" fontId="3" fillId="2" borderId="2" xfId="0" applyNumberFormat="1" applyFont="1" applyFill="1" applyBorder="1" applyAlignment="1" applyProtection="1">
      <alignment vertical="center"/>
      <protection locked="0"/>
    </xf>
    <xf numFmtId="3" fontId="3" fillId="2" borderId="3" xfId="0" applyNumberFormat="1" applyFont="1" applyFill="1" applyBorder="1" applyAlignment="1" applyProtection="1">
      <alignment vertical="center"/>
      <protection locked="0"/>
    </xf>
    <xf numFmtId="3" fontId="3" fillId="2" borderId="4" xfId="0" applyNumberFormat="1" applyFont="1" applyFill="1" applyBorder="1" applyAlignment="1" applyProtection="1">
      <alignment vertical="center"/>
      <protection locked="0"/>
    </xf>
    <xf numFmtId="3" fontId="3" fillId="2" borderId="5" xfId="0" applyNumberFormat="1" applyFont="1" applyFill="1" applyBorder="1" applyAlignment="1" applyProtection="1">
      <alignment vertical="center"/>
      <protection locked="0"/>
    </xf>
    <xf numFmtId="3" fontId="3" fillId="2" borderId="6" xfId="0" applyNumberFormat="1" applyFont="1" applyFill="1" applyBorder="1" applyAlignment="1" applyProtection="1">
      <alignment vertical="center"/>
      <protection locked="0"/>
    </xf>
    <xf numFmtId="3" fontId="3" fillId="2" borderId="0" xfId="0" applyNumberFormat="1" applyFont="1" applyFill="1" applyBorder="1" applyAlignment="1" applyProtection="1">
      <alignment vertical="center"/>
      <protection locked="0"/>
    </xf>
    <xf numFmtId="49" fontId="26" fillId="2" borderId="0" xfId="0" applyNumberFormat="1" applyFont="1" applyFill="1" applyBorder="1" applyAlignment="1" applyProtection="1">
      <alignment horizontal="right" vertical="center"/>
    </xf>
    <xf numFmtId="49" fontId="19" fillId="2" borderId="0" xfId="0" applyNumberFormat="1" applyFont="1" applyFill="1" applyBorder="1" applyAlignment="1" applyProtection="1">
      <alignment horizontal="center" vertical="center"/>
    </xf>
    <xf numFmtId="179" fontId="23" fillId="2" borderId="0" xfId="0" applyNumberFormat="1" applyFont="1" applyFill="1" applyBorder="1" applyAlignment="1" applyProtection="1">
      <alignment vertical="center"/>
    </xf>
    <xf numFmtId="0" fontId="12" fillId="2" borderId="1" xfId="0" applyFont="1" applyFill="1" applyBorder="1" applyAlignment="1" applyProtection="1">
      <alignment horizontal="center" vertical="center"/>
    </xf>
    <xf numFmtId="179" fontId="32" fillId="2" borderId="7" xfId="0" applyNumberFormat="1" applyFont="1" applyFill="1" applyBorder="1" applyAlignment="1">
      <alignment horizontal="centerContinuous" vertical="center"/>
    </xf>
    <xf numFmtId="0" fontId="40" fillId="2" borderId="1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vertical="center"/>
    </xf>
    <xf numFmtId="0" fontId="23" fillId="2" borderId="0" xfId="0" applyFont="1" applyFill="1" applyBorder="1" applyAlignment="1" applyProtection="1">
      <alignment vertical="center"/>
      <protection locked="0"/>
    </xf>
    <xf numFmtId="0" fontId="8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49" fontId="26" fillId="2" borderId="0" xfId="0" applyNumberFormat="1" applyFont="1" applyFill="1" applyBorder="1" applyAlignment="1" applyProtection="1">
      <alignment vertical="center"/>
      <protection locked="0"/>
    </xf>
    <xf numFmtId="179" fontId="4" fillId="2" borderId="0" xfId="0" applyNumberFormat="1" applyFont="1" applyFill="1" applyBorder="1" applyAlignment="1">
      <alignment vertical="center"/>
    </xf>
    <xf numFmtId="179" fontId="5" fillId="2" borderId="0" xfId="0" applyNumberFormat="1" applyFont="1" applyFill="1" applyBorder="1" applyAlignment="1">
      <alignment vertical="center"/>
    </xf>
    <xf numFmtId="0" fontId="26" fillId="0" borderId="0" xfId="0" applyFont="1" applyFill="1" applyBorder="1" applyAlignment="1" applyProtection="1">
      <alignment horizontal="right" vertical="center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49" fontId="26" fillId="0" borderId="0" xfId="0" applyNumberFormat="1" applyFont="1" applyFill="1" applyBorder="1" applyAlignment="1" applyProtection="1">
      <alignment horizontal="center" vertical="center"/>
      <protection locked="0"/>
    </xf>
    <xf numFmtId="179" fontId="23" fillId="0" borderId="0" xfId="0" applyNumberFormat="1" applyFont="1" applyFill="1" applyBorder="1" applyAlignment="1" applyProtection="1">
      <alignment vertical="center"/>
      <protection locked="0"/>
    </xf>
    <xf numFmtId="179" fontId="8" fillId="0" borderId="0" xfId="0" applyNumberFormat="1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>
      <alignment vertical="center"/>
    </xf>
    <xf numFmtId="0" fontId="23" fillId="2" borderId="0" xfId="0" applyFont="1" applyFill="1" applyBorder="1" applyAlignment="1" applyProtection="1">
      <alignment vertical="center"/>
    </xf>
    <xf numFmtId="0" fontId="23" fillId="0" borderId="0" xfId="0" applyFont="1" applyFill="1" applyBorder="1" applyAlignment="1">
      <alignment horizontal="right" vertical="center"/>
    </xf>
    <xf numFmtId="179" fontId="23" fillId="2" borderId="0" xfId="0" applyNumberFormat="1" applyFont="1" applyFill="1" applyBorder="1" applyAlignment="1" applyProtection="1">
      <alignment vertical="center"/>
      <protection locked="0"/>
    </xf>
    <xf numFmtId="0" fontId="54" fillId="0" borderId="0" xfId="0" applyFont="1" applyBorder="1"/>
    <xf numFmtId="0" fontId="43" fillId="0" borderId="0" xfId="0" applyFont="1" applyBorder="1"/>
    <xf numFmtId="0" fontId="43" fillId="0" borderId="0" xfId="0" applyFont="1" applyFill="1" applyBorder="1"/>
    <xf numFmtId="0" fontId="23" fillId="0" borderId="0" xfId="0" applyFont="1" applyFill="1" applyBorder="1"/>
    <xf numFmtId="0" fontId="23" fillId="0" borderId="0" xfId="0" applyFont="1" applyBorder="1" applyAlignment="1">
      <alignment horizontal="left"/>
    </xf>
    <xf numFmtId="0" fontId="23" fillId="0" borderId="0" xfId="0" applyFont="1" applyBorder="1" applyAlignment="1"/>
    <xf numFmtId="0" fontId="20" fillId="0" borderId="0" xfId="0" applyFont="1" applyFill="1" applyBorder="1" applyAlignment="1">
      <alignment horizontal="center" vertical="top"/>
    </xf>
    <xf numFmtId="0" fontId="23" fillId="0" borderId="0" xfId="0" applyFont="1" applyBorder="1" applyAlignment="1">
      <alignment vertical="top"/>
    </xf>
    <xf numFmtId="0" fontId="23" fillId="0" borderId="0" xfId="0" applyFont="1" applyBorder="1"/>
    <xf numFmtId="179" fontId="32" fillId="2" borderId="8" xfId="0" applyNumberFormat="1" applyFont="1" applyFill="1" applyBorder="1" applyAlignment="1">
      <alignment horizontal="centerContinuous" vertical="center"/>
    </xf>
    <xf numFmtId="179" fontId="32" fillId="2" borderId="9" xfId="0" applyNumberFormat="1" applyFont="1" applyFill="1" applyBorder="1" applyAlignment="1">
      <alignment horizontal="centerContinuous" vertical="center"/>
    </xf>
    <xf numFmtId="49" fontId="26" fillId="2" borderId="0" xfId="0" applyNumberFormat="1" applyFont="1" applyFill="1" applyBorder="1" applyAlignment="1" applyProtection="1">
      <alignment vertical="center"/>
    </xf>
    <xf numFmtId="0" fontId="9" fillId="2" borderId="0" xfId="0" applyFont="1" applyFill="1" applyBorder="1" applyAlignment="1">
      <alignment vertical="center"/>
    </xf>
    <xf numFmtId="179" fontId="44" fillId="2" borderId="0" xfId="0" applyNumberFormat="1" applyFont="1" applyFill="1" applyBorder="1" applyAlignment="1">
      <alignment vertical="center"/>
    </xf>
    <xf numFmtId="0" fontId="54" fillId="2" borderId="0" xfId="0" applyFont="1" applyFill="1" applyBorder="1" applyAlignment="1">
      <alignment vertical="center"/>
    </xf>
    <xf numFmtId="0" fontId="43" fillId="2" borderId="0" xfId="0" applyFont="1" applyFill="1" applyBorder="1" applyAlignment="1">
      <alignment vertical="center"/>
    </xf>
    <xf numFmtId="0" fontId="9" fillId="0" borderId="0" xfId="0" applyFont="1" applyBorder="1" applyAlignment="1">
      <alignment vertical="top"/>
    </xf>
    <xf numFmtId="0" fontId="8" fillId="2" borderId="0" xfId="0" applyFont="1" applyFill="1" applyBorder="1" applyAlignment="1" applyProtection="1">
      <alignment vertical="center"/>
    </xf>
    <xf numFmtId="0" fontId="26" fillId="2" borderId="0" xfId="0" applyFont="1" applyFill="1" applyBorder="1" applyAlignment="1" applyProtection="1">
      <alignment vertical="center"/>
    </xf>
    <xf numFmtId="0" fontId="9" fillId="2" borderId="0" xfId="0" applyFont="1" applyFill="1" applyBorder="1" applyAlignment="1" applyProtection="1">
      <alignment vertical="center"/>
      <protection locked="0"/>
    </xf>
    <xf numFmtId="0" fontId="9" fillId="2" borderId="0" xfId="0" applyFont="1" applyFill="1" applyBorder="1" applyAlignment="1" applyProtection="1">
      <alignment vertical="center"/>
    </xf>
    <xf numFmtId="179" fontId="4" fillId="2" borderId="0" xfId="0" applyNumberFormat="1" applyFont="1" applyFill="1" applyBorder="1" applyAlignment="1" applyProtection="1">
      <alignment vertical="center"/>
    </xf>
    <xf numFmtId="179" fontId="5" fillId="2" borderId="0" xfId="0" applyNumberFormat="1" applyFont="1" applyFill="1" applyBorder="1" applyAlignment="1" applyProtection="1">
      <alignment vertical="center"/>
    </xf>
    <xf numFmtId="0" fontId="12" fillId="2" borderId="1" xfId="0" applyFont="1" applyFill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/>
    </xf>
    <xf numFmtId="0" fontId="8" fillId="0" borderId="10" xfId="0" applyFont="1" applyFill="1" applyBorder="1" applyAlignment="1">
      <alignment horizontal="left" vertical="center"/>
    </xf>
    <xf numFmtId="0" fontId="32" fillId="0" borderId="11" xfId="0" applyFont="1" applyFill="1" applyBorder="1" applyAlignment="1">
      <alignment horizontal="left" vertical="center"/>
    </xf>
    <xf numFmtId="0" fontId="32" fillId="0" borderId="12" xfId="0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0" fontId="32" fillId="0" borderId="13" xfId="0" applyFont="1" applyFill="1" applyBorder="1" applyAlignment="1">
      <alignment horizontal="left" vertical="center"/>
    </xf>
    <xf numFmtId="0" fontId="12" fillId="0" borderId="11" xfId="0" applyFont="1" applyFill="1" applyBorder="1" applyAlignment="1">
      <alignment horizontal="left" vertical="center"/>
    </xf>
    <xf numFmtId="0" fontId="12" fillId="0" borderId="14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 applyProtection="1">
      <alignment horizontal="left" vertical="center"/>
    </xf>
    <xf numFmtId="0" fontId="32" fillId="2" borderId="11" xfId="0" applyFont="1" applyFill="1" applyBorder="1" applyAlignment="1" applyProtection="1">
      <alignment horizontal="left" vertical="center"/>
    </xf>
    <xf numFmtId="0" fontId="12" fillId="2" borderId="12" xfId="0" applyFont="1" applyFill="1" applyBorder="1" applyAlignment="1" applyProtection="1">
      <alignment horizontal="left" vertical="center"/>
    </xf>
    <xf numFmtId="0" fontId="32" fillId="2" borderId="12" xfId="0" applyFont="1" applyFill="1" applyBorder="1" applyAlignment="1" applyProtection="1">
      <alignment horizontal="left" vertical="center"/>
    </xf>
    <xf numFmtId="0" fontId="32" fillId="2" borderId="13" xfId="0" applyFont="1" applyFill="1" applyBorder="1" applyAlignment="1" applyProtection="1">
      <alignment horizontal="left" vertical="center"/>
    </xf>
    <xf numFmtId="0" fontId="12" fillId="2" borderId="12" xfId="0" applyFont="1" applyFill="1" applyBorder="1" applyAlignment="1" applyProtection="1">
      <alignment horizontal="left" vertical="center" wrapText="1"/>
    </xf>
    <xf numFmtId="0" fontId="12" fillId="2" borderId="13" xfId="0" applyFont="1" applyFill="1" applyBorder="1" applyAlignment="1" applyProtection="1">
      <alignment horizontal="left" vertical="center"/>
    </xf>
    <xf numFmtId="0" fontId="50" fillId="0" borderId="0" xfId="0" applyFont="1" applyFill="1" applyBorder="1" applyAlignment="1" applyProtection="1">
      <alignment horizontal="center" vertical="center"/>
      <protection locked="0"/>
    </xf>
    <xf numFmtId="0" fontId="51" fillId="0" borderId="0" xfId="0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Border="1" applyAlignment="1" applyProtection="1">
      <alignment vertical="center"/>
      <protection locked="0"/>
    </xf>
    <xf numFmtId="0" fontId="43" fillId="0" borderId="0" xfId="0" applyFont="1" applyFill="1" applyBorder="1" applyAlignment="1" applyProtection="1">
      <alignment horizontal="center" vertical="center"/>
      <protection locked="0"/>
    </xf>
    <xf numFmtId="0" fontId="44" fillId="0" borderId="0" xfId="0" applyFont="1" applyFill="1" applyBorder="1" applyAlignment="1" applyProtection="1">
      <alignment vertical="center"/>
      <protection locked="0"/>
    </xf>
    <xf numFmtId="0" fontId="60" fillId="0" borderId="0" xfId="0" applyFont="1" applyFill="1" applyBorder="1" applyAlignment="1" applyProtection="1">
      <alignment vertical="center"/>
      <protection locked="0"/>
    </xf>
    <xf numFmtId="0" fontId="45" fillId="0" borderId="0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vertical="center" wrapText="1"/>
      <protection locked="0"/>
    </xf>
    <xf numFmtId="0" fontId="4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179" fontId="4" fillId="0" borderId="0" xfId="0" applyNumberFormat="1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179" fontId="41" fillId="0" borderId="0" xfId="0" applyNumberFormat="1" applyFont="1" applyFill="1" applyBorder="1" applyAlignment="1" applyProtection="1">
      <alignment vertical="center"/>
      <protection locked="0"/>
    </xf>
    <xf numFmtId="0" fontId="27" fillId="0" borderId="0" xfId="0" applyFont="1" applyFill="1" applyBorder="1" applyAlignment="1" applyProtection="1">
      <alignment vertical="center"/>
      <protection locked="0"/>
    </xf>
    <xf numFmtId="179" fontId="28" fillId="0" borderId="0" xfId="0" applyNumberFormat="1" applyFont="1" applyFill="1" applyBorder="1" applyAlignment="1" applyProtection="1">
      <alignment vertical="center"/>
      <protection locked="0"/>
    </xf>
    <xf numFmtId="179" fontId="35" fillId="0" borderId="0" xfId="0" applyNumberFormat="1" applyFont="1" applyFill="1" applyBorder="1" applyAlignment="1" applyProtection="1">
      <alignment vertical="center"/>
      <protection locked="0"/>
    </xf>
    <xf numFmtId="0" fontId="47" fillId="0" borderId="0" xfId="0" applyFont="1" applyFill="1" applyBorder="1" applyAlignment="1" applyProtection="1">
      <alignment vertical="center"/>
      <protection locked="0"/>
    </xf>
    <xf numFmtId="0" fontId="29" fillId="0" borderId="0" xfId="0" applyFont="1" applyFill="1" applyBorder="1" applyAlignment="1" applyProtection="1">
      <alignment vertical="center"/>
      <protection locked="0"/>
    </xf>
    <xf numFmtId="179" fontId="5" fillId="0" borderId="0" xfId="0" applyNumberFormat="1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Border="1" applyAlignment="1" applyProtection="1">
      <alignment horizontal="center" vertical="center" wrapText="1"/>
      <protection locked="0"/>
    </xf>
    <xf numFmtId="179" fontId="26" fillId="0" borderId="0" xfId="0" applyNumberFormat="1" applyFont="1" applyFill="1" applyBorder="1" applyAlignment="1" applyProtection="1">
      <alignment horizontal="right" vertical="center"/>
      <protection locked="0"/>
    </xf>
    <xf numFmtId="179" fontId="19" fillId="0" borderId="0" xfId="0" applyNumberFormat="1" applyFont="1" applyFill="1" applyBorder="1" applyAlignment="1" applyProtection="1">
      <alignment horizontal="right" vertical="center"/>
      <protection locked="0"/>
    </xf>
    <xf numFmtId="0" fontId="48" fillId="0" borderId="0" xfId="0" applyFont="1" applyFill="1" applyBorder="1" applyAlignment="1" applyProtection="1">
      <alignment vertical="center"/>
      <protection locked="0"/>
    </xf>
    <xf numFmtId="179" fontId="54" fillId="0" borderId="15" xfId="0" applyNumberFormat="1" applyFont="1" applyFill="1" applyBorder="1" applyAlignment="1" applyProtection="1">
      <alignment vertical="center"/>
      <protection locked="0"/>
    </xf>
    <xf numFmtId="0" fontId="54" fillId="0" borderId="0" xfId="0" applyFont="1" applyFill="1" applyBorder="1" applyAlignment="1" applyProtection="1">
      <alignment vertical="center"/>
      <protection locked="0"/>
    </xf>
    <xf numFmtId="0" fontId="65" fillId="0" borderId="0" xfId="0" applyFont="1" applyFill="1" applyBorder="1" applyAlignment="1" applyProtection="1">
      <alignment vertical="center"/>
      <protection locked="0"/>
    </xf>
    <xf numFmtId="179" fontId="54" fillId="0" borderId="1" xfId="0" applyNumberFormat="1" applyFont="1" applyFill="1" applyBorder="1" applyAlignment="1" applyProtection="1">
      <alignment vertical="center"/>
      <protection locked="0"/>
    </xf>
    <xf numFmtId="179" fontId="60" fillId="0" borderId="0" xfId="0" applyNumberFormat="1" applyFont="1" applyFill="1" applyBorder="1" applyAlignment="1" applyProtection="1">
      <alignment vertical="center"/>
      <protection locked="0"/>
    </xf>
    <xf numFmtId="179" fontId="67" fillId="0" borderId="0" xfId="0" applyNumberFormat="1" applyFont="1" applyFill="1" applyBorder="1" applyAlignment="1" applyProtection="1">
      <alignment vertical="center"/>
      <protection locked="0"/>
    </xf>
    <xf numFmtId="0" fontId="49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Border="1" applyAlignment="1" applyProtection="1">
      <alignment horizontal="left" vertical="center" wrapText="1"/>
      <protection locked="0"/>
    </xf>
    <xf numFmtId="0" fontId="23" fillId="0" borderId="0" xfId="0" applyFont="1" applyBorder="1" applyAlignment="1" applyProtection="1">
      <alignment vertical="center"/>
      <protection locked="0"/>
    </xf>
    <xf numFmtId="0" fontId="23" fillId="0" borderId="0" xfId="0" applyFont="1" applyBorder="1" applyAlignment="1" applyProtection="1">
      <alignment vertical="center" wrapText="1"/>
      <protection locked="0"/>
    </xf>
    <xf numFmtId="0" fontId="68" fillId="0" borderId="0" xfId="0" applyFont="1" applyBorder="1" applyAlignment="1" applyProtection="1">
      <alignment vertical="center" wrapText="1"/>
      <protection locked="0"/>
    </xf>
    <xf numFmtId="197" fontId="68" fillId="0" borderId="0" xfId="2" applyNumberFormat="1" applyFont="1" applyBorder="1" applyAlignment="1" applyProtection="1">
      <alignment vertical="center"/>
      <protection locked="0"/>
    </xf>
    <xf numFmtId="0" fontId="69" fillId="0" borderId="0" xfId="0" applyFont="1" applyBorder="1" applyAlignment="1" applyProtection="1">
      <alignment horizontal="left" vertical="center" wrapText="1"/>
      <protection locked="0"/>
    </xf>
    <xf numFmtId="195" fontId="23" fillId="0" borderId="0" xfId="2" applyNumberFormat="1" applyFont="1" applyBorder="1" applyAlignment="1" applyProtection="1">
      <alignment horizontal="right" vertical="center" wrapText="1"/>
      <protection locked="0"/>
    </xf>
    <xf numFmtId="198" fontId="23" fillId="0" borderId="0" xfId="0" applyNumberFormat="1" applyFont="1" applyBorder="1" applyAlignment="1" applyProtection="1">
      <alignment vertical="center"/>
      <protection locked="0"/>
    </xf>
    <xf numFmtId="198" fontId="23" fillId="0" borderId="0" xfId="0" applyNumberFormat="1" applyFont="1" applyBorder="1" applyAlignment="1" applyProtection="1">
      <alignment horizontal="left" vertical="top" wrapText="1"/>
      <protection locked="0"/>
    </xf>
    <xf numFmtId="0" fontId="12" fillId="0" borderId="0" xfId="0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center" vertical="center"/>
    </xf>
    <xf numFmtId="3" fontId="29" fillId="2" borderId="0" xfId="0" applyNumberFormat="1" applyFont="1" applyFill="1" applyBorder="1" applyAlignment="1">
      <alignment vertical="center"/>
    </xf>
    <xf numFmtId="187" fontId="28" fillId="2" borderId="0" xfId="0" applyNumberFormat="1" applyFont="1" applyFill="1" applyBorder="1" applyAlignment="1">
      <alignment horizontal="right" vertical="center"/>
    </xf>
    <xf numFmtId="49" fontId="26" fillId="2" borderId="0" xfId="0" applyNumberFormat="1" applyFont="1" applyFill="1" applyBorder="1" applyAlignment="1" applyProtection="1">
      <alignment horizontal="left" vertical="center"/>
    </xf>
    <xf numFmtId="49" fontId="56" fillId="2" borderId="0" xfId="0" applyNumberFormat="1" applyFont="1" applyFill="1" applyBorder="1" applyAlignment="1" applyProtection="1">
      <alignment horizontal="center" vertical="center"/>
      <protection locked="0"/>
    </xf>
    <xf numFmtId="49" fontId="56" fillId="2" borderId="0" xfId="0" applyNumberFormat="1" applyFont="1" applyFill="1" applyBorder="1" applyAlignment="1" applyProtection="1">
      <alignment horizontal="left" vertical="center"/>
      <protection locked="0"/>
    </xf>
    <xf numFmtId="49" fontId="20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0" fillId="2" borderId="0" xfId="0" applyNumberFormat="1" applyFont="1" applyFill="1" applyBorder="1" applyAlignment="1" applyProtection="1">
      <alignment horizontal="left" vertical="center"/>
      <protection locked="0"/>
    </xf>
    <xf numFmtId="0" fontId="5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0" fillId="2" borderId="0" xfId="0" applyFont="1" applyFill="1" applyBorder="1" applyAlignment="1" applyProtection="1">
      <alignment vertical="center"/>
    </xf>
    <xf numFmtId="0" fontId="41" fillId="2" borderId="0" xfId="0" applyFont="1" applyFill="1" applyBorder="1" applyAlignment="1" applyProtection="1">
      <alignment vertical="center"/>
    </xf>
    <xf numFmtId="3" fontId="31" fillId="2" borderId="0" xfId="0" applyNumberFormat="1" applyFont="1" applyFill="1" applyBorder="1" applyAlignment="1" applyProtection="1">
      <alignment horizontal="right" vertical="center"/>
    </xf>
    <xf numFmtId="187" fontId="24" fillId="2" borderId="0" xfId="0" applyNumberFormat="1" applyFont="1" applyFill="1" applyBorder="1" applyAlignment="1" applyProtection="1">
      <alignment horizontal="right" vertical="center"/>
    </xf>
    <xf numFmtId="49" fontId="20" fillId="2" borderId="0" xfId="0" applyNumberFormat="1" applyFont="1" applyFill="1" applyBorder="1" applyAlignment="1" applyProtection="1">
      <alignment horizontal="center" vertical="center"/>
    </xf>
    <xf numFmtId="49" fontId="20" fillId="2" borderId="0" xfId="0" applyNumberFormat="1" applyFont="1" applyFill="1" applyBorder="1" applyAlignment="1" applyProtection="1">
      <alignment horizontal="center" vertical="center" wrapText="1"/>
    </xf>
    <xf numFmtId="49" fontId="20" fillId="2" borderId="0" xfId="0" applyNumberFormat="1" applyFont="1" applyFill="1" applyBorder="1" applyAlignment="1" applyProtection="1">
      <alignment horizontal="left" vertical="center"/>
    </xf>
    <xf numFmtId="0" fontId="65" fillId="0" borderId="0" xfId="0" applyFont="1" applyFill="1" applyBorder="1" applyAlignment="1" applyProtection="1">
      <alignment horizontal="right" vertical="center"/>
      <protection locked="0"/>
    </xf>
    <xf numFmtId="179" fontId="65" fillId="0" borderId="0" xfId="0" applyNumberFormat="1" applyFont="1" applyFill="1" applyBorder="1" applyAlignment="1" applyProtection="1">
      <alignment horizontal="right" vertical="center"/>
      <protection locked="0"/>
    </xf>
    <xf numFmtId="179" fontId="66" fillId="0" borderId="0" xfId="0" applyNumberFormat="1" applyFont="1" applyFill="1" applyBorder="1" applyAlignment="1" applyProtection="1">
      <alignment horizontal="right" vertical="center"/>
      <protection locked="0"/>
    </xf>
    <xf numFmtId="0" fontId="65" fillId="0" borderId="0" xfId="0" applyFont="1" applyFill="1" applyBorder="1" applyAlignment="1" applyProtection="1">
      <alignment horizontal="left" vertical="center"/>
      <protection locked="0"/>
    </xf>
    <xf numFmtId="179" fontId="48" fillId="0" borderId="0" xfId="0" applyNumberFormat="1" applyFont="1" applyFill="1" applyBorder="1" applyAlignment="1" applyProtection="1">
      <alignment vertical="center"/>
      <protection locked="0"/>
    </xf>
    <xf numFmtId="179" fontId="65" fillId="0" borderId="0" xfId="0" applyNumberFormat="1" applyFont="1" applyFill="1" applyBorder="1" applyAlignment="1" applyProtection="1">
      <alignment horizontal="center" vertical="center"/>
      <protection locked="0"/>
    </xf>
    <xf numFmtId="49" fontId="65" fillId="0" borderId="0" xfId="0" applyNumberFormat="1" applyFont="1" applyFill="1" applyBorder="1" applyAlignment="1" applyProtection="1">
      <alignment horizontal="center" vertical="center"/>
      <protection locked="0"/>
    </xf>
    <xf numFmtId="0" fontId="54" fillId="0" borderId="128" xfId="0" applyFont="1" applyFill="1" applyBorder="1" applyAlignment="1" applyProtection="1">
      <alignment vertical="center"/>
    </xf>
    <xf numFmtId="49" fontId="65" fillId="0" borderId="16" xfId="0" applyNumberFormat="1" applyFont="1" applyFill="1" applyBorder="1" applyAlignment="1" applyProtection="1">
      <alignment horizontal="center" vertical="center"/>
    </xf>
    <xf numFmtId="0" fontId="65" fillId="0" borderId="16" xfId="0" applyNumberFormat="1" applyFont="1" applyFill="1" applyBorder="1" applyAlignment="1" applyProtection="1">
      <alignment horizontal="left" vertical="center"/>
    </xf>
    <xf numFmtId="0" fontId="7" fillId="2" borderId="17" xfId="0" applyFont="1" applyFill="1" applyBorder="1" applyAlignment="1" applyProtection="1">
      <alignment vertical="center"/>
    </xf>
    <xf numFmtId="0" fontId="58" fillId="0" borderId="18" xfId="0" applyFont="1" applyFill="1" applyBorder="1" applyAlignment="1">
      <alignment horizontal="center" vertical="center"/>
    </xf>
    <xf numFmtId="0" fontId="58" fillId="0" borderId="19" xfId="0" applyFont="1" applyFill="1" applyBorder="1" applyAlignment="1">
      <alignment horizontal="center" vertical="center"/>
    </xf>
    <xf numFmtId="0" fontId="7" fillId="2" borderId="14" xfId="0" applyFont="1" applyFill="1" applyBorder="1" applyAlignment="1" applyProtection="1">
      <alignment vertical="center"/>
    </xf>
    <xf numFmtId="49" fontId="19" fillId="2" borderId="0" xfId="0" applyNumberFormat="1" applyFont="1" applyFill="1" applyBorder="1" applyAlignment="1" applyProtection="1">
      <alignment horizontal="left" vertical="center"/>
    </xf>
    <xf numFmtId="0" fontId="12" fillId="2" borderId="20" xfId="0" applyFont="1" applyFill="1" applyBorder="1" applyAlignment="1" applyProtection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203" fontId="70" fillId="4" borderId="21" xfId="0" applyNumberFormat="1" applyFont="1" applyFill="1" applyBorder="1" applyAlignment="1">
      <alignment horizontal="right" vertical="center"/>
    </xf>
    <xf numFmtId="203" fontId="3" fillId="4" borderId="22" xfId="0" applyNumberFormat="1" applyFont="1" applyFill="1" applyBorder="1" applyAlignment="1">
      <alignment vertical="center"/>
    </xf>
    <xf numFmtId="203" fontId="4" fillId="4" borderId="23" xfId="0" applyNumberFormat="1" applyFont="1" applyFill="1" applyBorder="1" applyAlignment="1">
      <alignment vertical="center"/>
    </xf>
    <xf numFmtId="203" fontId="70" fillId="4" borderId="19" xfId="0" applyNumberFormat="1" applyFont="1" applyFill="1" applyBorder="1" applyAlignment="1">
      <alignment horizontal="right" vertical="center"/>
    </xf>
    <xf numFmtId="206" fontId="70" fillId="4" borderId="21" xfId="0" applyNumberFormat="1" applyFont="1" applyFill="1" applyBorder="1" applyAlignment="1">
      <alignment horizontal="right" vertical="center"/>
    </xf>
    <xf numFmtId="206" fontId="70" fillId="4" borderId="24" xfId="0" applyNumberFormat="1" applyFont="1" applyFill="1" applyBorder="1" applyAlignment="1">
      <alignment horizontal="right" vertical="center"/>
    </xf>
    <xf numFmtId="206" fontId="70" fillId="4" borderId="25" xfId="0" applyNumberFormat="1" applyFont="1" applyFill="1" applyBorder="1" applyAlignment="1">
      <alignment horizontal="right" vertical="center"/>
    </xf>
    <xf numFmtId="206" fontId="70" fillId="4" borderId="26" xfId="0" applyNumberFormat="1" applyFont="1" applyFill="1" applyBorder="1" applyAlignment="1">
      <alignment horizontal="right" vertical="center"/>
    </xf>
    <xf numFmtId="196" fontId="23" fillId="0" borderId="27" xfId="0" applyNumberFormat="1" applyFont="1" applyBorder="1" applyAlignment="1" applyProtection="1">
      <alignment vertical="center" wrapText="1"/>
      <protection locked="0"/>
    </xf>
    <xf numFmtId="196" fontId="23" fillId="0" borderId="28" xfId="0" applyNumberFormat="1" applyFont="1" applyBorder="1" applyAlignment="1" applyProtection="1">
      <alignment vertical="center" wrapText="1"/>
      <protection locked="0"/>
    </xf>
    <xf numFmtId="196" fontId="23" fillId="0" borderId="29" xfId="0" applyNumberFormat="1" applyFont="1" applyBorder="1" applyAlignment="1" applyProtection="1">
      <alignment vertical="center" wrapText="1"/>
      <protection locked="0"/>
    </xf>
    <xf numFmtId="196" fontId="23" fillId="0" borderId="129" xfId="0" applyNumberFormat="1" applyFont="1" applyBorder="1" applyAlignment="1" applyProtection="1">
      <alignment vertical="center" wrapText="1"/>
      <protection locked="0"/>
    </xf>
    <xf numFmtId="196" fontId="23" fillId="0" borderId="130" xfId="0" applyNumberFormat="1" applyFont="1" applyBorder="1" applyAlignment="1" applyProtection="1">
      <alignment vertical="center" wrapText="1"/>
      <protection locked="0"/>
    </xf>
    <xf numFmtId="196" fontId="23" fillId="0" borderId="131" xfId="0" applyNumberFormat="1" applyFont="1" applyBorder="1" applyAlignment="1" applyProtection="1">
      <alignment vertical="center" wrapText="1"/>
      <protection locked="0"/>
    </xf>
    <xf numFmtId="179" fontId="73" fillId="0" borderId="30" xfId="0" applyNumberFormat="1" applyFont="1" applyFill="1" applyBorder="1" applyAlignment="1" applyProtection="1">
      <alignment vertical="center" shrinkToFit="1"/>
      <protection locked="0"/>
    </xf>
    <xf numFmtId="179" fontId="73" fillId="0" borderId="25" xfId="0" applyNumberFormat="1" applyFont="1" applyFill="1" applyBorder="1" applyAlignment="1" applyProtection="1">
      <alignment vertical="center" shrinkToFit="1"/>
      <protection locked="0"/>
    </xf>
    <xf numFmtId="179" fontId="4" fillId="0" borderId="25" xfId="0" applyNumberFormat="1" applyFont="1" applyFill="1" applyBorder="1" applyAlignment="1" applyProtection="1">
      <alignment vertical="center" shrinkToFit="1"/>
      <protection locked="0"/>
    </xf>
    <xf numFmtId="179" fontId="73" fillId="0" borderId="20" xfId="0" applyNumberFormat="1" applyFont="1" applyFill="1" applyBorder="1" applyAlignment="1" applyProtection="1">
      <alignment vertical="center" shrinkToFit="1"/>
      <protection locked="0"/>
    </xf>
    <xf numFmtId="179" fontId="73" fillId="0" borderId="21" xfId="0" applyNumberFormat="1" applyFont="1" applyFill="1" applyBorder="1" applyAlignment="1" applyProtection="1">
      <alignment vertical="center" shrinkToFit="1"/>
      <protection locked="0"/>
    </xf>
    <xf numFmtId="179" fontId="4" fillId="0" borderId="30" xfId="0" applyNumberFormat="1" applyFont="1" applyFill="1" applyBorder="1" applyAlignment="1" applyProtection="1">
      <alignment vertical="center" shrinkToFit="1"/>
      <protection locked="0"/>
    </xf>
    <xf numFmtId="179" fontId="4" fillId="0" borderId="20" xfId="0" applyNumberFormat="1" applyFont="1" applyFill="1" applyBorder="1" applyAlignment="1" applyProtection="1">
      <alignment vertical="center" shrinkToFit="1"/>
      <protection locked="0"/>
    </xf>
    <xf numFmtId="179" fontId="4" fillId="0" borderId="31" xfId="0" applyNumberFormat="1" applyFont="1" applyFill="1" applyBorder="1" applyAlignment="1" applyProtection="1">
      <alignment vertical="center" shrinkToFit="1"/>
      <protection locked="0"/>
    </xf>
    <xf numFmtId="179" fontId="4" fillId="0" borderId="32" xfId="0" applyNumberFormat="1" applyFont="1" applyFill="1" applyBorder="1" applyAlignment="1" applyProtection="1">
      <alignment vertical="center" shrinkToFit="1"/>
      <protection locked="0"/>
    </xf>
    <xf numFmtId="179" fontId="4" fillId="0" borderId="21" xfId="0" applyNumberFormat="1" applyFont="1" applyFill="1" applyBorder="1" applyAlignment="1" applyProtection="1">
      <alignment vertical="center" shrinkToFit="1"/>
      <protection locked="0"/>
    </xf>
    <xf numFmtId="179" fontId="4" fillId="0" borderId="33" xfId="0" applyNumberFormat="1" applyFont="1" applyFill="1" applyBorder="1" applyAlignment="1" applyProtection="1">
      <alignment vertical="center" shrinkToFit="1"/>
      <protection locked="0"/>
    </xf>
    <xf numFmtId="179" fontId="4" fillId="0" borderId="34" xfId="0" applyNumberFormat="1" applyFont="1" applyFill="1" applyBorder="1" applyAlignment="1" applyProtection="1">
      <alignment vertical="center" shrinkToFit="1"/>
      <protection locked="0"/>
    </xf>
    <xf numFmtId="179" fontId="73" fillId="0" borderId="35" xfId="0" applyNumberFormat="1" applyFont="1" applyFill="1" applyBorder="1" applyAlignment="1" applyProtection="1">
      <alignment vertical="center" shrinkToFit="1"/>
      <protection locked="0"/>
    </xf>
    <xf numFmtId="179" fontId="4" fillId="0" borderId="0" xfId="0" applyNumberFormat="1" applyFont="1" applyFill="1" applyBorder="1" applyAlignment="1" applyProtection="1">
      <alignment vertical="center" shrinkToFit="1"/>
      <protection locked="0"/>
    </xf>
    <xf numFmtId="179" fontId="73" fillId="0" borderId="15" xfId="0" applyNumberFormat="1" applyFont="1" applyFill="1" applyBorder="1" applyAlignment="1" applyProtection="1">
      <alignment vertical="center" shrinkToFit="1"/>
      <protection locked="0"/>
    </xf>
    <xf numFmtId="179" fontId="73" fillId="0" borderId="36" xfId="0" applyNumberFormat="1" applyFont="1" applyFill="1" applyBorder="1" applyAlignment="1" applyProtection="1">
      <alignment vertical="center" shrinkToFit="1"/>
      <protection locked="0"/>
    </xf>
    <xf numFmtId="0" fontId="26" fillId="0" borderId="0" xfId="0" applyFont="1" applyFill="1" applyBorder="1" applyAlignment="1">
      <alignment horizontal="right" vertical="center"/>
    </xf>
    <xf numFmtId="0" fontId="23" fillId="0" borderId="0" xfId="0" applyFont="1" applyBorder="1" applyAlignment="1">
      <alignment horizontal="left" vertical="center"/>
    </xf>
    <xf numFmtId="49" fontId="19" fillId="2" borderId="16" xfId="0" applyNumberFormat="1" applyFont="1" applyFill="1" applyBorder="1" applyAlignment="1" applyProtection="1">
      <alignment horizontal="center" vertical="center"/>
      <protection locked="0"/>
    </xf>
    <xf numFmtId="49" fontId="19" fillId="2" borderId="16" xfId="0" applyNumberFormat="1" applyFont="1" applyFill="1" applyBorder="1" applyAlignment="1" applyProtection="1">
      <alignment horizontal="left" vertical="center"/>
      <protection locked="0"/>
    </xf>
    <xf numFmtId="0" fontId="77" fillId="0" borderId="25" xfId="0" applyFont="1" applyFill="1" applyBorder="1" applyAlignment="1">
      <alignment horizontal="center" vertical="center"/>
    </xf>
    <xf numFmtId="0" fontId="78" fillId="0" borderId="12" xfId="0" applyFont="1" applyFill="1" applyBorder="1" applyAlignment="1">
      <alignment horizontal="left" vertical="center"/>
    </xf>
    <xf numFmtId="0" fontId="78" fillId="0" borderId="11" xfId="0" applyFont="1" applyFill="1" applyBorder="1" applyAlignment="1">
      <alignment horizontal="left" vertical="center"/>
    </xf>
    <xf numFmtId="0" fontId="78" fillId="0" borderId="37" xfId="0" applyFont="1" applyFill="1" applyBorder="1" applyAlignment="1">
      <alignment horizontal="left" vertical="center"/>
    </xf>
    <xf numFmtId="0" fontId="78" fillId="0" borderId="38" xfId="0" applyFont="1" applyFill="1" applyBorder="1" applyAlignment="1">
      <alignment horizontal="left" vertical="center"/>
    </xf>
    <xf numFmtId="0" fontId="78" fillId="0" borderId="39" xfId="0" applyFont="1" applyFill="1" applyBorder="1" applyAlignment="1">
      <alignment horizontal="left" vertical="center"/>
    </xf>
    <xf numFmtId="0" fontId="78" fillId="0" borderId="13" xfId="0" applyFont="1" applyFill="1" applyBorder="1" applyAlignment="1">
      <alignment horizontal="left" vertical="center"/>
    </xf>
    <xf numFmtId="0" fontId="78" fillId="0" borderId="40" xfId="0" applyFont="1" applyFill="1" applyBorder="1" applyAlignment="1">
      <alignment horizontal="left" vertical="center"/>
    </xf>
    <xf numFmtId="0" fontId="78" fillId="0" borderId="41" xfId="0" applyFont="1" applyFill="1" applyBorder="1" applyAlignment="1">
      <alignment horizontal="left" vertical="center"/>
    </xf>
    <xf numFmtId="0" fontId="78" fillId="0" borderId="42" xfId="0" applyFont="1" applyFill="1" applyBorder="1" applyAlignment="1">
      <alignment horizontal="left" vertical="center"/>
    </xf>
    <xf numFmtId="0" fontId="78" fillId="2" borderId="12" xfId="0" applyFont="1" applyFill="1" applyBorder="1" applyAlignment="1" applyProtection="1">
      <alignment horizontal="left" vertical="center"/>
    </xf>
    <xf numFmtId="0" fontId="78" fillId="2" borderId="38" xfId="0" applyFont="1" applyFill="1" applyBorder="1" applyAlignment="1" applyProtection="1">
      <alignment horizontal="left" vertical="center"/>
    </xf>
    <xf numFmtId="0" fontId="78" fillId="2" borderId="39" xfId="0" applyFont="1" applyFill="1" applyBorder="1" applyAlignment="1" applyProtection="1">
      <alignment horizontal="left" vertical="center"/>
    </xf>
    <xf numFmtId="0" fontId="78" fillId="0" borderId="21" xfId="0" applyFont="1" applyFill="1" applyBorder="1" applyAlignment="1">
      <alignment horizontal="center" vertical="center"/>
    </xf>
    <xf numFmtId="0" fontId="78" fillId="0" borderId="30" xfId="0" applyFont="1" applyFill="1" applyBorder="1" applyAlignment="1">
      <alignment horizontal="center" vertical="center"/>
    </xf>
    <xf numFmtId="0" fontId="78" fillId="0" borderId="20" xfId="0" applyFont="1" applyFill="1" applyBorder="1" applyAlignment="1">
      <alignment horizontal="center" vertical="center"/>
    </xf>
    <xf numFmtId="0" fontId="78" fillId="0" borderId="30" xfId="0" applyFont="1" applyFill="1" applyBorder="1" applyAlignment="1" applyProtection="1">
      <alignment horizontal="center" vertical="center"/>
    </xf>
    <xf numFmtId="0" fontId="78" fillId="0" borderId="21" xfId="0" applyFont="1" applyFill="1" applyBorder="1" applyAlignment="1" applyProtection="1">
      <alignment horizontal="center" vertical="center"/>
    </xf>
    <xf numFmtId="0" fontId="78" fillId="0" borderId="20" xfId="0" applyFont="1" applyFill="1" applyBorder="1" applyAlignment="1" applyProtection="1">
      <alignment horizontal="center" vertical="center"/>
    </xf>
    <xf numFmtId="0" fontId="78" fillId="0" borderId="43" xfId="0" applyFont="1" applyFill="1" applyBorder="1" applyAlignment="1">
      <alignment horizontal="center" vertical="center"/>
    </xf>
    <xf numFmtId="0" fontId="78" fillId="0" borderId="44" xfId="0" applyFont="1" applyFill="1" applyBorder="1" applyAlignment="1">
      <alignment horizontal="center" vertical="center"/>
    </xf>
    <xf numFmtId="0" fontId="78" fillId="0" borderId="19" xfId="0" applyFont="1" applyFill="1" applyBorder="1" applyAlignment="1">
      <alignment horizontal="center" vertical="center"/>
    </xf>
    <xf numFmtId="0" fontId="78" fillId="0" borderId="25" xfId="0" applyFont="1" applyFill="1" applyBorder="1" applyAlignment="1" applyProtection="1">
      <alignment horizontal="center" vertical="center"/>
    </xf>
    <xf numFmtId="0" fontId="78" fillId="2" borderId="30" xfId="0" applyFont="1" applyFill="1" applyBorder="1" applyAlignment="1">
      <alignment horizontal="center" vertical="center"/>
    </xf>
    <xf numFmtId="0" fontId="78" fillId="2" borderId="45" xfId="0" applyFont="1" applyFill="1" applyBorder="1" applyAlignment="1">
      <alignment horizontal="center" vertical="center"/>
    </xf>
    <xf numFmtId="0" fontId="78" fillId="2" borderId="21" xfId="0" applyFont="1" applyFill="1" applyBorder="1" applyAlignment="1">
      <alignment horizontal="center" vertical="center"/>
    </xf>
    <xf numFmtId="0" fontId="78" fillId="2" borderId="30" xfId="0" applyFont="1" applyFill="1" applyBorder="1" applyAlignment="1" applyProtection="1">
      <alignment horizontal="center" vertical="center"/>
      <protection locked="0"/>
    </xf>
    <xf numFmtId="0" fontId="78" fillId="2" borderId="20" xfId="0" applyFont="1" applyFill="1" applyBorder="1" applyAlignment="1" applyProtection="1">
      <alignment horizontal="center" vertical="center"/>
      <protection locked="0"/>
    </xf>
    <xf numFmtId="0" fontId="78" fillId="2" borderId="20" xfId="0" applyFont="1" applyFill="1" applyBorder="1" applyAlignment="1">
      <alignment horizontal="center" vertical="center"/>
    </xf>
    <xf numFmtId="179" fontId="55" fillId="0" borderId="46" xfId="0" applyNumberFormat="1" applyFont="1" applyFill="1" applyBorder="1" applyAlignment="1" applyProtection="1">
      <alignment horizontal="center" vertical="center"/>
    </xf>
    <xf numFmtId="0" fontId="7" fillId="0" borderId="47" xfId="0" applyFont="1" applyFill="1" applyBorder="1" applyAlignment="1" applyProtection="1">
      <alignment horizontal="right" vertical="center"/>
    </xf>
    <xf numFmtId="0" fontId="8" fillId="0" borderId="0" xfId="0" applyFont="1" applyFill="1" applyBorder="1" applyAlignment="1" applyProtection="1">
      <alignment vertical="center"/>
    </xf>
    <xf numFmtId="0" fontId="5" fillId="0" borderId="48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179" fontId="33" fillId="0" borderId="26" xfId="0" applyNumberFormat="1" applyFont="1" applyFill="1" applyBorder="1" applyAlignment="1" applyProtection="1">
      <alignment horizontal="center" vertical="center"/>
    </xf>
    <xf numFmtId="0" fontId="33" fillId="0" borderId="0" xfId="0" applyFont="1" applyFill="1" applyBorder="1" applyAlignment="1" applyProtection="1">
      <alignment vertical="center"/>
    </xf>
    <xf numFmtId="179" fontId="74" fillId="4" borderId="49" xfId="0" applyNumberFormat="1" applyFont="1" applyFill="1" applyBorder="1" applyAlignment="1" applyProtection="1">
      <alignment horizontal="center" vertical="center" shrinkToFit="1"/>
    </xf>
    <xf numFmtId="179" fontId="74" fillId="4" borderId="50" xfId="0" applyNumberFormat="1" applyFont="1" applyFill="1" applyBorder="1" applyAlignment="1" applyProtection="1">
      <alignment horizontal="center" vertical="center" shrinkToFit="1"/>
    </xf>
    <xf numFmtId="205" fontId="4" fillId="4" borderId="132" xfId="0" applyNumberFormat="1" applyFont="1" applyFill="1" applyBorder="1" applyAlignment="1" applyProtection="1">
      <alignment vertical="center" shrinkToFit="1"/>
    </xf>
    <xf numFmtId="179" fontId="74" fillId="4" borderId="51" xfId="0" applyNumberFormat="1" applyFont="1" applyFill="1" applyBorder="1" applyAlignment="1" applyProtection="1">
      <alignment horizontal="center" vertical="center" shrinkToFit="1"/>
    </xf>
    <xf numFmtId="179" fontId="74" fillId="4" borderId="52" xfId="0" applyNumberFormat="1" applyFont="1" applyFill="1" applyBorder="1" applyAlignment="1" applyProtection="1">
      <alignment horizontal="center" vertical="center" shrinkToFit="1"/>
    </xf>
    <xf numFmtId="205" fontId="4" fillId="4" borderId="49" xfId="0" applyNumberFormat="1" applyFont="1" applyFill="1" applyBorder="1" applyAlignment="1" applyProtection="1">
      <alignment vertical="center" shrinkToFit="1"/>
    </xf>
    <xf numFmtId="205" fontId="4" fillId="4" borderId="133" xfId="0" applyNumberFormat="1" applyFont="1" applyFill="1" applyBorder="1" applyAlignment="1" applyProtection="1">
      <alignment vertical="center" shrinkToFit="1"/>
    </xf>
    <xf numFmtId="179" fontId="74" fillId="4" borderId="53" xfId="0" applyNumberFormat="1" applyFont="1" applyFill="1" applyBorder="1" applyAlignment="1" applyProtection="1">
      <alignment horizontal="center" vertical="center" shrinkToFit="1"/>
    </xf>
    <xf numFmtId="49" fontId="65" fillId="2" borderId="0" xfId="0" applyNumberFormat="1" applyFont="1" applyFill="1" applyBorder="1" applyAlignment="1" applyProtection="1">
      <alignment horizontal="right" vertical="center"/>
    </xf>
    <xf numFmtId="49" fontId="65" fillId="0" borderId="0" xfId="0" applyNumberFormat="1" applyFont="1" applyFill="1" applyBorder="1" applyAlignment="1" applyProtection="1">
      <alignment horizontal="left" vertical="center"/>
    </xf>
    <xf numFmtId="49" fontId="66" fillId="0" borderId="0" xfId="0" applyNumberFormat="1" applyFont="1" applyFill="1" applyBorder="1" applyAlignment="1" applyProtection="1">
      <alignment horizontal="left" vertical="center"/>
    </xf>
    <xf numFmtId="49" fontId="65" fillId="0" borderId="0" xfId="0" applyNumberFormat="1" applyFont="1" applyFill="1" applyBorder="1" applyAlignment="1" applyProtection="1">
      <alignment vertical="center"/>
    </xf>
    <xf numFmtId="49" fontId="65" fillId="0" borderId="0" xfId="0" applyNumberFormat="1" applyFont="1" applyFill="1" applyBorder="1" applyAlignment="1" applyProtection="1">
      <alignment horizontal="right" vertical="center"/>
    </xf>
    <xf numFmtId="49" fontId="65" fillId="0" borderId="128" xfId="0" applyNumberFormat="1" applyFont="1" applyFill="1" applyBorder="1" applyAlignment="1" applyProtection="1">
      <alignment vertical="center"/>
    </xf>
    <xf numFmtId="49" fontId="19" fillId="2" borderId="128" xfId="0" applyNumberFormat="1" applyFont="1" applyFill="1" applyBorder="1" applyAlignment="1" applyProtection="1">
      <alignment horizontal="left" vertical="center"/>
    </xf>
    <xf numFmtId="0" fontId="66" fillId="0" borderId="16" xfId="0" applyNumberFormat="1" applyFont="1" applyFill="1" applyBorder="1" applyAlignment="1" applyProtection="1">
      <alignment horizontal="left" vertical="center"/>
    </xf>
    <xf numFmtId="0" fontId="105" fillId="0" borderId="16" xfId="0" applyNumberFormat="1" applyFont="1" applyFill="1" applyBorder="1" applyAlignment="1" applyProtection="1">
      <alignment horizontal="left" vertical="center"/>
    </xf>
    <xf numFmtId="0" fontId="106" fillId="0" borderId="0" xfId="0" applyFont="1" applyBorder="1" applyAlignment="1">
      <alignment horizontal="left" vertical="center"/>
    </xf>
    <xf numFmtId="0" fontId="107" fillId="0" borderId="128" xfId="0" applyNumberFormat="1" applyFont="1" applyBorder="1" applyAlignment="1">
      <alignment horizontal="left" vertical="center"/>
    </xf>
    <xf numFmtId="0" fontId="23" fillId="0" borderId="0" xfId="0" applyFont="1" applyBorder="1" applyAlignment="1" applyProtection="1">
      <alignment vertical="top"/>
    </xf>
    <xf numFmtId="0" fontId="23" fillId="0" borderId="0" xfId="0" applyFont="1" applyBorder="1" applyAlignment="1" applyProtection="1">
      <alignment horizontal="left" vertical="center" wrapText="1"/>
    </xf>
    <xf numFmtId="0" fontId="8" fillId="0" borderId="0" xfId="0" applyFont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vertical="center"/>
    </xf>
    <xf numFmtId="0" fontId="23" fillId="0" borderId="0" xfId="0" applyFont="1" applyBorder="1" applyAlignment="1" applyProtection="1">
      <alignment horizontal="left" vertical="center"/>
    </xf>
    <xf numFmtId="0" fontId="23" fillId="0" borderId="54" xfId="0" applyFont="1" applyBorder="1" applyAlignment="1" applyProtection="1">
      <alignment vertical="center"/>
    </xf>
    <xf numFmtId="0" fontId="23" fillId="0" borderId="54" xfId="0" applyFont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vertical="center" wrapText="1"/>
    </xf>
    <xf numFmtId="0" fontId="47" fillId="0" borderId="0" xfId="3" applyNumberFormat="1" applyFont="1" applyBorder="1" applyAlignment="1" applyProtection="1">
      <alignment horizontal="left" vertical="center"/>
    </xf>
    <xf numFmtId="0" fontId="23" fillId="0" borderId="0" xfId="3" applyNumberFormat="1" applyFont="1" applyBorder="1" applyAlignment="1" applyProtection="1">
      <alignment horizontal="left" vertical="center" wrapText="1"/>
    </xf>
    <xf numFmtId="0" fontId="23" fillId="0" borderId="0" xfId="0" applyFont="1" applyBorder="1" applyAlignment="1" applyProtection="1">
      <alignment horizontal="center" vertical="center"/>
    </xf>
    <xf numFmtId="0" fontId="23" fillId="0" borderId="10" xfId="0" applyFont="1" applyFill="1" applyBorder="1" applyAlignment="1" applyProtection="1">
      <alignment horizontal="left" vertical="center"/>
    </xf>
    <xf numFmtId="0" fontId="23" fillId="0" borderId="55" xfId="0" applyFont="1" applyBorder="1" applyAlignment="1" applyProtection="1">
      <alignment vertical="center"/>
    </xf>
    <xf numFmtId="0" fontId="23" fillId="0" borderId="56" xfId="0" applyFont="1" applyFill="1" applyBorder="1" applyAlignment="1" applyProtection="1">
      <alignment horizontal="center" vertical="center"/>
    </xf>
    <xf numFmtId="0" fontId="23" fillId="0" borderId="12" xfId="0" applyFont="1" applyFill="1" applyBorder="1" applyAlignment="1" applyProtection="1">
      <alignment horizontal="left" vertical="center"/>
    </xf>
    <xf numFmtId="0" fontId="23" fillId="0" borderId="57" xfId="0" applyFont="1" applyBorder="1" applyAlignment="1" applyProtection="1">
      <alignment vertical="center"/>
    </xf>
    <xf numFmtId="0" fontId="23" fillId="0" borderId="58" xfId="0" applyFont="1" applyFill="1" applyBorder="1" applyAlignment="1" applyProtection="1">
      <alignment horizontal="center" vertical="center"/>
    </xf>
    <xf numFmtId="0" fontId="23" fillId="0" borderId="14" xfId="0" applyFont="1" applyFill="1" applyBorder="1" applyAlignment="1" applyProtection="1">
      <alignment horizontal="left" vertical="center"/>
    </xf>
    <xf numFmtId="0" fontId="23" fillId="0" borderId="59" xfId="0" applyFont="1" applyBorder="1" applyAlignment="1" applyProtection="1">
      <alignment vertical="center"/>
    </xf>
    <xf numFmtId="0" fontId="23" fillId="0" borderId="60" xfId="0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left" vertical="top" wrapText="1"/>
    </xf>
    <xf numFmtId="0" fontId="23" fillId="0" borderId="61" xfId="0" applyFont="1" applyBorder="1" applyAlignment="1" applyProtection="1">
      <alignment horizontal="center" vertical="center" wrapText="1"/>
    </xf>
    <xf numFmtId="0" fontId="69" fillId="0" borderId="0" xfId="0" applyFont="1" applyBorder="1" applyAlignment="1" applyProtection="1">
      <alignment horizontal="left" vertical="center" wrapText="1"/>
    </xf>
    <xf numFmtId="179" fontId="5" fillId="5" borderId="62" xfId="0" applyNumberFormat="1" applyFont="1" applyFill="1" applyBorder="1" applyAlignment="1" applyProtection="1">
      <alignment vertical="center" shrinkToFit="1"/>
    </xf>
    <xf numFmtId="179" fontId="5" fillId="5" borderId="63" xfId="0" applyNumberFormat="1" applyFont="1" applyFill="1" applyBorder="1" applyAlignment="1" applyProtection="1">
      <alignment vertical="center" shrinkToFit="1"/>
    </xf>
    <xf numFmtId="0" fontId="106" fillId="0" borderId="0" xfId="0" applyFont="1" applyBorder="1" applyAlignment="1" applyProtection="1">
      <alignment vertical="center"/>
    </xf>
    <xf numFmtId="3" fontId="29" fillId="4" borderId="64" xfId="0" applyNumberFormat="1" applyFont="1" applyFill="1" applyBorder="1" applyAlignment="1">
      <alignment vertical="center"/>
    </xf>
    <xf numFmtId="3" fontId="3" fillId="4" borderId="65" xfId="0" applyNumberFormat="1" applyFont="1" applyFill="1" applyBorder="1" applyAlignment="1">
      <alignment vertical="center"/>
    </xf>
    <xf numFmtId="3" fontId="29" fillId="4" borderId="65" xfId="0" applyNumberFormat="1" applyFont="1" applyFill="1" applyBorder="1" applyAlignment="1">
      <alignment vertical="center"/>
    </xf>
    <xf numFmtId="3" fontId="3" fillId="4" borderId="64" xfId="0" applyNumberFormat="1" applyFont="1" applyFill="1" applyBorder="1" applyAlignment="1">
      <alignment vertical="center"/>
    </xf>
    <xf numFmtId="3" fontId="3" fillId="2" borderId="66" xfId="0" applyNumberFormat="1" applyFont="1" applyFill="1" applyBorder="1" applyAlignment="1" applyProtection="1">
      <alignment vertical="center"/>
      <protection locked="0"/>
    </xf>
    <xf numFmtId="3" fontId="3" fillId="2" borderId="67" xfId="0" applyNumberFormat="1" applyFont="1" applyFill="1" applyBorder="1" applyAlignment="1" applyProtection="1">
      <alignment vertical="center"/>
      <protection locked="0"/>
    </xf>
    <xf numFmtId="3" fontId="29" fillId="4" borderId="68" xfId="0" applyNumberFormat="1" applyFont="1" applyFill="1" applyBorder="1" applyAlignment="1">
      <alignment vertical="center"/>
    </xf>
    <xf numFmtId="179" fontId="23" fillId="0" borderId="69" xfId="2" applyNumberFormat="1" applyFont="1" applyBorder="1" applyAlignment="1" applyProtection="1">
      <alignment horizontal="right" vertical="center" wrapText="1"/>
      <protection locked="0"/>
    </xf>
    <xf numFmtId="196" fontId="68" fillId="0" borderId="70" xfId="2" applyNumberFormat="1" applyFont="1" applyBorder="1" applyAlignment="1" applyProtection="1">
      <alignment vertical="center"/>
    </xf>
    <xf numFmtId="179" fontId="23" fillId="0" borderId="71" xfId="0" applyNumberFormat="1" applyFont="1" applyBorder="1" applyAlignment="1" applyProtection="1">
      <alignment vertical="center"/>
    </xf>
    <xf numFmtId="179" fontId="23" fillId="0" borderId="72" xfId="0" applyNumberFormat="1" applyFont="1" applyBorder="1" applyAlignment="1" applyProtection="1">
      <alignment vertical="center"/>
    </xf>
    <xf numFmtId="179" fontId="23" fillId="0" borderId="73" xfId="0" applyNumberFormat="1" applyFont="1" applyBorder="1" applyAlignment="1" applyProtection="1">
      <alignment vertical="center"/>
    </xf>
    <xf numFmtId="0" fontId="78" fillId="0" borderId="11" xfId="0" applyFont="1" applyFill="1" applyBorder="1" applyAlignment="1">
      <alignment horizontal="center" vertical="center"/>
    </xf>
    <xf numFmtId="3" fontId="29" fillId="4" borderId="74" xfId="0" applyNumberFormat="1" applyFont="1" applyFill="1" applyBorder="1" applyAlignment="1">
      <alignment vertical="center"/>
    </xf>
    <xf numFmtId="3" fontId="3" fillId="4" borderId="75" xfId="0" applyNumberFormat="1" applyFont="1" applyFill="1" applyBorder="1" applyAlignment="1">
      <alignment vertical="center"/>
    </xf>
    <xf numFmtId="0" fontId="78" fillId="0" borderId="134" xfId="0" applyFont="1" applyFill="1" applyBorder="1" applyAlignment="1" applyProtection="1">
      <alignment horizontal="left" vertical="center"/>
    </xf>
    <xf numFmtId="0" fontId="78" fillId="0" borderId="135" xfId="0" applyFont="1" applyFill="1" applyBorder="1" applyAlignment="1" applyProtection="1">
      <alignment horizontal="left" vertical="center"/>
    </xf>
    <xf numFmtId="0" fontId="78" fillId="0" borderId="136" xfId="0" applyFont="1" applyFill="1" applyBorder="1" applyAlignment="1" applyProtection="1">
      <alignment horizontal="left" vertical="center"/>
    </xf>
    <xf numFmtId="0" fontId="78" fillId="0" borderId="137" xfId="0" applyFont="1" applyFill="1" applyBorder="1" applyAlignment="1" applyProtection="1">
      <alignment horizontal="center" vertical="center"/>
    </xf>
    <xf numFmtId="203" fontId="3" fillId="4" borderId="76" xfId="0" applyNumberFormat="1" applyFont="1" applyFill="1" applyBorder="1" applyAlignment="1">
      <alignment vertical="center"/>
    </xf>
    <xf numFmtId="0" fontId="78" fillId="0" borderId="45" xfId="0" applyFont="1" applyFill="1" applyBorder="1" applyAlignment="1">
      <alignment horizontal="center" vertical="center"/>
    </xf>
    <xf numFmtId="3" fontId="3" fillId="4" borderId="68" xfId="0" applyNumberFormat="1" applyFont="1" applyFill="1" applyBorder="1" applyAlignment="1">
      <alignment vertical="center"/>
    </xf>
    <xf numFmtId="3" fontId="3" fillId="2" borderId="77" xfId="0" applyNumberFormat="1" applyFont="1" applyFill="1" applyBorder="1" applyAlignment="1" applyProtection="1">
      <alignment vertical="center"/>
      <protection locked="0"/>
    </xf>
    <xf numFmtId="3" fontId="3" fillId="2" borderId="78" xfId="0" applyNumberFormat="1" applyFont="1" applyFill="1" applyBorder="1" applyAlignment="1" applyProtection="1">
      <alignment vertical="center"/>
      <protection locked="0"/>
    </xf>
    <xf numFmtId="206" fontId="70" fillId="4" borderId="32" xfId="0" applyNumberFormat="1" applyFont="1" applyFill="1" applyBorder="1" applyAlignment="1">
      <alignment horizontal="right" vertical="center"/>
    </xf>
    <xf numFmtId="0" fontId="7" fillId="2" borderId="11" xfId="0" applyFont="1" applyFill="1" applyBorder="1" applyAlignment="1" applyProtection="1">
      <alignment horizontal="left" vertical="center"/>
    </xf>
    <xf numFmtId="0" fontId="32" fillId="2" borderId="14" xfId="0" applyFont="1" applyFill="1" applyBorder="1" applyAlignment="1" applyProtection="1">
      <alignment horizontal="left" vertical="center"/>
    </xf>
    <xf numFmtId="0" fontId="78" fillId="2" borderId="19" xfId="0" applyFont="1" applyFill="1" applyBorder="1" applyAlignment="1" applyProtection="1">
      <alignment horizontal="center" vertical="center"/>
      <protection locked="0"/>
    </xf>
    <xf numFmtId="206" fontId="70" fillId="4" borderId="19" xfId="0" applyNumberFormat="1" applyFont="1" applyFill="1" applyBorder="1" applyAlignment="1">
      <alignment horizontal="right" vertical="center"/>
    </xf>
    <xf numFmtId="179" fontId="74" fillId="4" borderId="79" xfId="0" applyNumberFormat="1" applyFont="1" applyFill="1" applyBorder="1" applyAlignment="1" applyProtection="1">
      <alignment horizontal="center" vertical="center" shrinkToFit="1"/>
    </xf>
    <xf numFmtId="205" fontId="4" fillId="4" borderId="79" xfId="0" applyNumberFormat="1" applyFont="1" applyFill="1" applyBorder="1" applyAlignment="1" applyProtection="1">
      <alignment vertical="center" shrinkToFit="1"/>
    </xf>
    <xf numFmtId="179" fontId="54" fillId="0" borderId="80" xfId="0" applyNumberFormat="1" applyFont="1" applyFill="1" applyBorder="1" applyAlignment="1" applyProtection="1">
      <alignment vertical="center"/>
      <protection locked="0"/>
    </xf>
    <xf numFmtId="179" fontId="54" fillId="0" borderId="81" xfId="0" applyNumberFormat="1" applyFont="1" applyFill="1" applyBorder="1" applyAlignment="1" applyProtection="1">
      <alignment vertical="center"/>
      <protection locked="0"/>
    </xf>
    <xf numFmtId="0" fontId="88" fillId="2" borderId="1" xfId="0" applyFont="1" applyFill="1" applyBorder="1" applyAlignment="1" applyProtection="1">
      <alignment horizontal="left" vertical="center" wrapText="1"/>
    </xf>
    <xf numFmtId="179" fontId="65" fillId="6" borderId="1" xfId="0" applyNumberFormat="1" applyFont="1" applyFill="1" applyBorder="1" applyAlignment="1" applyProtection="1">
      <alignment horizontal="right" vertical="center"/>
    </xf>
    <xf numFmtId="179" fontId="55" fillId="0" borderId="138" xfId="0" applyNumberFormat="1" applyFont="1" applyFill="1" applyBorder="1" applyAlignment="1" applyProtection="1">
      <alignment horizontal="center" vertical="center"/>
    </xf>
    <xf numFmtId="3" fontId="22" fillId="2" borderId="2" xfId="0" applyNumberFormat="1" applyFont="1" applyFill="1" applyBorder="1" applyAlignment="1" applyProtection="1">
      <alignment vertical="center"/>
      <protection locked="0"/>
    </xf>
    <xf numFmtId="179" fontId="108" fillId="0" borderId="0" xfId="0" applyNumberFormat="1" applyFont="1" applyFill="1" applyBorder="1" applyAlignment="1" applyProtection="1">
      <alignment vertical="center" shrinkToFit="1"/>
      <protection locked="0"/>
    </xf>
    <xf numFmtId="179" fontId="108" fillId="0" borderId="20" xfId="0" applyNumberFormat="1" applyFont="1" applyFill="1" applyBorder="1" applyAlignment="1" applyProtection="1">
      <alignment vertical="center" shrinkToFit="1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107" fillId="0" borderId="0" xfId="0" applyNumberFormat="1" applyFont="1" applyBorder="1" applyAlignment="1" applyProtection="1">
      <alignment horizontal="left" vertical="center"/>
      <protection locked="0"/>
    </xf>
    <xf numFmtId="0" fontId="26" fillId="0" borderId="0" xfId="0" applyFont="1" applyFill="1" applyBorder="1" applyAlignment="1" applyProtection="1">
      <alignment horizontal="center" vertical="center"/>
      <protection locked="0"/>
    </xf>
    <xf numFmtId="0" fontId="48" fillId="0" borderId="24" xfId="0" applyFont="1" applyFill="1" applyBorder="1" applyAlignment="1" applyProtection="1">
      <alignment vertical="center"/>
      <protection locked="0"/>
    </xf>
    <xf numFmtId="179" fontId="65" fillId="0" borderId="1" xfId="1" applyNumberFormat="1" applyFont="1" applyFill="1" applyBorder="1" applyAlignment="1" applyProtection="1">
      <alignment horizontal="center" vertical="center"/>
      <protection locked="0"/>
    </xf>
    <xf numFmtId="0" fontId="16" fillId="0" borderId="1" xfId="0" applyFont="1" applyBorder="1" applyAlignment="1" applyProtection="1">
      <alignment vertical="center"/>
      <protection locked="0"/>
    </xf>
    <xf numFmtId="0" fontId="36" fillId="0" borderId="24" xfId="0" applyFont="1" applyFill="1" applyBorder="1" applyAlignment="1" applyProtection="1">
      <alignment vertical="center" wrapText="1"/>
      <protection locked="0"/>
    </xf>
    <xf numFmtId="0" fontId="80" fillId="0" borderId="18" xfId="0" applyFont="1" applyFill="1" applyBorder="1" applyAlignment="1" applyProtection="1">
      <alignment vertical="center" wrapText="1"/>
      <protection locked="0"/>
    </xf>
    <xf numFmtId="0" fontId="80" fillId="0" borderId="82" xfId="0" applyFont="1" applyFill="1" applyBorder="1" applyAlignment="1" applyProtection="1">
      <alignment vertical="center" wrapText="1"/>
      <protection locked="0"/>
    </xf>
    <xf numFmtId="0" fontId="36" fillId="0" borderId="26" xfId="0" applyFont="1" applyFill="1" applyBorder="1" applyAlignment="1" applyProtection="1">
      <alignment vertical="center" wrapText="1"/>
      <protection locked="0"/>
    </xf>
    <xf numFmtId="0" fontId="54" fillId="0" borderId="18" xfId="0" applyFont="1" applyFill="1" applyBorder="1" applyAlignment="1" applyProtection="1">
      <alignment vertical="center" wrapText="1"/>
      <protection locked="0"/>
    </xf>
    <xf numFmtId="179" fontId="54" fillId="7" borderId="1" xfId="0" applyNumberFormat="1" applyFont="1" applyFill="1" applyBorder="1" applyAlignment="1" applyProtection="1">
      <alignment vertical="center"/>
      <protection locked="0"/>
    </xf>
    <xf numFmtId="0" fontId="54" fillId="0" borderId="1" xfId="0" applyFont="1" applyFill="1" applyBorder="1" applyAlignment="1" applyProtection="1">
      <alignment vertical="center" wrapText="1"/>
      <protection locked="0"/>
    </xf>
    <xf numFmtId="0" fontId="66" fillId="0" borderId="16" xfId="0" applyNumberFormat="1" applyFont="1" applyFill="1" applyBorder="1" applyAlignment="1" applyProtection="1">
      <alignment horizontal="left" vertical="center"/>
      <protection locked="0"/>
    </xf>
    <xf numFmtId="49" fontId="65" fillId="0" borderId="0" xfId="0" applyNumberFormat="1" applyFont="1" applyFill="1" applyBorder="1" applyAlignment="1" applyProtection="1">
      <alignment vertical="center"/>
      <protection locked="0"/>
    </xf>
    <xf numFmtId="49" fontId="66" fillId="0" borderId="0" xfId="0" applyNumberFormat="1" applyFont="1" applyFill="1" applyBorder="1" applyAlignment="1" applyProtection="1">
      <alignment horizontal="left" vertical="center"/>
      <protection locked="0"/>
    </xf>
    <xf numFmtId="49" fontId="65" fillId="0" borderId="0" xfId="0" applyNumberFormat="1" applyFont="1" applyFill="1" applyBorder="1" applyAlignment="1" applyProtection="1">
      <alignment horizontal="right" vertical="center"/>
      <protection locked="0"/>
    </xf>
    <xf numFmtId="0" fontId="65" fillId="0" borderId="16" xfId="0" applyNumberFormat="1" applyFont="1" applyFill="1" applyBorder="1" applyAlignment="1" applyProtection="1">
      <alignment horizontal="left" vertical="center"/>
      <protection locked="0"/>
    </xf>
    <xf numFmtId="0" fontId="54" fillId="0" borderId="128" xfId="0" applyFont="1" applyFill="1" applyBorder="1" applyAlignment="1" applyProtection="1">
      <alignment vertical="center"/>
      <protection locked="0"/>
    </xf>
    <xf numFmtId="49" fontId="65" fillId="2" borderId="0" xfId="0" applyNumberFormat="1" applyFont="1" applyFill="1" applyBorder="1" applyAlignment="1" applyProtection="1">
      <alignment horizontal="right" vertical="center"/>
      <protection locked="0"/>
    </xf>
    <xf numFmtId="0" fontId="105" fillId="0" borderId="16" xfId="0" applyNumberFormat="1" applyFont="1" applyFill="1" applyBorder="1" applyAlignment="1" applyProtection="1">
      <alignment horizontal="left" vertical="center"/>
      <protection locked="0"/>
    </xf>
    <xf numFmtId="49" fontId="65" fillId="0" borderId="128" xfId="0" applyNumberFormat="1" applyFont="1" applyFill="1" applyBorder="1" applyAlignment="1" applyProtection="1">
      <alignment vertical="center"/>
      <protection locked="0"/>
    </xf>
    <xf numFmtId="49" fontId="65" fillId="0" borderId="16" xfId="0" applyNumberFormat="1" applyFont="1" applyFill="1" applyBorder="1" applyAlignment="1" applyProtection="1">
      <alignment horizontal="center" vertical="center"/>
      <protection locked="0"/>
    </xf>
    <xf numFmtId="204" fontId="65" fillId="4" borderId="1" xfId="0" applyNumberFormat="1" applyFont="1" applyFill="1" applyBorder="1" applyAlignment="1" applyProtection="1">
      <alignment vertical="center"/>
    </xf>
    <xf numFmtId="204" fontId="65" fillId="4" borderId="18" xfId="0" applyNumberFormat="1" applyFont="1" applyFill="1" applyBorder="1" applyAlignment="1" applyProtection="1">
      <alignment vertical="center"/>
    </xf>
    <xf numFmtId="204" fontId="65" fillId="4" borderId="83" xfId="0" applyNumberFormat="1" applyFont="1" applyFill="1" applyBorder="1" applyAlignment="1" applyProtection="1">
      <alignment vertical="center"/>
    </xf>
    <xf numFmtId="204" fontId="65" fillId="6" borderId="83" xfId="0" applyNumberFormat="1" applyFont="1" applyFill="1" applyBorder="1" applyAlignment="1" applyProtection="1">
      <alignment vertical="center"/>
    </xf>
    <xf numFmtId="204" fontId="65" fillId="4" borderId="24" xfId="0" applyNumberFormat="1" applyFont="1" applyFill="1" applyBorder="1" applyAlignment="1" applyProtection="1">
      <alignment vertical="center"/>
    </xf>
    <xf numFmtId="204" fontId="65" fillId="4" borderId="139" xfId="0" applyNumberFormat="1" applyFont="1" applyFill="1" applyBorder="1" applyAlignment="1" applyProtection="1">
      <alignment vertical="center"/>
    </xf>
    <xf numFmtId="204" fontId="65" fillId="4" borderId="140" xfId="0" applyNumberFormat="1" applyFont="1" applyFill="1" applyBorder="1" applyAlignment="1" applyProtection="1">
      <alignment vertical="center"/>
    </xf>
    <xf numFmtId="204" fontId="65" fillId="4" borderId="141" xfId="0" applyNumberFormat="1" applyFont="1" applyFill="1" applyBorder="1" applyAlignment="1" applyProtection="1">
      <alignment vertical="center"/>
    </xf>
    <xf numFmtId="204" fontId="65" fillId="4" borderId="142" xfId="0" applyNumberFormat="1" applyFont="1" applyFill="1" applyBorder="1" applyAlignment="1" applyProtection="1">
      <alignment vertical="center"/>
    </xf>
    <xf numFmtId="204" fontId="65" fillId="4" borderId="143" xfId="0" applyNumberFormat="1" applyFont="1" applyFill="1" applyBorder="1" applyAlignment="1" applyProtection="1">
      <alignment vertical="center"/>
    </xf>
    <xf numFmtId="204" fontId="65" fillId="4" borderId="144" xfId="0" applyNumberFormat="1" applyFont="1" applyFill="1" applyBorder="1" applyAlignment="1" applyProtection="1">
      <alignment vertical="center"/>
    </xf>
    <xf numFmtId="179" fontId="54" fillId="5" borderId="15" xfId="0" applyNumberFormat="1" applyFont="1" applyFill="1" applyBorder="1" applyAlignment="1" applyProtection="1">
      <alignment vertical="center"/>
    </xf>
    <xf numFmtId="179" fontId="54" fillId="3" borderId="82" xfId="0" applyNumberFormat="1" applyFont="1" applyFill="1" applyBorder="1" applyAlignment="1" applyProtection="1">
      <alignment vertical="center"/>
    </xf>
    <xf numFmtId="179" fontId="54" fillId="3" borderId="1" xfId="0" applyNumberFormat="1" applyFont="1" applyFill="1" applyBorder="1" applyAlignment="1" applyProtection="1">
      <alignment vertical="center"/>
    </xf>
    <xf numFmtId="179" fontId="54" fillId="3" borderId="84" xfId="0" applyNumberFormat="1" applyFont="1" applyFill="1" applyBorder="1" applyAlignment="1" applyProtection="1">
      <alignment vertical="center"/>
    </xf>
    <xf numFmtId="179" fontId="54" fillId="3" borderId="145" xfId="0" applyNumberFormat="1" applyFont="1" applyFill="1" applyBorder="1" applyAlignment="1" applyProtection="1">
      <alignment vertical="center"/>
    </xf>
    <xf numFmtId="179" fontId="54" fillId="3" borderId="18" xfId="0" applyNumberFormat="1" applyFont="1" applyFill="1" applyBorder="1" applyAlignment="1" applyProtection="1">
      <alignment vertical="center"/>
    </xf>
    <xf numFmtId="179" fontId="54" fillId="3" borderId="142" xfId="0" applyNumberFormat="1" applyFont="1" applyFill="1" applyBorder="1" applyAlignment="1" applyProtection="1">
      <alignment vertical="center"/>
    </xf>
    <xf numFmtId="0" fontId="18" fillId="2" borderId="13" xfId="0" applyFont="1" applyFill="1" applyBorder="1" applyAlignment="1" applyProtection="1">
      <alignment horizontal="left" vertical="center"/>
    </xf>
    <xf numFmtId="0" fontId="8" fillId="0" borderId="85" xfId="0" applyFont="1" applyFill="1" applyBorder="1" applyAlignment="1" applyProtection="1">
      <alignment vertical="center"/>
    </xf>
    <xf numFmtId="179" fontId="33" fillId="0" borderId="86" xfId="0" applyNumberFormat="1" applyFont="1" applyFill="1" applyBorder="1" applyAlignment="1" applyProtection="1">
      <alignment horizontal="center" vertical="center"/>
    </xf>
    <xf numFmtId="179" fontId="73" fillId="0" borderId="21" xfId="0" applyNumberFormat="1" applyFont="1" applyFill="1" applyBorder="1" applyAlignment="1" applyProtection="1">
      <alignment vertical="center"/>
      <protection locked="0"/>
    </xf>
    <xf numFmtId="179" fontId="108" fillId="0" borderId="30" xfId="0" applyNumberFormat="1" applyFont="1" applyFill="1" applyBorder="1" applyAlignment="1" applyProtection="1">
      <alignment vertical="center"/>
      <protection locked="0"/>
    </xf>
    <xf numFmtId="179" fontId="74" fillId="4" borderId="146" xfId="0" applyNumberFormat="1" applyFont="1" applyFill="1" applyBorder="1" applyAlignment="1" applyProtection="1">
      <alignment horizontal="center" vertical="center" shrinkToFit="1"/>
    </xf>
    <xf numFmtId="179" fontId="54" fillId="7" borderId="15" xfId="0" applyNumberFormat="1" applyFont="1" applyFill="1" applyBorder="1" applyAlignment="1" applyProtection="1">
      <alignment vertical="center"/>
      <protection locked="0"/>
    </xf>
    <xf numFmtId="3" fontId="3" fillId="4" borderId="92" xfId="0" applyNumberFormat="1" applyFont="1" applyFill="1" applyBorder="1" applyAlignment="1" applyProtection="1">
      <alignment vertical="center"/>
      <protection locked="0"/>
    </xf>
    <xf numFmtId="3" fontId="23" fillId="4" borderId="93" xfId="0" applyNumberFormat="1" applyFont="1" applyFill="1" applyBorder="1" applyAlignment="1">
      <alignment vertical="center"/>
    </xf>
    <xf numFmtId="3" fontId="23" fillId="4" borderId="94" xfId="0" applyNumberFormat="1" applyFont="1" applyFill="1" applyBorder="1" applyAlignment="1">
      <alignment vertical="center"/>
    </xf>
    <xf numFmtId="3" fontId="3" fillId="4" borderId="11" xfId="0" applyNumberFormat="1" applyFont="1" applyFill="1" applyBorder="1" applyAlignment="1">
      <alignment vertical="center"/>
    </xf>
    <xf numFmtId="3" fontId="23" fillId="4" borderId="103" xfId="0" applyNumberFormat="1" applyFont="1" applyFill="1" applyBorder="1" applyAlignment="1">
      <alignment vertical="center"/>
    </xf>
    <xf numFmtId="3" fontId="23" fillId="4" borderId="32" xfId="0" applyNumberFormat="1" applyFont="1" applyFill="1" applyBorder="1" applyAlignment="1">
      <alignment vertical="center"/>
    </xf>
    <xf numFmtId="3" fontId="29" fillId="4" borderId="12" xfId="0" applyNumberFormat="1" applyFont="1" applyFill="1" applyBorder="1" applyAlignment="1">
      <alignment vertical="center"/>
    </xf>
    <xf numFmtId="3" fontId="3" fillId="4" borderId="87" xfId="0" applyNumberFormat="1" applyFont="1" applyFill="1" applyBorder="1" applyAlignment="1">
      <alignment vertical="center"/>
    </xf>
    <xf numFmtId="3" fontId="3" fillId="4" borderId="36" xfId="0" applyNumberFormat="1" applyFont="1" applyFill="1" applyBorder="1" applyAlignment="1">
      <alignment vertical="center"/>
    </xf>
    <xf numFmtId="0" fontId="9" fillId="3" borderId="97" xfId="0" applyFont="1" applyFill="1" applyBorder="1" applyAlignment="1" applyProtection="1">
      <alignment horizontal="center" vertical="center"/>
    </xf>
    <xf numFmtId="0" fontId="9" fillId="3" borderId="98" xfId="0" applyFont="1" applyFill="1" applyBorder="1" applyAlignment="1" applyProtection="1">
      <alignment horizontal="center" vertical="center"/>
    </xf>
    <xf numFmtId="0" fontId="9" fillId="3" borderId="99" xfId="0" applyFont="1" applyFill="1" applyBorder="1" applyAlignment="1" applyProtection="1">
      <alignment horizontal="center" vertical="center"/>
    </xf>
    <xf numFmtId="3" fontId="4" fillId="4" borderId="3" xfId="0" applyNumberFormat="1" applyFont="1" applyFill="1" applyBorder="1" applyAlignment="1">
      <alignment vertical="center"/>
    </xf>
    <xf numFmtId="3" fontId="4" fillId="4" borderId="2" xfId="0" applyNumberFormat="1" applyFont="1" applyFill="1" applyBorder="1" applyAlignment="1">
      <alignment vertical="center"/>
    </xf>
    <xf numFmtId="3" fontId="4" fillId="4" borderId="65" xfId="0" applyNumberFormat="1" applyFont="1" applyFill="1" applyBorder="1" applyAlignment="1">
      <alignment vertical="center"/>
    </xf>
    <xf numFmtId="3" fontId="4" fillId="4" borderId="100" xfId="0" applyNumberFormat="1" applyFont="1" applyFill="1" applyBorder="1" applyAlignment="1">
      <alignment vertical="center"/>
    </xf>
    <xf numFmtId="3" fontId="4" fillId="4" borderId="101" xfId="0" applyNumberFormat="1" applyFont="1" applyFill="1" applyBorder="1" applyAlignment="1">
      <alignment vertical="center"/>
    </xf>
    <xf numFmtId="3" fontId="4" fillId="4" borderId="104" xfId="0" applyNumberFormat="1" applyFont="1" applyFill="1" applyBorder="1" applyAlignment="1">
      <alignment vertical="center"/>
    </xf>
    <xf numFmtId="3" fontId="4" fillId="4" borderId="88" xfId="0" applyNumberFormat="1" applyFont="1" applyFill="1" applyBorder="1" applyAlignment="1">
      <alignment vertical="center"/>
    </xf>
    <xf numFmtId="3" fontId="3" fillId="4" borderId="12" xfId="0" applyNumberFormat="1" applyFont="1" applyFill="1" applyBorder="1" applyAlignment="1">
      <alignment vertical="center"/>
    </xf>
    <xf numFmtId="3" fontId="23" fillId="4" borderId="87" xfId="0" applyNumberFormat="1" applyFont="1" applyFill="1" applyBorder="1" applyAlignment="1">
      <alignment vertical="center"/>
    </xf>
    <xf numFmtId="3" fontId="23" fillId="4" borderId="36" xfId="0" applyNumberFormat="1" applyFont="1" applyFill="1" applyBorder="1" applyAlignment="1">
      <alignment vertical="center"/>
    </xf>
    <xf numFmtId="179" fontId="23" fillId="2" borderId="0" xfId="0" applyNumberFormat="1" applyFont="1" applyFill="1" applyBorder="1" applyAlignment="1" applyProtection="1">
      <alignment vertical="center"/>
    </xf>
    <xf numFmtId="0" fontId="0" fillId="0" borderId="0" xfId="0" applyBorder="1" applyAlignment="1">
      <alignment vertical="center"/>
    </xf>
    <xf numFmtId="3" fontId="4" fillId="4" borderId="102" xfId="0" applyNumberFormat="1" applyFont="1" applyFill="1" applyBorder="1" applyAlignment="1">
      <alignment vertical="center"/>
    </xf>
    <xf numFmtId="0" fontId="53" fillId="0" borderId="0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/>
    </xf>
    <xf numFmtId="0" fontId="0" fillId="0" borderId="24" xfId="0" applyBorder="1" applyAlignment="1"/>
    <xf numFmtId="0" fontId="0" fillId="0" borderId="95" xfId="0" applyBorder="1" applyAlignment="1"/>
    <xf numFmtId="0" fontId="52" fillId="0" borderId="0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/>
    </xf>
    <xf numFmtId="0" fontId="0" fillId="0" borderId="0" xfId="0" applyBorder="1" applyAlignment="1"/>
    <xf numFmtId="0" fontId="54" fillId="0" borderId="0" xfId="0" applyFont="1" applyFill="1" applyBorder="1" applyAlignment="1">
      <alignment horizontal="center" vertical="center"/>
    </xf>
    <xf numFmtId="0" fontId="54" fillId="0" borderId="0" xfId="0" applyFont="1" applyFill="1" applyBorder="1" applyAlignment="1">
      <alignment horizontal="center"/>
    </xf>
    <xf numFmtId="0" fontId="23" fillId="0" borderId="95" xfId="0" applyFont="1" applyBorder="1" applyAlignment="1"/>
    <xf numFmtId="0" fontId="106" fillId="0" borderId="0" xfId="0" applyFont="1" applyBorder="1" applyAlignment="1" applyProtection="1">
      <alignment horizontal="left" vertical="center"/>
      <protection locked="0"/>
    </xf>
    <xf numFmtId="0" fontId="109" fillId="0" borderId="24" xfId="0" applyFont="1" applyBorder="1" applyAlignment="1" applyProtection="1">
      <alignment vertical="center"/>
      <protection locked="0"/>
    </xf>
    <xf numFmtId="0" fontId="109" fillId="0" borderId="95" xfId="0" applyFont="1" applyBorder="1" applyAlignment="1" applyProtection="1">
      <alignment vertical="center"/>
      <protection locked="0"/>
    </xf>
    <xf numFmtId="0" fontId="19" fillId="0" borderId="96" xfId="0" applyFont="1" applyBorder="1" applyAlignment="1">
      <alignment horizontal="right"/>
    </xf>
    <xf numFmtId="0" fontId="26" fillId="0" borderId="96" xfId="0" applyFont="1" applyBorder="1" applyAlignment="1">
      <alignment horizontal="right"/>
    </xf>
    <xf numFmtId="3" fontId="5" fillId="4" borderId="89" xfId="0" applyNumberFormat="1" applyFont="1" applyFill="1" applyBorder="1" applyAlignment="1">
      <alignment vertical="center"/>
    </xf>
    <xf numFmtId="3" fontId="5" fillId="4" borderId="90" xfId="0" applyNumberFormat="1" applyFont="1" applyFill="1" applyBorder="1" applyAlignment="1">
      <alignment vertical="center"/>
    </xf>
    <xf numFmtId="3" fontId="5" fillId="4" borderId="91" xfId="0" applyNumberFormat="1" applyFont="1" applyFill="1" applyBorder="1" applyAlignment="1">
      <alignment vertical="center"/>
    </xf>
    <xf numFmtId="49" fontId="19" fillId="2" borderId="0" xfId="0" applyNumberFormat="1" applyFont="1" applyFill="1" applyBorder="1" applyAlignment="1" applyProtection="1">
      <alignment horizontal="left" vertical="center"/>
      <protection locked="0"/>
    </xf>
    <xf numFmtId="3" fontId="4" fillId="4" borderId="152" xfId="0" applyNumberFormat="1" applyFont="1" applyFill="1" applyBorder="1" applyAlignment="1">
      <alignment vertical="center"/>
    </xf>
    <xf numFmtId="3" fontId="4" fillId="4" borderId="153" xfId="0" applyNumberFormat="1" applyFont="1" applyFill="1" applyBorder="1" applyAlignment="1">
      <alignment vertical="center"/>
    </xf>
    <xf numFmtId="3" fontId="4" fillId="4" borderId="154" xfId="0" applyNumberFormat="1" applyFont="1" applyFill="1" applyBorder="1" applyAlignment="1">
      <alignment vertical="center"/>
    </xf>
    <xf numFmtId="3" fontId="4" fillId="4" borderId="12" xfId="0" applyNumberFormat="1" applyFont="1" applyFill="1" applyBorder="1" applyAlignment="1">
      <alignment vertical="center"/>
    </xf>
    <xf numFmtId="3" fontId="4" fillId="4" borderId="87" xfId="0" applyNumberFormat="1" applyFont="1" applyFill="1" applyBorder="1" applyAlignment="1">
      <alignment vertical="center"/>
    </xf>
    <xf numFmtId="3" fontId="4" fillId="4" borderId="150" xfId="0" applyNumberFormat="1" applyFont="1" applyFill="1" applyBorder="1" applyAlignment="1">
      <alignment vertical="center"/>
    </xf>
    <xf numFmtId="3" fontId="4" fillId="4" borderId="36" xfId="0" applyNumberFormat="1" applyFont="1" applyFill="1" applyBorder="1" applyAlignment="1">
      <alignment vertical="center"/>
    </xf>
    <xf numFmtId="3" fontId="4" fillId="4" borderId="155" xfId="0" applyNumberFormat="1" applyFont="1" applyFill="1" applyBorder="1" applyAlignment="1">
      <alignment vertical="center"/>
    </xf>
    <xf numFmtId="3" fontId="5" fillId="4" borderId="3" xfId="0" applyNumberFormat="1" applyFont="1" applyFill="1" applyBorder="1" applyAlignment="1">
      <alignment vertical="center"/>
    </xf>
    <xf numFmtId="3" fontId="5" fillId="4" borderId="2" xfId="0" applyNumberFormat="1" applyFont="1" applyFill="1" applyBorder="1" applyAlignment="1">
      <alignment vertical="center"/>
    </xf>
    <xf numFmtId="3" fontId="5" fillId="4" borderId="65" xfId="0" applyNumberFormat="1" applyFont="1" applyFill="1" applyBorder="1" applyAlignment="1">
      <alignment vertical="center"/>
    </xf>
    <xf numFmtId="3" fontId="4" fillId="4" borderId="151" xfId="0" applyNumberFormat="1" applyFont="1" applyFill="1" applyBorder="1" applyAlignment="1">
      <alignment vertical="center"/>
    </xf>
    <xf numFmtId="49" fontId="41" fillId="2" borderId="12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28" xfId="0" applyBorder="1" applyAlignment="1" applyProtection="1">
      <alignment vertical="center"/>
      <protection locked="0"/>
    </xf>
    <xf numFmtId="49" fontId="85" fillId="2" borderId="128" xfId="4" applyNumberFormat="1" applyFont="1" applyFill="1" applyBorder="1" applyAlignment="1" applyProtection="1">
      <alignment horizontal="center" vertical="center" wrapText="1"/>
      <protection locked="0"/>
    </xf>
    <xf numFmtId="0" fontId="1" fillId="0" borderId="128" xfId="0" applyFont="1" applyBorder="1" applyAlignment="1" applyProtection="1">
      <alignment vertical="center"/>
      <protection locked="0"/>
    </xf>
    <xf numFmtId="0" fontId="9" fillId="3" borderId="147" xfId="0" applyFont="1" applyFill="1" applyBorder="1" applyAlignment="1" applyProtection="1">
      <alignment horizontal="center" vertical="center"/>
    </xf>
    <xf numFmtId="0" fontId="9" fillId="3" borderId="148" xfId="0" applyFont="1" applyFill="1" applyBorder="1" applyAlignment="1" applyProtection="1">
      <alignment horizontal="center" vertical="center"/>
    </xf>
    <xf numFmtId="0" fontId="9" fillId="3" borderId="149" xfId="0" applyFont="1" applyFill="1" applyBorder="1" applyAlignment="1" applyProtection="1">
      <alignment horizontal="center" vertical="center"/>
    </xf>
    <xf numFmtId="3" fontId="5" fillId="4" borderId="88" xfId="0" applyNumberFormat="1" applyFont="1" applyFill="1" applyBorder="1" applyAlignment="1">
      <alignment vertical="center"/>
    </xf>
    <xf numFmtId="0" fontId="58" fillId="3" borderId="109" xfId="0" applyFont="1" applyFill="1" applyBorder="1" applyAlignment="1" applyProtection="1">
      <alignment horizontal="center" vertical="center"/>
    </xf>
    <xf numFmtId="0" fontId="9" fillId="3" borderId="110" xfId="0" applyFont="1" applyFill="1" applyBorder="1" applyAlignment="1" applyProtection="1">
      <alignment horizontal="center" vertical="center"/>
    </xf>
    <xf numFmtId="3" fontId="5" fillId="4" borderId="100" xfId="0" applyNumberFormat="1" applyFont="1" applyFill="1" applyBorder="1" applyAlignment="1">
      <alignment vertical="center"/>
    </xf>
    <xf numFmtId="3" fontId="5" fillId="4" borderId="101" xfId="0" applyNumberFormat="1" applyFont="1" applyFill="1" applyBorder="1" applyAlignment="1">
      <alignment vertical="center"/>
    </xf>
    <xf numFmtId="3" fontId="5" fillId="4" borderId="104" xfId="0" applyNumberFormat="1" applyFont="1" applyFill="1" applyBorder="1" applyAlignment="1">
      <alignment vertical="center"/>
    </xf>
    <xf numFmtId="3" fontId="5" fillId="4" borderId="102" xfId="0" applyNumberFormat="1" applyFont="1" applyFill="1" applyBorder="1" applyAlignment="1">
      <alignment vertical="center"/>
    </xf>
    <xf numFmtId="0" fontId="106" fillId="0" borderId="0" xfId="0" applyNumberFormat="1" applyFont="1" applyBorder="1" applyAlignment="1">
      <alignment horizontal="left" vertical="center"/>
    </xf>
    <xf numFmtId="0" fontId="106" fillId="0" borderId="0" xfId="0" applyFont="1" applyBorder="1" applyAlignment="1">
      <alignment horizontal="left" vertical="center"/>
    </xf>
    <xf numFmtId="0" fontId="53" fillId="2" borderId="0" xfId="0" applyFont="1" applyFill="1" applyBorder="1" applyAlignment="1">
      <alignment horizontal="center" vertical="center"/>
    </xf>
    <xf numFmtId="0" fontId="54" fillId="2" borderId="0" xfId="0" applyFont="1" applyFill="1" applyBorder="1" applyAlignment="1">
      <alignment horizontal="center" vertical="center"/>
    </xf>
    <xf numFmtId="49" fontId="20" fillId="2" borderId="128" xfId="0" applyNumberFormat="1" applyFont="1" applyFill="1" applyBorder="1" applyAlignment="1" applyProtection="1">
      <alignment horizontal="left" vertical="center" wrapText="1"/>
    </xf>
    <xf numFmtId="0" fontId="0" fillId="0" borderId="128" xfId="0" applyBorder="1" applyAlignment="1">
      <alignment vertical="center"/>
    </xf>
    <xf numFmtId="202" fontId="5" fillId="4" borderId="10" xfId="0" applyNumberFormat="1" applyFont="1" applyFill="1" applyBorder="1" applyAlignment="1">
      <alignment vertical="center"/>
    </xf>
    <xf numFmtId="202" fontId="5" fillId="4" borderId="105" xfId="0" applyNumberFormat="1" applyFont="1" applyFill="1" applyBorder="1" applyAlignment="1">
      <alignment vertical="center"/>
    </xf>
    <xf numFmtId="202" fontId="5" fillId="4" borderId="15" xfId="0" applyNumberFormat="1" applyFont="1" applyFill="1" applyBorder="1" applyAlignment="1">
      <alignment vertical="center"/>
    </xf>
    <xf numFmtId="179" fontId="5" fillId="4" borderId="14" xfId="0" applyNumberFormat="1" applyFont="1" applyFill="1" applyBorder="1" applyAlignment="1">
      <alignment horizontal="right" vertical="center"/>
    </xf>
    <xf numFmtId="179" fontId="5" fillId="4" borderId="106" xfId="0" applyNumberFormat="1" applyFont="1" applyFill="1" applyBorder="1" applyAlignment="1">
      <alignment horizontal="right" vertical="center"/>
    </xf>
    <xf numFmtId="179" fontId="5" fillId="4" borderId="107" xfId="0" applyNumberFormat="1" applyFont="1" applyFill="1" applyBorder="1" applyAlignment="1">
      <alignment horizontal="right" vertical="center"/>
    </xf>
    <xf numFmtId="179" fontId="5" fillId="4" borderId="14" xfId="0" applyNumberFormat="1" applyFont="1" applyFill="1" applyBorder="1" applyAlignment="1">
      <alignment vertical="center"/>
    </xf>
    <xf numFmtId="179" fontId="5" fillId="4" borderId="106" xfId="0" applyNumberFormat="1" applyFont="1" applyFill="1" applyBorder="1" applyAlignment="1">
      <alignment vertical="center"/>
    </xf>
    <xf numFmtId="179" fontId="5" fillId="4" borderId="107" xfId="0" applyNumberFormat="1" applyFont="1" applyFill="1" applyBorder="1" applyAlignment="1">
      <alignment vertical="center"/>
    </xf>
    <xf numFmtId="177" fontId="29" fillId="7" borderId="84" xfId="0" applyNumberFormat="1" applyFont="1" applyFill="1" applyBorder="1" applyAlignment="1" applyProtection="1">
      <alignment vertical="center"/>
      <protection locked="0"/>
    </xf>
    <xf numFmtId="177" fontId="76" fillId="0" borderId="108" xfId="0" applyNumberFormat="1" applyFont="1" applyBorder="1" applyAlignment="1" applyProtection="1">
      <alignment vertical="center"/>
      <protection locked="0"/>
    </xf>
    <xf numFmtId="177" fontId="76" fillId="0" borderId="81" xfId="0" applyNumberFormat="1" applyFont="1" applyBorder="1" applyAlignment="1" applyProtection="1">
      <alignment vertical="center"/>
      <protection locked="0"/>
    </xf>
    <xf numFmtId="49" fontId="110" fillId="2" borderId="128" xfId="0" applyNumberFormat="1" applyFont="1" applyFill="1" applyBorder="1" applyAlignment="1" applyProtection="1">
      <alignment horizontal="left" vertical="center" wrapText="1"/>
    </xf>
    <xf numFmtId="0" fontId="110" fillId="0" borderId="128" xfId="0" applyFont="1" applyBorder="1" applyAlignment="1" applyProtection="1">
      <alignment vertical="center"/>
    </xf>
    <xf numFmtId="0" fontId="50" fillId="0" borderId="0" xfId="0" applyFont="1" applyFill="1" applyBorder="1" applyAlignment="1" applyProtection="1">
      <alignment horizontal="center" vertical="center"/>
      <protection locked="0"/>
    </xf>
    <xf numFmtId="0" fontId="51" fillId="0" borderId="0" xfId="0" applyFont="1" applyFill="1" applyBorder="1" applyAlignment="1" applyProtection="1">
      <alignment horizontal="center" vertical="center"/>
      <protection locked="0"/>
    </xf>
    <xf numFmtId="0" fontId="59" fillId="0" borderId="0" xfId="0" applyFont="1" applyFill="1" applyBorder="1" applyAlignment="1" applyProtection="1">
      <alignment horizontal="center" vertical="center" wrapText="1"/>
      <protection locked="0"/>
    </xf>
    <xf numFmtId="0" fontId="60" fillId="0" borderId="0" xfId="0" applyFont="1" applyFill="1" applyBorder="1" applyAlignment="1" applyProtection="1">
      <alignment horizontal="center" vertical="center" wrapText="1"/>
      <protection locked="0"/>
    </xf>
    <xf numFmtId="0" fontId="54" fillId="0" borderId="0" xfId="0" applyFont="1" applyFill="1" applyBorder="1" applyAlignment="1" applyProtection="1">
      <alignment horizontal="center" vertical="center" wrapText="1"/>
      <protection locked="0"/>
    </xf>
    <xf numFmtId="0" fontId="0" fillId="0" borderId="24" xfId="0" applyBorder="1" applyAlignment="1">
      <alignment vertical="center" wrapText="1"/>
    </xf>
    <xf numFmtId="0" fontId="0" fillId="0" borderId="95" xfId="0" applyBorder="1" applyAlignment="1">
      <alignment vertical="center" wrapText="1"/>
    </xf>
    <xf numFmtId="0" fontId="7" fillId="0" borderId="114" xfId="0" applyFont="1" applyFill="1" applyBorder="1" applyAlignment="1" applyProtection="1">
      <alignment horizontal="left" vertical="center" wrapText="1"/>
    </xf>
    <xf numFmtId="0" fontId="8" fillId="0" borderId="115" xfId="0" applyFont="1" applyFill="1" applyBorder="1" applyAlignment="1" applyProtection="1">
      <alignment horizontal="left" vertical="center" wrapText="1"/>
    </xf>
    <xf numFmtId="0" fontId="8" fillId="0" borderId="116" xfId="0" applyFont="1" applyFill="1" applyBorder="1" applyAlignment="1" applyProtection="1">
      <alignment horizontal="left" vertical="center" wrapText="1"/>
    </xf>
    <xf numFmtId="0" fontId="8" fillId="0" borderId="117" xfId="0" applyFont="1" applyFill="1" applyBorder="1" applyAlignment="1" applyProtection="1">
      <alignment horizontal="left" vertical="center" wrapText="1"/>
    </xf>
    <xf numFmtId="0" fontId="8" fillId="0" borderId="96" xfId="0" applyFont="1" applyFill="1" applyBorder="1" applyAlignment="1" applyProtection="1">
      <alignment horizontal="left" vertical="center" wrapText="1"/>
    </xf>
    <xf numFmtId="0" fontId="8" fillId="0" borderId="86" xfId="0" applyFont="1" applyFill="1" applyBorder="1" applyAlignment="1" applyProtection="1">
      <alignment horizontal="left" vertical="center" wrapText="1"/>
    </xf>
    <xf numFmtId="179" fontId="8" fillId="0" borderId="114" xfId="0" applyNumberFormat="1" applyFont="1" applyFill="1" applyBorder="1" applyAlignment="1" applyProtection="1">
      <alignment horizontal="center" vertical="center" wrapText="1"/>
    </xf>
    <xf numFmtId="0" fontId="23" fillId="0" borderId="118" xfId="0" applyFont="1" applyFill="1" applyBorder="1" applyAlignment="1" applyProtection="1">
      <alignment horizontal="center" vertical="center"/>
    </xf>
    <xf numFmtId="179" fontId="8" fillId="0" borderId="156" xfId="0" applyNumberFormat="1" applyFont="1" applyFill="1" applyBorder="1" applyAlignment="1" applyProtection="1">
      <alignment horizontal="center" vertical="center"/>
    </xf>
    <xf numFmtId="0" fontId="23" fillId="0" borderId="157" xfId="0" applyFont="1" applyFill="1" applyBorder="1" applyAlignment="1" applyProtection="1">
      <alignment horizontal="center" vertical="center"/>
    </xf>
    <xf numFmtId="0" fontId="7" fillId="0" borderId="47" xfId="0" applyFont="1" applyFill="1" applyBorder="1" applyAlignment="1" applyProtection="1">
      <alignment horizontal="left" vertical="center" wrapText="1"/>
    </xf>
    <xf numFmtId="0" fontId="8" fillId="0" borderId="119" xfId="0" applyFont="1" applyFill="1" applyBorder="1" applyAlignment="1" applyProtection="1">
      <alignment horizontal="left" vertical="center" wrapText="1"/>
    </xf>
    <xf numFmtId="0" fontId="7" fillId="0" borderId="114" xfId="0" applyFont="1" applyFill="1" applyBorder="1" applyAlignment="1" applyProtection="1">
      <alignment vertical="center" wrapText="1"/>
    </xf>
    <xf numFmtId="0" fontId="8" fillId="0" borderId="115" xfId="0" applyFont="1" applyFill="1" applyBorder="1" applyAlignment="1" applyProtection="1">
      <alignment vertical="center" wrapText="1"/>
    </xf>
    <xf numFmtId="0" fontId="23" fillId="0" borderId="117" xfId="0" applyFont="1" applyFill="1" applyBorder="1" applyAlignment="1" applyProtection="1">
      <alignment vertical="center" wrapText="1"/>
    </xf>
    <xf numFmtId="0" fontId="23" fillId="0" borderId="96" xfId="0" applyFont="1" applyFill="1" applyBorder="1" applyAlignment="1" applyProtection="1">
      <alignment vertical="center" wrapText="1"/>
    </xf>
    <xf numFmtId="0" fontId="8" fillId="0" borderId="111" xfId="0" applyFont="1" applyFill="1" applyBorder="1" applyAlignment="1" applyProtection="1">
      <alignment vertical="center"/>
    </xf>
    <xf numFmtId="0" fontId="8" fillId="0" borderId="48" xfId="0" applyFont="1" applyFill="1" applyBorder="1" applyAlignment="1" applyProtection="1">
      <alignment vertical="center"/>
    </xf>
    <xf numFmtId="0" fontId="8" fillId="0" borderId="112" xfId="0" applyFont="1" applyFill="1" applyBorder="1" applyAlignment="1" applyProtection="1">
      <alignment vertical="center"/>
    </xf>
    <xf numFmtId="0" fontId="8" fillId="0" borderId="111" xfId="0" applyFont="1" applyFill="1" applyBorder="1" applyAlignment="1" applyProtection="1">
      <alignment vertical="center" wrapText="1"/>
    </xf>
    <xf numFmtId="0" fontId="8" fillId="0" borderId="48" xfId="0" applyFont="1" applyFill="1" applyBorder="1" applyAlignment="1" applyProtection="1">
      <alignment vertical="center" wrapText="1"/>
    </xf>
    <xf numFmtId="0" fontId="8" fillId="0" borderId="112" xfId="0" applyFont="1" applyFill="1" applyBorder="1" applyAlignment="1" applyProtection="1">
      <alignment vertical="center" wrapText="1"/>
    </xf>
    <xf numFmtId="0" fontId="8" fillId="0" borderId="113" xfId="0" applyFont="1" applyFill="1" applyBorder="1" applyAlignment="1" applyProtection="1">
      <alignment vertical="center"/>
    </xf>
    <xf numFmtId="49" fontId="66" fillId="0" borderId="0" xfId="0" applyNumberFormat="1" applyFont="1" applyFill="1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 vertical="center"/>
    </xf>
    <xf numFmtId="0" fontId="48" fillId="0" borderId="17" xfId="1" applyFont="1" applyFill="1" applyBorder="1" applyAlignment="1" applyProtection="1">
      <alignment vertical="center" wrapText="1"/>
      <protection locked="0"/>
    </xf>
    <xf numFmtId="0" fontId="54" fillId="0" borderId="120" xfId="1" applyFont="1" applyBorder="1" applyAlignment="1" applyProtection="1">
      <alignment vertical="center" wrapText="1"/>
      <protection locked="0"/>
    </xf>
    <xf numFmtId="0" fontId="54" fillId="0" borderId="95" xfId="1" applyFont="1" applyBorder="1" applyAlignment="1" applyProtection="1">
      <alignment vertical="center" wrapText="1"/>
      <protection locked="0"/>
    </xf>
    <xf numFmtId="0" fontId="54" fillId="0" borderId="46" xfId="1" applyFont="1" applyBorder="1" applyAlignment="1" applyProtection="1">
      <alignment vertical="center" wrapText="1"/>
      <protection locked="0"/>
    </xf>
    <xf numFmtId="179" fontId="36" fillId="0" borderId="1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20" xfId="0" applyFont="1" applyBorder="1" applyAlignment="1" applyProtection="1">
      <alignment vertical="center"/>
      <protection locked="0"/>
    </xf>
    <xf numFmtId="0" fontId="0" fillId="0" borderId="95" xfId="0" applyFont="1" applyBorder="1" applyAlignment="1" applyProtection="1">
      <alignment vertical="center"/>
      <protection locked="0"/>
    </xf>
    <xf numFmtId="0" fontId="0" fillId="0" borderId="46" xfId="0" applyFont="1" applyBorder="1" applyAlignment="1" applyProtection="1">
      <alignment vertical="center"/>
      <protection locked="0"/>
    </xf>
    <xf numFmtId="0" fontId="0" fillId="0" borderId="117" xfId="0" applyFont="1" applyBorder="1" applyAlignment="1" applyProtection="1">
      <alignment vertical="center"/>
      <protection locked="0"/>
    </xf>
    <xf numFmtId="0" fontId="0" fillId="0" borderId="86" xfId="0" applyFont="1" applyBorder="1" applyAlignment="1" applyProtection="1">
      <alignment vertical="center"/>
      <protection locked="0"/>
    </xf>
    <xf numFmtId="0" fontId="48" fillId="0" borderId="95" xfId="1" applyFont="1" applyFill="1" applyBorder="1" applyAlignment="1" applyProtection="1">
      <alignment vertical="center" wrapText="1"/>
      <protection locked="0"/>
    </xf>
    <xf numFmtId="0" fontId="63" fillId="0" borderId="24" xfId="0" applyFont="1" applyFill="1" applyBorder="1" applyAlignment="1" applyProtection="1">
      <alignment vertical="center"/>
      <protection locked="0"/>
    </xf>
    <xf numFmtId="0" fontId="64" fillId="0" borderId="26" xfId="0" applyFont="1" applyBorder="1" applyAlignment="1" applyProtection="1">
      <alignment vertical="center"/>
      <protection locked="0"/>
    </xf>
    <xf numFmtId="49" fontId="66" fillId="0" borderId="0" xfId="0" applyNumberFormat="1" applyFont="1" applyFill="1" applyBorder="1" applyAlignment="1" applyProtection="1">
      <alignment horizontal="right" vertical="center"/>
      <protection locked="0"/>
    </xf>
    <xf numFmtId="0" fontId="0" fillId="0" borderId="0" xfId="0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0" fontId="62" fillId="0" borderId="18" xfId="0" applyFont="1" applyFill="1" applyBorder="1" applyAlignment="1" applyProtection="1">
      <alignment horizontal="center" vertical="center"/>
      <protection locked="0"/>
    </xf>
    <xf numFmtId="0" fontId="64" fillId="0" borderId="24" xfId="0" applyFont="1" applyBorder="1" applyAlignment="1" applyProtection="1">
      <alignment vertical="center"/>
      <protection locked="0"/>
    </xf>
    <xf numFmtId="0" fontId="48" fillId="0" borderId="17" xfId="0" applyFont="1" applyFill="1" applyBorder="1" applyAlignment="1" applyProtection="1">
      <alignment vertical="center" wrapText="1"/>
      <protection locked="0"/>
    </xf>
    <xf numFmtId="0" fontId="54" fillId="0" borderId="120" xfId="0" applyFont="1" applyBorder="1" applyAlignment="1" applyProtection="1">
      <alignment vertical="center" wrapText="1"/>
      <protection locked="0"/>
    </xf>
    <xf numFmtId="0" fontId="48" fillId="0" borderId="95" xfId="0" applyFont="1" applyFill="1" applyBorder="1" applyAlignment="1" applyProtection="1">
      <alignment vertical="center" wrapText="1"/>
      <protection locked="0"/>
    </xf>
    <xf numFmtId="0" fontId="54" fillId="0" borderId="46" xfId="0" applyFont="1" applyBorder="1" applyAlignment="1" applyProtection="1">
      <alignment vertical="center" wrapText="1"/>
      <protection locked="0"/>
    </xf>
    <xf numFmtId="0" fontId="63" fillId="0" borderId="0" xfId="0" applyFont="1" applyBorder="1" applyAlignment="1" applyProtection="1">
      <alignment horizontal="center" vertical="top" wrapText="1"/>
    </xf>
    <xf numFmtId="0" fontId="8" fillId="0" borderId="24" xfId="0" applyFont="1" applyBorder="1" applyAlignment="1" applyProtection="1">
      <alignment horizontal="center" vertical="top" wrapText="1"/>
    </xf>
    <xf numFmtId="0" fontId="8" fillId="0" borderId="95" xfId="0" applyFont="1" applyBorder="1" applyAlignment="1" applyProtection="1">
      <alignment horizontal="center" vertical="top" wrapText="1"/>
    </xf>
    <xf numFmtId="0" fontId="23" fillId="0" borderId="123" xfId="0" applyFont="1" applyBorder="1" applyAlignment="1" applyProtection="1">
      <alignment horizontal="center" vertical="center"/>
    </xf>
    <xf numFmtId="0" fontId="23" fillId="0" borderId="124" xfId="0" applyFont="1" applyBorder="1" applyAlignment="1" applyProtection="1">
      <alignment horizontal="center" vertical="center"/>
    </xf>
    <xf numFmtId="0" fontId="23" fillId="0" borderId="127" xfId="0" applyFont="1" applyBorder="1" applyAlignment="1" applyProtection="1">
      <alignment vertical="center" wrapText="1"/>
    </xf>
    <xf numFmtId="0" fontId="23" fillId="0" borderId="103" xfId="0" applyFont="1" applyBorder="1" applyAlignment="1" applyProtection="1">
      <alignment vertical="center" wrapText="1"/>
    </xf>
    <xf numFmtId="0" fontId="23" fillId="0" borderId="126" xfId="0" applyFont="1" applyBorder="1" applyAlignment="1" applyProtection="1">
      <alignment vertical="center" wrapText="1"/>
    </xf>
    <xf numFmtId="0" fontId="23" fillId="0" borderId="87" xfId="0" applyFont="1" applyBorder="1" applyAlignment="1" applyProtection="1">
      <alignment vertical="center" wrapText="1"/>
    </xf>
    <xf numFmtId="0" fontId="23" fillId="0" borderId="121" xfId="0" applyFont="1" applyBorder="1" applyAlignment="1" applyProtection="1">
      <alignment vertical="center" wrapText="1"/>
    </xf>
    <xf numFmtId="0" fontId="23" fillId="0" borderId="122" xfId="0" applyFont="1" applyBorder="1" applyAlignment="1" applyProtection="1">
      <alignment vertical="center" wrapText="1"/>
    </xf>
    <xf numFmtId="0" fontId="23" fillId="0" borderId="123" xfId="0" applyFont="1" applyBorder="1" applyAlignment="1" applyProtection="1">
      <alignment horizontal="right" vertical="center" wrapText="1"/>
    </xf>
    <xf numFmtId="0" fontId="23" fillId="0" borderId="124" xfId="0" applyFont="1" applyBorder="1" applyAlignment="1" applyProtection="1">
      <alignment horizontal="right" vertical="center" wrapText="1"/>
    </xf>
    <xf numFmtId="0" fontId="23" fillId="0" borderId="125" xfId="0" applyFont="1" applyBorder="1" applyAlignment="1" applyProtection="1">
      <alignment horizontal="right" vertical="center" wrapText="1"/>
    </xf>
  </cellXfs>
  <cellStyles count="5">
    <cellStyle name="一般" xfId="0" builtinId="0"/>
    <cellStyle name="一般 2" xfId="1"/>
    <cellStyle name="千分位" xfId="2" builtinId="3"/>
    <cellStyle name="貨幣" xfId="3" builtinId="4"/>
    <cellStyle name="超連結" xfId="4" builtinId="8"/>
  </cellStyles>
  <dxfs count="244">
    <dxf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</xdr:row>
      <xdr:rowOff>0</xdr:rowOff>
    </xdr:from>
    <xdr:to>
      <xdr:col>2</xdr:col>
      <xdr:colOff>685800</xdr:colOff>
      <xdr:row>4</xdr:row>
      <xdr:rowOff>0</xdr:rowOff>
    </xdr:to>
    <xdr:sp macro="" textlink="">
      <xdr:nvSpPr>
        <xdr:cNvPr id="28946" name="Line 86">
          <a:extLst>
            <a:ext uri="{FF2B5EF4-FFF2-40B4-BE49-F238E27FC236}">
              <a16:creationId xmlns:a16="http://schemas.microsoft.com/office/drawing/2014/main" id="{3BF09C5A-6C43-49EC-9AEC-926B8996A326}"/>
            </a:ext>
          </a:extLst>
        </xdr:cNvPr>
        <xdr:cNvSpPr>
          <a:spLocks noChangeShapeType="1"/>
        </xdr:cNvSpPr>
      </xdr:nvSpPr>
      <xdr:spPr bwMode="auto">
        <a:xfrm>
          <a:off x="2667000" y="1762125"/>
          <a:ext cx="1295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38100</xdr:colOff>
      <xdr:row>4</xdr:row>
      <xdr:rowOff>0</xdr:rowOff>
    </xdr:from>
    <xdr:to>
      <xdr:col>7</xdr:col>
      <xdr:colOff>685800</xdr:colOff>
      <xdr:row>4</xdr:row>
      <xdr:rowOff>0</xdr:rowOff>
    </xdr:to>
    <xdr:sp macro="" textlink="">
      <xdr:nvSpPr>
        <xdr:cNvPr id="28947" name="Line 87">
          <a:extLst>
            <a:ext uri="{FF2B5EF4-FFF2-40B4-BE49-F238E27FC236}">
              <a16:creationId xmlns:a16="http://schemas.microsoft.com/office/drawing/2014/main" id="{CBCECC13-1890-466C-9358-5AA44A2ACAF9}"/>
            </a:ext>
          </a:extLst>
        </xdr:cNvPr>
        <xdr:cNvSpPr>
          <a:spLocks noChangeShapeType="1"/>
        </xdr:cNvSpPr>
      </xdr:nvSpPr>
      <xdr:spPr bwMode="auto">
        <a:xfrm>
          <a:off x="5486400" y="1762125"/>
          <a:ext cx="2247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371475</xdr:colOff>
          <xdr:row>0</xdr:row>
          <xdr:rowOff>85725</xdr:rowOff>
        </xdr:from>
        <xdr:to>
          <xdr:col>12</xdr:col>
          <xdr:colOff>609600</xdr:colOff>
          <xdr:row>2</xdr:row>
          <xdr:rowOff>381000</xdr:rowOff>
        </xdr:to>
        <xdr:sp macro="" textlink="">
          <xdr:nvSpPr>
            <xdr:cNvPr id="1273" name="Object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281ECAAF-0831-47F3-8EEA-EAD90C9B2C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solidFill>
                <a:srgbClr val="FF0000" mc:Ignorable="a14" a14:legacySpreadsheetColorIndex="1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0</xdr:row>
          <xdr:rowOff>85725</xdr:rowOff>
        </xdr:from>
        <xdr:to>
          <xdr:col>1</xdr:col>
          <xdr:colOff>180975</xdr:colOff>
          <xdr:row>2</xdr:row>
          <xdr:rowOff>609600</xdr:rowOff>
        </xdr:to>
        <xdr:sp macro="" textlink="">
          <xdr:nvSpPr>
            <xdr:cNvPr id="28855" name="Object 1207" hidden="1">
              <a:extLst>
                <a:ext uri="{63B3BB69-23CF-44E3-9099-C40C66FF867C}">
                  <a14:compatExt spid="_x0000_s28855"/>
                </a:ext>
                <a:ext uri="{FF2B5EF4-FFF2-40B4-BE49-F238E27FC236}">
                  <a16:creationId xmlns:a16="http://schemas.microsoft.com/office/drawing/2014/main" id="{9D921EB5-6451-4E4D-BA0C-0E8DFBC031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solidFill>
                <a:srgbClr val="FF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1257300</xdr:colOff>
      <xdr:row>0</xdr:row>
      <xdr:rowOff>0</xdr:rowOff>
    </xdr:from>
    <xdr:to>
      <xdr:col>0</xdr:col>
      <xdr:colOff>1257300</xdr:colOff>
      <xdr:row>0</xdr:row>
      <xdr:rowOff>0</xdr:rowOff>
    </xdr:to>
    <xdr:sp macro="" textlink="">
      <xdr:nvSpPr>
        <xdr:cNvPr id="30649" name="Line 39">
          <a:extLst>
            <a:ext uri="{FF2B5EF4-FFF2-40B4-BE49-F238E27FC236}">
              <a16:creationId xmlns:a16="http://schemas.microsoft.com/office/drawing/2014/main" id="{02892CA7-A846-4BBD-AF85-5F924126A22A}"/>
            </a:ext>
          </a:extLst>
        </xdr:cNvPr>
        <xdr:cNvSpPr>
          <a:spLocks noChangeShapeType="1"/>
        </xdr:cNvSpPr>
      </xdr:nvSpPr>
      <xdr:spPr bwMode="auto">
        <a:xfrm>
          <a:off x="12573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1047750</xdr:colOff>
      <xdr:row>0</xdr:row>
      <xdr:rowOff>0</xdr:rowOff>
    </xdr:from>
    <xdr:to>
      <xdr:col>0</xdr:col>
      <xdr:colOff>1047750</xdr:colOff>
      <xdr:row>0</xdr:row>
      <xdr:rowOff>0</xdr:rowOff>
    </xdr:to>
    <xdr:sp macro="" textlink="">
      <xdr:nvSpPr>
        <xdr:cNvPr id="30650" name="Line 43">
          <a:extLst>
            <a:ext uri="{FF2B5EF4-FFF2-40B4-BE49-F238E27FC236}">
              <a16:creationId xmlns:a16="http://schemas.microsoft.com/office/drawing/2014/main" id="{B66A809E-671E-48EC-98BE-3335B731F2C7}"/>
            </a:ext>
          </a:extLst>
        </xdr:cNvPr>
        <xdr:cNvSpPr>
          <a:spLocks noChangeShapeType="1"/>
        </xdr:cNvSpPr>
      </xdr:nvSpPr>
      <xdr:spPr bwMode="auto">
        <a:xfrm>
          <a:off x="104775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1885950</xdr:colOff>
      <xdr:row>0</xdr:row>
      <xdr:rowOff>0</xdr:rowOff>
    </xdr:from>
    <xdr:to>
      <xdr:col>0</xdr:col>
      <xdr:colOff>1885950</xdr:colOff>
      <xdr:row>0</xdr:row>
      <xdr:rowOff>0</xdr:rowOff>
    </xdr:to>
    <xdr:sp macro="" textlink="">
      <xdr:nvSpPr>
        <xdr:cNvPr id="30651" name="Line 46">
          <a:extLst>
            <a:ext uri="{FF2B5EF4-FFF2-40B4-BE49-F238E27FC236}">
              <a16:creationId xmlns:a16="http://schemas.microsoft.com/office/drawing/2014/main" id="{0335DB4B-6113-4EF6-9F1E-34F6B13F2D1F}"/>
            </a:ext>
          </a:extLst>
        </xdr:cNvPr>
        <xdr:cNvSpPr>
          <a:spLocks noChangeShapeType="1"/>
        </xdr:cNvSpPr>
      </xdr:nvSpPr>
      <xdr:spPr bwMode="auto">
        <a:xfrm>
          <a:off x="188595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447675</xdr:colOff>
      <xdr:row>0</xdr:row>
      <xdr:rowOff>0</xdr:rowOff>
    </xdr:from>
    <xdr:to>
      <xdr:col>2</xdr:col>
      <xdr:colOff>447675</xdr:colOff>
      <xdr:row>0</xdr:row>
      <xdr:rowOff>0</xdr:rowOff>
    </xdr:to>
    <xdr:sp macro="" textlink="">
      <xdr:nvSpPr>
        <xdr:cNvPr id="30652" name="Line 47">
          <a:extLst>
            <a:ext uri="{FF2B5EF4-FFF2-40B4-BE49-F238E27FC236}">
              <a16:creationId xmlns:a16="http://schemas.microsoft.com/office/drawing/2014/main" id="{FA7434EC-275C-4829-85F8-FF642E47FA1F}"/>
            </a:ext>
          </a:extLst>
        </xdr:cNvPr>
        <xdr:cNvSpPr>
          <a:spLocks noChangeShapeType="1"/>
        </xdr:cNvSpPr>
      </xdr:nvSpPr>
      <xdr:spPr bwMode="auto">
        <a:xfrm>
          <a:off x="4067175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190500</xdr:colOff>
      <xdr:row>0</xdr:row>
      <xdr:rowOff>0</xdr:rowOff>
    </xdr:from>
    <xdr:to>
      <xdr:col>3</xdr:col>
      <xdr:colOff>190500</xdr:colOff>
      <xdr:row>0</xdr:row>
      <xdr:rowOff>0</xdr:rowOff>
    </xdr:to>
    <xdr:sp macro="" textlink="">
      <xdr:nvSpPr>
        <xdr:cNvPr id="30653" name="Line 48">
          <a:extLst>
            <a:ext uri="{FF2B5EF4-FFF2-40B4-BE49-F238E27FC236}">
              <a16:creationId xmlns:a16="http://schemas.microsoft.com/office/drawing/2014/main" id="{EDFD1730-EBDC-44DD-898C-4833175A9A7D}"/>
            </a:ext>
          </a:extLst>
        </xdr:cNvPr>
        <xdr:cNvSpPr>
          <a:spLocks noChangeShapeType="1"/>
        </xdr:cNvSpPr>
      </xdr:nvSpPr>
      <xdr:spPr bwMode="auto">
        <a:xfrm>
          <a:off x="4505325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781050</xdr:colOff>
      <xdr:row>0</xdr:row>
      <xdr:rowOff>0</xdr:rowOff>
    </xdr:from>
    <xdr:to>
      <xdr:col>0</xdr:col>
      <xdr:colOff>781050</xdr:colOff>
      <xdr:row>0</xdr:row>
      <xdr:rowOff>0</xdr:rowOff>
    </xdr:to>
    <xdr:sp macro="" textlink="">
      <xdr:nvSpPr>
        <xdr:cNvPr id="30654" name="Line 49">
          <a:extLst>
            <a:ext uri="{FF2B5EF4-FFF2-40B4-BE49-F238E27FC236}">
              <a16:creationId xmlns:a16="http://schemas.microsoft.com/office/drawing/2014/main" id="{9F7F03D7-2E27-440B-A1FA-6F0175DECE35}"/>
            </a:ext>
          </a:extLst>
        </xdr:cNvPr>
        <xdr:cNvSpPr>
          <a:spLocks noChangeShapeType="1"/>
        </xdr:cNvSpPr>
      </xdr:nvSpPr>
      <xdr:spPr bwMode="auto">
        <a:xfrm>
          <a:off x="78105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200025</xdr:colOff>
      <xdr:row>0</xdr:row>
      <xdr:rowOff>0</xdr:rowOff>
    </xdr:from>
    <xdr:to>
      <xdr:col>2</xdr:col>
      <xdr:colOff>200025</xdr:colOff>
      <xdr:row>0</xdr:row>
      <xdr:rowOff>0</xdr:rowOff>
    </xdr:to>
    <xdr:sp macro="" textlink="">
      <xdr:nvSpPr>
        <xdr:cNvPr id="30655" name="Line 50">
          <a:extLst>
            <a:ext uri="{FF2B5EF4-FFF2-40B4-BE49-F238E27FC236}">
              <a16:creationId xmlns:a16="http://schemas.microsoft.com/office/drawing/2014/main" id="{DA8A683D-5F6E-41C5-9DB0-485B840EB5CB}"/>
            </a:ext>
          </a:extLst>
        </xdr:cNvPr>
        <xdr:cNvSpPr>
          <a:spLocks noChangeShapeType="1"/>
        </xdr:cNvSpPr>
      </xdr:nvSpPr>
      <xdr:spPr bwMode="auto">
        <a:xfrm flipV="1">
          <a:off x="3819525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1028700</xdr:colOff>
      <xdr:row>0</xdr:row>
      <xdr:rowOff>0</xdr:rowOff>
    </xdr:from>
    <xdr:to>
      <xdr:col>0</xdr:col>
      <xdr:colOff>1028700</xdr:colOff>
      <xdr:row>0</xdr:row>
      <xdr:rowOff>0</xdr:rowOff>
    </xdr:to>
    <xdr:sp macro="" textlink="">
      <xdr:nvSpPr>
        <xdr:cNvPr id="30656" name="Line 51">
          <a:extLst>
            <a:ext uri="{FF2B5EF4-FFF2-40B4-BE49-F238E27FC236}">
              <a16:creationId xmlns:a16="http://schemas.microsoft.com/office/drawing/2014/main" id="{1556151E-70BF-4394-98BE-BD3905E4EFB9}"/>
            </a:ext>
          </a:extLst>
        </xdr:cNvPr>
        <xdr:cNvSpPr>
          <a:spLocks noChangeShapeType="1"/>
        </xdr:cNvSpPr>
      </xdr:nvSpPr>
      <xdr:spPr bwMode="auto">
        <a:xfrm flipV="1">
          <a:off x="10287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3</xdr:col>
      <xdr:colOff>38100</xdr:colOff>
      <xdr:row>4</xdr:row>
      <xdr:rowOff>0</xdr:rowOff>
    </xdr:to>
    <xdr:sp macro="" textlink="">
      <xdr:nvSpPr>
        <xdr:cNvPr id="30657" name="Line 96">
          <a:extLst>
            <a:ext uri="{FF2B5EF4-FFF2-40B4-BE49-F238E27FC236}">
              <a16:creationId xmlns:a16="http://schemas.microsoft.com/office/drawing/2014/main" id="{E6161A7A-91E1-4506-BEFF-F126206A648F}"/>
            </a:ext>
          </a:extLst>
        </xdr:cNvPr>
        <xdr:cNvSpPr>
          <a:spLocks noChangeShapeType="1"/>
        </xdr:cNvSpPr>
      </xdr:nvSpPr>
      <xdr:spPr bwMode="auto">
        <a:xfrm>
          <a:off x="2905125" y="1695450"/>
          <a:ext cx="1447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38100</xdr:colOff>
      <xdr:row>4</xdr:row>
      <xdr:rowOff>0</xdr:rowOff>
    </xdr:from>
    <xdr:to>
      <xdr:col>7</xdr:col>
      <xdr:colOff>581025</xdr:colOff>
      <xdr:row>4</xdr:row>
      <xdr:rowOff>0</xdr:rowOff>
    </xdr:to>
    <xdr:sp macro="" textlink="">
      <xdr:nvSpPr>
        <xdr:cNvPr id="30658" name="Line 97">
          <a:extLst>
            <a:ext uri="{FF2B5EF4-FFF2-40B4-BE49-F238E27FC236}">
              <a16:creationId xmlns:a16="http://schemas.microsoft.com/office/drawing/2014/main" id="{C31EF27E-7AA4-4B7D-B38F-1ED080FC03CD}"/>
            </a:ext>
          </a:extLst>
        </xdr:cNvPr>
        <xdr:cNvSpPr>
          <a:spLocks noChangeShapeType="1"/>
        </xdr:cNvSpPr>
      </xdr:nvSpPr>
      <xdr:spPr bwMode="auto">
        <a:xfrm>
          <a:off x="5743575" y="1695450"/>
          <a:ext cx="2266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581025</xdr:colOff>
          <xdr:row>0</xdr:row>
          <xdr:rowOff>38100</xdr:rowOff>
        </xdr:from>
        <xdr:to>
          <xdr:col>12</xdr:col>
          <xdr:colOff>609600</xdr:colOff>
          <xdr:row>2</xdr:row>
          <xdr:rowOff>457200</xdr:rowOff>
        </xdr:to>
        <xdr:sp macro="" textlink="">
          <xdr:nvSpPr>
            <xdr:cNvPr id="2771" name="Object 723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DFD0C120-81CE-4258-9FAC-B10F2E986B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solidFill>
                <a:srgbClr val="FF0000" mc:Ignorable="a14" a14:legacySpreadsheetColorIndex="1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0</xdr:row>
          <xdr:rowOff>38100</xdr:rowOff>
        </xdr:from>
        <xdr:to>
          <xdr:col>0</xdr:col>
          <xdr:colOff>2819400</xdr:colOff>
          <xdr:row>2</xdr:row>
          <xdr:rowOff>561975</xdr:rowOff>
        </xdr:to>
        <xdr:sp macro="" textlink="">
          <xdr:nvSpPr>
            <xdr:cNvPr id="30208" name="Object 4608" hidden="1">
              <a:extLst>
                <a:ext uri="{63B3BB69-23CF-44E3-9099-C40C66FF867C}">
                  <a14:compatExt spid="_x0000_s30208"/>
                </a:ext>
                <a:ext uri="{FF2B5EF4-FFF2-40B4-BE49-F238E27FC236}">
                  <a16:creationId xmlns:a16="http://schemas.microsoft.com/office/drawing/2014/main" id="{A24B8285-AEA0-4C71-BF3E-96169FACC9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2700">
              <a:solidFill>
                <a:srgbClr val="FF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0</xdr:row>
      <xdr:rowOff>0</xdr:rowOff>
    </xdr:from>
    <xdr:to>
      <xdr:col>0</xdr:col>
      <xdr:colOff>723900</xdr:colOff>
      <xdr:row>0</xdr:row>
      <xdr:rowOff>0</xdr:rowOff>
    </xdr:to>
    <xdr:sp macro="" textlink="">
      <xdr:nvSpPr>
        <xdr:cNvPr id="32406" name="Line 5">
          <a:extLst>
            <a:ext uri="{FF2B5EF4-FFF2-40B4-BE49-F238E27FC236}">
              <a16:creationId xmlns:a16="http://schemas.microsoft.com/office/drawing/2014/main" id="{0D2E8D2B-F613-4559-9307-9909D65B7A09}"/>
            </a:ext>
          </a:extLst>
        </xdr:cNvPr>
        <xdr:cNvSpPr>
          <a:spLocks noChangeShapeType="1"/>
        </xdr:cNvSpPr>
      </xdr:nvSpPr>
      <xdr:spPr bwMode="auto">
        <a:xfrm>
          <a:off x="7239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407" name="Line 6">
          <a:extLst>
            <a:ext uri="{FF2B5EF4-FFF2-40B4-BE49-F238E27FC236}">
              <a16:creationId xmlns:a16="http://schemas.microsoft.com/office/drawing/2014/main" id="{05DEA121-FBE4-4FF9-B98D-E78E1F103AB0}"/>
            </a:ext>
          </a:extLst>
        </xdr:cNvPr>
        <xdr:cNvSpPr>
          <a:spLocks noChangeShapeType="1"/>
        </xdr:cNvSpPr>
      </xdr:nvSpPr>
      <xdr:spPr bwMode="auto">
        <a:xfrm>
          <a:off x="12573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408" name="Line 7">
          <a:extLst>
            <a:ext uri="{FF2B5EF4-FFF2-40B4-BE49-F238E27FC236}">
              <a16:creationId xmlns:a16="http://schemas.microsoft.com/office/drawing/2014/main" id="{C1551553-F1A5-4031-9D3A-054184F9E5CE}"/>
            </a:ext>
          </a:extLst>
        </xdr:cNvPr>
        <xdr:cNvSpPr>
          <a:spLocks noChangeShapeType="1"/>
        </xdr:cNvSpPr>
      </xdr:nvSpPr>
      <xdr:spPr bwMode="auto">
        <a:xfrm>
          <a:off x="12573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38100</xdr:colOff>
      <xdr:row>0</xdr:row>
      <xdr:rowOff>0</xdr:rowOff>
    </xdr:from>
    <xdr:to>
      <xdr:col>3</xdr:col>
      <xdr:colOff>38100</xdr:colOff>
      <xdr:row>0</xdr:row>
      <xdr:rowOff>0</xdr:rowOff>
    </xdr:to>
    <xdr:sp macro="" textlink="">
      <xdr:nvSpPr>
        <xdr:cNvPr id="32409" name="Line 8">
          <a:extLst>
            <a:ext uri="{FF2B5EF4-FFF2-40B4-BE49-F238E27FC236}">
              <a16:creationId xmlns:a16="http://schemas.microsoft.com/office/drawing/2014/main" id="{DB1F547C-F3A3-4804-AD91-60BF269E74B6}"/>
            </a:ext>
          </a:extLst>
        </xdr:cNvPr>
        <xdr:cNvSpPr>
          <a:spLocks noChangeShapeType="1"/>
        </xdr:cNvSpPr>
      </xdr:nvSpPr>
      <xdr:spPr bwMode="auto">
        <a:xfrm>
          <a:off x="41910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257175</xdr:colOff>
      <xdr:row>0</xdr:row>
      <xdr:rowOff>0</xdr:rowOff>
    </xdr:from>
    <xdr:to>
      <xdr:col>3</xdr:col>
      <xdr:colOff>257175</xdr:colOff>
      <xdr:row>0</xdr:row>
      <xdr:rowOff>0</xdr:rowOff>
    </xdr:to>
    <xdr:sp macro="" textlink="">
      <xdr:nvSpPr>
        <xdr:cNvPr id="32410" name="Line 9">
          <a:extLst>
            <a:ext uri="{FF2B5EF4-FFF2-40B4-BE49-F238E27FC236}">
              <a16:creationId xmlns:a16="http://schemas.microsoft.com/office/drawing/2014/main" id="{F2DB730E-9C53-4B60-A9DE-0848C9B02B06}"/>
            </a:ext>
          </a:extLst>
        </xdr:cNvPr>
        <xdr:cNvSpPr>
          <a:spLocks noChangeShapeType="1"/>
        </xdr:cNvSpPr>
      </xdr:nvSpPr>
      <xdr:spPr bwMode="auto">
        <a:xfrm>
          <a:off x="4410075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466725</xdr:colOff>
      <xdr:row>0</xdr:row>
      <xdr:rowOff>0</xdr:rowOff>
    </xdr:from>
    <xdr:to>
      <xdr:col>3</xdr:col>
      <xdr:colOff>466725</xdr:colOff>
      <xdr:row>0</xdr:row>
      <xdr:rowOff>0</xdr:rowOff>
    </xdr:to>
    <xdr:sp macro="" textlink="">
      <xdr:nvSpPr>
        <xdr:cNvPr id="32411" name="Line 10">
          <a:extLst>
            <a:ext uri="{FF2B5EF4-FFF2-40B4-BE49-F238E27FC236}">
              <a16:creationId xmlns:a16="http://schemas.microsoft.com/office/drawing/2014/main" id="{B6938F02-6646-4AE0-A191-252B5825A705}"/>
            </a:ext>
          </a:extLst>
        </xdr:cNvPr>
        <xdr:cNvSpPr>
          <a:spLocks noChangeShapeType="1"/>
        </xdr:cNvSpPr>
      </xdr:nvSpPr>
      <xdr:spPr bwMode="auto">
        <a:xfrm>
          <a:off x="4619625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412" name="Line 16">
          <a:extLst>
            <a:ext uri="{FF2B5EF4-FFF2-40B4-BE49-F238E27FC236}">
              <a16:creationId xmlns:a16="http://schemas.microsoft.com/office/drawing/2014/main" id="{29E9B1DA-B5C6-454F-BEEA-56574830431C}"/>
            </a:ext>
          </a:extLst>
        </xdr:cNvPr>
        <xdr:cNvSpPr>
          <a:spLocks noChangeShapeType="1"/>
        </xdr:cNvSpPr>
      </xdr:nvSpPr>
      <xdr:spPr bwMode="auto">
        <a:xfrm flipV="1">
          <a:off x="12573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180975</xdr:colOff>
      <xdr:row>0</xdr:row>
      <xdr:rowOff>0</xdr:rowOff>
    </xdr:from>
    <xdr:to>
      <xdr:col>9</xdr:col>
      <xdr:colOff>180975</xdr:colOff>
      <xdr:row>0</xdr:row>
      <xdr:rowOff>0</xdr:rowOff>
    </xdr:to>
    <xdr:sp macro="" textlink="">
      <xdr:nvSpPr>
        <xdr:cNvPr id="32413" name="Line 17">
          <a:extLst>
            <a:ext uri="{FF2B5EF4-FFF2-40B4-BE49-F238E27FC236}">
              <a16:creationId xmlns:a16="http://schemas.microsoft.com/office/drawing/2014/main" id="{4924DB74-13DC-4D44-892D-8CF7A1C1FA8F}"/>
            </a:ext>
          </a:extLst>
        </xdr:cNvPr>
        <xdr:cNvSpPr>
          <a:spLocks noChangeShapeType="1"/>
        </xdr:cNvSpPr>
      </xdr:nvSpPr>
      <xdr:spPr bwMode="auto">
        <a:xfrm flipV="1">
          <a:off x="10048875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1</xdr:col>
      <xdr:colOff>9525</xdr:colOff>
      <xdr:row>9</xdr:row>
      <xdr:rowOff>28575</xdr:rowOff>
    </xdr:to>
    <xdr:sp macro="" textlink="">
      <xdr:nvSpPr>
        <xdr:cNvPr id="32414" name="Line 25">
          <a:extLst>
            <a:ext uri="{FF2B5EF4-FFF2-40B4-BE49-F238E27FC236}">
              <a16:creationId xmlns:a16="http://schemas.microsoft.com/office/drawing/2014/main" id="{96D6FA5A-2E93-4393-8B5A-D824BA4633E8}"/>
            </a:ext>
          </a:extLst>
        </xdr:cNvPr>
        <xdr:cNvSpPr>
          <a:spLocks noChangeShapeType="1"/>
        </xdr:cNvSpPr>
      </xdr:nvSpPr>
      <xdr:spPr bwMode="auto">
        <a:xfrm>
          <a:off x="0" y="1485900"/>
          <a:ext cx="1266825" cy="1019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172" name="Rectangle 2">
          <a:extLst>
            <a:ext uri="{FF2B5EF4-FFF2-40B4-BE49-F238E27FC236}">
              <a16:creationId xmlns:a16="http://schemas.microsoft.com/office/drawing/2014/main" id="{B9CBB5A9-3C44-4F15-BC7F-B85216E18A1F}"/>
            </a:ext>
          </a:extLst>
        </xdr:cNvPr>
        <xdr:cNvSpPr>
          <a:spLocks noChangeArrowheads="1"/>
        </xdr:cNvSpPr>
      </xdr:nvSpPr>
      <xdr:spPr bwMode="auto">
        <a:xfrm>
          <a:off x="262890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173" name="Rectangle 3">
          <a:extLst>
            <a:ext uri="{FF2B5EF4-FFF2-40B4-BE49-F238E27FC236}">
              <a16:creationId xmlns:a16="http://schemas.microsoft.com/office/drawing/2014/main" id="{17F484E5-37DF-4372-B0B2-B104C308084B}"/>
            </a:ext>
          </a:extLst>
        </xdr:cNvPr>
        <xdr:cNvSpPr>
          <a:spLocks noChangeArrowheads="1"/>
        </xdr:cNvSpPr>
      </xdr:nvSpPr>
      <xdr:spPr bwMode="auto">
        <a:xfrm>
          <a:off x="262890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174" name="Rectangle 4">
          <a:extLst>
            <a:ext uri="{FF2B5EF4-FFF2-40B4-BE49-F238E27FC236}">
              <a16:creationId xmlns:a16="http://schemas.microsoft.com/office/drawing/2014/main" id="{844438A8-08B0-455F-AEE2-ED4411ED172D}"/>
            </a:ext>
          </a:extLst>
        </xdr:cNvPr>
        <xdr:cNvSpPr>
          <a:spLocks noChangeArrowheads="1"/>
        </xdr:cNvSpPr>
      </xdr:nvSpPr>
      <xdr:spPr bwMode="auto">
        <a:xfrm>
          <a:off x="262890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733425</xdr:colOff>
      <xdr:row>0</xdr:row>
      <xdr:rowOff>0</xdr:rowOff>
    </xdr:from>
    <xdr:to>
      <xdr:col>0</xdr:col>
      <xdr:colOff>733425</xdr:colOff>
      <xdr:row>0</xdr:row>
      <xdr:rowOff>0</xdr:rowOff>
    </xdr:to>
    <xdr:sp macro="" textlink="">
      <xdr:nvSpPr>
        <xdr:cNvPr id="33175" name="Line 5">
          <a:extLst>
            <a:ext uri="{FF2B5EF4-FFF2-40B4-BE49-F238E27FC236}">
              <a16:creationId xmlns:a16="http://schemas.microsoft.com/office/drawing/2014/main" id="{99FCFB5A-0D9B-4E67-A34B-7CAB6C5CB670}"/>
            </a:ext>
          </a:extLst>
        </xdr:cNvPr>
        <xdr:cNvSpPr>
          <a:spLocks noChangeShapeType="1"/>
        </xdr:cNvSpPr>
      </xdr:nvSpPr>
      <xdr:spPr bwMode="auto">
        <a:xfrm>
          <a:off x="733425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176" name="Line 6">
          <a:extLst>
            <a:ext uri="{FF2B5EF4-FFF2-40B4-BE49-F238E27FC236}">
              <a16:creationId xmlns:a16="http://schemas.microsoft.com/office/drawing/2014/main" id="{951E5210-7387-46A7-9A21-03525FB6BAB2}"/>
            </a:ext>
          </a:extLst>
        </xdr:cNvPr>
        <xdr:cNvSpPr>
          <a:spLocks noChangeShapeType="1"/>
        </xdr:cNvSpPr>
      </xdr:nvSpPr>
      <xdr:spPr bwMode="auto">
        <a:xfrm>
          <a:off x="26289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177" name="Line 7">
          <a:extLst>
            <a:ext uri="{FF2B5EF4-FFF2-40B4-BE49-F238E27FC236}">
              <a16:creationId xmlns:a16="http://schemas.microsoft.com/office/drawing/2014/main" id="{8056E37C-6FCF-420E-B36B-16892FE9B1D4}"/>
            </a:ext>
          </a:extLst>
        </xdr:cNvPr>
        <xdr:cNvSpPr>
          <a:spLocks noChangeShapeType="1"/>
        </xdr:cNvSpPr>
      </xdr:nvSpPr>
      <xdr:spPr bwMode="auto">
        <a:xfrm>
          <a:off x="26289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178" name="Line 8">
          <a:extLst>
            <a:ext uri="{FF2B5EF4-FFF2-40B4-BE49-F238E27FC236}">
              <a16:creationId xmlns:a16="http://schemas.microsoft.com/office/drawing/2014/main" id="{9A8D1820-8C15-4C59-8235-FF08EFFA169E}"/>
            </a:ext>
          </a:extLst>
        </xdr:cNvPr>
        <xdr:cNvSpPr>
          <a:spLocks noChangeShapeType="1"/>
        </xdr:cNvSpPr>
      </xdr:nvSpPr>
      <xdr:spPr bwMode="auto">
        <a:xfrm>
          <a:off x="26289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179" name="Line 9">
          <a:extLst>
            <a:ext uri="{FF2B5EF4-FFF2-40B4-BE49-F238E27FC236}">
              <a16:creationId xmlns:a16="http://schemas.microsoft.com/office/drawing/2014/main" id="{31FD229E-6709-486F-B9E7-B21F02670E02}"/>
            </a:ext>
          </a:extLst>
        </xdr:cNvPr>
        <xdr:cNvSpPr>
          <a:spLocks noChangeShapeType="1"/>
        </xdr:cNvSpPr>
      </xdr:nvSpPr>
      <xdr:spPr bwMode="auto">
        <a:xfrm>
          <a:off x="26289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180" name="Line 10">
          <a:extLst>
            <a:ext uri="{FF2B5EF4-FFF2-40B4-BE49-F238E27FC236}">
              <a16:creationId xmlns:a16="http://schemas.microsoft.com/office/drawing/2014/main" id="{A6EC458D-B586-44F1-BA45-6F90F49B30F7}"/>
            </a:ext>
          </a:extLst>
        </xdr:cNvPr>
        <xdr:cNvSpPr>
          <a:spLocks noChangeShapeType="1"/>
        </xdr:cNvSpPr>
      </xdr:nvSpPr>
      <xdr:spPr bwMode="auto">
        <a:xfrm>
          <a:off x="26289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181" name="Line 11">
          <a:extLst>
            <a:ext uri="{FF2B5EF4-FFF2-40B4-BE49-F238E27FC236}">
              <a16:creationId xmlns:a16="http://schemas.microsoft.com/office/drawing/2014/main" id="{48CD6E82-099C-4388-81F3-30AE01968EAF}"/>
            </a:ext>
          </a:extLst>
        </xdr:cNvPr>
        <xdr:cNvSpPr>
          <a:spLocks noChangeShapeType="1"/>
        </xdr:cNvSpPr>
      </xdr:nvSpPr>
      <xdr:spPr bwMode="auto">
        <a:xfrm>
          <a:off x="26289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182" name="Line 12">
          <a:extLst>
            <a:ext uri="{FF2B5EF4-FFF2-40B4-BE49-F238E27FC236}">
              <a16:creationId xmlns:a16="http://schemas.microsoft.com/office/drawing/2014/main" id="{F586E1BE-D53F-4553-8B4E-4A143D1BBEA7}"/>
            </a:ext>
          </a:extLst>
        </xdr:cNvPr>
        <xdr:cNvSpPr>
          <a:spLocks noChangeShapeType="1"/>
        </xdr:cNvSpPr>
      </xdr:nvSpPr>
      <xdr:spPr bwMode="auto">
        <a:xfrm>
          <a:off x="26289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183" name="Line 13">
          <a:extLst>
            <a:ext uri="{FF2B5EF4-FFF2-40B4-BE49-F238E27FC236}">
              <a16:creationId xmlns:a16="http://schemas.microsoft.com/office/drawing/2014/main" id="{66108B3D-6113-4436-8E01-0BB3FF29B154}"/>
            </a:ext>
          </a:extLst>
        </xdr:cNvPr>
        <xdr:cNvSpPr>
          <a:spLocks noChangeShapeType="1"/>
        </xdr:cNvSpPr>
      </xdr:nvSpPr>
      <xdr:spPr bwMode="auto">
        <a:xfrm flipV="1">
          <a:off x="26289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184" name="Line 14">
          <a:extLst>
            <a:ext uri="{FF2B5EF4-FFF2-40B4-BE49-F238E27FC236}">
              <a16:creationId xmlns:a16="http://schemas.microsoft.com/office/drawing/2014/main" id="{5376D0E7-F7AE-4730-9AF8-D2B4BF7678A9}"/>
            </a:ext>
          </a:extLst>
        </xdr:cNvPr>
        <xdr:cNvSpPr>
          <a:spLocks noChangeShapeType="1"/>
        </xdr:cNvSpPr>
      </xdr:nvSpPr>
      <xdr:spPr bwMode="auto">
        <a:xfrm flipV="1">
          <a:off x="26289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</xdr:row>
      <xdr:rowOff>0</xdr:rowOff>
    </xdr:from>
    <xdr:to>
      <xdr:col>0</xdr:col>
      <xdr:colOff>2590800</xdr:colOff>
      <xdr:row>10</xdr:row>
      <xdr:rowOff>238125</xdr:rowOff>
    </xdr:to>
    <xdr:sp macro="" textlink="">
      <xdr:nvSpPr>
        <xdr:cNvPr id="33185" name="Line 15">
          <a:extLst>
            <a:ext uri="{FF2B5EF4-FFF2-40B4-BE49-F238E27FC236}">
              <a16:creationId xmlns:a16="http://schemas.microsoft.com/office/drawing/2014/main" id="{19619D81-7C92-486A-8EC3-F126F7111018}"/>
            </a:ext>
          </a:extLst>
        </xdr:cNvPr>
        <xdr:cNvSpPr>
          <a:spLocks noChangeShapeType="1"/>
        </xdr:cNvSpPr>
      </xdr:nvSpPr>
      <xdr:spPr bwMode="auto">
        <a:xfrm>
          <a:off x="0" y="1485900"/>
          <a:ext cx="2590800" cy="10382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</xdr:row>
      <xdr:rowOff>238125</xdr:rowOff>
    </xdr:from>
    <xdr:to>
      <xdr:col>2</xdr:col>
      <xdr:colOff>504825</xdr:colOff>
      <xdr:row>4</xdr:row>
      <xdr:rowOff>238125</xdr:rowOff>
    </xdr:to>
    <xdr:sp macro="" textlink="">
      <xdr:nvSpPr>
        <xdr:cNvPr id="33186" name="Line 17">
          <a:extLst>
            <a:ext uri="{FF2B5EF4-FFF2-40B4-BE49-F238E27FC236}">
              <a16:creationId xmlns:a16="http://schemas.microsoft.com/office/drawing/2014/main" id="{D340BDB3-0577-4271-93AA-2B9EDBB46F47}"/>
            </a:ext>
          </a:extLst>
        </xdr:cNvPr>
        <xdr:cNvSpPr>
          <a:spLocks noChangeShapeType="1"/>
        </xdr:cNvSpPr>
      </xdr:nvSpPr>
      <xdr:spPr bwMode="auto">
        <a:xfrm>
          <a:off x="2657475" y="1285875"/>
          <a:ext cx="1733550" cy="0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Word_97_-_2003_Document1.doc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.doc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Microsoft_Word_97_-_2003_Document3.doc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_-_2003_Document2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>
    <pageSetUpPr fitToPage="1"/>
  </sheetPr>
  <dimension ref="A1:M55"/>
  <sheetViews>
    <sheetView showGridLines="0" zoomScaleNormal="100" workbookViewId="0">
      <pane xSplit="2" ySplit="6" topLeftCell="C7" activePane="bottomRight" state="frozen"/>
      <selection sqref="A1:M1"/>
      <selection pane="topRight" sqref="A1:M1"/>
      <selection pane="bottomLeft" sqref="A1:M1"/>
      <selection pane="bottomRight" activeCell="C9" sqref="C9:G9"/>
    </sheetView>
  </sheetViews>
  <sheetFormatPr defaultRowHeight="15" customHeight="1"/>
  <cols>
    <col min="1" max="1" width="34.5" style="43" customWidth="1"/>
    <col min="2" max="2" width="8.5" style="13" customWidth="1"/>
    <col min="3" max="6" width="9.5" style="19" customWidth="1"/>
    <col min="7" max="7" width="11.5" style="20" customWidth="1"/>
    <col min="8" max="11" width="9.5" style="19" customWidth="1"/>
    <col min="12" max="12" width="11.5" style="20" customWidth="1"/>
    <col min="13" max="13" width="9.5" style="44" customWidth="1"/>
    <col min="14" max="16384" width="9" style="17"/>
  </cols>
  <sheetData>
    <row r="1" spans="1:13" s="31" customFormat="1" ht="24.95" customHeight="1">
      <c r="A1" s="376" t="s">
        <v>12</v>
      </c>
      <c r="B1" s="376"/>
      <c r="C1" s="377"/>
      <c r="D1" s="377"/>
      <c r="E1" s="377"/>
      <c r="F1" s="377"/>
      <c r="G1" s="377"/>
      <c r="H1" s="377"/>
      <c r="I1" s="377"/>
      <c r="J1" s="377"/>
      <c r="K1" s="377"/>
      <c r="L1" s="378"/>
      <c r="M1" s="379"/>
    </row>
    <row r="2" spans="1:13" s="32" customFormat="1" ht="24.95" customHeight="1">
      <c r="A2" s="376" t="s">
        <v>269</v>
      </c>
      <c r="B2" s="380"/>
      <c r="C2" s="381"/>
      <c r="D2" s="381"/>
      <c r="E2" s="381"/>
      <c r="F2" s="381"/>
      <c r="G2" s="381"/>
      <c r="H2" s="381"/>
      <c r="I2" s="381"/>
      <c r="J2" s="381"/>
      <c r="K2" s="381"/>
      <c r="L2" s="382"/>
      <c r="M2" s="382"/>
    </row>
    <row r="3" spans="1:13" s="33" customFormat="1" ht="64.5" customHeight="1">
      <c r="A3" s="383" t="s">
        <v>14</v>
      </c>
      <c r="B3" s="383"/>
      <c r="C3" s="384"/>
      <c r="D3" s="384"/>
      <c r="E3" s="384"/>
      <c r="F3" s="384"/>
      <c r="G3" s="384"/>
      <c r="H3" s="384"/>
      <c r="I3" s="384"/>
      <c r="J3" s="384"/>
      <c r="K3" s="385"/>
      <c r="L3" s="378"/>
      <c r="M3" s="379"/>
    </row>
    <row r="4" spans="1:13" s="34" customFormat="1" ht="24.95" customHeight="1">
      <c r="A4" s="29" t="s">
        <v>7</v>
      </c>
      <c r="B4" s="394" t="s">
        <v>248</v>
      </c>
      <c r="C4" s="394"/>
      <c r="E4" s="179" t="s">
        <v>8</v>
      </c>
      <c r="F4" s="386" t="s">
        <v>248</v>
      </c>
      <c r="G4" s="387"/>
      <c r="H4" s="388"/>
      <c r="I4" s="56"/>
      <c r="J4" s="35"/>
      <c r="K4" s="36"/>
    </row>
    <row r="5" spans="1:13" s="39" customFormat="1" ht="24.95" customHeight="1">
      <c r="A5" s="37"/>
      <c r="B5" s="38"/>
      <c r="C5" s="38"/>
      <c r="D5" s="38"/>
      <c r="E5" s="38"/>
      <c r="F5" s="38"/>
      <c r="G5" s="38"/>
      <c r="H5" s="389" t="s">
        <v>6</v>
      </c>
      <c r="I5" s="390"/>
      <c r="J5" s="390"/>
      <c r="K5" s="390"/>
      <c r="L5" s="390"/>
      <c r="M5" s="390"/>
    </row>
    <row r="6" spans="1:13" s="16" customFormat="1" ht="22.15" customHeight="1">
      <c r="A6" s="55" t="s">
        <v>2</v>
      </c>
      <c r="B6" s="10" t="s">
        <v>3</v>
      </c>
      <c r="C6" s="11" t="s">
        <v>270</v>
      </c>
      <c r="D6" s="40"/>
      <c r="E6" s="40"/>
      <c r="F6" s="40"/>
      <c r="G6" s="41"/>
      <c r="H6" s="11" t="s">
        <v>255</v>
      </c>
      <c r="I6" s="40"/>
      <c r="J6" s="40"/>
      <c r="K6" s="40"/>
      <c r="L6" s="41"/>
      <c r="M6" s="12" t="s">
        <v>9</v>
      </c>
    </row>
    <row r="7" spans="1:13" s="15" customFormat="1" ht="22.15" customHeight="1">
      <c r="A7" s="58" t="s">
        <v>16</v>
      </c>
      <c r="B7" s="183">
        <v>100000</v>
      </c>
      <c r="C7" s="391">
        <f>G8+C9+G13+C14+C20+C28+G39+C40+G47+C48+G51</f>
        <v>0</v>
      </c>
      <c r="D7" s="392"/>
      <c r="E7" s="392"/>
      <c r="F7" s="392"/>
      <c r="G7" s="393"/>
      <c r="H7" s="391">
        <f>L8+H9+L13+H14+H20+H28+L39+H40+L47+H48+L51</f>
        <v>0</v>
      </c>
      <c r="I7" s="392"/>
      <c r="J7" s="392"/>
      <c r="K7" s="392"/>
      <c r="L7" s="393"/>
      <c r="M7" s="149" t="str">
        <f>IF(AND(C7=0,H7=0),"0.0",IF(C7=H7,"0.0",IF(AND(H7=0,C7&lt;&gt;0),"--",+((C7/H7)-1)*100)))</f>
        <v>0.0</v>
      </c>
    </row>
    <row r="8" spans="1:13" ht="22.15" customHeight="1">
      <c r="A8" s="59" t="s">
        <v>113</v>
      </c>
      <c r="B8" s="276">
        <v>101000</v>
      </c>
      <c r="C8" s="286"/>
      <c r="D8" s="3"/>
      <c r="E8" s="3"/>
      <c r="F8" s="3"/>
      <c r="G8" s="277">
        <f>SUM(C8:F8)</f>
        <v>0</v>
      </c>
      <c r="H8" s="4"/>
      <c r="I8" s="3"/>
      <c r="J8" s="3"/>
      <c r="K8" s="3"/>
      <c r="L8" s="277">
        <f>SUM(H8:K8)</f>
        <v>0</v>
      </c>
      <c r="M8" s="149" t="str">
        <f>IF(AND(G8=0,L8=0),"0.0",IF(G8=L8,"0.0",IF(AND(G8&lt;&gt;0,L8=0),"--",+((G8/L8)-1)*100)))</f>
        <v>0.0</v>
      </c>
    </row>
    <row r="9" spans="1:13" ht="22.15" customHeight="1">
      <c r="A9" s="60" t="s">
        <v>114</v>
      </c>
      <c r="B9" s="197">
        <v>102000</v>
      </c>
      <c r="C9" s="403">
        <f>SUM(G10:G12)</f>
        <v>0</v>
      </c>
      <c r="D9" s="404"/>
      <c r="E9" s="404"/>
      <c r="F9" s="404"/>
      <c r="G9" s="405"/>
      <c r="H9" s="403">
        <f>SUM(L10:L12)</f>
        <v>0</v>
      </c>
      <c r="I9" s="404"/>
      <c r="J9" s="404"/>
      <c r="K9" s="404"/>
      <c r="L9" s="405"/>
      <c r="M9" s="149" t="str">
        <f>IF(AND(C9=0,H9=0),"0.0",IF(C9=H9,"0.0",IF(AND(H9=0,C9&lt;&gt;0),"--",+((C9/H9)-1)*100)))</f>
        <v>0.0</v>
      </c>
    </row>
    <row r="10" spans="1:13" ht="22.15" customHeight="1">
      <c r="A10" s="184" t="s">
        <v>265</v>
      </c>
      <c r="B10" s="197">
        <v>102010</v>
      </c>
      <c r="C10" s="1"/>
      <c r="D10" s="1"/>
      <c r="E10" s="1"/>
      <c r="F10" s="1"/>
      <c r="G10" s="265">
        <f>SUM(C10:F10)</f>
        <v>0</v>
      </c>
      <c r="H10" s="1"/>
      <c r="I10" s="1"/>
      <c r="J10" s="1"/>
      <c r="K10" s="1"/>
      <c r="L10" s="265">
        <f>SUM(H10:K10)</f>
        <v>0</v>
      </c>
      <c r="M10" s="149" t="str">
        <f>IF(AND(G10=0,L10=0),"0.0",IF(G10=L10,"0.0",IF(AND(G10&lt;&gt;0,L10=0),"--",+((G10/L10)-1)*100)))</f>
        <v>0.0</v>
      </c>
    </row>
    <row r="11" spans="1:13" ht="22.15" customHeight="1">
      <c r="A11" s="184" t="s">
        <v>266</v>
      </c>
      <c r="B11" s="197">
        <v>102020</v>
      </c>
      <c r="C11" s="1"/>
      <c r="D11" s="1"/>
      <c r="E11" s="1"/>
      <c r="F11" s="1"/>
      <c r="G11" s="265">
        <f>SUM(C11:F11)</f>
        <v>0</v>
      </c>
      <c r="H11" s="1"/>
      <c r="I11" s="1"/>
      <c r="J11" s="1"/>
      <c r="K11" s="1"/>
      <c r="L11" s="265">
        <f>SUM(H11:K11)</f>
        <v>0</v>
      </c>
      <c r="M11" s="149" t="str">
        <f t="shared" ref="M11:M19" si="0">IF(AND(G11=0,L11=0),"0.0",IF(G11=L11,"0.0",IF(AND(G11&lt;&gt;0,L11=0),"--",+((G11/L11)-1)*100)))</f>
        <v>0.0</v>
      </c>
    </row>
    <row r="12" spans="1:13" ht="22.15" customHeight="1">
      <c r="A12" s="184" t="s">
        <v>267</v>
      </c>
      <c r="B12" s="197">
        <v>102030</v>
      </c>
      <c r="C12" s="1"/>
      <c r="D12" s="1"/>
      <c r="E12" s="1"/>
      <c r="F12" s="1"/>
      <c r="G12" s="265">
        <f>SUM(C12:F12)</f>
        <v>0</v>
      </c>
      <c r="H12" s="1"/>
      <c r="I12" s="1"/>
      <c r="J12" s="1"/>
      <c r="K12" s="1"/>
      <c r="L12" s="265">
        <f>SUM(H12:K12)</f>
        <v>0</v>
      </c>
      <c r="M12" s="149" t="str">
        <f t="shared" si="0"/>
        <v>0.0</v>
      </c>
    </row>
    <row r="13" spans="1:13" ht="22.15" customHeight="1">
      <c r="A13" s="61" t="s">
        <v>115</v>
      </c>
      <c r="B13" s="197">
        <v>103000</v>
      </c>
      <c r="C13" s="1"/>
      <c r="D13" s="1"/>
      <c r="E13" s="1"/>
      <c r="F13" s="1"/>
      <c r="G13" s="266">
        <f>SUM(C13:F13)</f>
        <v>0</v>
      </c>
      <c r="H13" s="1"/>
      <c r="I13" s="1"/>
      <c r="J13" s="1"/>
      <c r="K13" s="1"/>
      <c r="L13" s="266">
        <f>SUM(H13:K13)</f>
        <v>0</v>
      </c>
      <c r="M13" s="149" t="str">
        <f t="shared" si="0"/>
        <v>0.0</v>
      </c>
    </row>
    <row r="14" spans="1:13" ht="22.15" customHeight="1">
      <c r="A14" s="61" t="s">
        <v>227</v>
      </c>
      <c r="B14" s="197">
        <v>104000</v>
      </c>
      <c r="C14" s="403">
        <f>SUM(G15:G19)</f>
        <v>0</v>
      </c>
      <c r="D14" s="404"/>
      <c r="E14" s="404"/>
      <c r="F14" s="404"/>
      <c r="G14" s="405"/>
      <c r="H14" s="403">
        <f>SUM(L15:L19)</f>
        <v>0</v>
      </c>
      <c r="I14" s="404"/>
      <c r="J14" s="404"/>
      <c r="K14" s="404"/>
      <c r="L14" s="405"/>
      <c r="M14" s="149" t="str">
        <f>IF(AND(C14=0,H14=0),"0.0",IF(C14=H14,"0.0",IF(AND(H14=0,C14&lt;&gt;0),"--",+((C14/H14)-1)*100)))</f>
        <v>0.0</v>
      </c>
    </row>
    <row r="15" spans="1:13" ht="22.15" customHeight="1">
      <c r="A15" s="184" t="s">
        <v>180</v>
      </c>
      <c r="B15" s="197">
        <v>104010</v>
      </c>
      <c r="C15" s="1"/>
      <c r="D15" s="1"/>
      <c r="E15" s="1"/>
      <c r="F15" s="1"/>
      <c r="G15" s="265">
        <f>SUM(C15:F15)</f>
        <v>0</v>
      </c>
      <c r="H15" s="1"/>
      <c r="I15" s="1"/>
      <c r="J15" s="1"/>
      <c r="K15" s="1"/>
      <c r="L15" s="265">
        <f>SUM(H15:K15)</f>
        <v>0</v>
      </c>
      <c r="M15" s="149" t="str">
        <f t="shared" si="0"/>
        <v>0.0</v>
      </c>
    </row>
    <row r="16" spans="1:13" ht="22.15" customHeight="1">
      <c r="A16" s="184" t="s">
        <v>181</v>
      </c>
      <c r="B16" s="197">
        <v>104020</v>
      </c>
      <c r="C16" s="1"/>
      <c r="D16" s="1"/>
      <c r="E16" s="1"/>
      <c r="F16" s="1"/>
      <c r="G16" s="265">
        <f>SUM(C16:F16)</f>
        <v>0</v>
      </c>
      <c r="H16" s="1"/>
      <c r="I16" s="1"/>
      <c r="J16" s="1"/>
      <c r="K16" s="1"/>
      <c r="L16" s="265">
        <f>SUM(H16:K16)</f>
        <v>0</v>
      </c>
      <c r="M16" s="149" t="str">
        <f t="shared" si="0"/>
        <v>0.0</v>
      </c>
    </row>
    <row r="17" spans="1:13" ht="22.15" customHeight="1">
      <c r="A17" s="184" t="s">
        <v>182</v>
      </c>
      <c r="B17" s="197">
        <v>104030</v>
      </c>
      <c r="C17" s="1"/>
      <c r="D17" s="1"/>
      <c r="E17" s="1"/>
      <c r="F17" s="1"/>
      <c r="G17" s="265">
        <f>SUM(C17:F17)</f>
        <v>0</v>
      </c>
      <c r="H17" s="1"/>
      <c r="I17" s="1"/>
      <c r="J17" s="1"/>
      <c r="K17" s="1"/>
      <c r="L17" s="265">
        <f>SUM(H17:K17)</f>
        <v>0</v>
      </c>
      <c r="M17" s="149" t="str">
        <f t="shared" si="0"/>
        <v>0.0</v>
      </c>
    </row>
    <row r="18" spans="1:13" ht="22.15" customHeight="1">
      <c r="A18" s="184" t="s">
        <v>183</v>
      </c>
      <c r="B18" s="197">
        <v>104040</v>
      </c>
      <c r="C18" s="1"/>
      <c r="D18" s="1"/>
      <c r="E18" s="1"/>
      <c r="F18" s="1"/>
      <c r="G18" s="265">
        <f>SUM(C18:F18)</f>
        <v>0</v>
      </c>
      <c r="H18" s="1"/>
      <c r="I18" s="1"/>
      <c r="J18" s="1"/>
      <c r="K18" s="1"/>
      <c r="L18" s="265">
        <f>SUM(H18:K18)</f>
        <v>0</v>
      </c>
      <c r="M18" s="149" t="str">
        <f t="shared" si="0"/>
        <v>0.0</v>
      </c>
    </row>
    <row r="19" spans="1:13" ht="22.15" customHeight="1">
      <c r="A19" s="184" t="s">
        <v>184</v>
      </c>
      <c r="B19" s="197">
        <v>104050</v>
      </c>
      <c r="C19" s="1"/>
      <c r="D19" s="1"/>
      <c r="E19" s="1"/>
      <c r="F19" s="1"/>
      <c r="G19" s="265">
        <f>SUM(C19:F19)</f>
        <v>0</v>
      </c>
      <c r="H19" s="1"/>
      <c r="I19" s="1"/>
      <c r="J19" s="1"/>
      <c r="K19" s="1"/>
      <c r="L19" s="265">
        <f>SUM(H19:K19)</f>
        <v>0</v>
      </c>
      <c r="M19" s="149" t="str">
        <f t="shared" si="0"/>
        <v>0.0</v>
      </c>
    </row>
    <row r="20" spans="1:13" ht="22.15" customHeight="1" thickBot="1">
      <c r="A20" s="62" t="s">
        <v>228</v>
      </c>
      <c r="B20" s="198">
        <v>105000</v>
      </c>
      <c r="C20" s="403">
        <f>SUM(C22:C26)-G27</f>
        <v>0</v>
      </c>
      <c r="D20" s="404"/>
      <c r="E20" s="404"/>
      <c r="F20" s="404"/>
      <c r="G20" s="405"/>
      <c r="H20" s="403">
        <f>SUM(H22:H26)-L27</f>
        <v>0</v>
      </c>
      <c r="I20" s="404"/>
      <c r="J20" s="404"/>
      <c r="K20" s="404"/>
      <c r="L20" s="405"/>
      <c r="M20" s="149" t="str">
        <f>IF(AND(C20=0,H20=0),"0.0",IF(C20=H20,"0.0",IF(AND(H20=0,C20&lt;&gt;0),"--",+((C20/H20)-1)*100)))</f>
        <v>0.0</v>
      </c>
    </row>
    <row r="21" spans="1:13" s="27" customFormat="1" ht="22.15" customHeight="1">
      <c r="A21" s="411" t="s">
        <v>235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3"/>
      <c r="M21" s="150"/>
    </row>
    <row r="22" spans="1:13" ht="22.15" customHeight="1">
      <c r="A22" s="279" t="s">
        <v>175</v>
      </c>
      <c r="B22" s="199">
        <v>105010</v>
      </c>
      <c r="C22" s="363">
        <f>'附表1-應收預付及應付預收款項明細表'!H18</f>
        <v>0</v>
      </c>
      <c r="D22" s="364"/>
      <c r="E22" s="364"/>
      <c r="F22" s="364"/>
      <c r="G22" s="365"/>
      <c r="H22" s="363">
        <f>'附表1-應收預付及應付預收款項明細表'!I18</f>
        <v>0</v>
      </c>
      <c r="I22" s="364"/>
      <c r="J22" s="364"/>
      <c r="K22" s="364"/>
      <c r="L22" s="406"/>
      <c r="M22" s="149" t="str">
        <f>IF(AND(C22=0,H22=0),"0.0",IF(C22=H22,"0.0",IF(AND(H22=0,C22&lt;&gt;0),"--",+((C22/H22)-1)*100)))</f>
        <v>0.0</v>
      </c>
    </row>
    <row r="23" spans="1:13" ht="22.15" customHeight="1">
      <c r="A23" s="280" t="s">
        <v>176</v>
      </c>
      <c r="B23" s="199">
        <v>105020</v>
      </c>
      <c r="C23" s="398">
        <f>'附表1-應收預付及應付預收款項明細表'!H26</f>
        <v>0</v>
      </c>
      <c r="D23" s="399"/>
      <c r="E23" s="399"/>
      <c r="F23" s="399"/>
      <c r="G23" s="401"/>
      <c r="H23" s="398">
        <f>'附表1-應收預付及應付預收款項明細表'!I26</f>
        <v>0</v>
      </c>
      <c r="I23" s="399"/>
      <c r="J23" s="399"/>
      <c r="K23" s="399"/>
      <c r="L23" s="400"/>
      <c r="M23" s="149" t="str">
        <f t="shared" ref="M23:M37" si="1">IF(AND(C23=0,H23=0),"0.0",IF(C23=H23,"0.0",IF(AND(H23=0,C23&lt;&gt;0),"--",+((C23/H23)-1)*100)))</f>
        <v>0.0</v>
      </c>
    </row>
    <row r="24" spans="1:13" ht="22.15" customHeight="1">
      <c r="A24" s="280" t="s">
        <v>177</v>
      </c>
      <c r="B24" s="199">
        <v>105030</v>
      </c>
      <c r="C24" s="398">
        <f>'附表1-應收預付及應付預收款項明細表'!H36</f>
        <v>0</v>
      </c>
      <c r="D24" s="399"/>
      <c r="E24" s="399"/>
      <c r="F24" s="399"/>
      <c r="G24" s="401"/>
      <c r="H24" s="398">
        <f>'附表1-應收預付及應付預收款項明細表'!I36</f>
        <v>0</v>
      </c>
      <c r="I24" s="399"/>
      <c r="J24" s="399"/>
      <c r="K24" s="399"/>
      <c r="L24" s="400"/>
      <c r="M24" s="149" t="str">
        <f t="shared" si="1"/>
        <v>0.0</v>
      </c>
    </row>
    <row r="25" spans="1:13" ht="22.15" customHeight="1">
      <c r="A25" s="280" t="s">
        <v>178</v>
      </c>
      <c r="B25" s="199">
        <v>105040</v>
      </c>
      <c r="C25" s="398">
        <f>'附表1-應收預付及應付預收款項明細表'!H44</f>
        <v>0</v>
      </c>
      <c r="D25" s="399"/>
      <c r="E25" s="399"/>
      <c r="F25" s="399"/>
      <c r="G25" s="401"/>
      <c r="H25" s="398">
        <f>'附表1-應收預付及應付預收款項明細表'!I44</f>
        <v>0</v>
      </c>
      <c r="I25" s="399"/>
      <c r="J25" s="399"/>
      <c r="K25" s="399"/>
      <c r="L25" s="400"/>
      <c r="M25" s="149" t="str">
        <f t="shared" si="1"/>
        <v>0.0</v>
      </c>
    </row>
    <row r="26" spans="1:13" ht="22.15" customHeight="1" thickBot="1">
      <c r="A26" s="281" t="s">
        <v>179</v>
      </c>
      <c r="B26" s="282">
        <v>105050</v>
      </c>
      <c r="C26" s="395">
        <f>'附表1-應收預付及應付預收款項明細表'!H52</f>
        <v>0</v>
      </c>
      <c r="D26" s="396"/>
      <c r="E26" s="396"/>
      <c r="F26" s="396"/>
      <c r="G26" s="402"/>
      <c r="H26" s="395">
        <f>'附表1-應收預付及應付預收款項明細表'!I52</f>
        <v>0</v>
      </c>
      <c r="I26" s="396"/>
      <c r="J26" s="396"/>
      <c r="K26" s="396"/>
      <c r="L26" s="397"/>
      <c r="M26" s="149" t="str">
        <f t="shared" si="1"/>
        <v>0.0</v>
      </c>
    </row>
    <row r="27" spans="1:13" ht="22.15" customHeight="1">
      <c r="A27" s="59" t="s">
        <v>231</v>
      </c>
      <c r="B27" s="200">
        <v>105060</v>
      </c>
      <c r="C27" s="1"/>
      <c r="D27" s="1"/>
      <c r="E27" s="1"/>
      <c r="F27" s="1"/>
      <c r="G27" s="267">
        <f>SUM(C27:F27)</f>
        <v>0</v>
      </c>
      <c r="H27" s="1"/>
      <c r="I27" s="1"/>
      <c r="J27" s="1"/>
      <c r="K27" s="1"/>
      <c r="L27" s="278">
        <f>SUM(H27:K27)</f>
        <v>0</v>
      </c>
      <c r="M27" s="149" t="str">
        <f>IF(AND(G27=0,L27=0),"0.0",IF(G27=L27,"0.0",IF(AND(G27&lt;&gt;0,L27=0),"--",+((G27/L27)-1)*100)))</f>
        <v>0.0</v>
      </c>
    </row>
    <row r="28" spans="1:13" ht="22.15" customHeight="1" thickBot="1">
      <c r="A28" s="63" t="s">
        <v>116</v>
      </c>
      <c r="B28" s="201">
        <v>106000</v>
      </c>
      <c r="C28" s="391">
        <f>C30+C31+C32+C33+C34+C35+C36+C37+G38</f>
        <v>0</v>
      </c>
      <c r="D28" s="392"/>
      <c r="E28" s="392"/>
      <c r="F28" s="392"/>
      <c r="G28" s="393"/>
      <c r="H28" s="391">
        <f>H30+H31+H32+H33+H34+H35+H36+H37+L38</f>
        <v>0</v>
      </c>
      <c r="I28" s="392"/>
      <c r="J28" s="392"/>
      <c r="K28" s="392"/>
      <c r="L28" s="393"/>
      <c r="M28" s="149" t="str">
        <f t="shared" si="1"/>
        <v>0.0</v>
      </c>
    </row>
    <row r="29" spans="1:13" s="27" customFormat="1" ht="22.15" customHeight="1">
      <c r="A29" s="360" t="s">
        <v>237</v>
      </c>
      <c r="B29" s="361"/>
      <c r="C29" s="361"/>
      <c r="D29" s="361"/>
      <c r="E29" s="361"/>
      <c r="F29" s="361"/>
      <c r="G29" s="361"/>
      <c r="H29" s="361"/>
      <c r="I29" s="361"/>
      <c r="J29" s="361"/>
      <c r="K29" s="361"/>
      <c r="L29" s="362"/>
      <c r="M29" s="283"/>
    </row>
    <row r="30" spans="1:13" ht="22.15" customHeight="1">
      <c r="A30" s="186" t="s">
        <v>205</v>
      </c>
      <c r="B30" s="196">
        <v>106010</v>
      </c>
      <c r="C30" s="363">
        <f>'附表2-國內外金融投資明細表'!L14</f>
        <v>0</v>
      </c>
      <c r="D30" s="364"/>
      <c r="E30" s="364"/>
      <c r="F30" s="364"/>
      <c r="G30" s="365"/>
      <c r="H30" s="363">
        <f>'附表2-國內外金融投資明細表'!M14</f>
        <v>0</v>
      </c>
      <c r="I30" s="364"/>
      <c r="J30" s="364"/>
      <c r="K30" s="364"/>
      <c r="L30" s="369"/>
      <c r="M30" s="149" t="str">
        <f t="shared" si="1"/>
        <v>0.0</v>
      </c>
    </row>
    <row r="31" spans="1:13" ht="22.15" customHeight="1">
      <c r="A31" s="187" t="s">
        <v>117</v>
      </c>
      <c r="B31" s="197">
        <v>106020</v>
      </c>
      <c r="C31" s="363">
        <f>'附表2-國內外金融投資明細表'!L15</f>
        <v>0</v>
      </c>
      <c r="D31" s="364"/>
      <c r="E31" s="364"/>
      <c r="F31" s="364"/>
      <c r="G31" s="365"/>
      <c r="H31" s="363">
        <f>'附表2-國內外金融投資明細表'!M15</f>
        <v>0</v>
      </c>
      <c r="I31" s="364"/>
      <c r="J31" s="364"/>
      <c r="K31" s="364"/>
      <c r="L31" s="369"/>
      <c r="M31" s="149" t="str">
        <f t="shared" si="1"/>
        <v>0.0</v>
      </c>
    </row>
    <row r="32" spans="1:13" ht="22.15" customHeight="1">
      <c r="A32" s="187" t="s">
        <v>118</v>
      </c>
      <c r="B32" s="196">
        <v>106030</v>
      </c>
      <c r="C32" s="363">
        <f>'附表2-國內外金融投資明細表'!L16</f>
        <v>0</v>
      </c>
      <c r="D32" s="364"/>
      <c r="E32" s="364"/>
      <c r="F32" s="364"/>
      <c r="G32" s="365"/>
      <c r="H32" s="363">
        <f>'附表2-國內外金融投資明細表'!M16</f>
        <v>0</v>
      </c>
      <c r="I32" s="364"/>
      <c r="J32" s="364"/>
      <c r="K32" s="364"/>
      <c r="L32" s="369"/>
      <c r="M32" s="149" t="str">
        <f t="shared" si="1"/>
        <v>0.0</v>
      </c>
    </row>
    <row r="33" spans="1:13" ht="22.15" customHeight="1">
      <c r="A33" s="187" t="s">
        <v>119</v>
      </c>
      <c r="B33" s="197">
        <v>106040</v>
      </c>
      <c r="C33" s="363">
        <f>'附表2-國內外金融投資明細表'!L17</f>
        <v>0</v>
      </c>
      <c r="D33" s="364"/>
      <c r="E33" s="364"/>
      <c r="F33" s="364"/>
      <c r="G33" s="365"/>
      <c r="H33" s="363">
        <f>'附表2-國內外金融投資明細表'!M17</f>
        <v>0</v>
      </c>
      <c r="I33" s="364"/>
      <c r="J33" s="364"/>
      <c r="K33" s="364"/>
      <c r="L33" s="369"/>
      <c r="M33" s="149" t="str">
        <f t="shared" si="1"/>
        <v>0.0</v>
      </c>
    </row>
    <row r="34" spans="1:13" ht="22.15" customHeight="1">
      <c r="A34" s="187" t="s">
        <v>120</v>
      </c>
      <c r="B34" s="196">
        <v>106050</v>
      </c>
      <c r="C34" s="363">
        <f>'附表2-國內外金融投資明細表'!L18</f>
        <v>0</v>
      </c>
      <c r="D34" s="364"/>
      <c r="E34" s="364"/>
      <c r="F34" s="364"/>
      <c r="G34" s="365"/>
      <c r="H34" s="363">
        <f>'附表2-國內外金融投資明細表'!M18</f>
        <v>0</v>
      </c>
      <c r="I34" s="364"/>
      <c r="J34" s="364"/>
      <c r="K34" s="364"/>
      <c r="L34" s="369"/>
      <c r="M34" s="149" t="str">
        <f t="shared" si="1"/>
        <v>0.0</v>
      </c>
    </row>
    <row r="35" spans="1:13" ht="22.15" customHeight="1">
      <c r="A35" s="187" t="s">
        <v>121</v>
      </c>
      <c r="B35" s="197">
        <v>106060</v>
      </c>
      <c r="C35" s="363">
        <f>'附表2-國內外金融投資明細表'!L19</f>
        <v>0</v>
      </c>
      <c r="D35" s="364"/>
      <c r="E35" s="364"/>
      <c r="F35" s="364"/>
      <c r="G35" s="365"/>
      <c r="H35" s="363">
        <f>'附表2-國內外金融投資明細表'!M19</f>
        <v>0</v>
      </c>
      <c r="I35" s="364"/>
      <c r="J35" s="364"/>
      <c r="K35" s="364"/>
      <c r="L35" s="369"/>
      <c r="M35" s="149" t="str">
        <f t="shared" si="1"/>
        <v>0.0</v>
      </c>
    </row>
    <row r="36" spans="1:13" ht="22.15" customHeight="1">
      <c r="A36" s="187" t="s">
        <v>165</v>
      </c>
      <c r="B36" s="196">
        <v>106070</v>
      </c>
      <c r="C36" s="363">
        <f>'附表2-國內外金融投資明細表'!L20</f>
        <v>0</v>
      </c>
      <c r="D36" s="364"/>
      <c r="E36" s="364"/>
      <c r="F36" s="364"/>
      <c r="G36" s="365"/>
      <c r="H36" s="363">
        <f>'附表2-國內外金融投資明細表'!M20</f>
        <v>0</v>
      </c>
      <c r="I36" s="364"/>
      <c r="J36" s="364"/>
      <c r="K36" s="364"/>
      <c r="L36" s="369"/>
      <c r="M36" s="149" t="str">
        <f t="shared" si="1"/>
        <v>0.0</v>
      </c>
    </row>
    <row r="37" spans="1:13" ht="22.15" customHeight="1" thickBot="1">
      <c r="A37" s="188" t="s">
        <v>166</v>
      </c>
      <c r="B37" s="284">
        <v>106080</v>
      </c>
      <c r="C37" s="366">
        <f>'附表2-國內外金融投資明細表'!L21</f>
        <v>0</v>
      </c>
      <c r="D37" s="367"/>
      <c r="E37" s="367"/>
      <c r="F37" s="367"/>
      <c r="G37" s="368"/>
      <c r="H37" s="366">
        <f>'附表2-國內外金融投資明細表'!M21</f>
        <v>0</v>
      </c>
      <c r="I37" s="367"/>
      <c r="J37" s="367"/>
      <c r="K37" s="367"/>
      <c r="L37" s="375"/>
      <c r="M37" s="149" t="str">
        <f t="shared" si="1"/>
        <v>0.0</v>
      </c>
    </row>
    <row r="38" spans="1:13" ht="22.15" customHeight="1">
      <c r="A38" s="185" t="s">
        <v>167</v>
      </c>
      <c r="B38" s="196">
        <v>106090</v>
      </c>
      <c r="C38" s="1"/>
      <c r="D38" s="1"/>
      <c r="E38" s="1"/>
      <c r="F38" s="1"/>
      <c r="G38" s="277">
        <f>SUM(C38:F38)</f>
        <v>0</v>
      </c>
      <c r="H38" s="1"/>
      <c r="I38" s="1"/>
      <c r="J38" s="1"/>
      <c r="K38" s="1"/>
      <c r="L38" s="277">
        <f>SUM(H38:K38)</f>
        <v>0</v>
      </c>
      <c r="M38" s="149" t="str">
        <f>IF(AND(G38=0,L38=0),"0.0",IF(G38=L38,"0.0",IF(AND(G38&lt;&gt;0,L38=0),"--",+((G38/L38)-1)*100)))</f>
        <v>0.0</v>
      </c>
    </row>
    <row r="39" spans="1:13" ht="22.15" customHeight="1">
      <c r="A39" s="64" t="s">
        <v>122</v>
      </c>
      <c r="B39" s="196">
        <v>107000</v>
      </c>
      <c r="C39" s="1"/>
      <c r="D39" s="1"/>
      <c r="E39" s="1"/>
      <c r="F39" s="1"/>
      <c r="G39" s="266">
        <f>SUM(C39:F39)</f>
        <v>0</v>
      </c>
      <c r="H39" s="1"/>
      <c r="I39" s="1"/>
      <c r="J39" s="1"/>
      <c r="K39" s="1"/>
      <c r="L39" s="266">
        <f>SUM(H39:K39)</f>
        <v>0</v>
      </c>
      <c r="M39" s="149" t="str">
        <f>IF(AND(G39=0,L39=0),"0.0",IF(G39=L39,"0.0",IF(AND(G39&lt;&gt;0,L39=0),"--",+((G39/L39)-1)*100)))</f>
        <v>0.0</v>
      </c>
    </row>
    <row r="40" spans="1:13" ht="22.15" customHeight="1">
      <c r="A40" s="60" t="s">
        <v>123</v>
      </c>
      <c r="B40" s="197">
        <v>108000</v>
      </c>
      <c r="C40" s="357">
        <f>G41+C43+C44+C45+G46</f>
        <v>0</v>
      </c>
      <c r="D40" s="358"/>
      <c r="E40" s="358"/>
      <c r="F40" s="358"/>
      <c r="G40" s="359"/>
      <c r="H40" s="357">
        <f>L41+H43+H44+H45+L46</f>
        <v>0</v>
      </c>
      <c r="I40" s="358"/>
      <c r="J40" s="358"/>
      <c r="K40" s="358"/>
      <c r="L40" s="359"/>
      <c r="M40" s="149" t="str">
        <f>IF(AND(C40=0,H40=0),"0.0",IF(C40=H40,"0.0",IF(AND(H40=0,C40&lt;&gt;0),"--",+((C40/H40)-1)*100)))</f>
        <v>0.0</v>
      </c>
    </row>
    <row r="41" spans="1:13" ht="22.15" customHeight="1" thickBot="1">
      <c r="A41" s="189" t="s">
        <v>17</v>
      </c>
      <c r="B41" s="198">
        <v>108010</v>
      </c>
      <c r="C41" s="1"/>
      <c r="D41" s="1"/>
      <c r="E41" s="1"/>
      <c r="F41" s="1"/>
      <c r="G41" s="265">
        <f>SUM(C41:F41)</f>
        <v>0</v>
      </c>
      <c r="H41" s="1"/>
      <c r="I41" s="1"/>
      <c r="J41" s="1"/>
      <c r="K41" s="1"/>
      <c r="L41" s="265">
        <f>SUM(H41:K41)</f>
        <v>0</v>
      </c>
      <c r="M41" s="149" t="str">
        <f>IF(AND(G41=0,L41=0),"0.0",IF(G41=L41,"0.0",IF(AND(G41&lt;&gt;0,L41=0),"--",+((G41/L41)-1)*100)))</f>
        <v>0.0</v>
      </c>
    </row>
    <row r="42" spans="1:13" s="27" customFormat="1" ht="22.15" customHeight="1">
      <c r="A42" s="360" t="s">
        <v>238</v>
      </c>
      <c r="B42" s="361"/>
      <c r="C42" s="361"/>
      <c r="D42" s="361"/>
      <c r="E42" s="361"/>
      <c r="F42" s="361"/>
      <c r="G42" s="361"/>
      <c r="H42" s="361"/>
      <c r="I42" s="361"/>
      <c r="J42" s="361"/>
      <c r="K42" s="361"/>
      <c r="L42" s="362"/>
      <c r="M42" s="151"/>
    </row>
    <row r="43" spans="1:13" ht="22.15" customHeight="1">
      <c r="A43" s="190" t="s">
        <v>189</v>
      </c>
      <c r="B43" s="203">
        <v>108020</v>
      </c>
      <c r="C43" s="354">
        <f>'附表2-國內外金融投資明細表'!L23</f>
        <v>0</v>
      </c>
      <c r="D43" s="355"/>
      <c r="E43" s="355"/>
      <c r="F43" s="355"/>
      <c r="G43" s="356"/>
      <c r="H43" s="354">
        <f>'附表2-國內外金融投資明細表'!M23</f>
        <v>0</v>
      </c>
      <c r="I43" s="355"/>
      <c r="J43" s="355"/>
      <c r="K43" s="355"/>
      <c r="L43" s="356"/>
      <c r="M43" s="149" t="str">
        <f>IF(AND(C43=0,H43=0),"0.0",IF(C43=H43,"0.0",IF(AND(H43=0,C43&lt;&gt;0),"--",+((C43/H43)-1)*100)))</f>
        <v>0.0</v>
      </c>
    </row>
    <row r="44" spans="1:13" ht="22.15" customHeight="1">
      <c r="A44" s="187" t="s">
        <v>162</v>
      </c>
      <c r="B44" s="197">
        <v>108030</v>
      </c>
      <c r="C44" s="370">
        <f>SUM('附表2-國內外金融投資明細表'!L24:L27)</f>
        <v>0</v>
      </c>
      <c r="D44" s="371"/>
      <c r="E44" s="371"/>
      <c r="F44" s="371"/>
      <c r="G44" s="372"/>
      <c r="H44" s="370">
        <f>SUM('附表2-國內外金融投資明細表'!M24:M27)</f>
        <v>0</v>
      </c>
      <c r="I44" s="371"/>
      <c r="J44" s="371"/>
      <c r="K44" s="371"/>
      <c r="L44" s="372"/>
      <c r="M44" s="149" t="str">
        <f>IF(AND(C44=0,H44=0),"0.0",IF(C44=H44,"0.0",IF(AND(H44=0,C44&lt;&gt;0),"--",+((C44/H44)-1)*100)))</f>
        <v>0.0</v>
      </c>
    </row>
    <row r="45" spans="1:13" ht="22.15" customHeight="1" thickBot="1">
      <c r="A45" s="191" t="s">
        <v>163</v>
      </c>
      <c r="B45" s="198">
        <v>108040</v>
      </c>
      <c r="C45" s="351">
        <f>'附表2-國內外金融投資明細表'!L28</f>
        <v>0</v>
      </c>
      <c r="D45" s="352"/>
      <c r="E45" s="352"/>
      <c r="F45" s="352"/>
      <c r="G45" s="353"/>
      <c r="H45" s="351">
        <f>'附表2-國內外金融投資明細表'!M28</f>
        <v>0</v>
      </c>
      <c r="I45" s="352"/>
      <c r="J45" s="352"/>
      <c r="K45" s="352"/>
      <c r="L45" s="353"/>
      <c r="M45" s="149" t="str">
        <f>IF(AND(C45=0,H45=0),"0.0",IF(C45=H45,"0.0",IF(AND(H45=0,C45&lt;&gt;0),"--",+((C45/H45)-1)*100)))</f>
        <v>0.0</v>
      </c>
    </row>
    <row r="46" spans="1:13" ht="22.15" customHeight="1">
      <c r="A46" s="192" t="s">
        <v>164</v>
      </c>
      <c r="B46" s="202">
        <v>108050</v>
      </c>
      <c r="C46" s="1"/>
      <c r="D46" s="1"/>
      <c r="E46" s="1"/>
      <c r="F46" s="1"/>
      <c r="G46" s="265">
        <f>SUM(C46:F46)</f>
        <v>0</v>
      </c>
      <c r="H46" s="1"/>
      <c r="I46" s="1"/>
      <c r="J46" s="1"/>
      <c r="K46" s="1"/>
      <c r="L46" s="265">
        <f>SUM(H46:K46)</f>
        <v>0</v>
      </c>
      <c r="M46" s="149" t="str">
        <f t="shared" ref="M46:M51" si="2">IF(AND(G46=0,L46=0),"0.0",IF(G46=L46,"0.0",IF(AND(G46&lt;&gt;0,L46=0),"--",+((G46/L46)-1)*100)))</f>
        <v>0.0</v>
      </c>
    </row>
    <row r="47" spans="1:13" ht="22.15" customHeight="1">
      <c r="A47" s="59" t="s">
        <v>124</v>
      </c>
      <c r="B47" s="196">
        <v>109000</v>
      </c>
      <c r="C47" s="1"/>
      <c r="D47" s="1"/>
      <c r="E47" s="1"/>
      <c r="F47" s="1"/>
      <c r="G47" s="266">
        <f>SUM(C47:F47)</f>
        <v>0</v>
      </c>
      <c r="H47" s="1"/>
      <c r="I47" s="1"/>
      <c r="J47" s="1"/>
      <c r="K47" s="1"/>
      <c r="L47" s="266">
        <f>SUM(H47:K47)</f>
        <v>0</v>
      </c>
      <c r="M47" s="149" t="str">
        <f t="shared" si="2"/>
        <v>0.0</v>
      </c>
    </row>
    <row r="48" spans="1:13" ht="22.15" customHeight="1">
      <c r="A48" s="61" t="s">
        <v>125</v>
      </c>
      <c r="B48" s="197">
        <v>110000</v>
      </c>
      <c r="C48" s="357">
        <f>SUM(G49:G50)</f>
        <v>0</v>
      </c>
      <c r="D48" s="358"/>
      <c r="E48" s="358"/>
      <c r="F48" s="358"/>
      <c r="G48" s="359"/>
      <c r="H48" s="357">
        <f>SUM(L49:L50)</f>
        <v>0</v>
      </c>
      <c r="I48" s="358"/>
      <c r="J48" s="358"/>
      <c r="K48" s="358"/>
      <c r="L48" s="359"/>
      <c r="M48" s="149" t="str">
        <f>IF(AND(C48=0,H48=0),"0.0",IF(C48=H48,"0.0",IF(AND(H48=0,C48&lt;&gt;0),"--",+((C48/H48)-1)*100)))</f>
        <v>0.0</v>
      </c>
    </row>
    <row r="49" spans="1:13" ht="22.15" customHeight="1">
      <c r="A49" s="184" t="s">
        <v>168</v>
      </c>
      <c r="B49" s="197">
        <v>110010</v>
      </c>
      <c r="C49" s="1"/>
      <c r="D49" s="1"/>
      <c r="E49" s="1"/>
      <c r="F49" s="1"/>
      <c r="G49" s="265">
        <f>SUM(C49:F49)</f>
        <v>0</v>
      </c>
      <c r="H49" s="1"/>
      <c r="I49" s="1"/>
      <c r="J49" s="1"/>
      <c r="K49" s="1"/>
      <c r="L49" s="265">
        <f>SUM(H49:K49)</f>
        <v>0</v>
      </c>
      <c r="M49" s="149" t="str">
        <f t="shared" si="2"/>
        <v>0.0</v>
      </c>
    </row>
    <row r="50" spans="1:13" ht="22.15" customHeight="1">
      <c r="A50" s="184" t="s">
        <v>169</v>
      </c>
      <c r="B50" s="197">
        <v>110020</v>
      </c>
      <c r="C50" s="300"/>
      <c r="D50" s="300"/>
      <c r="E50" s="300"/>
      <c r="F50" s="300"/>
      <c r="G50" s="265">
        <f>SUM(C50:F50)</f>
        <v>0</v>
      </c>
      <c r="H50" s="1"/>
      <c r="I50" s="1"/>
      <c r="J50" s="1"/>
      <c r="K50" s="1"/>
      <c r="L50" s="265">
        <f>SUM(H50:K50)</f>
        <v>0</v>
      </c>
      <c r="M50" s="149" t="str">
        <f t="shared" si="2"/>
        <v>0.0</v>
      </c>
    </row>
    <row r="51" spans="1:13" ht="31.5">
      <c r="A51" s="65" t="s">
        <v>126</v>
      </c>
      <c r="B51" s="204">
        <v>111000</v>
      </c>
      <c r="C51" s="269"/>
      <c r="D51" s="269"/>
      <c r="E51" s="269"/>
      <c r="F51" s="269"/>
      <c r="G51" s="270">
        <f>SUM(C51:F51)</f>
        <v>0</v>
      </c>
      <c r="H51" s="269"/>
      <c r="I51" s="269"/>
      <c r="J51" s="269"/>
      <c r="K51" s="269"/>
      <c r="L51" s="270">
        <f>SUM(H51:K51)</f>
        <v>0</v>
      </c>
      <c r="M51" s="152" t="str">
        <f t="shared" si="2"/>
        <v>0.0</v>
      </c>
    </row>
    <row r="52" spans="1:13" ht="20.100000000000001" customHeight="1">
      <c r="A52" s="114"/>
      <c r="B52" s="115"/>
      <c r="C52" s="6"/>
      <c r="D52" s="6"/>
      <c r="E52" s="6"/>
      <c r="F52" s="6"/>
      <c r="G52" s="116"/>
      <c r="H52" s="6"/>
      <c r="I52" s="6"/>
      <c r="J52" s="6"/>
      <c r="K52" s="6"/>
      <c r="L52" s="116"/>
      <c r="M52" s="117"/>
    </row>
    <row r="53" spans="1:13" s="18" customFormat="1" ht="24.95" customHeight="1">
      <c r="A53" s="7" t="s">
        <v>153</v>
      </c>
      <c r="B53" s="181"/>
      <c r="C53" s="42" t="s">
        <v>154</v>
      </c>
      <c r="D53" s="181"/>
      <c r="E53" s="42" t="s">
        <v>155</v>
      </c>
      <c r="F53" s="7" t="s">
        <v>211</v>
      </c>
      <c r="G53" s="182"/>
      <c r="H53" s="7" t="s">
        <v>213</v>
      </c>
      <c r="I53" s="407"/>
      <c r="J53" s="408"/>
      <c r="K53" s="7" t="s">
        <v>212</v>
      </c>
      <c r="L53" s="409"/>
      <c r="M53" s="410"/>
    </row>
    <row r="54" spans="1:13" s="18" customFormat="1" ht="9.6" customHeight="1">
      <c r="A54" s="7"/>
      <c r="B54" s="119"/>
      <c r="C54" s="42"/>
      <c r="D54" s="119"/>
      <c r="E54" s="8"/>
      <c r="G54" s="118"/>
      <c r="H54" s="120"/>
      <c r="I54" s="118"/>
      <c r="J54" s="121"/>
      <c r="K54" s="118"/>
      <c r="L54" s="122"/>
      <c r="M54" s="123"/>
    </row>
    <row r="55" spans="1:13" s="14" customFormat="1" ht="24.95" customHeight="1">
      <c r="A55" s="373" t="s">
        <v>252</v>
      </c>
      <c r="B55" s="374"/>
      <c r="C55" s="374"/>
      <c r="D55" s="374"/>
      <c r="E55" s="374"/>
      <c r="F55" s="374"/>
      <c r="G55" s="374"/>
      <c r="H55" s="374"/>
      <c r="I55" s="374"/>
      <c r="J55" s="374"/>
      <c r="K55" s="374"/>
      <c r="L55" s="374"/>
      <c r="M55" s="374"/>
    </row>
  </sheetData>
  <sheetProtection sheet="1"/>
  <mergeCells count="58">
    <mergeCell ref="H48:L48"/>
    <mergeCell ref="C25:G25"/>
    <mergeCell ref="I53:J53"/>
    <mergeCell ref="L53:M53"/>
    <mergeCell ref="C20:G20"/>
    <mergeCell ref="H32:L32"/>
    <mergeCell ref="A21:L21"/>
    <mergeCell ref="H35:L35"/>
    <mergeCell ref="C44:G44"/>
    <mergeCell ref="C35:G35"/>
    <mergeCell ref="C48:G48"/>
    <mergeCell ref="H14:L14"/>
    <mergeCell ref="H20:L20"/>
    <mergeCell ref="H23:L23"/>
    <mergeCell ref="H22:L22"/>
    <mergeCell ref="H9:L9"/>
    <mergeCell ref="C14:G14"/>
    <mergeCell ref="C23:G23"/>
    <mergeCell ref="C9:G9"/>
    <mergeCell ref="C28:G28"/>
    <mergeCell ref="B4:C4"/>
    <mergeCell ref="C7:G7"/>
    <mergeCell ref="H26:L26"/>
    <mergeCell ref="H25:L25"/>
    <mergeCell ref="H7:L7"/>
    <mergeCell ref="H24:L24"/>
    <mergeCell ref="C24:G24"/>
    <mergeCell ref="C26:G26"/>
    <mergeCell ref="A1:M1"/>
    <mergeCell ref="A2:M2"/>
    <mergeCell ref="A3:M3"/>
    <mergeCell ref="C30:G30"/>
    <mergeCell ref="C31:G31"/>
    <mergeCell ref="H36:L36"/>
    <mergeCell ref="C22:G22"/>
    <mergeCell ref="F4:H4"/>
    <mergeCell ref="H5:M5"/>
    <mergeCell ref="H28:L28"/>
    <mergeCell ref="A55:M55"/>
    <mergeCell ref="A42:L42"/>
    <mergeCell ref="H30:L30"/>
    <mergeCell ref="H31:L31"/>
    <mergeCell ref="C34:G34"/>
    <mergeCell ref="H33:L33"/>
    <mergeCell ref="C36:G36"/>
    <mergeCell ref="H40:L40"/>
    <mergeCell ref="H37:L37"/>
    <mergeCell ref="H45:L45"/>
    <mergeCell ref="C45:G45"/>
    <mergeCell ref="H43:L43"/>
    <mergeCell ref="C40:G40"/>
    <mergeCell ref="C43:G43"/>
    <mergeCell ref="A29:L29"/>
    <mergeCell ref="C32:G32"/>
    <mergeCell ref="C37:G37"/>
    <mergeCell ref="H34:L34"/>
    <mergeCell ref="H44:L44"/>
    <mergeCell ref="C33:G33"/>
  </mergeCells>
  <phoneticPr fontId="2" type="noConversion"/>
  <conditionalFormatting sqref="D8:F8">
    <cfRule type="expression" dxfId="243" priority="72" stopIfTrue="1">
      <formula>ROUNDDOWN(D8,0)-D8&lt;&gt;0</formula>
    </cfRule>
  </conditionalFormatting>
  <conditionalFormatting sqref="C10:F13">
    <cfRule type="expression" dxfId="242" priority="70" stopIfTrue="1">
      <formula>ROUNDDOWN(C10,0)-C10&lt;&gt;0</formula>
    </cfRule>
  </conditionalFormatting>
  <conditionalFormatting sqref="H10:K13">
    <cfRule type="expression" dxfId="241" priority="69" stopIfTrue="1">
      <formula>ROUNDDOWN(H10,0)-H10&lt;&gt;0</formula>
    </cfRule>
  </conditionalFormatting>
  <conditionalFormatting sqref="C15:F19">
    <cfRule type="expression" dxfId="240" priority="68" stopIfTrue="1">
      <formula>ROUNDDOWN(C15,0)-C15&lt;&gt;0</formula>
    </cfRule>
  </conditionalFormatting>
  <conditionalFormatting sqref="H15:K19">
    <cfRule type="expression" dxfId="239" priority="67" stopIfTrue="1">
      <formula>ROUNDDOWN(H15,0)-H15&lt;&gt;0</formula>
    </cfRule>
  </conditionalFormatting>
  <conditionalFormatting sqref="H46:K47">
    <cfRule type="expression" dxfId="238" priority="61" stopIfTrue="1">
      <formula>ROUNDDOWN(H46,0)-H46&lt;&gt;0</formula>
    </cfRule>
  </conditionalFormatting>
  <conditionalFormatting sqref="C49:F51">
    <cfRule type="expression" dxfId="237" priority="60" stopIfTrue="1">
      <formula>ROUNDDOWN(C49,0)-C49&lt;&gt;0</formula>
    </cfRule>
  </conditionalFormatting>
  <conditionalFormatting sqref="H49:K51">
    <cfRule type="expression" dxfId="236" priority="59" stopIfTrue="1">
      <formula>ROUNDDOWN(H49,0)-H49&lt;&gt;0</formula>
    </cfRule>
  </conditionalFormatting>
  <conditionalFormatting sqref="C7:G7">
    <cfRule type="expression" dxfId="235" priority="58" stopIfTrue="1">
      <formula>ROUNDDOWN(C7,0)-C7&lt;&gt;0</formula>
    </cfRule>
  </conditionalFormatting>
  <conditionalFormatting sqref="H7:L7">
    <cfRule type="expression" dxfId="234" priority="57" stopIfTrue="1">
      <formula>ROUNDDOWN(H7,0)-H7&lt;&gt;0</formula>
    </cfRule>
  </conditionalFormatting>
  <conditionalFormatting sqref="C9:G9">
    <cfRule type="expression" dxfId="233" priority="56" stopIfTrue="1">
      <formula>ROUNDDOWN(C9,0)-C9&lt;&gt;0</formula>
    </cfRule>
  </conditionalFormatting>
  <conditionalFormatting sqref="H9:L9">
    <cfRule type="expression" dxfId="232" priority="55" stopIfTrue="1">
      <formula>ROUNDDOWN(H9,0)-H9&lt;&gt;0</formula>
    </cfRule>
  </conditionalFormatting>
  <conditionalFormatting sqref="C14:G14">
    <cfRule type="expression" dxfId="231" priority="54" stopIfTrue="1">
      <formula>ROUNDDOWN(C14,0)-C14&lt;&gt;0</formula>
    </cfRule>
  </conditionalFormatting>
  <conditionalFormatting sqref="H14:L14">
    <cfRule type="expression" dxfId="230" priority="53" stopIfTrue="1">
      <formula>ROUNDDOWN(H14,0)-H14&lt;&gt;0</formula>
    </cfRule>
  </conditionalFormatting>
  <conditionalFormatting sqref="C20:G20">
    <cfRule type="expression" dxfId="229" priority="52" stopIfTrue="1">
      <formula>ROUNDDOWN(C20,0)-C20&lt;&gt;0</formula>
    </cfRule>
  </conditionalFormatting>
  <conditionalFormatting sqref="C22:G22">
    <cfRule type="expression" dxfId="228" priority="50" stopIfTrue="1">
      <formula>ROUNDDOWN(C22,0)-C22&lt;&gt;0</formula>
    </cfRule>
  </conditionalFormatting>
  <conditionalFormatting sqref="H22:L22">
    <cfRule type="expression" dxfId="227" priority="49" stopIfTrue="1">
      <formula>ROUNDDOWN(H22,0)-H22&lt;&gt;0</formula>
    </cfRule>
  </conditionalFormatting>
  <conditionalFormatting sqref="C23:G26">
    <cfRule type="expression" dxfId="226" priority="48" stopIfTrue="1">
      <formula>ROUNDDOWN(C23,0)-C23&lt;&gt;0</formula>
    </cfRule>
  </conditionalFormatting>
  <conditionalFormatting sqref="H23:L26">
    <cfRule type="expression" dxfId="225" priority="47" stopIfTrue="1">
      <formula>ROUNDDOWN(H23,0)-H23&lt;&gt;0</formula>
    </cfRule>
  </conditionalFormatting>
  <conditionalFormatting sqref="C27:F27">
    <cfRule type="expression" dxfId="224" priority="46" stopIfTrue="1">
      <formula>ROUNDDOWN(C27,0)-C27&lt;&gt;0</formula>
    </cfRule>
  </conditionalFormatting>
  <conditionalFormatting sqref="H27:K27">
    <cfRule type="expression" dxfId="223" priority="45" stopIfTrue="1">
      <formula>ROUNDDOWN(H27,0)-H27&lt;&gt;0</formula>
    </cfRule>
  </conditionalFormatting>
  <conditionalFormatting sqref="C30:G37">
    <cfRule type="expression" dxfId="222" priority="44" stopIfTrue="1">
      <formula>ROUNDDOWN(C30,0)-C30&lt;&gt;0</formula>
    </cfRule>
  </conditionalFormatting>
  <conditionalFormatting sqref="H30:L37">
    <cfRule type="expression" dxfId="221" priority="43" stopIfTrue="1">
      <formula>ROUNDDOWN(H30,0)-H30&lt;&gt;0</formula>
    </cfRule>
  </conditionalFormatting>
  <conditionalFormatting sqref="C38:F39">
    <cfRule type="expression" dxfId="220" priority="42" stopIfTrue="1">
      <formula>ROUNDDOWN(C38,0)-C38&lt;&gt;0</formula>
    </cfRule>
  </conditionalFormatting>
  <conditionalFormatting sqref="H38:K39">
    <cfRule type="expression" dxfId="219" priority="41" stopIfTrue="1">
      <formula>ROUNDDOWN(H38,0)-H38&lt;&gt;0</formula>
    </cfRule>
  </conditionalFormatting>
  <conditionalFormatting sqref="C41:F41">
    <cfRule type="expression" dxfId="218" priority="40" stopIfTrue="1">
      <formula>ROUNDDOWN(C41,0)-C41&lt;&gt;0</formula>
    </cfRule>
  </conditionalFormatting>
  <conditionalFormatting sqref="H41:K41">
    <cfRule type="expression" dxfId="217" priority="39" stopIfTrue="1">
      <formula>ROUNDDOWN(H41,0)-H41&lt;&gt;0</formula>
    </cfRule>
  </conditionalFormatting>
  <conditionalFormatting sqref="C28:G28">
    <cfRule type="expression" dxfId="216" priority="38" stopIfTrue="1">
      <formula>ROUNDDOWN(C28,0)-C28&lt;&gt;0</formula>
    </cfRule>
  </conditionalFormatting>
  <conditionalFormatting sqref="H28:L28">
    <cfRule type="expression" dxfId="215" priority="37" stopIfTrue="1">
      <formula>ROUNDDOWN(H28,0)-H28&lt;&gt;0</formula>
    </cfRule>
  </conditionalFormatting>
  <conditionalFormatting sqref="L8">
    <cfRule type="expression" dxfId="214" priority="35" stopIfTrue="1">
      <formula>ROUNDDOWN(L8,0)-L8&lt;&gt;0</formula>
    </cfRule>
  </conditionalFormatting>
  <conditionalFormatting sqref="I8:K8">
    <cfRule type="expression" dxfId="213" priority="34" stopIfTrue="1">
      <formula>ROUNDDOWN(I8,0)-I8&lt;&gt;0</formula>
    </cfRule>
  </conditionalFormatting>
  <conditionalFormatting sqref="G8">
    <cfRule type="expression" dxfId="212" priority="33" stopIfTrue="1">
      <formula>ROUNDDOWN(G8,0)-G8&lt;&gt;0</formula>
    </cfRule>
  </conditionalFormatting>
  <conditionalFormatting sqref="G10:G13">
    <cfRule type="expression" dxfId="211" priority="32" stopIfTrue="1">
      <formula>ROUNDDOWN(G10,0)-G10&lt;&gt;0</formula>
    </cfRule>
  </conditionalFormatting>
  <conditionalFormatting sqref="L10:L13">
    <cfRule type="expression" dxfId="210" priority="31" stopIfTrue="1">
      <formula>ROUNDDOWN(L10,0)-L10&lt;&gt;0</formula>
    </cfRule>
  </conditionalFormatting>
  <conditionalFormatting sqref="G15:G19">
    <cfRule type="expression" dxfId="209" priority="30" stopIfTrue="1">
      <formula>ROUNDDOWN(G15,0)-G15&lt;&gt;0</formula>
    </cfRule>
  </conditionalFormatting>
  <conditionalFormatting sqref="L15:L19">
    <cfRule type="expression" dxfId="208" priority="29" stopIfTrue="1">
      <formula>ROUNDDOWN(L15,0)-L15&lt;&gt;0</formula>
    </cfRule>
  </conditionalFormatting>
  <conditionalFormatting sqref="G38">
    <cfRule type="expression" dxfId="207" priority="28" stopIfTrue="1">
      <formula>ROUNDDOWN(G38,0)-G38&lt;&gt;0</formula>
    </cfRule>
  </conditionalFormatting>
  <conditionalFormatting sqref="G39">
    <cfRule type="expression" dxfId="206" priority="27" stopIfTrue="1">
      <formula>ROUNDDOWN(G39,0)-G39&lt;&gt;0</formula>
    </cfRule>
  </conditionalFormatting>
  <conditionalFormatting sqref="L38">
    <cfRule type="expression" dxfId="205" priority="26" stopIfTrue="1">
      <formula>ROUNDDOWN(L38,0)-L38&lt;&gt;0</formula>
    </cfRule>
  </conditionalFormatting>
  <conditionalFormatting sqref="L39">
    <cfRule type="expression" dxfId="204" priority="25" stopIfTrue="1">
      <formula>ROUNDDOWN(L39,0)-L39&lt;&gt;0</formula>
    </cfRule>
  </conditionalFormatting>
  <conditionalFormatting sqref="G41">
    <cfRule type="expression" dxfId="203" priority="24" stopIfTrue="1">
      <formula>ROUNDDOWN(G41,0)-G41&lt;&gt;0</formula>
    </cfRule>
  </conditionalFormatting>
  <conditionalFormatting sqref="L41">
    <cfRule type="expression" dxfId="202" priority="23" stopIfTrue="1">
      <formula>ROUNDDOWN(L41,0)-L41&lt;&gt;0</formula>
    </cfRule>
  </conditionalFormatting>
  <conditionalFormatting sqref="G46">
    <cfRule type="expression" dxfId="201" priority="22" stopIfTrue="1">
      <formula>ROUNDDOWN(G46,0)-G46&lt;&gt;0</formula>
    </cfRule>
  </conditionalFormatting>
  <conditionalFormatting sqref="G47">
    <cfRule type="expression" dxfId="200" priority="21" stopIfTrue="1">
      <formula>ROUNDDOWN(G47,0)-G47&lt;&gt;0</formula>
    </cfRule>
  </conditionalFormatting>
  <conditionalFormatting sqref="G49:G51">
    <cfRule type="expression" dxfId="199" priority="20" stopIfTrue="1">
      <formula>ROUNDDOWN(G49,0)-G49&lt;&gt;0</formula>
    </cfRule>
  </conditionalFormatting>
  <conditionalFormatting sqref="L46:L47">
    <cfRule type="expression" dxfId="198" priority="19" stopIfTrue="1">
      <formula>ROUNDDOWN(L46,0)-L46&lt;&gt;0</formula>
    </cfRule>
  </conditionalFormatting>
  <conditionalFormatting sqref="L49:L50">
    <cfRule type="expression" dxfId="197" priority="18" stopIfTrue="1">
      <formula>ROUNDDOWN(L49,0)-L49&lt;&gt;0</formula>
    </cfRule>
  </conditionalFormatting>
  <conditionalFormatting sqref="L51">
    <cfRule type="expression" dxfId="196" priority="17" stopIfTrue="1">
      <formula>ROUNDDOWN(L51,0)-L51&lt;&gt;0</formula>
    </cfRule>
  </conditionalFormatting>
  <conditionalFormatting sqref="C46:F47">
    <cfRule type="expression" dxfId="195" priority="16" stopIfTrue="1">
      <formula>ROUNDDOWN(C46,0)-C46&lt;&gt;0</formula>
    </cfRule>
  </conditionalFormatting>
  <conditionalFormatting sqref="H20:L20">
    <cfRule type="expression" dxfId="194" priority="12" stopIfTrue="1">
      <formula>ROUNDDOWN(H20,0)-H20&lt;&gt;0</formula>
    </cfRule>
  </conditionalFormatting>
  <conditionalFormatting sqref="C43:G43">
    <cfRule type="expression" dxfId="193" priority="7" stopIfTrue="1">
      <formula>ROUNDDOWN(C43,0)-C43&lt;&gt;0</formula>
    </cfRule>
  </conditionalFormatting>
  <conditionalFormatting sqref="C44:G44">
    <cfRule type="expression" dxfId="192" priority="10" stopIfTrue="1">
      <formula>ROUNDDOWN(C44,0)-C44&lt;&gt;0</formula>
    </cfRule>
  </conditionalFormatting>
  <conditionalFormatting sqref="C45:G45">
    <cfRule type="expression" dxfId="191" priority="8" stopIfTrue="1">
      <formula>ROUNDDOWN(C45,0)-C45&lt;&gt;0</formula>
    </cfRule>
    <cfRule type="expression" dxfId="190" priority="9" stopIfTrue="1">
      <formula>ROUNDDOWN(C46,0)-C46&lt;&gt;0</formula>
    </cfRule>
  </conditionalFormatting>
  <conditionalFormatting sqref="H43:L43">
    <cfRule type="expression" dxfId="189" priority="3" stopIfTrue="1">
      <formula>ROUNDDOWN(H43,0)-H43&lt;&gt;0</formula>
    </cfRule>
  </conditionalFormatting>
  <conditionalFormatting sqref="H44:L44">
    <cfRule type="expression" dxfId="188" priority="6" stopIfTrue="1">
      <formula>ROUNDDOWN(H44,0)-H44&lt;&gt;0</formula>
    </cfRule>
  </conditionalFormatting>
  <conditionalFormatting sqref="H45:L45">
    <cfRule type="expression" dxfId="187" priority="4" stopIfTrue="1">
      <formula>ROUNDDOWN(H45,0)-H45&lt;&gt;0</formula>
    </cfRule>
    <cfRule type="expression" dxfId="186" priority="5" stopIfTrue="1">
      <formula>ROUNDDOWN(H46,0)-H46&lt;&gt;0</formula>
    </cfRule>
  </conditionalFormatting>
  <conditionalFormatting sqref="C8">
    <cfRule type="expression" dxfId="185" priority="2" stopIfTrue="1">
      <formula>ROUNDDOWN(C8,0)-C8&lt;&gt;0</formula>
    </cfRule>
  </conditionalFormatting>
  <conditionalFormatting sqref="H8">
    <cfRule type="expression" dxfId="184" priority="1" stopIfTrue="1">
      <formula>ROUNDDOWN(H8,0)-H8&lt;&gt;0</formula>
    </cfRule>
  </conditionalFormatting>
  <printOptions horizontalCentered="1"/>
  <pageMargins left="0" right="0" top="0.78740157480314965" bottom="0.19685039370078741" header="7.874015748031496E-2" footer="0"/>
  <pageSetup paperSize="9" scale="62" orientation="portrait" r:id="rId1"/>
  <headerFooter alignWithMargins="0"/>
  <ignoredErrors>
    <ignoredError sqref="G10:G13 G15:G19 G27 G38:G39 G41 G46:G47 G49:G50 G51" formulaRange="1"/>
    <ignoredError sqref="C45 H43:H44 H45" unlockedFormula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1273" r:id="rId4">
          <objectPr defaultSize="0" autoPict="0" r:id="rId5">
            <anchor>
              <from>
                <xdr:col>9</xdr:col>
                <xdr:colOff>371475</xdr:colOff>
                <xdr:row>0</xdr:row>
                <xdr:rowOff>85725</xdr:rowOff>
              </from>
              <to>
                <xdr:col>12</xdr:col>
                <xdr:colOff>609600</xdr:colOff>
                <xdr:row>2</xdr:row>
                <xdr:rowOff>381000</xdr:rowOff>
              </to>
            </anchor>
          </objectPr>
        </oleObject>
      </mc:Choice>
      <mc:Fallback>
        <oleObject progId="Word.Document.8" shapeId="1273" r:id="rId4"/>
      </mc:Fallback>
    </mc:AlternateContent>
    <mc:AlternateContent xmlns:mc="http://schemas.openxmlformats.org/markup-compatibility/2006">
      <mc:Choice Requires="x14">
        <oleObject progId="Word.Document.8" shapeId="28855" r:id="rId6">
          <objectPr defaultSize="0" autoPict="0" r:id="rId7">
            <anchor moveWithCells="1" sizeWithCells="1">
              <from>
                <xdr:col>0</xdr:col>
                <xdr:colOff>28575</xdr:colOff>
                <xdr:row>0</xdr:row>
                <xdr:rowOff>85725</xdr:rowOff>
              </from>
              <to>
                <xdr:col>1</xdr:col>
                <xdr:colOff>180975</xdr:colOff>
                <xdr:row>2</xdr:row>
                <xdr:rowOff>609600</xdr:rowOff>
              </to>
            </anchor>
          </objectPr>
        </oleObject>
      </mc:Choice>
      <mc:Fallback>
        <oleObject progId="Word.Document.8" shapeId="28855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2">
    <pageSetUpPr fitToPage="1"/>
  </sheetPr>
  <dimension ref="A1:M49"/>
  <sheetViews>
    <sheetView showGridLines="0" tabSelected="1" zoomScaleNormal="100" workbookViewId="0">
      <pane xSplit="2" ySplit="6" topLeftCell="C43" activePane="bottomRight" state="frozen"/>
      <selection sqref="A1:M1"/>
      <selection pane="topRight" sqref="A1:M1"/>
      <selection pane="bottomLeft" sqref="A1:M1"/>
      <selection pane="bottomRight" activeCell="E6" sqref="E6"/>
    </sheetView>
  </sheetViews>
  <sheetFormatPr defaultRowHeight="15.75"/>
  <cols>
    <col min="1" max="1" width="38" style="51" customWidth="1"/>
    <col min="2" max="2" width="9.5" style="51" customWidth="1"/>
    <col min="3" max="5" width="9.125" style="52" customWidth="1"/>
    <col min="6" max="6" width="10.125" style="52" customWidth="1"/>
    <col min="7" max="7" width="12.5" style="53" customWidth="1"/>
    <col min="8" max="10" width="9.125" style="52" customWidth="1"/>
    <col min="11" max="11" width="11.125" style="52" customWidth="1"/>
    <col min="12" max="12" width="12.5" style="53" customWidth="1"/>
    <col min="13" max="13" width="9.5" style="28" customWidth="1"/>
    <col min="14" max="16384" width="9" style="28"/>
  </cols>
  <sheetData>
    <row r="1" spans="1:13" s="45" customFormat="1" ht="24.95" customHeight="1">
      <c r="A1" s="423" t="s">
        <v>13</v>
      </c>
      <c r="B1" s="423"/>
      <c r="C1" s="423"/>
      <c r="D1" s="423"/>
      <c r="E1" s="423"/>
      <c r="F1" s="423"/>
      <c r="G1" s="423"/>
      <c r="H1" s="423"/>
      <c r="I1" s="423"/>
      <c r="J1" s="423"/>
      <c r="K1" s="374"/>
      <c r="L1" s="374"/>
      <c r="M1" s="374"/>
    </row>
    <row r="2" spans="1:13" s="46" customFormat="1" ht="24.95" customHeight="1">
      <c r="A2" s="423" t="s">
        <v>271</v>
      </c>
      <c r="B2" s="423"/>
      <c r="C2" s="423"/>
      <c r="D2" s="423"/>
      <c r="E2" s="423"/>
      <c r="F2" s="423"/>
      <c r="G2" s="423"/>
      <c r="H2" s="423"/>
      <c r="I2" s="423"/>
      <c r="J2" s="423"/>
      <c r="K2" s="374"/>
      <c r="L2" s="374"/>
      <c r="M2" s="374"/>
    </row>
    <row r="3" spans="1:13" s="46" customFormat="1" ht="59.25" customHeight="1">
      <c r="A3" s="424" t="s">
        <v>15</v>
      </c>
      <c r="B3" s="424"/>
      <c r="C3" s="424"/>
      <c r="D3" s="424"/>
      <c r="E3" s="424"/>
      <c r="F3" s="424"/>
      <c r="G3" s="424"/>
      <c r="H3" s="424"/>
      <c r="I3" s="424"/>
      <c r="J3" s="424"/>
      <c r="K3" s="374"/>
      <c r="L3" s="374"/>
      <c r="M3" s="374"/>
    </row>
    <row r="4" spans="1:13" s="34" customFormat="1" ht="24.95" customHeight="1">
      <c r="A4" s="29" t="s">
        <v>156</v>
      </c>
      <c r="B4" s="421" t="str">
        <f>IF(ISBLANK(資產表!B4),"",資產表!B4)</f>
        <v>(請填)</v>
      </c>
      <c r="C4" s="422"/>
      <c r="D4" s="35"/>
      <c r="E4" s="179" t="s">
        <v>157</v>
      </c>
      <c r="F4" s="236" t="str">
        <f>IF(ISBLANK(資產表!F4),"",資產表!F4)</f>
        <v>(請填)</v>
      </c>
      <c r="G4" s="35"/>
      <c r="H4" s="57"/>
      <c r="J4" s="35"/>
    </row>
    <row r="5" spans="1:13" s="39" customFormat="1" ht="24.95" customHeight="1">
      <c r="A5" s="37"/>
      <c r="B5" s="47"/>
      <c r="C5" s="38"/>
      <c r="D5" s="38"/>
      <c r="E5" s="38"/>
      <c r="F5" s="38"/>
      <c r="G5" s="38"/>
      <c r="H5" s="389" t="s">
        <v>188</v>
      </c>
      <c r="I5" s="390"/>
      <c r="J5" s="390"/>
      <c r="K5" s="390"/>
      <c r="L5" s="390"/>
      <c r="M5" s="390"/>
    </row>
    <row r="6" spans="1:13" s="48" customFormat="1" ht="26.25" customHeight="1">
      <c r="A6" s="55" t="s">
        <v>10</v>
      </c>
      <c r="B6" s="10" t="s">
        <v>3</v>
      </c>
      <c r="C6" s="11" t="s">
        <v>270</v>
      </c>
      <c r="D6" s="40"/>
      <c r="E6" s="40"/>
      <c r="F6" s="40"/>
      <c r="G6" s="41"/>
      <c r="H6" s="11" t="s">
        <v>255</v>
      </c>
      <c r="I6" s="40"/>
      <c r="J6" s="40"/>
      <c r="K6" s="40"/>
      <c r="L6" s="41"/>
      <c r="M6" s="54" t="s">
        <v>11</v>
      </c>
    </row>
    <row r="7" spans="1:13" s="48" customFormat="1" ht="26.25" customHeight="1">
      <c r="A7" s="66" t="s">
        <v>18</v>
      </c>
      <c r="B7" s="205">
        <v>200000</v>
      </c>
      <c r="C7" s="391">
        <f>G8+C9+G13+G14+C15+G22+G23+G24+G25+G26+G27+G29+G28+G30+G31+G32+G33+G34</f>
        <v>0</v>
      </c>
      <c r="D7" s="392"/>
      <c r="E7" s="392"/>
      <c r="F7" s="392"/>
      <c r="G7" s="393"/>
      <c r="H7" s="391">
        <f>L8+H9+L13+L14+H15+L22+L23+L24+L25+L26+L27+L29+L28+L30+L31+L32+L33+L34</f>
        <v>0</v>
      </c>
      <c r="I7" s="392"/>
      <c r="J7" s="392"/>
      <c r="K7" s="392"/>
      <c r="L7" s="393"/>
      <c r="M7" s="153" t="str">
        <f>IF(AND(C7=0,H7=0),"0.0",IF(C7=H7,"0.0",IF(AND(H7=0,C7&lt;&gt;0),"--",+((C7/H7)-1)*100)))</f>
        <v>0.0</v>
      </c>
    </row>
    <row r="8" spans="1:13" ht="26.25" customHeight="1">
      <c r="A8" s="67" t="s">
        <v>19</v>
      </c>
      <c r="B8" s="200">
        <v>201000</v>
      </c>
      <c r="C8" s="286"/>
      <c r="D8" s="287"/>
      <c r="E8" s="287"/>
      <c r="F8" s="287"/>
      <c r="G8" s="277">
        <f>SUM(C8:F8)</f>
        <v>0</v>
      </c>
      <c r="H8" s="4"/>
      <c r="I8" s="5"/>
      <c r="J8" s="5"/>
      <c r="K8" s="5"/>
      <c r="L8" s="264">
        <f>SUM(H8:K8)</f>
        <v>0</v>
      </c>
      <c r="M8" s="153" t="str">
        <f>IF(AND(G8=0,L8=0),"0.0",IF(G8=L8,"0.0",IF(AND(G8&lt;&gt;0,L8=0),"--",+((G8/L8)-1)*100)))</f>
        <v>0.0</v>
      </c>
    </row>
    <row r="9" spans="1:13" ht="26.25" customHeight="1">
      <c r="A9" s="68" t="s">
        <v>229</v>
      </c>
      <c r="B9" s="199">
        <v>202000</v>
      </c>
      <c r="C9" s="403">
        <f>SUM(G10:G12)</f>
        <v>0</v>
      </c>
      <c r="D9" s="404"/>
      <c r="E9" s="404"/>
      <c r="F9" s="404"/>
      <c r="G9" s="405"/>
      <c r="H9" s="403">
        <f>SUM(L10:L12)</f>
        <v>0</v>
      </c>
      <c r="I9" s="404"/>
      <c r="J9" s="404"/>
      <c r="K9" s="404"/>
      <c r="L9" s="405"/>
      <c r="M9" s="153" t="str">
        <f>IF(AND(C9=0,H9=0),"0.0",IF(C9=H9,"0.0",IF(AND(H9=0,C9&lt;&gt;0),"--",+((C9/H9)-1)*100)))</f>
        <v>0.0</v>
      </c>
    </row>
    <row r="10" spans="1:13" ht="26.25" customHeight="1">
      <c r="A10" s="193" t="s">
        <v>185</v>
      </c>
      <c r="B10" s="199">
        <v>202010</v>
      </c>
      <c r="C10" s="2"/>
      <c r="D10" s="1"/>
      <c r="E10" s="1"/>
      <c r="F10" s="1"/>
      <c r="G10" s="265">
        <f>SUM(C10:F10)</f>
        <v>0</v>
      </c>
      <c r="H10" s="2"/>
      <c r="I10" s="1"/>
      <c r="J10" s="1"/>
      <c r="K10" s="1"/>
      <c r="L10" s="265">
        <f>SUM(H10:K10)</f>
        <v>0</v>
      </c>
      <c r="M10" s="153" t="str">
        <f>IF(AND(G10=0,L10=0),"0.0",IF(G10=L10,"0.0",IF(AND(G10&lt;&gt;0,L10=0),"--",+((G10/L10)-1)*100)))</f>
        <v>0.0</v>
      </c>
    </row>
    <row r="11" spans="1:13" ht="26.25" customHeight="1">
      <c r="A11" s="193" t="s">
        <v>186</v>
      </c>
      <c r="B11" s="199">
        <v>202020</v>
      </c>
      <c r="C11" s="2"/>
      <c r="D11" s="1"/>
      <c r="E11" s="1"/>
      <c r="F11" s="1"/>
      <c r="G11" s="265">
        <f>SUM(C11:F11)</f>
        <v>0</v>
      </c>
      <c r="H11" s="2"/>
      <c r="I11" s="1"/>
      <c r="J11" s="1"/>
      <c r="K11" s="1"/>
      <c r="L11" s="265">
        <f>SUM(H11:K11)</f>
        <v>0</v>
      </c>
      <c r="M11" s="153" t="str">
        <f>IF(AND(G11=0,L11=0),"0.0",IF(G11=L11,"0.0",IF(AND(G11&lt;&gt;0,L11=0),"--",+((G11/L11)-1)*100)))</f>
        <v>0.0</v>
      </c>
    </row>
    <row r="12" spans="1:13" ht="26.25" customHeight="1">
      <c r="A12" s="193" t="s">
        <v>187</v>
      </c>
      <c r="B12" s="199">
        <v>202030</v>
      </c>
      <c r="C12" s="2"/>
      <c r="D12" s="1"/>
      <c r="E12" s="1"/>
      <c r="F12" s="1"/>
      <c r="G12" s="265">
        <f>SUM(C12:F12)</f>
        <v>0</v>
      </c>
      <c r="H12" s="2"/>
      <c r="I12" s="1"/>
      <c r="J12" s="1"/>
      <c r="K12" s="1"/>
      <c r="L12" s="265">
        <f>SUM(H12:K12)</f>
        <v>0</v>
      </c>
      <c r="M12" s="153" t="str">
        <f>IF(AND(G12=0,L12=0),"0.0",IF(G12=L12,"0.0",IF(AND(G12&lt;&gt;0,L12=0),"--",+((G12/L12)-1)*100)))</f>
        <v>0.0</v>
      </c>
    </row>
    <row r="13" spans="1:13" ht="26.25" customHeight="1">
      <c r="A13" s="69" t="s">
        <v>20</v>
      </c>
      <c r="B13" s="199">
        <v>203000</v>
      </c>
      <c r="C13" s="2"/>
      <c r="D13" s="1"/>
      <c r="E13" s="1"/>
      <c r="F13" s="1"/>
      <c r="G13" s="265">
        <f>SUM(C13:F13)</f>
        <v>0</v>
      </c>
      <c r="H13" s="2"/>
      <c r="I13" s="1"/>
      <c r="J13" s="1"/>
      <c r="K13" s="1"/>
      <c r="L13" s="265">
        <f>SUM(H13:K13)</f>
        <v>0</v>
      </c>
      <c r="M13" s="153" t="str">
        <f>IF(AND(G13=0,L13=0),"0.0",IF(G13=L13,"0.0",IF(AND(G13&lt;&gt;0,L13=0),"--",+((G13/L13)-1)*100)))</f>
        <v>0.0</v>
      </c>
    </row>
    <row r="14" spans="1:13" ht="26.25" customHeight="1">
      <c r="A14" s="68" t="s">
        <v>127</v>
      </c>
      <c r="B14" s="199">
        <v>204000</v>
      </c>
      <c r="C14" s="2"/>
      <c r="D14" s="1"/>
      <c r="E14" s="1"/>
      <c r="F14" s="1"/>
      <c r="G14" s="265">
        <f>SUM(C14:F14)</f>
        <v>0</v>
      </c>
      <c r="H14" s="2"/>
      <c r="I14" s="1"/>
      <c r="J14" s="1"/>
      <c r="K14" s="1"/>
      <c r="L14" s="265">
        <f>SUM(H14:K14)</f>
        <v>0</v>
      </c>
      <c r="M14" s="153" t="str">
        <f>IF(AND(G14=0,L14=0),"0.0",IF(G14=L14,"0.0",IF(AND(G14&lt;&gt;0,L14=0),"--",+((G14/L14)-1)*100)))</f>
        <v>0.0</v>
      </c>
    </row>
    <row r="15" spans="1:13" ht="26.25" customHeight="1" thickBot="1">
      <c r="A15" s="72" t="s">
        <v>230</v>
      </c>
      <c r="B15" s="201">
        <v>205000</v>
      </c>
      <c r="C15" s="403">
        <f>SUM(C17:C21)</f>
        <v>0</v>
      </c>
      <c r="D15" s="404"/>
      <c r="E15" s="404"/>
      <c r="F15" s="404"/>
      <c r="G15" s="405"/>
      <c r="H15" s="403">
        <f>SUM(H17:H21)</f>
        <v>0</v>
      </c>
      <c r="I15" s="404"/>
      <c r="J15" s="404"/>
      <c r="K15" s="404"/>
      <c r="L15" s="405"/>
      <c r="M15" s="153" t="str">
        <f>IF(AND(C15=0,H15=0),"0.0",IF(C15=H15,"0.0",IF(AND(H15=0,C15&lt;&gt;0),"--",+((C15/H15)-1)*100)))</f>
        <v>0.0</v>
      </c>
    </row>
    <row r="16" spans="1:13" s="27" customFormat="1" ht="26.25" customHeight="1">
      <c r="A16" s="415" t="s">
        <v>236</v>
      </c>
      <c r="B16" s="416"/>
      <c r="C16" s="416"/>
      <c r="D16" s="416"/>
      <c r="E16" s="416"/>
      <c r="F16" s="416"/>
      <c r="G16" s="416"/>
      <c r="H16" s="361"/>
      <c r="I16" s="361"/>
      <c r="J16" s="361"/>
      <c r="K16" s="361"/>
      <c r="L16" s="362"/>
      <c r="M16" s="288" t="str">
        <f>IF(OR(G16=0,L16=0),"",+((G16/L16)-1)*100)</f>
        <v/>
      </c>
    </row>
    <row r="17" spans="1:13" ht="26.25" customHeight="1">
      <c r="A17" s="194" t="s">
        <v>170</v>
      </c>
      <c r="B17" s="206">
        <v>205010</v>
      </c>
      <c r="C17" s="403">
        <f>'附表1-應收預付及應付預收款項明細表'!P18</f>
        <v>0</v>
      </c>
      <c r="D17" s="404"/>
      <c r="E17" s="404"/>
      <c r="F17" s="404"/>
      <c r="G17" s="405"/>
      <c r="H17" s="403">
        <f>'附表1-應收預付及應付預收款項明細表'!Q18</f>
        <v>0</v>
      </c>
      <c r="I17" s="404"/>
      <c r="J17" s="404"/>
      <c r="K17" s="404"/>
      <c r="L17" s="414"/>
      <c r="M17" s="153" t="str">
        <f>IF(AND(C17=0,H17=0),"0.0",IF(C17=H17,"0.0",IF(AND(H17=0,C17&lt;&gt;0),"--",+((C17/H17)-1)*100)))</f>
        <v>0.0</v>
      </c>
    </row>
    <row r="18" spans="1:13" ht="26.25" customHeight="1">
      <c r="A18" s="194" t="s">
        <v>171</v>
      </c>
      <c r="B18" s="206">
        <v>205020</v>
      </c>
      <c r="C18" s="403">
        <f>'附表1-應收預付及應付預收款項明細表'!P26</f>
        <v>0</v>
      </c>
      <c r="D18" s="404"/>
      <c r="E18" s="404"/>
      <c r="F18" s="404"/>
      <c r="G18" s="405"/>
      <c r="H18" s="403">
        <f>'附表1-應收預付及應付預收款項明細表'!Q26</f>
        <v>0</v>
      </c>
      <c r="I18" s="404"/>
      <c r="J18" s="404"/>
      <c r="K18" s="404"/>
      <c r="L18" s="414"/>
      <c r="M18" s="153" t="str">
        <f>IF(AND(C18=0,H18=0),"0.0",IF(C18=H18,"0.0",IF(AND(H18=0,C18&lt;&gt;0),"--",+((C18/H18)-1)*100)))</f>
        <v>0.0</v>
      </c>
    </row>
    <row r="19" spans="1:13" ht="26.25" customHeight="1">
      <c r="A19" s="194" t="s">
        <v>172</v>
      </c>
      <c r="B19" s="206">
        <v>205030</v>
      </c>
      <c r="C19" s="403">
        <f>'附表1-應收預付及應付預收款項明細表'!P36</f>
        <v>0</v>
      </c>
      <c r="D19" s="404"/>
      <c r="E19" s="404"/>
      <c r="F19" s="404"/>
      <c r="G19" s="405"/>
      <c r="H19" s="403">
        <f>'附表1-應收預付及應付預收款項明細表'!Q36</f>
        <v>0</v>
      </c>
      <c r="I19" s="404"/>
      <c r="J19" s="404"/>
      <c r="K19" s="404"/>
      <c r="L19" s="414"/>
      <c r="M19" s="153" t="str">
        <f>IF(AND(C19=0,H19=0),"0.0",IF(C19=H19,"0.0",IF(AND(H19=0,C19&lt;&gt;0),"--",+((C19/H19)-1)*100)))</f>
        <v>0.0</v>
      </c>
    </row>
    <row r="20" spans="1:13" ht="26.25" customHeight="1">
      <c r="A20" s="194" t="s">
        <v>173</v>
      </c>
      <c r="B20" s="206">
        <v>205040</v>
      </c>
      <c r="C20" s="403">
        <f>'附表1-應收預付及應付預收款項明細表'!P44</f>
        <v>0</v>
      </c>
      <c r="D20" s="404"/>
      <c r="E20" s="404"/>
      <c r="F20" s="404"/>
      <c r="G20" s="405"/>
      <c r="H20" s="403">
        <f>'附表1-應收預付及應付預收款項明細表'!Q44</f>
        <v>0</v>
      </c>
      <c r="I20" s="404"/>
      <c r="J20" s="404"/>
      <c r="K20" s="404"/>
      <c r="L20" s="414"/>
      <c r="M20" s="153" t="str">
        <f>IF(AND(C20=0,H20=0),"0.0",IF(C20=H20,"0.0",IF(AND(H20=0,C20&lt;&gt;0),"--",+((C20/H20)-1)*100)))</f>
        <v>0.0</v>
      </c>
    </row>
    <row r="21" spans="1:13" ht="26.25" customHeight="1" thickBot="1">
      <c r="A21" s="195" t="s">
        <v>174</v>
      </c>
      <c r="B21" s="207">
        <v>205050</v>
      </c>
      <c r="C21" s="417">
        <f>'附表1-應收預付及應付預收款項明細表'!P52</f>
        <v>0</v>
      </c>
      <c r="D21" s="418"/>
      <c r="E21" s="418"/>
      <c r="F21" s="418"/>
      <c r="G21" s="419"/>
      <c r="H21" s="417">
        <f>'附表1-應收預付及應付預收款項明細表'!Q52</f>
        <v>0</v>
      </c>
      <c r="I21" s="418"/>
      <c r="J21" s="418"/>
      <c r="K21" s="418"/>
      <c r="L21" s="420"/>
      <c r="M21" s="153" t="str">
        <f>IF(AND(C21=0,H21=0),"0.0",IF(C21=H21,"0.0",IF(AND(H21=0,C21&lt;&gt;0),"--",+((C21/H21)-1)*100)))</f>
        <v>0.0</v>
      </c>
    </row>
    <row r="22" spans="1:13" ht="26.25" customHeight="1">
      <c r="A22" s="67" t="s">
        <v>21</v>
      </c>
      <c r="B22" s="208">
        <v>206000</v>
      </c>
      <c r="C22" s="2"/>
      <c r="D22" s="1"/>
      <c r="E22" s="1"/>
      <c r="F22" s="1"/>
      <c r="G22" s="265">
        <f t="shared" ref="G22:G34" si="0">SUM(C22:F22)</f>
        <v>0</v>
      </c>
      <c r="H22" s="2"/>
      <c r="I22" s="1"/>
      <c r="J22" s="1"/>
      <c r="K22" s="1"/>
      <c r="L22" s="265">
        <f t="shared" ref="L22:L34" si="1">SUM(H22:K22)</f>
        <v>0</v>
      </c>
      <c r="M22" s="153" t="str">
        <f t="shared" ref="M22:M34" si="2">IF(AND(G22=0,L22=0),"0.0",IF(G22=L22,"0.0",IF(AND(G22&lt;&gt;0,L22=0),"--",+((G22/L22)-1)*100)))</f>
        <v>0.0</v>
      </c>
    </row>
    <row r="23" spans="1:13" ht="26.25" customHeight="1">
      <c r="A23" s="69" t="s">
        <v>22</v>
      </c>
      <c r="B23" s="209">
        <v>207000</v>
      </c>
      <c r="C23" s="2"/>
      <c r="D23" s="1"/>
      <c r="E23" s="1"/>
      <c r="F23" s="1"/>
      <c r="G23" s="265">
        <f t="shared" si="0"/>
        <v>0</v>
      </c>
      <c r="H23" s="2"/>
      <c r="I23" s="1"/>
      <c r="J23" s="1"/>
      <c r="K23" s="1"/>
      <c r="L23" s="265">
        <f t="shared" si="1"/>
        <v>0</v>
      </c>
      <c r="M23" s="153" t="str">
        <f t="shared" si="2"/>
        <v>0.0</v>
      </c>
    </row>
    <row r="24" spans="1:13" ht="26.25" customHeight="1">
      <c r="A24" s="69" t="s">
        <v>23</v>
      </c>
      <c r="B24" s="209">
        <v>208000</v>
      </c>
      <c r="C24" s="2"/>
      <c r="D24" s="1"/>
      <c r="E24" s="1"/>
      <c r="F24" s="1"/>
      <c r="G24" s="265">
        <f t="shared" si="0"/>
        <v>0</v>
      </c>
      <c r="H24" s="2"/>
      <c r="I24" s="1"/>
      <c r="J24" s="1"/>
      <c r="K24" s="1"/>
      <c r="L24" s="265">
        <f t="shared" si="1"/>
        <v>0</v>
      </c>
      <c r="M24" s="153" t="str">
        <f t="shared" si="2"/>
        <v>0.0</v>
      </c>
    </row>
    <row r="25" spans="1:13" ht="26.25" customHeight="1">
      <c r="A25" s="68" t="s">
        <v>128</v>
      </c>
      <c r="B25" s="209">
        <v>209000</v>
      </c>
      <c r="C25" s="2"/>
      <c r="D25" s="1"/>
      <c r="E25" s="1"/>
      <c r="F25" s="1"/>
      <c r="G25" s="265">
        <f t="shared" si="0"/>
        <v>0</v>
      </c>
      <c r="H25" s="2"/>
      <c r="I25" s="1"/>
      <c r="J25" s="1"/>
      <c r="K25" s="1"/>
      <c r="L25" s="265">
        <f t="shared" si="1"/>
        <v>0</v>
      </c>
      <c r="M25" s="153" t="str">
        <f t="shared" si="2"/>
        <v>0.0</v>
      </c>
    </row>
    <row r="26" spans="1:13" ht="26.25" customHeight="1">
      <c r="A26" s="68" t="s">
        <v>222</v>
      </c>
      <c r="B26" s="209">
        <v>210000</v>
      </c>
      <c r="C26" s="2"/>
      <c r="D26" s="1"/>
      <c r="E26" s="1"/>
      <c r="F26" s="1"/>
      <c r="G26" s="265">
        <f t="shared" si="0"/>
        <v>0</v>
      </c>
      <c r="H26" s="2"/>
      <c r="I26" s="1"/>
      <c r="J26" s="1"/>
      <c r="K26" s="1"/>
      <c r="L26" s="265">
        <f t="shared" si="1"/>
        <v>0</v>
      </c>
      <c r="M26" s="153" t="str">
        <f t="shared" si="2"/>
        <v>0.0</v>
      </c>
    </row>
    <row r="27" spans="1:13" ht="26.25" customHeight="1">
      <c r="A27" s="71" t="s">
        <v>151</v>
      </c>
      <c r="B27" s="209">
        <v>211000</v>
      </c>
      <c r="C27" s="2"/>
      <c r="D27" s="1"/>
      <c r="E27" s="1"/>
      <c r="F27" s="1"/>
      <c r="G27" s="265">
        <f t="shared" si="0"/>
        <v>0</v>
      </c>
      <c r="H27" s="2"/>
      <c r="I27" s="1"/>
      <c r="J27" s="1"/>
      <c r="K27" s="1"/>
      <c r="L27" s="265">
        <f t="shared" si="1"/>
        <v>0</v>
      </c>
      <c r="M27" s="153" t="str">
        <f t="shared" si="2"/>
        <v>0.0</v>
      </c>
    </row>
    <row r="28" spans="1:13" ht="26.25" customHeight="1">
      <c r="A28" s="69" t="s">
        <v>24</v>
      </c>
      <c r="B28" s="209">
        <v>212000</v>
      </c>
      <c r="C28" s="2"/>
      <c r="D28" s="1"/>
      <c r="E28" s="1"/>
      <c r="F28" s="1"/>
      <c r="G28" s="265">
        <f t="shared" si="0"/>
        <v>0</v>
      </c>
      <c r="H28" s="2"/>
      <c r="I28" s="1"/>
      <c r="J28" s="1"/>
      <c r="K28" s="1"/>
      <c r="L28" s="265">
        <f t="shared" si="1"/>
        <v>0</v>
      </c>
      <c r="M28" s="153" t="str">
        <f t="shared" si="2"/>
        <v>0.0</v>
      </c>
    </row>
    <row r="29" spans="1:13" ht="26.25" customHeight="1">
      <c r="A29" s="72" t="s">
        <v>129</v>
      </c>
      <c r="B29" s="210">
        <v>213000</v>
      </c>
      <c r="C29" s="2"/>
      <c r="D29" s="1"/>
      <c r="E29" s="1"/>
      <c r="F29" s="1"/>
      <c r="G29" s="265">
        <f t="shared" si="0"/>
        <v>0</v>
      </c>
      <c r="H29" s="2"/>
      <c r="I29" s="1"/>
      <c r="J29" s="1"/>
      <c r="K29" s="1"/>
      <c r="L29" s="265">
        <f t="shared" si="1"/>
        <v>0</v>
      </c>
      <c r="M29" s="153" t="str">
        <f t="shared" si="2"/>
        <v>0.0</v>
      </c>
    </row>
    <row r="30" spans="1:13" ht="26.25" customHeight="1">
      <c r="A30" s="344" t="s">
        <v>249</v>
      </c>
      <c r="B30" s="210">
        <v>214000</v>
      </c>
      <c r="C30" s="2"/>
      <c r="D30" s="1"/>
      <c r="E30" s="1"/>
      <c r="F30" s="1"/>
      <c r="G30" s="265">
        <f t="shared" si="0"/>
        <v>0</v>
      </c>
      <c r="H30" s="2"/>
      <c r="I30" s="1"/>
      <c r="J30" s="1"/>
      <c r="K30" s="1"/>
      <c r="L30" s="265">
        <f t="shared" si="1"/>
        <v>0</v>
      </c>
      <c r="M30" s="153" t="str">
        <f t="shared" si="2"/>
        <v>0.0</v>
      </c>
    </row>
    <row r="31" spans="1:13" ht="26.25" customHeight="1">
      <c r="A31" s="72" t="s">
        <v>240</v>
      </c>
      <c r="B31" s="210">
        <v>215000</v>
      </c>
      <c r="C31" s="2"/>
      <c r="D31" s="1"/>
      <c r="E31" s="1"/>
      <c r="F31" s="1"/>
      <c r="G31" s="265">
        <f t="shared" si="0"/>
        <v>0</v>
      </c>
      <c r="H31" s="2"/>
      <c r="I31" s="1"/>
      <c r="J31" s="1"/>
      <c r="K31" s="1"/>
      <c r="L31" s="265">
        <f t="shared" si="1"/>
        <v>0</v>
      </c>
      <c r="M31" s="153" t="str">
        <f t="shared" si="2"/>
        <v>0.0</v>
      </c>
    </row>
    <row r="32" spans="1:13" ht="26.25" customHeight="1">
      <c r="A32" s="68" t="s">
        <v>244</v>
      </c>
      <c r="B32" s="210">
        <v>216000</v>
      </c>
      <c r="C32" s="2"/>
      <c r="D32" s="1"/>
      <c r="E32" s="1"/>
      <c r="F32" s="1"/>
      <c r="G32" s="265">
        <f t="shared" si="0"/>
        <v>0</v>
      </c>
      <c r="H32" s="2"/>
      <c r="I32" s="1"/>
      <c r="J32" s="1"/>
      <c r="K32" s="1"/>
      <c r="L32" s="265">
        <f t="shared" si="1"/>
        <v>0</v>
      </c>
      <c r="M32" s="153" t="str">
        <f t="shared" si="2"/>
        <v>0.0</v>
      </c>
    </row>
    <row r="33" spans="1:13" ht="26.25" customHeight="1">
      <c r="A33" s="70" t="s">
        <v>25</v>
      </c>
      <c r="B33" s="210">
        <v>217000</v>
      </c>
      <c r="C33" s="2"/>
      <c r="D33" s="1"/>
      <c r="E33" s="1"/>
      <c r="F33" s="1"/>
      <c r="G33" s="265">
        <f t="shared" si="0"/>
        <v>0</v>
      </c>
      <c r="H33" s="2"/>
      <c r="I33" s="1"/>
      <c r="J33" s="1"/>
      <c r="K33" s="1"/>
      <c r="L33" s="265">
        <f t="shared" si="1"/>
        <v>0</v>
      </c>
      <c r="M33" s="153" t="str">
        <f t="shared" si="2"/>
        <v>0.0</v>
      </c>
    </row>
    <row r="34" spans="1:13" ht="26.25" customHeight="1">
      <c r="A34" s="290" t="s">
        <v>26</v>
      </c>
      <c r="B34" s="291">
        <v>218000</v>
      </c>
      <c r="C34" s="268"/>
      <c r="D34" s="269"/>
      <c r="E34" s="269"/>
      <c r="F34" s="269"/>
      <c r="G34" s="285">
        <f t="shared" si="0"/>
        <v>0</v>
      </c>
      <c r="H34" s="268"/>
      <c r="I34" s="269"/>
      <c r="J34" s="269"/>
      <c r="K34" s="269"/>
      <c r="L34" s="285">
        <f t="shared" si="1"/>
        <v>0</v>
      </c>
      <c r="M34" s="292" t="str">
        <f t="shared" si="2"/>
        <v>0.0</v>
      </c>
    </row>
    <row r="35" spans="1:13" ht="26.25" customHeight="1">
      <c r="A35" s="289" t="s">
        <v>108</v>
      </c>
      <c r="B35" s="208">
        <v>300000</v>
      </c>
      <c r="C35" s="403">
        <f>+C36+G42</f>
        <v>0</v>
      </c>
      <c r="D35" s="404"/>
      <c r="E35" s="404"/>
      <c r="F35" s="404"/>
      <c r="G35" s="405"/>
      <c r="H35" s="403">
        <f>+H36+L42</f>
        <v>0</v>
      </c>
      <c r="I35" s="404"/>
      <c r="J35" s="404"/>
      <c r="K35" s="404"/>
      <c r="L35" s="405"/>
      <c r="M35" s="153" t="str">
        <f>IF(AND(C35=0,H35=0),"0.0",IF(C35=H35,"0.0",IF(AND(H35=0,C35&lt;&gt;0),"--",+((C35/H35)-1)*100)))</f>
        <v>0.0</v>
      </c>
    </row>
    <row r="36" spans="1:13" ht="26.25" customHeight="1">
      <c r="A36" s="67" t="s">
        <v>27</v>
      </c>
      <c r="B36" s="208">
        <v>301000</v>
      </c>
      <c r="C36" s="403">
        <f>SUM(G37:G41)</f>
        <v>0</v>
      </c>
      <c r="D36" s="404"/>
      <c r="E36" s="404"/>
      <c r="F36" s="404"/>
      <c r="G36" s="405"/>
      <c r="H36" s="403">
        <f>SUM(L37:L41)</f>
        <v>0</v>
      </c>
      <c r="I36" s="404"/>
      <c r="J36" s="404"/>
      <c r="K36" s="404"/>
      <c r="L36" s="405"/>
      <c r="M36" s="153" t="str">
        <f>IF(AND(C36=0,H36=0),"0.0",IF(C36=H36,"0.0",IF(AND(H36=0,C36&lt;&gt;0),"--",+((C36/H36)-1)*100)))</f>
        <v>0.0</v>
      </c>
    </row>
    <row r="37" spans="1:13" ht="26.25" customHeight="1">
      <c r="A37" s="193" t="s">
        <v>170</v>
      </c>
      <c r="B37" s="206">
        <v>301010</v>
      </c>
      <c r="C37" s="2"/>
      <c r="D37" s="1"/>
      <c r="E37" s="1"/>
      <c r="F37" s="1"/>
      <c r="G37" s="265">
        <f t="shared" ref="G37:G42" si="3">SUM(C37:F37)</f>
        <v>0</v>
      </c>
      <c r="H37" s="2"/>
      <c r="I37" s="1"/>
      <c r="J37" s="1"/>
      <c r="K37" s="1"/>
      <c r="L37" s="265">
        <f t="shared" ref="L37:L42" si="4">SUM(H37:K37)</f>
        <v>0</v>
      </c>
      <c r="M37" s="153" t="str">
        <f t="shared" ref="M37:M42" si="5">IF(AND(G37=0,L37=0),"0.0",IF(G37=L37,"0.0",IF(AND(G37&lt;&gt;0,L37=0),"--",+((G37/L37)-1)*100)))</f>
        <v>0.0</v>
      </c>
    </row>
    <row r="38" spans="1:13" ht="26.25" customHeight="1">
      <c r="A38" s="193" t="s">
        <v>171</v>
      </c>
      <c r="B38" s="206">
        <v>301020</v>
      </c>
      <c r="C38" s="2"/>
      <c r="D38" s="1"/>
      <c r="E38" s="1"/>
      <c r="F38" s="1"/>
      <c r="G38" s="265">
        <f t="shared" si="3"/>
        <v>0</v>
      </c>
      <c r="H38" s="2"/>
      <c r="I38" s="1"/>
      <c r="J38" s="1"/>
      <c r="K38" s="1"/>
      <c r="L38" s="265">
        <f t="shared" si="4"/>
        <v>0</v>
      </c>
      <c r="M38" s="153" t="str">
        <f t="shared" si="5"/>
        <v>0.0</v>
      </c>
    </row>
    <row r="39" spans="1:13" ht="26.25" customHeight="1">
      <c r="A39" s="193" t="s">
        <v>172</v>
      </c>
      <c r="B39" s="206">
        <v>301030</v>
      </c>
      <c r="C39" s="2"/>
      <c r="D39" s="1"/>
      <c r="E39" s="1"/>
      <c r="F39" s="1"/>
      <c r="G39" s="265">
        <f t="shared" si="3"/>
        <v>0</v>
      </c>
      <c r="H39" s="2"/>
      <c r="I39" s="1"/>
      <c r="J39" s="1"/>
      <c r="K39" s="1"/>
      <c r="L39" s="265">
        <f t="shared" si="4"/>
        <v>0</v>
      </c>
      <c r="M39" s="153" t="str">
        <f t="shared" si="5"/>
        <v>0.0</v>
      </c>
    </row>
    <row r="40" spans="1:13" ht="26.25" customHeight="1">
      <c r="A40" s="193" t="s">
        <v>173</v>
      </c>
      <c r="B40" s="206">
        <v>301040</v>
      </c>
      <c r="C40" s="2"/>
      <c r="D40" s="1"/>
      <c r="E40" s="1"/>
      <c r="F40" s="1"/>
      <c r="G40" s="265">
        <f t="shared" si="3"/>
        <v>0</v>
      </c>
      <c r="H40" s="2"/>
      <c r="I40" s="1"/>
      <c r="J40" s="1"/>
      <c r="K40" s="1"/>
      <c r="L40" s="265">
        <f t="shared" si="4"/>
        <v>0</v>
      </c>
      <c r="M40" s="153" t="str">
        <f t="shared" si="5"/>
        <v>0.0</v>
      </c>
    </row>
    <row r="41" spans="1:13" ht="26.25" customHeight="1">
      <c r="A41" s="193" t="s">
        <v>174</v>
      </c>
      <c r="B41" s="206">
        <v>301050</v>
      </c>
      <c r="C41" s="2"/>
      <c r="D41" s="1"/>
      <c r="E41" s="1"/>
      <c r="F41" s="1"/>
      <c r="G41" s="265">
        <f t="shared" si="3"/>
        <v>0</v>
      </c>
      <c r="H41" s="2"/>
      <c r="I41" s="1"/>
      <c r="J41" s="1"/>
      <c r="K41" s="1"/>
      <c r="L41" s="265">
        <f t="shared" si="4"/>
        <v>0</v>
      </c>
      <c r="M41" s="153" t="str">
        <f t="shared" si="5"/>
        <v>0.0</v>
      </c>
    </row>
    <row r="42" spans="1:13" ht="26.25" customHeight="1">
      <c r="A42" s="147" t="s">
        <v>109</v>
      </c>
      <c r="B42" s="211">
        <v>302000</v>
      </c>
      <c r="C42" s="2"/>
      <c r="D42" s="1"/>
      <c r="E42" s="1"/>
      <c r="F42" s="1"/>
      <c r="G42" s="265">
        <f t="shared" si="3"/>
        <v>0</v>
      </c>
      <c r="H42" s="2"/>
      <c r="I42" s="1"/>
      <c r="J42" s="1"/>
      <c r="K42" s="1"/>
      <c r="L42" s="265">
        <f t="shared" si="4"/>
        <v>0</v>
      </c>
      <c r="M42" s="292" t="str">
        <f t="shared" si="5"/>
        <v>0.0</v>
      </c>
    </row>
    <row r="43" spans="1:13" ht="26.25" customHeight="1">
      <c r="A43" s="297" t="s">
        <v>226</v>
      </c>
      <c r="B43" s="148" t="s">
        <v>130</v>
      </c>
      <c r="C43" s="436"/>
      <c r="D43" s="437"/>
      <c r="E43" s="437"/>
      <c r="F43" s="437"/>
      <c r="G43" s="438"/>
      <c r="H43" s="436"/>
      <c r="I43" s="437"/>
      <c r="J43" s="437"/>
      <c r="K43" s="437"/>
      <c r="L43" s="438"/>
      <c r="M43" s="154" t="str">
        <f>IF(OR(C43=0,H43=0),"",+((C43/H43)-1)*100)</f>
        <v/>
      </c>
    </row>
    <row r="44" spans="1:13" ht="26.25" customHeight="1">
      <c r="A44" s="142" t="s">
        <v>225</v>
      </c>
      <c r="B44" s="143" t="s">
        <v>92</v>
      </c>
      <c r="C44" s="427">
        <f>IF(資產表!C7&lt;&gt;C7+C35,"負債+權益≠資產",C7+C35)</f>
        <v>0</v>
      </c>
      <c r="D44" s="428"/>
      <c r="E44" s="428"/>
      <c r="F44" s="428"/>
      <c r="G44" s="429"/>
      <c r="H44" s="427">
        <f>IF(資產表!H7&lt;&gt;H7+H35,"負債+淨值≠資產",H7+H35)</f>
        <v>0</v>
      </c>
      <c r="I44" s="428"/>
      <c r="J44" s="428"/>
      <c r="K44" s="428"/>
      <c r="L44" s="429"/>
      <c r="M44" s="155" t="str">
        <f>IF(OR(G44=0,L44=0),"",+((G44/L44)-1)*100)</f>
        <v/>
      </c>
    </row>
    <row r="45" spans="1:13" s="49" customFormat="1" ht="26.25" customHeight="1">
      <c r="A45" s="145" t="s">
        <v>97</v>
      </c>
      <c r="B45" s="144" t="s">
        <v>92</v>
      </c>
      <c r="C45" s="430">
        <f>資產表!C7-('負債表 '!C7+'負債表 '!C35)</f>
        <v>0</v>
      </c>
      <c r="D45" s="431"/>
      <c r="E45" s="431"/>
      <c r="F45" s="431"/>
      <c r="G45" s="432"/>
      <c r="H45" s="433">
        <f>資產表!H7-('負債表 '!H7+'負債表 '!H35)</f>
        <v>0</v>
      </c>
      <c r="I45" s="434"/>
      <c r="J45" s="434"/>
      <c r="K45" s="434"/>
      <c r="L45" s="435"/>
      <c r="M45" s="156" t="str">
        <f>IF(OR(G45=0,L45=0),"",+((G45/L45)-1)*100)</f>
        <v/>
      </c>
    </row>
    <row r="46" spans="1:13" s="49" customFormat="1" ht="15" customHeight="1">
      <c r="A46" s="125"/>
      <c r="B46" s="126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8"/>
    </row>
    <row r="47" spans="1:13" s="42" customFormat="1" ht="24.95" customHeight="1">
      <c r="A47" s="7" t="s">
        <v>210</v>
      </c>
      <c r="B47" s="233" t="str">
        <f>IF(ISBLANK(資產表!B53),"",資產表!B53)</f>
        <v/>
      </c>
      <c r="C47" s="118" t="s">
        <v>152</v>
      </c>
      <c r="D47" s="233" t="str">
        <f>IF(ISBLANK(資產表!D53),"",資產表!D53)</f>
        <v/>
      </c>
      <c r="E47" s="146" t="s">
        <v>4</v>
      </c>
      <c r="F47" s="7" t="s">
        <v>215</v>
      </c>
      <c r="G47" s="233" t="str">
        <f>IF(ISBLANK(資產表!G53),"",資產表!G53)</f>
        <v/>
      </c>
      <c r="H47" s="7" t="s">
        <v>5</v>
      </c>
      <c r="I47" s="425" t="str">
        <f>IF(ISBLANK(資產表!I53),"",資產表!I53)</f>
        <v/>
      </c>
      <c r="J47" s="426"/>
      <c r="K47" s="7" t="s">
        <v>214</v>
      </c>
      <c r="L47" s="439" t="str">
        <f>IF(ISBLANK(資產表!L53),"",資產表!L53)</f>
        <v/>
      </c>
      <c r="M47" s="440" t="str">
        <f>IF(ISBLANK(資產表!M53),"",資產表!M53)</f>
        <v/>
      </c>
    </row>
    <row r="48" spans="1:13" s="18" customFormat="1" ht="11.1" customHeight="1">
      <c r="A48" s="7"/>
      <c r="B48" s="129"/>
      <c r="C48" s="42"/>
      <c r="D48" s="129"/>
      <c r="E48" s="8"/>
      <c r="G48" s="118"/>
      <c r="H48" s="129"/>
      <c r="I48" s="118"/>
      <c r="J48" s="130"/>
      <c r="K48" s="118"/>
      <c r="L48" s="131"/>
      <c r="M48" s="124"/>
    </row>
    <row r="49" spans="1:13" s="14" customFormat="1" ht="24.95" customHeight="1">
      <c r="A49" s="9" t="s">
        <v>253</v>
      </c>
      <c r="B49" s="50"/>
      <c r="D49" s="30"/>
      <c r="E49" s="30"/>
      <c r="F49" s="30"/>
      <c r="G49" s="30"/>
      <c r="H49" s="30"/>
      <c r="I49" s="30"/>
      <c r="J49" s="30"/>
      <c r="K49" s="30"/>
      <c r="L49" s="30"/>
      <c r="M49" s="30"/>
    </row>
  </sheetData>
  <sheetProtection sheet="1"/>
  <mergeCells count="34">
    <mergeCell ref="I47:J47"/>
    <mergeCell ref="C35:G35"/>
    <mergeCell ref="H35:L35"/>
    <mergeCell ref="C44:G44"/>
    <mergeCell ref="H44:L44"/>
    <mergeCell ref="C45:G45"/>
    <mergeCell ref="H45:L45"/>
    <mergeCell ref="H43:L43"/>
    <mergeCell ref="C43:G43"/>
    <mergeCell ref="L47:M47"/>
    <mergeCell ref="H7:L7"/>
    <mergeCell ref="H5:M5"/>
    <mergeCell ref="B4:C4"/>
    <mergeCell ref="C7:G7"/>
    <mergeCell ref="A1:M1"/>
    <mergeCell ref="A2:M2"/>
    <mergeCell ref="A3:M3"/>
    <mergeCell ref="C15:G15"/>
    <mergeCell ref="H20:L20"/>
    <mergeCell ref="C21:G21"/>
    <mergeCell ref="H21:L21"/>
    <mergeCell ref="C17:G17"/>
    <mergeCell ref="C18:G18"/>
    <mergeCell ref="C20:G20"/>
    <mergeCell ref="C9:G9"/>
    <mergeCell ref="H9:L9"/>
    <mergeCell ref="C36:G36"/>
    <mergeCell ref="C19:G19"/>
    <mergeCell ref="H17:L17"/>
    <mergeCell ref="H18:L18"/>
    <mergeCell ref="H19:L19"/>
    <mergeCell ref="A16:L16"/>
    <mergeCell ref="H36:L36"/>
    <mergeCell ref="H15:L15"/>
  </mergeCells>
  <phoneticPr fontId="2" type="noConversion"/>
  <conditionalFormatting sqref="C7:G7">
    <cfRule type="expression" dxfId="183" priority="49" stopIfTrue="1">
      <formula>ROUNDDOWN(C7,0)-C7&lt;&gt;0</formula>
    </cfRule>
  </conditionalFormatting>
  <conditionalFormatting sqref="H7:L7">
    <cfRule type="expression" dxfId="182" priority="48" stopIfTrue="1">
      <formula>ROUNDDOWN(H7,0)-H7&lt;&gt;0</formula>
    </cfRule>
  </conditionalFormatting>
  <conditionalFormatting sqref="C8">
    <cfRule type="expression" dxfId="181" priority="47" stopIfTrue="1">
      <formula>ROUNDDOWN(C8,0)-C8&lt;&gt;0</formula>
    </cfRule>
  </conditionalFormatting>
  <conditionalFormatting sqref="D8">
    <cfRule type="expression" dxfId="180" priority="46" stopIfTrue="1">
      <formula>ROUNDDOWN(D8,0)-D8&lt;&gt;0</formula>
    </cfRule>
  </conditionalFormatting>
  <conditionalFormatting sqref="E8:F8">
    <cfRule type="expression" dxfId="179" priority="45" stopIfTrue="1">
      <formula>ROUNDDOWN(E8,0)-E8&lt;&gt;0</formula>
    </cfRule>
  </conditionalFormatting>
  <conditionalFormatting sqref="H8">
    <cfRule type="expression" dxfId="178" priority="44" stopIfTrue="1">
      <formula>ROUNDDOWN(H8,0)-H8&lt;&gt;0</formula>
    </cfRule>
  </conditionalFormatting>
  <conditionalFormatting sqref="I8">
    <cfRule type="expression" dxfId="177" priority="43" stopIfTrue="1">
      <formula>ROUNDDOWN(I8,0)-I8&lt;&gt;0</formula>
    </cfRule>
  </conditionalFormatting>
  <conditionalFormatting sqref="J8:K8">
    <cfRule type="expression" dxfId="176" priority="42" stopIfTrue="1">
      <formula>ROUNDDOWN(J8,0)-J8&lt;&gt;0</formula>
    </cfRule>
  </conditionalFormatting>
  <conditionalFormatting sqref="G8">
    <cfRule type="expression" dxfId="175" priority="41" stopIfTrue="1">
      <formula>ROUNDDOWN(G8,0)-G8&lt;&gt;0</formula>
    </cfRule>
  </conditionalFormatting>
  <conditionalFormatting sqref="L8">
    <cfRule type="expression" dxfId="174" priority="40" stopIfTrue="1">
      <formula>ROUNDDOWN(L8,0)-L8&lt;&gt;0</formula>
    </cfRule>
  </conditionalFormatting>
  <conditionalFormatting sqref="C9:G9">
    <cfRule type="expression" dxfId="173" priority="39" stopIfTrue="1">
      <formula>ROUNDDOWN(C9,0)-C9&lt;&gt;0</formula>
    </cfRule>
  </conditionalFormatting>
  <conditionalFormatting sqref="H9:L9">
    <cfRule type="expression" dxfId="172" priority="37" stopIfTrue="1">
      <formula>ROUNDDOWN(H9,0)-H9&lt;&gt;0</formula>
    </cfRule>
  </conditionalFormatting>
  <conditionalFormatting sqref="C15:G15">
    <cfRule type="expression" dxfId="171" priority="36" stopIfTrue="1">
      <formula>ROUNDDOWN(C15,0)-C15&lt;&gt;0</formula>
    </cfRule>
  </conditionalFormatting>
  <conditionalFormatting sqref="H15:L15">
    <cfRule type="expression" dxfId="170" priority="35" stopIfTrue="1">
      <formula>ROUNDDOWN(H15,0)-H15&lt;&gt;0</formula>
    </cfRule>
  </conditionalFormatting>
  <conditionalFormatting sqref="C10:F14">
    <cfRule type="expression" dxfId="169" priority="34" stopIfTrue="1">
      <formula>ROUNDDOWN(C10,0)-C10&lt;&gt;0</formula>
    </cfRule>
  </conditionalFormatting>
  <conditionalFormatting sqref="H10:K14">
    <cfRule type="expression" dxfId="168" priority="33" stopIfTrue="1">
      <formula>ROUNDDOWN(H10,0)-H10&lt;&gt;0</formula>
    </cfRule>
  </conditionalFormatting>
  <conditionalFormatting sqref="C17:G17">
    <cfRule type="expression" dxfId="167" priority="32" stopIfTrue="1">
      <formula>ROUNDDOWN(C17,0)-C17&lt;&gt;0</formula>
    </cfRule>
  </conditionalFormatting>
  <conditionalFormatting sqref="H17:L17">
    <cfRule type="expression" dxfId="166" priority="31" stopIfTrue="1">
      <formula>ROUNDDOWN(H17,0)-H17&lt;&gt;0</formula>
    </cfRule>
  </conditionalFormatting>
  <conditionalFormatting sqref="C18:G21">
    <cfRule type="expression" dxfId="165" priority="30" stopIfTrue="1">
      <formula>ROUNDDOWN(C18,0)-C18&lt;&gt;0</formula>
    </cfRule>
  </conditionalFormatting>
  <conditionalFormatting sqref="H18:L21">
    <cfRule type="expression" dxfId="164" priority="29" stopIfTrue="1">
      <formula>ROUNDDOWN(H18,0)-H18&lt;&gt;0</formula>
    </cfRule>
  </conditionalFormatting>
  <conditionalFormatting sqref="C22:F34">
    <cfRule type="expression" dxfId="163" priority="28" stopIfTrue="1">
      <formula>ROUNDDOWN(C22,0)-C22&lt;&gt;0</formula>
    </cfRule>
  </conditionalFormatting>
  <conditionalFormatting sqref="H22:K34">
    <cfRule type="expression" dxfId="162" priority="27" stopIfTrue="1">
      <formula>ROUNDDOWN(H22,0)-H22&lt;&gt;0</formula>
    </cfRule>
  </conditionalFormatting>
  <conditionalFormatting sqref="G10:G14">
    <cfRule type="expression" dxfId="161" priority="24" stopIfTrue="1">
      <formula>ROUNDDOWN(G10,0)-G10&lt;&gt;0</formula>
    </cfRule>
  </conditionalFormatting>
  <conditionalFormatting sqref="L10:L14">
    <cfRule type="expression" dxfId="160" priority="23" stopIfTrue="1">
      <formula>ROUNDDOWN(L10,0)-L10&lt;&gt;0</formula>
    </cfRule>
  </conditionalFormatting>
  <conditionalFormatting sqref="G23:G34">
    <cfRule type="expression" dxfId="159" priority="22" stopIfTrue="1">
      <formula>ROUNDDOWN(G23,0)-G23&lt;&gt;0</formula>
    </cfRule>
  </conditionalFormatting>
  <conditionalFormatting sqref="G22">
    <cfRule type="expression" dxfId="158" priority="21" stopIfTrue="1">
      <formula>ROUNDDOWN(G22,0)-G22&lt;&gt;0</formula>
    </cfRule>
  </conditionalFormatting>
  <conditionalFormatting sqref="L23:L34">
    <cfRule type="expression" dxfId="157" priority="20" stopIfTrue="1">
      <formula>ROUNDDOWN(L23,0)-L23&lt;&gt;0</formula>
    </cfRule>
  </conditionalFormatting>
  <conditionalFormatting sqref="L22">
    <cfRule type="expression" dxfId="156" priority="19" stopIfTrue="1">
      <formula>ROUNDDOWN(L22,0)-L22&lt;&gt;0</formula>
    </cfRule>
  </conditionalFormatting>
  <conditionalFormatting sqref="C35:G36">
    <cfRule type="expression" dxfId="155" priority="18" stopIfTrue="1">
      <formula>ROUNDDOWN(C35,0)-C35&lt;&gt;0</formula>
    </cfRule>
  </conditionalFormatting>
  <conditionalFormatting sqref="H35:L36">
    <cfRule type="expression" dxfId="154" priority="17" stopIfTrue="1">
      <formula>ROUNDDOWN(H35,0)-H35&lt;&gt;0</formula>
    </cfRule>
  </conditionalFormatting>
  <conditionalFormatting sqref="C37:F42">
    <cfRule type="expression" dxfId="153" priority="16" stopIfTrue="1">
      <formula>ROUNDDOWN(C37,0)-C37&lt;&gt;0</formula>
    </cfRule>
  </conditionalFormatting>
  <conditionalFormatting sqref="G37:G41">
    <cfRule type="expression" dxfId="152" priority="15" stopIfTrue="1">
      <formula>ROUNDDOWN(G37,0)-G37&lt;&gt;0</formula>
    </cfRule>
  </conditionalFormatting>
  <conditionalFormatting sqref="H37:K42">
    <cfRule type="expression" dxfId="151" priority="14" stopIfTrue="1">
      <formula>ROUNDDOWN(H37,0)-H37&lt;&gt;0</formula>
    </cfRule>
  </conditionalFormatting>
  <conditionalFormatting sqref="L37:L42">
    <cfRule type="expression" dxfId="150" priority="13" stopIfTrue="1">
      <formula>ROUNDDOWN(L37,0)-L37&lt;&gt;0</formula>
    </cfRule>
  </conditionalFormatting>
  <conditionalFormatting sqref="G42">
    <cfRule type="expression" dxfId="149" priority="12" stopIfTrue="1">
      <formula>ROUNDDOWN(G42,0)-G42&lt;&gt;0</formula>
    </cfRule>
  </conditionalFormatting>
  <conditionalFormatting sqref="C44:G44">
    <cfRule type="expression" dxfId="148" priority="9" stopIfTrue="1">
      <formula>"資產表!C7&lt;&gt;C7+C35"</formula>
    </cfRule>
    <cfRule type="expression" dxfId="147" priority="10" stopIfTrue="1">
      <formula>"負債+權益≠資產"</formula>
    </cfRule>
    <cfRule type="expression" dxfId="146" priority="11" stopIfTrue="1">
      <formula>"資產表!C7&lt;&gt;C7+C35"</formula>
    </cfRule>
  </conditionalFormatting>
  <conditionalFormatting sqref="C45:G45">
    <cfRule type="cellIs" dxfId="145" priority="5" stopIfTrue="1" operator="lessThan">
      <formula>0</formula>
    </cfRule>
    <cfRule type="cellIs" dxfId="144" priority="6" stopIfTrue="1" operator="greaterThan">
      <formula>0</formula>
    </cfRule>
  </conditionalFormatting>
  <conditionalFormatting sqref="H45:L45">
    <cfRule type="cellIs" dxfId="143" priority="3" stopIfTrue="1" operator="lessThan">
      <formula>0</formula>
    </cfRule>
    <cfRule type="cellIs" dxfId="142" priority="4" stopIfTrue="1" operator="greaterThan">
      <formula>0</formula>
    </cfRule>
  </conditionalFormatting>
  <conditionalFormatting sqref="C43:G43">
    <cfRule type="containsBlanks" dxfId="141" priority="51" stopIfTrue="1">
      <formula>LEN(TRIM(C43))=0</formula>
    </cfRule>
  </conditionalFormatting>
  <conditionalFormatting sqref="H43:L43">
    <cfRule type="containsBlanks" dxfId="140" priority="1" stopIfTrue="1">
      <formula>LEN(TRIM(H43))=0</formula>
    </cfRule>
  </conditionalFormatting>
  <dataValidations count="1">
    <dataValidation type="decimal" allowBlank="1" showInputMessage="1" showErrorMessage="1" sqref="C43:G43">
      <formula1>0</formula1>
      <formula2>100</formula2>
    </dataValidation>
  </dataValidations>
  <printOptions horizontalCentered="1"/>
  <pageMargins left="0" right="0" top="0.78740157480314965" bottom="0.19685039370078741" header="7.874015748031496E-2" footer="0"/>
  <pageSetup paperSize="9" scale="61" orientation="portrait" r:id="rId1"/>
  <headerFooter alignWithMargins="0"/>
  <ignoredErrors>
    <ignoredError sqref="G40:G41 G37:G39 G8 G10:G14 G22:G34" formulaRange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2771" r:id="rId4">
          <objectPr defaultSize="0" r:id="rId5">
            <anchor>
              <from>
                <xdr:col>9</xdr:col>
                <xdr:colOff>581025</xdr:colOff>
                <xdr:row>0</xdr:row>
                <xdr:rowOff>38100</xdr:rowOff>
              </from>
              <to>
                <xdr:col>12</xdr:col>
                <xdr:colOff>609600</xdr:colOff>
                <xdr:row>2</xdr:row>
                <xdr:rowOff>457200</xdr:rowOff>
              </to>
            </anchor>
          </objectPr>
        </oleObject>
      </mc:Choice>
      <mc:Fallback>
        <oleObject progId="Word.Document.8" shapeId="2771" r:id="rId4"/>
      </mc:Fallback>
    </mc:AlternateContent>
    <mc:AlternateContent xmlns:mc="http://schemas.openxmlformats.org/markup-compatibility/2006">
      <mc:Choice Requires="x14">
        <oleObject progId="Word.Document.8" shapeId="30208" r:id="rId6">
          <objectPr defaultSize="0" autoPict="0" r:id="rId7">
            <anchor moveWithCells="1" sizeWithCells="1">
              <from>
                <xdr:col>0</xdr:col>
                <xdr:colOff>28575</xdr:colOff>
                <xdr:row>0</xdr:row>
                <xdr:rowOff>38100</xdr:rowOff>
              </from>
              <to>
                <xdr:col>0</xdr:col>
                <xdr:colOff>2819400</xdr:colOff>
                <xdr:row>2</xdr:row>
                <xdr:rowOff>561975</xdr:rowOff>
              </to>
            </anchor>
          </objectPr>
        </oleObject>
      </mc:Choice>
      <mc:Fallback>
        <oleObject progId="Word.Document.8" shapeId="30208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3">
    <pageSetUpPr fitToPage="1"/>
  </sheetPr>
  <dimension ref="A1:Q54"/>
  <sheetViews>
    <sheetView showGridLines="0" zoomScaleNormal="100" workbookViewId="0">
      <pane xSplit="1" ySplit="9" topLeftCell="B13" activePane="bottomRight" state="frozen"/>
      <selection sqref="A1:M1"/>
      <selection pane="topRight" sqref="A1:M1"/>
      <selection pane="bottomLeft" sqref="A1:M1"/>
      <selection pane="bottomRight" activeCell="B5" sqref="B5"/>
    </sheetView>
  </sheetViews>
  <sheetFormatPr defaultRowHeight="15.75"/>
  <cols>
    <col min="1" max="1" width="16.5" style="91" customWidth="1"/>
    <col min="2" max="2" width="27.5" style="84" customWidth="1"/>
    <col min="3" max="4" width="10.5" style="84" customWidth="1"/>
    <col min="5" max="5" width="18.5" style="84" customWidth="1"/>
    <col min="6" max="7" width="10.5" style="84" customWidth="1"/>
    <col min="8" max="9" width="12.5" style="92" customWidth="1"/>
    <col min="10" max="10" width="25.5" style="84" customWidth="1"/>
    <col min="11" max="12" width="10.5" style="84" customWidth="1"/>
    <col min="13" max="13" width="18.5" style="84" customWidth="1"/>
    <col min="14" max="15" width="10.5" style="84" customWidth="1"/>
    <col min="16" max="17" width="12.5" style="92" customWidth="1"/>
    <col min="18" max="16384" width="9" style="26"/>
  </cols>
  <sheetData>
    <row r="1" spans="1:17" s="75" customFormat="1" ht="27.75">
      <c r="A1" s="441" t="s">
        <v>28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  <c r="N1" s="442"/>
      <c r="O1" s="442"/>
      <c r="P1" s="442"/>
      <c r="Q1" s="442"/>
    </row>
    <row r="2" spans="1:17" s="75" customFormat="1" ht="15" customHeight="1">
      <c r="A2" s="76"/>
      <c r="B2" s="76"/>
      <c r="C2" s="76"/>
      <c r="D2" s="76"/>
      <c r="E2" s="76"/>
      <c r="F2" s="76"/>
      <c r="G2" s="76"/>
      <c r="H2" s="77"/>
      <c r="I2" s="77"/>
      <c r="J2" s="76"/>
      <c r="K2" s="76"/>
      <c r="L2" s="76"/>
      <c r="M2" s="76"/>
      <c r="N2" s="76"/>
      <c r="O2" s="76"/>
      <c r="P2" s="77"/>
      <c r="Q2" s="77"/>
    </row>
    <row r="3" spans="1:17" s="78" customFormat="1" ht="24.95" customHeight="1">
      <c r="A3" s="443" t="s">
        <v>90</v>
      </c>
      <c r="B3" s="444"/>
      <c r="C3" s="444"/>
      <c r="D3" s="444"/>
      <c r="E3" s="444"/>
      <c r="F3" s="444"/>
      <c r="G3" s="444"/>
      <c r="H3" s="444"/>
      <c r="I3" s="445"/>
      <c r="J3" s="445"/>
      <c r="K3" s="445"/>
      <c r="L3" s="445"/>
      <c r="M3" s="445"/>
      <c r="N3" s="445"/>
      <c r="O3" s="445"/>
      <c r="P3" s="446"/>
      <c r="Q3" s="447"/>
    </row>
    <row r="4" spans="1:17" s="82" customFormat="1" ht="15" customHeight="1">
      <c r="A4" s="79"/>
      <c r="B4" s="80"/>
      <c r="C4" s="80"/>
      <c r="D4" s="80"/>
      <c r="E4" s="80"/>
      <c r="F4" s="80"/>
      <c r="G4" s="80"/>
      <c r="H4" s="81"/>
      <c r="I4" s="81"/>
      <c r="J4" s="80"/>
      <c r="K4" s="80"/>
      <c r="L4" s="80"/>
      <c r="M4" s="80"/>
      <c r="N4" s="80"/>
      <c r="O4" s="80"/>
      <c r="P4" s="81"/>
      <c r="Q4" s="81"/>
    </row>
    <row r="5" spans="1:17" s="99" customFormat="1" ht="19.5">
      <c r="A5" s="132" t="s">
        <v>87</v>
      </c>
      <c r="B5" s="237" t="str">
        <f>IF(ISBLANK(資產表!B4),"",資產表!B4)</f>
        <v>(請填)</v>
      </c>
      <c r="C5" s="180"/>
      <c r="D5" s="135"/>
      <c r="E5" s="100"/>
      <c r="F5" s="100"/>
      <c r="G5" s="100"/>
      <c r="H5" s="136"/>
      <c r="I5" s="137"/>
      <c r="J5" s="132"/>
      <c r="K5" s="132"/>
      <c r="L5" s="138"/>
      <c r="M5" s="138"/>
      <c r="N5" s="138"/>
      <c r="P5" s="136"/>
      <c r="Q5" s="134" t="s">
        <v>88</v>
      </c>
    </row>
    <row r="6" spans="1:17" ht="15" customHeight="1" thickBot="1">
      <c r="A6" s="83"/>
      <c r="B6" s="75"/>
      <c r="C6" s="75"/>
      <c r="H6" s="85"/>
      <c r="I6" s="85"/>
      <c r="J6" s="26"/>
      <c r="K6" s="26"/>
      <c r="M6" s="26"/>
      <c r="N6" s="86"/>
      <c r="P6" s="85"/>
      <c r="Q6" s="85"/>
    </row>
    <row r="7" spans="1:17" s="214" customFormat="1" ht="24.95" customHeight="1">
      <c r="A7" s="213" t="s">
        <v>91</v>
      </c>
      <c r="B7" s="448" t="s">
        <v>148</v>
      </c>
      <c r="C7" s="449"/>
      <c r="D7" s="450"/>
      <c r="E7" s="448" t="s">
        <v>139</v>
      </c>
      <c r="F7" s="449"/>
      <c r="G7" s="449"/>
      <c r="H7" s="454" t="s">
        <v>29</v>
      </c>
      <c r="I7" s="455"/>
      <c r="J7" s="458" t="s">
        <v>147</v>
      </c>
      <c r="K7" s="449"/>
      <c r="L7" s="450"/>
      <c r="M7" s="460" t="s">
        <v>140</v>
      </c>
      <c r="N7" s="461"/>
      <c r="O7" s="461"/>
      <c r="P7" s="454" t="s">
        <v>29</v>
      </c>
      <c r="Q7" s="455"/>
    </row>
    <row r="8" spans="1:17" s="216" customFormat="1" ht="29.1" customHeight="1" thickBot="1">
      <c r="A8" s="215"/>
      <c r="B8" s="451"/>
      <c r="C8" s="452"/>
      <c r="D8" s="453"/>
      <c r="E8" s="451"/>
      <c r="F8" s="452"/>
      <c r="G8" s="452"/>
      <c r="H8" s="456"/>
      <c r="I8" s="457"/>
      <c r="J8" s="459"/>
      <c r="K8" s="452"/>
      <c r="L8" s="453"/>
      <c r="M8" s="462"/>
      <c r="N8" s="463"/>
      <c r="O8" s="463"/>
      <c r="P8" s="456"/>
      <c r="Q8" s="457"/>
    </row>
    <row r="9" spans="1:17" s="218" customFormat="1" ht="24.95" customHeight="1">
      <c r="A9" s="345" t="s">
        <v>251</v>
      </c>
      <c r="B9" s="217" t="s">
        <v>206</v>
      </c>
      <c r="C9" s="212" t="s">
        <v>272</v>
      </c>
      <c r="D9" s="212" t="s">
        <v>256</v>
      </c>
      <c r="E9" s="217" t="s">
        <v>206</v>
      </c>
      <c r="F9" s="212" t="s">
        <v>272</v>
      </c>
      <c r="G9" s="212" t="s">
        <v>256</v>
      </c>
      <c r="H9" s="299" t="s">
        <v>272</v>
      </c>
      <c r="I9" s="299" t="s">
        <v>256</v>
      </c>
      <c r="J9" s="346" t="s">
        <v>206</v>
      </c>
      <c r="K9" s="212" t="s">
        <v>272</v>
      </c>
      <c r="L9" s="212" t="s">
        <v>256</v>
      </c>
      <c r="M9" s="217" t="s">
        <v>206</v>
      </c>
      <c r="N9" s="212" t="s">
        <v>272</v>
      </c>
      <c r="O9" s="212" t="s">
        <v>256</v>
      </c>
      <c r="P9" s="299" t="s">
        <v>272</v>
      </c>
      <c r="Q9" s="299" t="s">
        <v>256</v>
      </c>
    </row>
    <row r="10" spans="1:17">
      <c r="A10" s="464" t="s">
        <v>208</v>
      </c>
      <c r="B10" s="164" t="s">
        <v>110</v>
      </c>
      <c r="C10" s="165"/>
      <c r="D10" s="165"/>
      <c r="E10" s="163" t="s">
        <v>144</v>
      </c>
      <c r="F10" s="165"/>
      <c r="G10" s="165"/>
      <c r="H10" s="261"/>
      <c r="I10" s="261"/>
      <c r="J10" s="164" t="s">
        <v>99</v>
      </c>
      <c r="K10" s="165"/>
      <c r="L10" s="165"/>
      <c r="M10" s="166" t="s">
        <v>132</v>
      </c>
      <c r="N10" s="165"/>
      <c r="O10" s="165"/>
      <c r="P10" s="261"/>
      <c r="Q10" s="261"/>
    </row>
    <row r="11" spans="1:17">
      <c r="A11" s="465"/>
      <c r="B11" s="167" t="s">
        <v>111</v>
      </c>
      <c r="C11" s="168"/>
      <c r="D11" s="168"/>
      <c r="E11" s="163" t="s">
        <v>145</v>
      </c>
      <c r="F11" s="168"/>
      <c r="G11" s="168"/>
      <c r="H11" s="261"/>
      <c r="I11" s="261"/>
      <c r="J11" s="167" t="s">
        <v>100</v>
      </c>
      <c r="K11" s="168"/>
      <c r="L11" s="168"/>
      <c r="M11" s="163" t="s">
        <v>149</v>
      </c>
      <c r="N11" s="168"/>
      <c r="O11" s="168"/>
      <c r="P11" s="261"/>
      <c r="Q11" s="261"/>
    </row>
    <row r="12" spans="1:17">
      <c r="A12" s="465"/>
      <c r="B12" s="163" t="s">
        <v>32</v>
      </c>
      <c r="C12" s="168"/>
      <c r="D12" s="168"/>
      <c r="E12" s="163" t="s">
        <v>30</v>
      </c>
      <c r="F12" s="168"/>
      <c r="G12" s="168"/>
      <c r="H12" s="261"/>
      <c r="I12" s="261"/>
      <c r="J12" s="163" t="s">
        <v>131</v>
      </c>
      <c r="K12" s="168"/>
      <c r="L12" s="168"/>
      <c r="M12" s="163" t="s">
        <v>31</v>
      </c>
      <c r="N12" s="168"/>
      <c r="O12" s="168"/>
      <c r="P12" s="261"/>
      <c r="Q12" s="261"/>
    </row>
    <row r="13" spans="1:17">
      <c r="A13" s="465"/>
      <c r="B13" s="163" t="s">
        <v>143</v>
      </c>
      <c r="C13" s="168"/>
      <c r="D13" s="168"/>
      <c r="E13" s="163" t="s">
        <v>33</v>
      </c>
      <c r="F13" s="168"/>
      <c r="G13" s="168"/>
      <c r="H13" s="261"/>
      <c r="I13" s="261"/>
      <c r="J13" s="166"/>
      <c r="K13" s="168"/>
      <c r="L13" s="168"/>
      <c r="M13" s="166" t="s">
        <v>101</v>
      </c>
      <c r="N13" s="168"/>
      <c r="O13" s="168"/>
      <c r="P13" s="261"/>
      <c r="Q13" s="261"/>
    </row>
    <row r="14" spans="1:17">
      <c r="A14" s="465"/>
      <c r="B14" s="163"/>
      <c r="C14" s="168"/>
      <c r="D14" s="168"/>
      <c r="E14" s="163" t="s">
        <v>34</v>
      </c>
      <c r="F14" s="168"/>
      <c r="G14" s="168"/>
      <c r="H14" s="261"/>
      <c r="I14" s="261"/>
      <c r="J14" s="166"/>
      <c r="K14" s="168"/>
      <c r="L14" s="168"/>
      <c r="M14" s="166" t="s">
        <v>102</v>
      </c>
      <c r="N14" s="168"/>
      <c r="O14" s="168"/>
      <c r="P14" s="261"/>
      <c r="Q14" s="261"/>
    </row>
    <row r="15" spans="1:17">
      <c r="A15" s="465"/>
      <c r="B15" s="163"/>
      <c r="C15" s="168"/>
      <c r="D15" s="168"/>
      <c r="E15" s="163" t="s">
        <v>35</v>
      </c>
      <c r="F15" s="168"/>
      <c r="G15" s="168"/>
      <c r="H15" s="261"/>
      <c r="I15" s="261"/>
      <c r="J15" s="163"/>
      <c r="K15" s="168"/>
      <c r="L15" s="168"/>
      <c r="M15" s="163"/>
      <c r="N15" s="168"/>
      <c r="O15" s="168"/>
      <c r="P15" s="261"/>
      <c r="Q15" s="261"/>
    </row>
    <row r="16" spans="1:17">
      <c r="A16" s="465"/>
      <c r="B16" s="167"/>
      <c r="C16" s="168"/>
      <c r="D16" s="168"/>
      <c r="E16" s="163" t="s">
        <v>0</v>
      </c>
      <c r="F16" s="168"/>
      <c r="G16" s="168"/>
      <c r="H16" s="261"/>
      <c r="I16" s="261"/>
      <c r="J16" s="171"/>
      <c r="K16" s="168"/>
      <c r="L16" s="168"/>
      <c r="M16" s="172"/>
      <c r="N16" s="168"/>
      <c r="O16" s="168"/>
      <c r="P16" s="261"/>
      <c r="Q16" s="261"/>
    </row>
    <row r="17" spans="1:17">
      <c r="A17" s="465"/>
      <c r="B17" s="166"/>
      <c r="C17" s="169"/>
      <c r="D17" s="169"/>
      <c r="E17" s="173"/>
      <c r="F17" s="169"/>
      <c r="G17" s="169"/>
      <c r="H17" s="261"/>
      <c r="I17" s="261"/>
      <c r="J17" s="174"/>
      <c r="K17" s="169"/>
      <c r="L17" s="169"/>
      <c r="M17" s="173"/>
      <c r="N17" s="169"/>
      <c r="O17" s="169"/>
      <c r="P17" s="261"/>
      <c r="Q17" s="261"/>
    </row>
    <row r="18" spans="1:17" s="22" customFormat="1">
      <c r="A18" s="466"/>
      <c r="B18" s="293" t="s">
        <v>207</v>
      </c>
      <c r="C18" s="294">
        <f>SUM(C10:C17)</f>
        <v>0</v>
      </c>
      <c r="D18" s="294">
        <f>SUM(D10:D17)</f>
        <v>0</v>
      </c>
      <c r="E18" s="293" t="s">
        <v>1</v>
      </c>
      <c r="F18" s="294">
        <f>SUM(F10:F17)</f>
        <v>0</v>
      </c>
      <c r="G18" s="294">
        <f>SUM(G10:G17)</f>
        <v>0</v>
      </c>
      <c r="H18" s="221">
        <f>C18+F18</f>
        <v>0</v>
      </c>
      <c r="I18" s="221">
        <f>D18+G18</f>
        <v>0</v>
      </c>
      <c r="J18" s="222" t="s">
        <v>1</v>
      </c>
      <c r="K18" s="294">
        <f>SUM(K10:K17)</f>
        <v>0</v>
      </c>
      <c r="L18" s="294">
        <f>SUM(L10:L17)</f>
        <v>0</v>
      </c>
      <c r="M18" s="223" t="s">
        <v>1</v>
      </c>
      <c r="N18" s="294">
        <f>SUM(N10:N17)</f>
        <v>0</v>
      </c>
      <c r="O18" s="294">
        <f>SUM(O10:O17)</f>
        <v>0</v>
      </c>
      <c r="P18" s="221">
        <f>K18+N18</f>
        <v>0</v>
      </c>
      <c r="Q18" s="221">
        <f>L18+O18</f>
        <v>0</v>
      </c>
    </row>
    <row r="19" spans="1:17">
      <c r="A19" s="464" t="s">
        <v>36</v>
      </c>
      <c r="B19" s="167" t="s">
        <v>110</v>
      </c>
      <c r="C19" s="172"/>
      <c r="D19" s="172"/>
      <c r="E19" s="167" t="s">
        <v>37</v>
      </c>
      <c r="F19" s="172"/>
      <c r="G19" s="172"/>
      <c r="H19" s="262"/>
      <c r="I19" s="262"/>
      <c r="J19" s="164" t="s">
        <v>99</v>
      </c>
      <c r="K19" s="172"/>
      <c r="L19" s="172"/>
      <c r="M19" s="164" t="s">
        <v>39</v>
      </c>
      <c r="N19" s="172"/>
      <c r="O19" s="172"/>
      <c r="P19" s="262"/>
      <c r="Q19" s="262"/>
    </row>
    <row r="20" spans="1:17">
      <c r="A20" s="465"/>
      <c r="B20" s="167" t="s">
        <v>111</v>
      </c>
      <c r="C20" s="168"/>
      <c r="D20" s="168"/>
      <c r="E20" s="163" t="s">
        <v>38</v>
      </c>
      <c r="F20" s="168"/>
      <c r="G20" s="168"/>
      <c r="H20" s="261"/>
      <c r="I20" s="261"/>
      <c r="J20" s="167" t="s">
        <v>100</v>
      </c>
      <c r="K20" s="168"/>
      <c r="L20" s="168"/>
      <c r="M20" s="166" t="s">
        <v>98</v>
      </c>
      <c r="N20" s="168"/>
      <c r="O20" s="168"/>
      <c r="P20" s="261"/>
      <c r="Q20" s="261"/>
    </row>
    <row r="21" spans="1:17">
      <c r="A21" s="465"/>
      <c r="B21" s="163" t="s">
        <v>112</v>
      </c>
      <c r="C21" s="168"/>
      <c r="D21" s="168"/>
      <c r="E21" s="163" t="s">
        <v>40</v>
      </c>
      <c r="F21" s="168"/>
      <c r="G21" s="168"/>
      <c r="H21" s="261"/>
      <c r="I21" s="261"/>
      <c r="J21" s="163" t="s">
        <v>107</v>
      </c>
      <c r="K21" s="168"/>
      <c r="L21" s="168"/>
      <c r="M21" s="163" t="s">
        <v>41</v>
      </c>
      <c r="N21" s="168"/>
      <c r="O21" s="168"/>
      <c r="P21" s="261"/>
      <c r="Q21" s="261"/>
    </row>
    <row r="22" spans="1:17">
      <c r="A22" s="465"/>
      <c r="B22" s="163"/>
      <c r="C22" s="168"/>
      <c r="D22" s="168"/>
      <c r="E22" s="163" t="s">
        <v>232</v>
      </c>
      <c r="F22" s="168"/>
      <c r="G22" s="168"/>
      <c r="H22" s="261"/>
      <c r="I22" s="261"/>
      <c r="J22" s="175"/>
      <c r="K22" s="168"/>
      <c r="L22" s="168"/>
      <c r="M22" s="163"/>
      <c r="N22" s="168"/>
      <c r="O22" s="168"/>
      <c r="P22" s="261"/>
      <c r="Q22" s="261"/>
    </row>
    <row r="23" spans="1:17">
      <c r="A23" s="465"/>
      <c r="B23" s="163"/>
      <c r="C23" s="168"/>
      <c r="D23" s="168"/>
      <c r="E23" s="166" t="s">
        <v>233</v>
      </c>
      <c r="F23" s="168"/>
      <c r="G23" s="168"/>
      <c r="H23" s="261"/>
      <c r="I23" s="261"/>
      <c r="J23" s="166"/>
      <c r="K23" s="168"/>
      <c r="L23" s="168"/>
      <c r="M23" s="176"/>
      <c r="N23" s="168"/>
      <c r="O23" s="168"/>
      <c r="P23" s="261"/>
      <c r="Q23" s="261"/>
    </row>
    <row r="24" spans="1:17">
      <c r="A24" s="465"/>
      <c r="B24" s="176"/>
      <c r="C24" s="168"/>
      <c r="D24" s="168"/>
      <c r="E24" s="168"/>
      <c r="F24" s="168"/>
      <c r="G24" s="168"/>
      <c r="H24" s="261"/>
      <c r="I24" s="261"/>
      <c r="J24" s="175"/>
      <c r="K24" s="168"/>
      <c r="L24" s="168"/>
      <c r="M24" s="168"/>
      <c r="N24" s="168"/>
      <c r="O24" s="168"/>
      <c r="P24" s="261"/>
      <c r="Q24" s="261"/>
    </row>
    <row r="25" spans="1:17">
      <c r="A25" s="465"/>
      <c r="B25" s="168"/>
      <c r="C25" s="168"/>
      <c r="D25" s="168"/>
      <c r="E25" s="168"/>
      <c r="F25" s="168"/>
      <c r="G25" s="168"/>
      <c r="H25" s="261"/>
      <c r="I25" s="261"/>
      <c r="J25" s="175"/>
      <c r="K25" s="168"/>
      <c r="L25" s="168"/>
      <c r="M25" s="168"/>
      <c r="N25" s="168"/>
      <c r="O25" s="168"/>
      <c r="P25" s="261"/>
      <c r="Q25" s="261"/>
    </row>
    <row r="26" spans="1:17" s="22" customFormat="1">
      <c r="A26" s="466"/>
      <c r="B26" s="220" t="s">
        <v>1</v>
      </c>
      <c r="C26" s="294">
        <f>SUM(C19:C25)</f>
        <v>0</v>
      </c>
      <c r="D26" s="294">
        <f>SUM(D19:D25)</f>
        <v>0</v>
      </c>
      <c r="E26" s="220" t="s">
        <v>42</v>
      </c>
      <c r="F26" s="294">
        <f>SUM(F19:F25)</f>
        <v>0</v>
      </c>
      <c r="G26" s="294">
        <f>SUM(G19:G25)</f>
        <v>0</v>
      </c>
      <c r="H26" s="221">
        <f>C26+F26</f>
        <v>0</v>
      </c>
      <c r="I26" s="221">
        <f>D26+G26</f>
        <v>0</v>
      </c>
      <c r="J26" s="222" t="s">
        <v>1</v>
      </c>
      <c r="K26" s="294">
        <f>SUM(K19:K25)</f>
        <v>0</v>
      </c>
      <c r="L26" s="294">
        <f>SUM(L19:L25)</f>
        <v>0</v>
      </c>
      <c r="M26" s="223" t="s">
        <v>1</v>
      </c>
      <c r="N26" s="294">
        <f>SUM(N19:N25)</f>
        <v>0</v>
      </c>
      <c r="O26" s="294">
        <f>SUM(O19:O25)</f>
        <v>0</v>
      </c>
      <c r="P26" s="221">
        <f>K26+N26</f>
        <v>0</v>
      </c>
      <c r="Q26" s="221">
        <f>L26+O26</f>
        <v>0</v>
      </c>
    </row>
    <row r="27" spans="1:17">
      <c r="A27" s="464" t="s">
        <v>43</v>
      </c>
      <c r="B27" s="164" t="s">
        <v>110</v>
      </c>
      <c r="C27" s="168"/>
      <c r="D27" s="168"/>
      <c r="E27" s="164" t="s">
        <v>136</v>
      </c>
      <c r="F27" s="168"/>
      <c r="G27" s="168"/>
      <c r="H27" s="262"/>
      <c r="I27" s="262"/>
      <c r="J27" s="164" t="s">
        <v>99</v>
      </c>
      <c r="K27" s="168"/>
      <c r="L27" s="168"/>
      <c r="M27" s="164" t="s">
        <v>46</v>
      </c>
      <c r="N27" s="168"/>
      <c r="O27" s="168"/>
      <c r="P27" s="262"/>
      <c r="Q27" s="262"/>
    </row>
    <row r="28" spans="1:17">
      <c r="A28" s="465"/>
      <c r="B28" s="347" t="s">
        <v>264</v>
      </c>
      <c r="C28" s="168"/>
      <c r="D28" s="168"/>
      <c r="E28" s="163" t="s">
        <v>47</v>
      </c>
      <c r="F28" s="168"/>
      <c r="G28" s="168"/>
      <c r="H28" s="261"/>
      <c r="I28" s="261"/>
      <c r="J28" s="167" t="s">
        <v>100</v>
      </c>
      <c r="K28" s="168"/>
      <c r="L28" s="168"/>
      <c r="M28" s="163" t="s">
        <v>48</v>
      </c>
      <c r="N28" s="168"/>
      <c r="O28" s="168"/>
      <c r="P28" s="261"/>
      <c r="Q28" s="261"/>
    </row>
    <row r="29" spans="1:17">
      <c r="A29" s="465"/>
      <c r="B29" s="163" t="s">
        <v>112</v>
      </c>
      <c r="C29" s="168"/>
      <c r="D29" s="168"/>
      <c r="E29" s="163" t="s">
        <v>105</v>
      </c>
      <c r="F29" s="168"/>
      <c r="G29" s="168"/>
      <c r="H29" s="261"/>
      <c r="I29" s="261"/>
      <c r="J29" s="175" t="s">
        <v>107</v>
      </c>
      <c r="K29" s="168"/>
      <c r="L29" s="168"/>
      <c r="M29" s="166" t="s">
        <v>49</v>
      </c>
      <c r="N29" s="168"/>
      <c r="O29" s="168"/>
      <c r="P29" s="261"/>
      <c r="Q29" s="261"/>
    </row>
    <row r="30" spans="1:17">
      <c r="A30" s="465"/>
      <c r="B30" s="163" t="s">
        <v>32</v>
      </c>
      <c r="C30" s="168"/>
      <c r="D30" s="168"/>
      <c r="E30" s="163" t="s">
        <v>146</v>
      </c>
      <c r="F30" s="168"/>
      <c r="G30" s="168"/>
      <c r="H30" s="261"/>
      <c r="I30" s="261"/>
      <c r="J30" s="347" t="s">
        <v>268</v>
      </c>
      <c r="K30" s="168"/>
      <c r="L30" s="168"/>
      <c r="M30" s="163" t="s">
        <v>104</v>
      </c>
      <c r="N30" s="168"/>
      <c r="O30" s="168"/>
      <c r="P30" s="261"/>
      <c r="Q30" s="261"/>
    </row>
    <row r="31" spans="1:17">
      <c r="A31" s="465"/>
      <c r="B31" s="163" t="s">
        <v>44</v>
      </c>
      <c r="C31" s="168"/>
      <c r="D31" s="168"/>
      <c r="E31" s="163"/>
      <c r="F31" s="168"/>
      <c r="G31" s="168"/>
      <c r="H31" s="261"/>
      <c r="I31" s="261"/>
      <c r="J31" s="167" t="s">
        <v>103</v>
      </c>
      <c r="K31" s="168"/>
      <c r="L31" s="168"/>
      <c r="M31" s="163" t="s">
        <v>105</v>
      </c>
      <c r="N31" s="168"/>
      <c r="O31" s="168"/>
      <c r="P31" s="261"/>
      <c r="Q31" s="261"/>
    </row>
    <row r="32" spans="1:17">
      <c r="A32" s="465"/>
      <c r="B32" s="163" t="s">
        <v>137</v>
      </c>
      <c r="C32" s="168"/>
      <c r="D32" s="168"/>
      <c r="E32" s="163"/>
      <c r="F32" s="168"/>
      <c r="G32" s="168"/>
      <c r="H32" s="261"/>
      <c r="I32" s="261"/>
      <c r="J32" s="163" t="s">
        <v>50</v>
      </c>
      <c r="K32" s="168"/>
      <c r="L32" s="168"/>
      <c r="M32" s="163" t="s">
        <v>150</v>
      </c>
      <c r="N32" s="168"/>
      <c r="O32" s="168"/>
      <c r="P32" s="261"/>
      <c r="Q32" s="261"/>
    </row>
    <row r="33" spans="1:17">
      <c r="A33" s="465"/>
      <c r="B33" s="163" t="s">
        <v>45</v>
      </c>
      <c r="C33" s="168"/>
      <c r="D33" s="168"/>
      <c r="E33" s="166"/>
      <c r="F33" s="168"/>
      <c r="G33" s="168"/>
      <c r="H33" s="261"/>
      <c r="I33" s="261"/>
      <c r="J33" s="348" t="s">
        <v>263</v>
      </c>
      <c r="K33" s="168"/>
      <c r="L33" s="168"/>
      <c r="M33" s="167"/>
      <c r="N33" s="168"/>
      <c r="O33" s="168"/>
      <c r="P33" s="261"/>
      <c r="Q33" s="261"/>
    </row>
    <row r="34" spans="1:17">
      <c r="A34" s="465"/>
      <c r="B34" s="348" t="s">
        <v>262</v>
      </c>
      <c r="C34" s="168"/>
      <c r="D34" s="168"/>
      <c r="E34" s="166"/>
      <c r="F34" s="168"/>
      <c r="G34" s="168"/>
      <c r="H34" s="261"/>
      <c r="I34" s="261"/>
      <c r="J34" s="163" t="s">
        <v>250</v>
      </c>
      <c r="K34" s="168"/>
      <c r="L34" s="168"/>
      <c r="M34" s="163"/>
      <c r="N34" s="168"/>
      <c r="O34" s="168"/>
      <c r="P34" s="261"/>
      <c r="Q34" s="261"/>
    </row>
    <row r="35" spans="1:17">
      <c r="A35" s="465"/>
      <c r="B35" s="163"/>
      <c r="C35" s="168"/>
      <c r="D35" s="168"/>
      <c r="E35" s="173"/>
      <c r="F35" s="168"/>
      <c r="G35" s="168"/>
      <c r="H35" s="261"/>
      <c r="I35" s="261"/>
      <c r="J35" s="163"/>
      <c r="K35" s="168"/>
      <c r="L35" s="168"/>
      <c r="M35" s="166"/>
      <c r="N35" s="168"/>
      <c r="O35" s="168"/>
      <c r="P35" s="261"/>
      <c r="Q35" s="261"/>
    </row>
    <row r="36" spans="1:17" s="22" customFormat="1">
      <c r="A36" s="466"/>
      <c r="B36" s="220" t="s">
        <v>1</v>
      </c>
      <c r="C36" s="294">
        <f>SUM(C27:C35)</f>
        <v>0</v>
      </c>
      <c r="D36" s="294">
        <f>SUM(D27:D35)</f>
        <v>0</v>
      </c>
      <c r="E36" s="220" t="s">
        <v>42</v>
      </c>
      <c r="F36" s="294">
        <f>SUM(F27:F35)</f>
        <v>0</v>
      </c>
      <c r="G36" s="294">
        <f>SUM(G27:G35)</f>
        <v>0</v>
      </c>
      <c r="H36" s="221">
        <f>C36+F36</f>
        <v>0</v>
      </c>
      <c r="I36" s="221">
        <f>D36+G36</f>
        <v>0</v>
      </c>
      <c r="J36" s="222" t="s">
        <v>1</v>
      </c>
      <c r="K36" s="294">
        <f>SUM(K27:K35)</f>
        <v>0</v>
      </c>
      <c r="L36" s="294">
        <f>SUM(L27:L35)</f>
        <v>0</v>
      </c>
      <c r="M36" s="223" t="s">
        <v>1</v>
      </c>
      <c r="N36" s="294">
        <f>SUM(N27:N35)</f>
        <v>0</v>
      </c>
      <c r="O36" s="294">
        <f>SUM(O27:O35)</f>
        <v>0</v>
      </c>
      <c r="P36" s="221">
        <f>K36+N36</f>
        <v>0</v>
      </c>
      <c r="Q36" s="221">
        <f>L36+O36</f>
        <v>0</v>
      </c>
    </row>
    <row r="37" spans="1:17">
      <c r="A37" s="467" t="s">
        <v>51</v>
      </c>
      <c r="B37" s="164" t="s">
        <v>110</v>
      </c>
      <c r="C37" s="168"/>
      <c r="D37" s="168"/>
      <c r="E37" s="164" t="s">
        <v>138</v>
      </c>
      <c r="F37" s="168"/>
      <c r="G37" s="168"/>
      <c r="H37" s="262"/>
      <c r="I37" s="262"/>
      <c r="J37" s="164" t="s">
        <v>99</v>
      </c>
      <c r="K37" s="168"/>
      <c r="L37" s="168"/>
      <c r="M37" s="164" t="s">
        <v>55</v>
      </c>
      <c r="N37" s="168"/>
      <c r="O37" s="168"/>
      <c r="P37" s="262"/>
      <c r="Q37" s="262"/>
    </row>
    <row r="38" spans="1:17">
      <c r="A38" s="468"/>
      <c r="B38" s="167" t="s">
        <v>111</v>
      </c>
      <c r="C38" s="168"/>
      <c r="D38" s="168"/>
      <c r="E38" s="167" t="s">
        <v>53</v>
      </c>
      <c r="F38" s="168"/>
      <c r="G38" s="168"/>
      <c r="H38" s="261"/>
      <c r="I38" s="261"/>
      <c r="J38" s="167" t="s">
        <v>100</v>
      </c>
      <c r="K38" s="168"/>
      <c r="L38" s="168"/>
      <c r="M38" s="163" t="s">
        <v>56</v>
      </c>
      <c r="N38" s="168"/>
      <c r="O38" s="168"/>
      <c r="P38" s="261"/>
      <c r="Q38" s="261"/>
    </row>
    <row r="39" spans="1:17">
      <c r="A39" s="468"/>
      <c r="B39" s="163" t="s">
        <v>112</v>
      </c>
      <c r="C39" s="168"/>
      <c r="D39" s="168"/>
      <c r="E39" s="167" t="s">
        <v>54</v>
      </c>
      <c r="F39" s="168"/>
      <c r="G39" s="168"/>
      <c r="H39" s="261"/>
      <c r="I39" s="261"/>
      <c r="J39" s="163" t="s">
        <v>107</v>
      </c>
      <c r="K39" s="168"/>
      <c r="L39" s="168"/>
      <c r="M39" s="166" t="s">
        <v>106</v>
      </c>
      <c r="N39" s="168"/>
      <c r="O39" s="168"/>
      <c r="P39" s="261"/>
      <c r="Q39" s="261"/>
    </row>
    <row r="40" spans="1:17">
      <c r="A40" s="468"/>
      <c r="B40" s="163" t="s">
        <v>243</v>
      </c>
      <c r="C40" s="168"/>
      <c r="D40" s="168"/>
      <c r="E40" s="167" t="s">
        <v>224</v>
      </c>
      <c r="F40" s="168"/>
      <c r="G40" s="168"/>
      <c r="H40" s="261"/>
      <c r="I40" s="261"/>
      <c r="J40" s="347" t="s">
        <v>268</v>
      </c>
      <c r="K40" s="168"/>
      <c r="L40" s="168"/>
      <c r="M40" s="163" t="s">
        <v>223</v>
      </c>
      <c r="N40" s="168"/>
      <c r="O40" s="168"/>
      <c r="P40" s="261"/>
      <c r="Q40" s="261"/>
    </row>
    <row r="41" spans="1:17">
      <c r="A41" s="468"/>
      <c r="B41" s="163" t="s">
        <v>137</v>
      </c>
      <c r="C41" s="168"/>
      <c r="D41" s="168"/>
      <c r="E41" s="167" t="s">
        <v>106</v>
      </c>
      <c r="F41" s="168"/>
      <c r="G41" s="168"/>
      <c r="H41" s="261"/>
      <c r="I41" s="261"/>
      <c r="J41" s="167" t="s">
        <v>52</v>
      </c>
      <c r="K41" s="168"/>
      <c r="L41" s="168"/>
      <c r="M41" s="163" t="s">
        <v>133</v>
      </c>
      <c r="N41" s="168"/>
      <c r="O41" s="168"/>
      <c r="P41" s="261"/>
      <c r="Q41" s="261"/>
    </row>
    <row r="42" spans="1:17">
      <c r="A42" s="468"/>
      <c r="B42" s="167" t="s">
        <v>57</v>
      </c>
      <c r="C42" s="168"/>
      <c r="D42" s="168"/>
      <c r="E42" s="167"/>
      <c r="F42" s="168"/>
      <c r="G42" s="168"/>
      <c r="H42" s="261"/>
      <c r="I42" s="261"/>
      <c r="J42" s="302" t="s">
        <v>242</v>
      </c>
      <c r="K42" s="168"/>
      <c r="L42" s="168"/>
      <c r="M42" s="166" t="s">
        <v>239</v>
      </c>
      <c r="N42" s="168"/>
      <c r="O42" s="168"/>
      <c r="P42" s="261"/>
      <c r="Q42" s="261"/>
    </row>
    <row r="43" spans="1:17">
      <c r="A43" s="468"/>
      <c r="B43" s="301" t="s">
        <v>241</v>
      </c>
      <c r="C43" s="168"/>
      <c r="D43" s="168"/>
      <c r="E43" s="167"/>
      <c r="F43" s="168"/>
      <c r="G43" s="168"/>
      <c r="H43" s="261"/>
      <c r="I43" s="261"/>
      <c r="J43" s="166" t="s">
        <v>250</v>
      </c>
      <c r="K43" s="168"/>
      <c r="L43" s="168"/>
      <c r="M43" s="168"/>
      <c r="N43" s="168"/>
      <c r="O43" s="168"/>
      <c r="P43" s="261"/>
      <c r="Q43" s="261"/>
    </row>
    <row r="44" spans="1:17" s="22" customFormat="1">
      <c r="A44" s="469"/>
      <c r="B44" s="293" t="s">
        <v>1</v>
      </c>
      <c r="C44" s="294">
        <f>SUM(C37:C43)</f>
        <v>0</v>
      </c>
      <c r="D44" s="294">
        <f>SUM(D37:D43)</f>
        <v>0</v>
      </c>
      <c r="E44" s="220" t="s">
        <v>42</v>
      </c>
      <c r="F44" s="294">
        <f>SUM(F37:F43)</f>
        <v>0</v>
      </c>
      <c r="G44" s="294">
        <f>SUM(G37:G43)</f>
        <v>0</v>
      </c>
      <c r="H44" s="221">
        <f>C44+F44</f>
        <v>0</v>
      </c>
      <c r="I44" s="221">
        <f>D44+G44</f>
        <v>0</v>
      </c>
      <c r="J44" s="349" t="s">
        <v>1</v>
      </c>
      <c r="K44" s="294">
        <f>SUM(K37:K43)</f>
        <v>0</v>
      </c>
      <c r="L44" s="294">
        <f>SUM(L37:L43)</f>
        <v>0</v>
      </c>
      <c r="M44" s="223" t="s">
        <v>1</v>
      </c>
      <c r="N44" s="294">
        <f>SUM(N37:N43)</f>
        <v>0</v>
      </c>
      <c r="O44" s="294">
        <f>SUM(O37:O43)</f>
        <v>0</v>
      </c>
      <c r="P44" s="221">
        <f>K44+N44</f>
        <v>0</v>
      </c>
      <c r="Q44" s="221">
        <f>L44+O44</f>
        <v>0</v>
      </c>
    </row>
    <row r="45" spans="1:17">
      <c r="A45" s="464" t="s">
        <v>58</v>
      </c>
      <c r="B45" s="347" t="s">
        <v>264</v>
      </c>
      <c r="C45" s="168"/>
      <c r="D45" s="168"/>
      <c r="E45" s="164" t="s">
        <v>59</v>
      </c>
      <c r="F45" s="168"/>
      <c r="G45" s="168"/>
      <c r="H45" s="262"/>
      <c r="I45" s="262"/>
      <c r="J45" s="167" t="s">
        <v>100</v>
      </c>
      <c r="K45" s="168"/>
      <c r="L45" s="168"/>
      <c r="M45" s="177" t="s">
        <v>141</v>
      </c>
      <c r="N45" s="168"/>
      <c r="O45" s="168"/>
      <c r="P45" s="262"/>
      <c r="Q45" s="262"/>
    </row>
    <row r="46" spans="1:17">
      <c r="A46" s="465"/>
      <c r="B46" s="163" t="s">
        <v>112</v>
      </c>
      <c r="C46" s="168"/>
      <c r="D46" s="168"/>
      <c r="E46" s="166" t="s">
        <v>60</v>
      </c>
      <c r="F46" s="168"/>
      <c r="G46" s="168"/>
      <c r="H46" s="261"/>
      <c r="I46" s="261"/>
      <c r="J46" s="163" t="s">
        <v>107</v>
      </c>
      <c r="K46" s="168"/>
      <c r="L46" s="168"/>
      <c r="M46" s="167" t="s">
        <v>62</v>
      </c>
      <c r="N46" s="168"/>
      <c r="O46" s="168"/>
      <c r="P46" s="261"/>
      <c r="Q46" s="261"/>
    </row>
    <row r="47" spans="1:17">
      <c r="A47" s="465"/>
      <c r="B47" s="163" t="s">
        <v>44</v>
      </c>
      <c r="C47" s="168"/>
      <c r="D47" s="168"/>
      <c r="E47" s="166"/>
      <c r="F47" s="168"/>
      <c r="G47" s="168"/>
      <c r="H47" s="261"/>
      <c r="I47" s="261"/>
      <c r="J47" s="167" t="s">
        <v>142</v>
      </c>
      <c r="K47" s="168"/>
      <c r="L47" s="168"/>
      <c r="M47" s="178" t="s">
        <v>63</v>
      </c>
      <c r="N47" s="168"/>
      <c r="O47" s="168"/>
      <c r="P47" s="261"/>
      <c r="Q47" s="261"/>
    </row>
    <row r="48" spans="1:17">
      <c r="A48" s="465"/>
      <c r="B48" s="348" t="s">
        <v>262</v>
      </c>
      <c r="C48" s="168"/>
      <c r="D48" s="168"/>
      <c r="E48" s="169"/>
      <c r="F48" s="168"/>
      <c r="G48" s="168"/>
      <c r="H48" s="261"/>
      <c r="I48" s="261"/>
      <c r="J48" s="167" t="s">
        <v>61</v>
      </c>
      <c r="K48" s="168"/>
      <c r="L48" s="168"/>
      <c r="M48" s="178"/>
      <c r="N48" s="168"/>
      <c r="O48" s="168"/>
      <c r="P48" s="261"/>
      <c r="Q48" s="261"/>
    </row>
    <row r="49" spans="1:17">
      <c r="A49" s="465"/>
      <c r="B49" s="168"/>
      <c r="C49" s="168"/>
      <c r="D49" s="168"/>
      <c r="E49" s="168"/>
      <c r="F49" s="168"/>
      <c r="G49" s="168"/>
      <c r="H49" s="261"/>
      <c r="I49" s="261"/>
      <c r="J49" s="348" t="s">
        <v>263</v>
      </c>
      <c r="K49" s="168"/>
      <c r="L49" s="168"/>
      <c r="M49" s="168"/>
      <c r="N49" s="168"/>
      <c r="O49" s="168"/>
      <c r="P49" s="261"/>
      <c r="Q49" s="261"/>
    </row>
    <row r="50" spans="1:17">
      <c r="A50" s="465"/>
      <c r="B50" s="168"/>
      <c r="C50" s="168"/>
      <c r="D50" s="168"/>
      <c r="E50" s="168"/>
      <c r="F50" s="168"/>
      <c r="G50" s="168"/>
      <c r="H50" s="261"/>
      <c r="I50" s="261"/>
      <c r="J50" s="178" t="s">
        <v>250</v>
      </c>
      <c r="K50" s="168"/>
      <c r="L50" s="168"/>
      <c r="M50" s="168"/>
      <c r="N50" s="168"/>
      <c r="O50" s="168"/>
      <c r="P50" s="261"/>
      <c r="Q50" s="261"/>
    </row>
    <row r="51" spans="1:17">
      <c r="A51" s="465"/>
      <c r="B51" s="169"/>
      <c r="C51" s="168"/>
      <c r="D51" s="168"/>
      <c r="E51" s="169"/>
      <c r="F51" s="168"/>
      <c r="G51" s="168"/>
      <c r="H51" s="261"/>
      <c r="I51" s="261"/>
      <c r="J51" s="170"/>
      <c r="K51" s="168"/>
      <c r="L51" s="168"/>
      <c r="M51" s="169"/>
      <c r="N51" s="168"/>
      <c r="O51" s="168"/>
      <c r="P51" s="261"/>
      <c r="Q51" s="261"/>
    </row>
    <row r="52" spans="1:17" s="22" customFormat="1" ht="16.5" thickBot="1">
      <c r="A52" s="470"/>
      <c r="B52" s="219" t="s">
        <v>207</v>
      </c>
      <c r="C52" s="224">
        <f>SUM(C45:C51)</f>
        <v>0</v>
      </c>
      <c r="D52" s="224">
        <f>SUM(D45:D51)</f>
        <v>0</v>
      </c>
      <c r="E52" s="219" t="s">
        <v>42</v>
      </c>
      <c r="F52" s="224">
        <f>SUM(F45:F51)</f>
        <v>0</v>
      </c>
      <c r="G52" s="224">
        <f>SUM(G45:G51)</f>
        <v>0</v>
      </c>
      <c r="H52" s="225">
        <f>C52+F52</f>
        <v>0</v>
      </c>
      <c r="I52" s="225">
        <f>D52+G52</f>
        <v>0</v>
      </c>
      <c r="J52" s="226" t="s">
        <v>1</v>
      </c>
      <c r="K52" s="224">
        <f>SUM(K45:K51)</f>
        <v>0</v>
      </c>
      <c r="L52" s="224">
        <f>SUM(L45:L51)</f>
        <v>0</v>
      </c>
      <c r="M52" s="219" t="s">
        <v>1</v>
      </c>
      <c r="N52" s="224">
        <f>SUM(N45:N51)</f>
        <v>0</v>
      </c>
      <c r="O52" s="224">
        <f>SUM(O45:O51)</f>
        <v>0</v>
      </c>
      <c r="P52" s="225">
        <f>K52+N52</f>
        <v>0</v>
      </c>
      <c r="Q52" s="225">
        <f>L52+O52</f>
        <v>0</v>
      </c>
    </row>
    <row r="53" spans="1:17" s="90" customFormat="1" ht="15" customHeight="1">
      <c r="A53" s="87"/>
      <c r="B53" s="88"/>
      <c r="C53" s="88"/>
      <c r="D53" s="88"/>
      <c r="E53" s="88"/>
      <c r="F53" s="88"/>
      <c r="G53" s="88"/>
      <c r="H53" s="89"/>
      <c r="I53" s="89"/>
      <c r="J53" s="88"/>
      <c r="K53" s="88"/>
      <c r="L53" s="88"/>
      <c r="M53" s="88"/>
      <c r="N53" s="88"/>
      <c r="O53" s="88"/>
      <c r="P53" s="89"/>
      <c r="Q53" s="89"/>
    </row>
    <row r="54" spans="1:17" s="230" customFormat="1" ht="27.75" customHeight="1">
      <c r="A54" s="471" t="s">
        <v>134</v>
      </c>
      <c r="B54" s="472"/>
      <c r="C54" s="234" t="str">
        <f>IF(ISBLANK(資產表!B53),"",資產表!B53)</f>
        <v/>
      </c>
      <c r="D54" s="228" t="s">
        <v>93</v>
      </c>
      <c r="E54" s="234" t="str">
        <f>IF(ISBLANK(資產表!D53),"",資產表!D53)</f>
        <v/>
      </c>
      <c r="F54" s="229" t="s">
        <v>94</v>
      </c>
      <c r="H54" s="231" t="s">
        <v>218</v>
      </c>
      <c r="I54" s="234" t="str">
        <f>IF(ISBLANK(資產表!G53),"",資產表!G53)</f>
        <v/>
      </c>
      <c r="J54" s="231" t="s">
        <v>95</v>
      </c>
      <c r="K54" s="141" t="str">
        <f>IF(ISBLANK(資產表!I53),"",資產表!I53)</f>
        <v/>
      </c>
      <c r="L54" s="139"/>
      <c r="M54" s="227" t="s">
        <v>219</v>
      </c>
      <c r="N54" s="235" t="str">
        <f>IF(ISBLANK(資產表!L53),"",資產表!L53)</f>
        <v/>
      </c>
      <c r="O54" s="232"/>
      <c r="P54" s="140"/>
    </row>
  </sheetData>
  <sheetProtection sheet="1"/>
  <mergeCells count="14">
    <mergeCell ref="A10:A18"/>
    <mergeCell ref="A19:A26"/>
    <mergeCell ref="A27:A36"/>
    <mergeCell ref="A37:A44"/>
    <mergeCell ref="A45:A52"/>
    <mergeCell ref="A54:B54"/>
    <mergeCell ref="A1:Q1"/>
    <mergeCell ref="A3:Q3"/>
    <mergeCell ref="B7:D8"/>
    <mergeCell ref="E7:G8"/>
    <mergeCell ref="H7:I8"/>
    <mergeCell ref="J7:L8"/>
    <mergeCell ref="M7:O8"/>
    <mergeCell ref="P7:Q8"/>
  </mergeCells>
  <phoneticPr fontId="2" type="noConversion"/>
  <conditionalFormatting sqref="C10">
    <cfRule type="expression" dxfId="139" priority="120" stopIfTrue="1">
      <formula>ROUNDDOWN(C10,0)-C10&lt;&gt;0</formula>
    </cfRule>
  </conditionalFormatting>
  <conditionalFormatting sqref="D10">
    <cfRule type="expression" dxfId="138" priority="119" stopIfTrue="1">
      <formula>ROUNDDOWN(D10,0)-D10&lt;&gt;0</formula>
    </cfRule>
  </conditionalFormatting>
  <conditionalFormatting sqref="C11">
    <cfRule type="expression" dxfId="137" priority="118" stopIfTrue="1">
      <formula>ROUNDDOWN(C11,0)-C11&lt;&gt;0</formula>
    </cfRule>
  </conditionalFormatting>
  <conditionalFormatting sqref="D11">
    <cfRule type="expression" dxfId="136" priority="117" stopIfTrue="1">
      <formula>ROUNDDOWN(D11,0)-D11&lt;&gt;0</formula>
    </cfRule>
  </conditionalFormatting>
  <conditionalFormatting sqref="C12:C17">
    <cfRule type="expression" dxfId="135" priority="114" stopIfTrue="1">
      <formula>ROUNDDOWN(C12,0)-C12&lt;&gt;0</formula>
    </cfRule>
  </conditionalFormatting>
  <conditionalFormatting sqref="D12:D17">
    <cfRule type="expression" dxfId="134" priority="113" stopIfTrue="1">
      <formula>ROUNDDOWN(D12,0)-D12&lt;&gt;0</formula>
    </cfRule>
  </conditionalFormatting>
  <conditionalFormatting sqref="C19:C25">
    <cfRule type="expression" dxfId="133" priority="112" stopIfTrue="1">
      <formula>ROUNDDOWN(C19,0)-C19&lt;&gt;0</formula>
    </cfRule>
  </conditionalFormatting>
  <conditionalFormatting sqref="D19:D25">
    <cfRule type="expression" dxfId="132" priority="111" stopIfTrue="1">
      <formula>ROUNDDOWN(D19,0)-D19&lt;&gt;0</formula>
    </cfRule>
  </conditionalFormatting>
  <conditionalFormatting sqref="C27:C35">
    <cfRule type="expression" dxfId="131" priority="110" stopIfTrue="1">
      <formula>ROUNDDOWN(C27,0)-C27&lt;&gt;0</formula>
    </cfRule>
  </conditionalFormatting>
  <conditionalFormatting sqref="D27:D35">
    <cfRule type="expression" dxfId="130" priority="109" stopIfTrue="1">
      <formula>ROUNDDOWN(D27,0)-D27&lt;&gt;0</formula>
    </cfRule>
  </conditionalFormatting>
  <conditionalFormatting sqref="C37:C43">
    <cfRule type="expression" dxfId="129" priority="108" stopIfTrue="1">
      <formula>ROUNDDOWN(C37,0)-C37&lt;&gt;0</formula>
    </cfRule>
  </conditionalFormatting>
  <conditionalFormatting sqref="D37:D43">
    <cfRule type="expression" dxfId="128" priority="107" stopIfTrue="1">
      <formula>ROUNDDOWN(D37,0)-D37&lt;&gt;0</formula>
    </cfRule>
  </conditionalFormatting>
  <conditionalFormatting sqref="C45:C51">
    <cfRule type="expression" dxfId="127" priority="106" stopIfTrue="1">
      <formula>ROUNDDOWN(C45,0)-C45&lt;&gt;0</formula>
    </cfRule>
  </conditionalFormatting>
  <conditionalFormatting sqref="D45:D51">
    <cfRule type="expression" dxfId="126" priority="105" stopIfTrue="1">
      <formula>ROUNDDOWN(D45,0)-D45&lt;&gt;0</formula>
    </cfRule>
  </conditionalFormatting>
  <conditionalFormatting sqref="C26">
    <cfRule type="expression" dxfId="125" priority="102" stopIfTrue="1">
      <formula>ROUNDDOWN(C26,0)-C26&lt;&gt;0</formula>
    </cfRule>
  </conditionalFormatting>
  <conditionalFormatting sqref="D26">
    <cfRule type="expression" dxfId="124" priority="101" stopIfTrue="1">
      <formula>ROUNDDOWN(D26,0)-D26&lt;&gt;0</formula>
    </cfRule>
  </conditionalFormatting>
  <conditionalFormatting sqref="C36">
    <cfRule type="expression" dxfId="123" priority="100" stopIfTrue="1">
      <formula>ROUNDDOWN(C36,0)-C36&lt;&gt;0</formula>
    </cfRule>
  </conditionalFormatting>
  <conditionalFormatting sqref="D36">
    <cfRule type="expression" dxfId="122" priority="99" stopIfTrue="1">
      <formula>ROUNDDOWN(D36,0)-D36&lt;&gt;0</formula>
    </cfRule>
  </conditionalFormatting>
  <conditionalFormatting sqref="C44">
    <cfRule type="expression" dxfId="121" priority="98" stopIfTrue="1">
      <formula>ROUNDDOWN(C44,0)-C44&lt;&gt;0</formula>
    </cfRule>
  </conditionalFormatting>
  <conditionalFormatting sqref="D44">
    <cfRule type="expression" dxfId="120" priority="97" stopIfTrue="1">
      <formula>ROUNDDOWN(D44,0)-D44&lt;&gt;0</formula>
    </cfRule>
  </conditionalFormatting>
  <conditionalFormatting sqref="C52">
    <cfRule type="expression" dxfId="119" priority="96" stopIfTrue="1">
      <formula>ROUNDDOWN(C52,0)-C52&lt;&gt;0</formula>
    </cfRule>
  </conditionalFormatting>
  <conditionalFormatting sqref="D52">
    <cfRule type="expression" dxfId="118" priority="95" stopIfTrue="1">
      <formula>ROUNDDOWN(D52,0)-D52&lt;&gt;0</formula>
    </cfRule>
  </conditionalFormatting>
  <conditionalFormatting sqref="F10">
    <cfRule type="expression" dxfId="117" priority="94" stopIfTrue="1">
      <formula>ROUNDDOWN(F10,0)-F10&lt;&gt;0</formula>
    </cfRule>
  </conditionalFormatting>
  <conditionalFormatting sqref="G10">
    <cfRule type="expression" dxfId="116" priority="93" stopIfTrue="1">
      <formula>ROUNDDOWN(G10,0)-G10&lt;&gt;0</formula>
    </cfRule>
  </conditionalFormatting>
  <conditionalFormatting sqref="F11">
    <cfRule type="expression" dxfId="115" priority="92" stopIfTrue="1">
      <formula>ROUNDDOWN(F11,0)-F11&lt;&gt;0</formula>
    </cfRule>
  </conditionalFormatting>
  <conditionalFormatting sqref="G11">
    <cfRule type="expression" dxfId="114" priority="91" stopIfTrue="1">
      <formula>ROUNDDOWN(G11,0)-G11&lt;&gt;0</formula>
    </cfRule>
  </conditionalFormatting>
  <conditionalFormatting sqref="F12:F17">
    <cfRule type="expression" dxfId="113" priority="90" stopIfTrue="1">
      <formula>ROUNDDOWN(F12,0)-F12&lt;&gt;0</formula>
    </cfRule>
  </conditionalFormatting>
  <conditionalFormatting sqref="G12:G17">
    <cfRule type="expression" dxfId="112" priority="89" stopIfTrue="1">
      <formula>ROUNDDOWN(G12,0)-G12&lt;&gt;0</formula>
    </cfRule>
  </conditionalFormatting>
  <conditionalFormatting sqref="F19:F25">
    <cfRule type="expression" dxfId="111" priority="88" stopIfTrue="1">
      <formula>ROUNDDOWN(F19,0)-F19&lt;&gt;0</formula>
    </cfRule>
  </conditionalFormatting>
  <conditionalFormatting sqref="G19:G25">
    <cfRule type="expression" dxfId="110" priority="87" stopIfTrue="1">
      <formula>ROUNDDOWN(G19,0)-G19&lt;&gt;0</formula>
    </cfRule>
  </conditionalFormatting>
  <conditionalFormatting sqref="F27:F35">
    <cfRule type="expression" dxfId="109" priority="86" stopIfTrue="1">
      <formula>ROUNDDOWN(F27,0)-F27&lt;&gt;0</formula>
    </cfRule>
  </conditionalFormatting>
  <conditionalFormatting sqref="G27:G35">
    <cfRule type="expression" dxfId="108" priority="85" stopIfTrue="1">
      <formula>ROUNDDOWN(G27,0)-G27&lt;&gt;0</formula>
    </cfRule>
  </conditionalFormatting>
  <conditionalFormatting sqref="F37:F43">
    <cfRule type="expression" dxfId="107" priority="84" stopIfTrue="1">
      <formula>ROUNDDOWN(F37,0)-F37&lt;&gt;0</formula>
    </cfRule>
  </conditionalFormatting>
  <conditionalFormatting sqref="G37:G43">
    <cfRule type="expression" dxfId="106" priority="83" stopIfTrue="1">
      <formula>ROUNDDOWN(G37,0)-G37&lt;&gt;0</formula>
    </cfRule>
  </conditionalFormatting>
  <conditionalFormatting sqref="F45:F51">
    <cfRule type="expression" dxfId="105" priority="82" stopIfTrue="1">
      <formula>ROUNDDOWN(F45,0)-F45&lt;&gt;0</formula>
    </cfRule>
  </conditionalFormatting>
  <conditionalFormatting sqref="G45:G51">
    <cfRule type="expression" dxfId="104" priority="81" stopIfTrue="1">
      <formula>ROUNDDOWN(G45,0)-G45&lt;&gt;0</formula>
    </cfRule>
  </conditionalFormatting>
  <conditionalFormatting sqref="F18">
    <cfRule type="expression" dxfId="103" priority="80" stopIfTrue="1">
      <formula>ROUNDDOWN(F18,0)-F18&lt;&gt;0</formula>
    </cfRule>
  </conditionalFormatting>
  <conditionalFormatting sqref="G18">
    <cfRule type="expression" dxfId="102" priority="79" stopIfTrue="1">
      <formula>ROUNDDOWN(G18,0)-G18&lt;&gt;0</formula>
    </cfRule>
  </conditionalFormatting>
  <conditionalFormatting sqref="F26">
    <cfRule type="expression" dxfId="101" priority="78" stopIfTrue="1">
      <formula>ROUNDDOWN(F26,0)-F26&lt;&gt;0</formula>
    </cfRule>
  </conditionalFormatting>
  <conditionalFormatting sqref="G26">
    <cfRule type="expression" dxfId="100" priority="77" stopIfTrue="1">
      <formula>ROUNDDOWN(G26,0)-G26&lt;&gt;0</formula>
    </cfRule>
  </conditionalFormatting>
  <conditionalFormatting sqref="F36">
    <cfRule type="expression" dxfId="99" priority="76" stopIfTrue="1">
      <formula>ROUNDDOWN(F36,0)-F36&lt;&gt;0</formula>
    </cfRule>
  </conditionalFormatting>
  <conditionalFormatting sqref="G36">
    <cfRule type="expression" dxfId="98" priority="75" stopIfTrue="1">
      <formula>ROUNDDOWN(G36,0)-G36&lt;&gt;0</formula>
    </cfRule>
  </conditionalFormatting>
  <conditionalFormatting sqref="F44">
    <cfRule type="expression" dxfId="97" priority="74" stopIfTrue="1">
      <formula>ROUNDDOWN(F44,0)-F44&lt;&gt;0</formula>
    </cfRule>
  </conditionalFormatting>
  <conditionalFormatting sqref="G44">
    <cfRule type="expression" dxfId="96" priority="73" stopIfTrue="1">
      <formula>ROUNDDOWN(G44,0)-G44&lt;&gt;0</formula>
    </cfRule>
  </conditionalFormatting>
  <conditionalFormatting sqref="F52">
    <cfRule type="expression" dxfId="95" priority="72" stopIfTrue="1">
      <formula>ROUNDDOWN(F52,0)-F52&lt;&gt;0</formula>
    </cfRule>
  </conditionalFormatting>
  <conditionalFormatting sqref="G52">
    <cfRule type="expression" dxfId="94" priority="71" stopIfTrue="1">
      <formula>ROUNDDOWN(G52,0)-G52&lt;&gt;0</formula>
    </cfRule>
  </conditionalFormatting>
  <conditionalFormatting sqref="C18:D18">
    <cfRule type="expression" dxfId="93" priority="68" stopIfTrue="1">
      <formula>ROUNDDOWN(C18,0)-C18&lt;&gt;0</formula>
    </cfRule>
  </conditionalFormatting>
  <conditionalFormatting sqref="H18">
    <cfRule type="expression" dxfId="92" priority="67" stopIfTrue="1">
      <formula>ROUNDDOWN(H18,0)-H18&lt;&gt;0</formula>
    </cfRule>
  </conditionalFormatting>
  <conditionalFormatting sqref="I18">
    <cfRule type="expression" dxfId="91" priority="66" stopIfTrue="1">
      <formula>ROUNDDOWN(I18,0)-I18&lt;&gt;0</formula>
    </cfRule>
  </conditionalFormatting>
  <conditionalFormatting sqref="H26">
    <cfRule type="expression" dxfId="90" priority="65" stopIfTrue="1">
      <formula>ROUNDDOWN(H26,0)-H26&lt;&gt;0</formula>
    </cfRule>
  </conditionalFormatting>
  <conditionalFormatting sqref="I26">
    <cfRule type="expression" dxfId="89" priority="64" stopIfTrue="1">
      <formula>ROUNDDOWN(I26,0)-I26&lt;&gt;0</formula>
    </cfRule>
  </conditionalFormatting>
  <conditionalFormatting sqref="H36">
    <cfRule type="expression" dxfId="88" priority="63" stopIfTrue="1">
      <formula>ROUNDDOWN(H36,0)-H36&lt;&gt;0</formula>
    </cfRule>
  </conditionalFormatting>
  <conditionalFormatting sqref="I36">
    <cfRule type="expression" dxfId="87" priority="62" stopIfTrue="1">
      <formula>ROUNDDOWN(I36,0)-I36&lt;&gt;0</formula>
    </cfRule>
  </conditionalFormatting>
  <conditionalFormatting sqref="H44">
    <cfRule type="expression" dxfId="86" priority="61" stopIfTrue="1">
      <formula>ROUNDDOWN(H44,0)-H44&lt;&gt;0</formula>
    </cfRule>
  </conditionalFormatting>
  <conditionalFormatting sqref="I44">
    <cfRule type="expression" dxfId="85" priority="60" stopIfTrue="1">
      <formula>ROUNDDOWN(I44,0)-I44&lt;&gt;0</formula>
    </cfRule>
  </conditionalFormatting>
  <conditionalFormatting sqref="H52">
    <cfRule type="expression" dxfId="84" priority="59" stopIfTrue="1">
      <formula>ROUNDDOWN(H52,0)-H52&lt;&gt;0</formula>
    </cfRule>
  </conditionalFormatting>
  <conditionalFormatting sqref="I52">
    <cfRule type="expression" dxfId="83" priority="58" stopIfTrue="1">
      <formula>ROUNDDOWN(I52,0)-I52&lt;&gt;0</formula>
    </cfRule>
  </conditionalFormatting>
  <conditionalFormatting sqref="K10">
    <cfRule type="expression" dxfId="82" priority="57" stopIfTrue="1">
      <formula>ROUNDDOWN(K10,0)-K10&lt;&gt;0</formula>
    </cfRule>
  </conditionalFormatting>
  <conditionalFormatting sqref="L10">
    <cfRule type="expression" dxfId="81" priority="56" stopIfTrue="1">
      <formula>ROUNDDOWN(L10,0)-L10&lt;&gt;0</formula>
    </cfRule>
  </conditionalFormatting>
  <conditionalFormatting sqref="K11">
    <cfRule type="expression" dxfId="80" priority="55" stopIfTrue="1">
      <formula>ROUNDDOWN(K11,0)-K11&lt;&gt;0</formula>
    </cfRule>
  </conditionalFormatting>
  <conditionalFormatting sqref="L11">
    <cfRule type="expression" dxfId="79" priority="54" stopIfTrue="1">
      <formula>ROUNDDOWN(L11,0)-L11&lt;&gt;0</formula>
    </cfRule>
  </conditionalFormatting>
  <conditionalFormatting sqref="K12:K17">
    <cfRule type="expression" dxfId="78" priority="53" stopIfTrue="1">
      <formula>ROUNDDOWN(K12,0)-K12&lt;&gt;0</formula>
    </cfRule>
  </conditionalFormatting>
  <conditionalFormatting sqref="L12:L17">
    <cfRule type="expression" dxfId="77" priority="52" stopIfTrue="1">
      <formula>ROUNDDOWN(L12,0)-L12&lt;&gt;0</formula>
    </cfRule>
  </conditionalFormatting>
  <conditionalFormatting sqref="K19:K25">
    <cfRule type="expression" dxfId="76" priority="51" stopIfTrue="1">
      <formula>ROUNDDOWN(K19,0)-K19&lt;&gt;0</formula>
    </cfRule>
  </conditionalFormatting>
  <conditionalFormatting sqref="L19:L25">
    <cfRule type="expression" dxfId="75" priority="50" stopIfTrue="1">
      <formula>ROUNDDOWN(L19,0)-L19&lt;&gt;0</formula>
    </cfRule>
  </conditionalFormatting>
  <conditionalFormatting sqref="K27:K35">
    <cfRule type="expression" dxfId="74" priority="49" stopIfTrue="1">
      <formula>ROUNDDOWN(K27,0)-K27&lt;&gt;0</formula>
    </cfRule>
  </conditionalFormatting>
  <conditionalFormatting sqref="L27:L35">
    <cfRule type="expression" dxfId="73" priority="48" stopIfTrue="1">
      <formula>ROUNDDOWN(L27,0)-L27&lt;&gt;0</formula>
    </cfRule>
  </conditionalFormatting>
  <conditionalFormatting sqref="K37:K43">
    <cfRule type="expression" dxfId="72" priority="47" stopIfTrue="1">
      <formula>ROUNDDOWN(K37,0)-K37&lt;&gt;0</formula>
    </cfRule>
  </conditionalFormatting>
  <conditionalFormatting sqref="L37:L43">
    <cfRule type="expression" dxfId="71" priority="46" stopIfTrue="1">
      <formula>ROUNDDOWN(L37,0)-L37&lt;&gt;0</formula>
    </cfRule>
  </conditionalFormatting>
  <conditionalFormatting sqref="K45:K51">
    <cfRule type="expression" dxfId="70" priority="45" stopIfTrue="1">
      <formula>ROUNDDOWN(K45,0)-K45&lt;&gt;0</formula>
    </cfRule>
  </conditionalFormatting>
  <conditionalFormatting sqref="L45:L51">
    <cfRule type="expression" dxfId="69" priority="44" stopIfTrue="1">
      <formula>ROUNDDOWN(L45,0)-L45&lt;&gt;0</formula>
    </cfRule>
  </conditionalFormatting>
  <conditionalFormatting sqref="K26">
    <cfRule type="expression" dxfId="68" priority="43" stopIfTrue="1">
      <formula>ROUNDDOWN(K26,0)-K26&lt;&gt;0</formula>
    </cfRule>
  </conditionalFormatting>
  <conditionalFormatting sqref="L26">
    <cfRule type="expression" dxfId="67" priority="42" stopIfTrue="1">
      <formula>ROUNDDOWN(L26,0)-L26&lt;&gt;0</formula>
    </cfRule>
  </conditionalFormatting>
  <conditionalFormatting sqref="K36">
    <cfRule type="expression" dxfId="66" priority="41" stopIfTrue="1">
      <formula>ROUNDDOWN(K36,0)-K36&lt;&gt;0</formula>
    </cfRule>
  </conditionalFormatting>
  <conditionalFormatting sqref="L36">
    <cfRule type="expression" dxfId="65" priority="40" stopIfTrue="1">
      <formula>ROUNDDOWN(L36,0)-L36&lt;&gt;0</formula>
    </cfRule>
  </conditionalFormatting>
  <conditionalFormatting sqref="K44">
    <cfRule type="expression" dxfId="64" priority="39" stopIfTrue="1">
      <formula>ROUNDDOWN(K44,0)-K44&lt;&gt;0</formula>
    </cfRule>
  </conditionalFormatting>
  <conditionalFormatting sqref="L44">
    <cfRule type="expression" dxfId="63" priority="38" stopIfTrue="1">
      <formula>ROUNDDOWN(L44,0)-L44&lt;&gt;0</formula>
    </cfRule>
  </conditionalFormatting>
  <conditionalFormatting sqref="K52">
    <cfRule type="expression" dxfId="62" priority="37" stopIfTrue="1">
      <formula>ROUNDDOWN(K52,0)-K52&lt;&gt;0</formula>
    </cfRule>
  </conditionalFormatting>
  <conditionalFormatting sqref="L52">
    <cfRule type="expression" dxfId="61" priority="36" stopIfTrue="1">
      <formula>ROUNDDOWN(L52,0)-L52&lt;&gt;0</formula>
    </cfRule>
  </conditionalFormatting>
  <conditionalFormatting sqref="K18:L18">
    <cfRule type="expression" dxfId="60" priority="35" stopIfTrue="1">
      <formula>ROUNDDOWN(K18,0)-K18&lt;&gt;0</formula>
    </cfRule>
  </conditionalFormatting>
  <conditionalFormatting sqref="N10">
    <cfRule type="expression" dxfId="59" priority="34" stopIfTrue="1">
      <formula>ROUNDDOWN(N10,0)-N10&lt;&gt;0</formula>
    </cfRule>
  </conditionalFormatting>
  <conditionalFormatting sqref="O10">
    <cfRule type="expression" dxfId="58" priority="33" stopIfTrue="1">
      <formula>ROUNDDOWN(O10,0)-O10&lt;&gt;0</formula>
    </cfRule>
  </conditionalFormatting>
  <conditionalFormatting sqref="N11">
    <cfRule type="expression" dxfId="57" priority="32" stopIfTrue="1">
      <formula>ROUNDDOWN(N11,0)-N11&lt;&gt;0</formula>
    </cfRule>
  </conditionalFormatting>
  <conditionalFormatting sqref="O11">
    <cfRule type="expression" dxfId="56" priority="31" stopIfTrue="1">
      <formula>ROUNDDOWN(O11,0)-O11&lt;&gt;0</formula>
    </cfRule>
  </conditionalFormatting>
  <conditionalFormatting sqref="N12:N17">
    <cfRule type="expression" dxfId="55" priority="30" stopIfTrue="1">
      <formula>ROUNDDOWN(N12,0)-N12&lt;&gt;0</formula>
    </cfRule>
  </conditionalFormatting>
  <conditionalFormatting sqref="O12:O17">
    <cfRule type="expression" dxfId="54" priority="29" stopIfTrue="1">
      <formula>ROUNDDOWN(O12,0)-O12&lt;&gt;0</formula>
    </cfRule>
  </conditionalFormatting>
  <conditionalFormatting sqref="N19:N25">
    <cfRule type="expression" dxfId="53" priority="28" stopIfTrue="1">
      <formula>ROUNDDOWN(N19,0)-N19&lt;&gt;0</formula>
    </cfRule>
  </conditionalFormatting>
  <conditionalFormatting sqref="O19:O25">
    <cfRule type="expression" dxfId="52" priority="27" stopIfTrue="1">
      <formula>ROUNDDOWN(O19,0)-O19&lt;&gt;0</formula>
    </cfRule>
  </conditionalFormatting>
  <conditionalFormatting sqref="N27:N35">
    <cfRule type="expression" dxfId="51" priority="26" stopIfTrue="1">
      <formula>ROUNDDOWN(N27,0)-N27&lt;&gt;0</formula>
    </cfRule>
  </conditionalFormatting>
  <conditionalFormatting sqref="O27:O35">
    <cfRule type="expression" dxfId="50" priority="25" stopIfTrue="1">
      <formula>ROUNDDOWN(O27,0)-O27&lt;&gt;0</formula>
    </cfRule>
  </conditionalFormatting>
  <conditionalFormatting sqref="N37:N43">
    <cfRule type="expression" dxfId="49" priority="24" stopIfTrue="1">
      <formula>ROUNDDOWN(N37,0)-N37&lt;&gt;0</formula>
    </cfRule>
  </conditionalFormatting>
  <conditionalFormatting sqref="O37:O43">
    <cfRule type="expression" dxfId="48" priority="23" stopIfTrue="1">
      <formula>ROUNDDOWN(O37,0)-O37&lt;&gt;0</formula>
    </cfRule>
  </conditionalFormatting>
  <conditionalFormatting sqref="N45:N51">
    <cfRule type="expression" dxfId="47" priority="22" stopIfTrue="1">
      <formula>ROUNDDOWN(N45,0)-N45&lt;&gt;0</formula>
    </cfRule>
  </conditionalFormatting>
  <conditionalFormatting sqref="O45:O51">
    <cfRule type="expression" dxfId="46" priority="21" stopIfTrue="1">
      <formula>ROUNDDOWN(O45,0)-O45&lt;&gt;0</formula>
    </cfRule>
  </conditionalFormatting>
  <conditionalFormatting sqref="N18">
    <cfRule type="expression" dxfId="45" priority="20" stopIfTrue="1">
      <formula>ROUNDDOWN(N18,0)-N18&lt;&gt;0</formula>
    </cfRule>
  </conditionalFormatting>
  <conditionalFormatting sqref="O18">
    <cfRule type="expression" dxfId="44" priority="19" stopIfTrue="1">
      <formula>ROUNDDOWN(O18,0)-O18&lt;&gt;0</formula>
    </cfRule>
  </conditionalFormatting>
  <conditionalFormatting sqref="N26">
    <cfRule type="expression" dxfId="43" priority="18" stopIfTrue="1">
      <formula>ROUNDDOWN(N26,0)-N26&lt;&gt;0</formula>
    </cfRule>
  </conditionalFormatting>
  <conditionalFormatting sqref="O26">
    <cfRule type="expression" dxfId="42" priority="17" stopIfTrue="1">
      <formula>ROUNDDOWN(O26,0)-O26&lt;&gt;0</formula>
    </cfRule>
  </conditionalFormatting>
  <conditionalFormatting sqref="N36">
    <cfRule type="expression" dxfId="41" priority="16" stopIfTrue="1">
      <formula>ROUNDDOWN(N36,0)-N36&lt;&gt;0</formula>
    </cfRule>
  </conditionalFormatting>
  <conditionalFormatting sqref="O36">
    <cfRule type="expression" dxfId="40" priority="15" stopIfTrue="1">
      <formula>ROUNDDOWN(O36,0)-O36&lt;&gt;0</formula>
    </cfRule>
  </conditionalFormatting>
  <conditionalFormatting sqref="N44">
    <cfRule type="expression" dxfId="39" priority="14" stopIfTrue="1">
      <formula>ROUNDDOWN(N44,0)-N44&lt;&gt;0</formula>
    </cfRule>
  </conditionalFormatting>
  <conditionalFormatting sqref="O44">
    <cfRule type="expression" dxfId="38" priority="13" stopIfTrue="1">
      <formula>ROUNDDOWN(O44,0)-O44&lt;&gt;0</formula>
    </cfRule>
  </conditionalFormatting>
  <conditionalFormatting sqref="N52">
    <cfRule type="expression" dxfId="37" priority="12" stopIfTrue="1">
      <formula>ROUNDDOWN(N52,0)-N52&lt;&gt;0</formula>
    </cfRule>
  </conditionalFormatting>
  <conditionalFormatting sqref="O52">
    <cfRule type="expression" dxfId="36" priority="11" stopIfTrue="1">
      <formula>ROUNDDOWN(O52,0)-O52&lt;&gt;0</formula>
    </cfRule>
  </conditionalFormatting>
  <conditionalFormatting sqref="P18">
    <cfRule type="expression" dxfId="35" priority="10" stopIfTrue="1">
      <formula>ROUNDDOWN(P18,0)-P18&lt;&gt;0</formula>
    </cfRule>
  </conditionalFormatting>
  <conditionalFormatting sqref="Q18">
    <cfRule type="expression" dxfId="34" priority="9" stopIfTrue="1">
      <formula>ROUNDDOWN(Q18,0)-Q18&lt;&gt;0</formula>
    </cfRule>
  </conditionalFormatting>
  <conditionalFormatting sqref="P26">
    <cfRule type="expression" dxfId="33" priority="8" stopIfTrue="1">
      <formula>ROUNDDOWN(P26,0)-P26&lt;&gt;0</formula>
    </cfRule>
  </conditionalFormatting>
  <conditionalFormatting sqref="Q26">
    <cfRule type="expression" dxfId="32" priority="7" stopIfTrue="1">
      <formula>ROUNDDOWN(Q26,0)-Q26&lt;&gt;0</formula>
    </cfRule>
  </conditionalFormatting>
  <conditionalFormatting sqref="P36">
    <cfRule type="expression" dxfId="31" priority="6" stopIfTrue="1">
      <formula>ROUNDDOWN(P36,0)-P36&lt;&gt;0</formula>
    </cfRule>
  </conditionalFormatting>
  <conditionalFormatting sqref="Q36">
    <cfRule type="expression" dxfId="30" priority="5" stopIfTrue="1">
      <formula>ROUNDDOWN(Q36,0)-Q36&lt;&gt;0</formula>
    </cfRule>
  </conditionalFormatting>
  <conditionalFormatting sqref="P44">
    <cfRule type="expression" dxfId="29" priority="4" stopIfTrue="1">
      <formula>ROUNDDOWN(P44,0)-P44&lt;&gt;0</formula>
    </cfRule>
  </conditionalFormatting>
  <conditionalFormatting sqref="Q44">
    <cfRule type="expression" dxfId="28" priority="3" stopIfTrue="1">
      <formula>ROUNDDOWN(Q44,0)-Q44&lt;&gt;0</formula>
    </cfRule>
  </conditionalFormatting>
  <conditionalFormatting sqref="P52">
    <cfRule type="expression" dxfId="27" priority="2" stopIfTrue="1">
      <formula>ROUNDDOWN(P52,0)-P52&lt;&gt;0</formula>
    </cfRule>
  </conditionalFormatting>
  <conditionalFormatting sqref="Q52">
    <cfRule type="expression" dxfId="26" priority="1" stopIfTrue="1">
      <formula>ROUNDDOWN(Q52,0)-Q52&lt;&gt;0</formula>
    </cfRule>
  </conditionalFormatting>
  <printOptions horizontalCentered="1"/>
  <pageMargins left="0" right="0" top="0" bottom="0" header="0.47244094488188981" footer="0.47244094488188981"/>
  <pageSetup paperSize="9" scale="59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pageSetUpPr fitToPage="1"/>
  </sheetPr>
  <dimension ref="A1:O85"/>
  <sheetViews>
    <sheetView showGridLines="0" zoomScale="80" zoomScaleNormal="80" workbookViewId="0">
      <pane xSplit="1" ySplit="11" topLeftCell="B12" activePane="bottomRight" state="frozen"/>
      <selection sqref="A1:M1"/>
      <selection pane="topRight" sqref="A1:M1"/>
      <selection pane="bottomLeft" sqref="A1:M1"/>
      <selection pane="bottomRight" activeCell="F14" sqref="F14"/>
    </sheetView>
  </sheetViews>
  <sheetFormatPr defaultRowHeight="22.5"/>
  <cols>
    <col min="1" max="1" width="34.5" style="104" customWidth="1"/>
    <col min="2" max="5" width="16.5" style="84" customWidth="1"/>
    <col min="6" max="6" width="15.5" style="84" customWidth="1"/>
    <col min="7" max="7" width="14.125" style="84" customWidth="1"/>
    <col min="8" max="9" width="12.5" style="84" customWidth="1"/>
    <col min="10" max="10" width="15.125" style="84" customWidth="1"/>
    <col min="11" max="11" width="13.5" style="84" customWidth="1"/>
    <col min="12" max="13" width="15.5" style="92" customWidth="1"/>
    <col min="14" max="16384" width="9" style="26"/>
  </cols>
  <sheetData>
    <row r="1" spans="1:13" s="75" customFormat="1" ht="27.75">
      <c r="A1" s="441" t="s">
        <v>64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</row>
    <row r="2" spans="1:13" s="75" customFormat="1" ht="15" customHeight="1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</row>
    <row r="3" spans="1:13" s="78" customFormat="1" ht="24.95" customHeight="1">
      <c r="A3" s="488" t="s">
        <v>89</v>
      </c>
      <c r="B3" s="445"/>
      <c r="C3" s="445"/>
      <c r="D3" s="445"/>
      <c r="E3" s="445"/>
      <c r="F3" s="445"/>
      <c r="G3" s="445"/>
      <c r="H3" s="445"/>
      <c r="I3" s="445"/>
      <c r="J3" s="445"/>
      <c r="K3" s="445"/>
      <c r="L3" s="445"/>
      <c r="M3" s="445"/>
    </row>
    <row r="4" spans="1:13" s="90" customFormat="1" ht="15" customHeight="1">
      <c r="A4" s="93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</row>
    <row r="5" spans="1:13" ht="19.5">
      <c r="A5" s="132" t="s">
        <v>87</v>
      </c>
      <c r="B5" s="304" t="str">
        <f>IF(ISBLANK(資產表!B4),"",資產表!B4)</f>
        <v>(請填)</v>
      </c>
      <c r="C5" s="22"/>
      <c r="D5" s="22"/>
      <c r="E5" s="22"/>
      <c r="F5" s="23"/>
      <c r="G5" s="24"/>
      <c r="H5" s="24"/>
      <c r="I5" s="24"/>
      <c r="J5" s="24"/>
      <c r="K5" s="25"/>
      <c r="L5" s="133"/>
      <c r="M5" s="134" t="s">
        <v>88</v>
      </c>
    </row>
    <row r="6" spans="1:13" ht="15" customHeight="1">
      <c r="A6" s="21"/>
      <c r="B6" s="305"/>
      <c r="C6" s="22"/>
      <c r="D6" s="22"/>
      <c r="E6" s="22"/>
      <c r="F6" s="23"/>
      <c r="G6" s="24"/>
      <c r="H6" s="24"/>
      <c r="I6" s="24"/>
      <c r="J6" s="24"/>
      <c r="K6" s="25"/>
      <c r="L6" s="95"/>
      <c r="M6" s="96"/>
    </row>
    <row r="7" spans="1:13" s="97" customFormat="1" ht="15.95" customHeight="1">
      <c r="A7" s="489" t="s">
        <v>65</v>
      </c>
      <c r="B7" s="491" t="s">
        <v>135</v>
      </c>
      <c r="C7" s="492"/>
      <c r="D7" s="473" t="s">
        <v>260</v>
      </c>
      <c r="E7" s="474"/>
      <c r="F7" s="473" t="s">
        <v>245</v>
      </c>
      <c r="G7" s="474"/>
      <c r="H7" s="473" t="s">
        <v>246</v>
      </c>
      <c r="I7" s="474"/>
      <c r="J7" s="473" t="s">
        <v>247</v>
      </c>
      <c r="K7" s="474"/>
      <c r="L7" s="477" t="s">
        <v>96</v>
      </c>
      <c r="M7" s="478"/>
    </row>
    <row r="8" spans="1:13" s="97" customFormat="1" ht="15.95" customHeight="1">
      <c r="A8" s="490"/>
      <c r="B8" s="493"/>
      <c r="C8" s="494"/>
      <c r="D8" s="483"/>
      <c r="E8" s="476"/>
      <c r="F8" s="475"/>
      <c r="G8" s="476"/>
      <c r="H8" s="475"/>
      <c r="I8" s="476"/>
      <c r="J8" s="475"/>
      <c r="K8" s="476"/>
      <c r="L8" s="479"/>
      <c r="M8" s="480"/>
    </row>
    <row r="9" spans="1:13" s="97" customFormat="1" ht="15.95" customHeight="1">
      <c r="A9" s="306"/>
      <c r="B9" s="493"/>
      <c r="C9" s="494"/>
      <c r="D9" s="483"/>
      <c r="E9" s="476"/>
      <c r="F9" s="475"/>
      <c r="G9" s="476"/>
      <c r="H9" s="475"/>
      <c r="I9" s="476"/>
      <c r="J9" s="475"/>
      <c r="K9" s="476"/>
      <c r="L9" s="479"/>
      <c r="M9" s="480"/>
    </row>
    <row r="10" spans="1:13" s="97" customFormat="1" ht="15.75" customHeight="1">
      <c r="A10" s="484" t="s">
        <v>66</v>
      </c>
      <c r="B10" s="493"/>
      <c r="C10" s="494"/>
      <c r="D10" s="483"/>
      <c r="E10" s="476"/>
      <c r="F10" s="475"/>
      <c r="G10" s="476"/>
      <c r="H10" s="475"/>
      <c r="I10" s="476"/>
      <c r="J10" s="475"/>
      <c r="K10" s="476"/>
      <c r="L10" s="481"/>
      <c r="M10" s="482"/>
    </row>
    <row r="11" spans="1:13" s="97" customFormat="1" ht="20.100000000000001" customHeight="1">
      <c r="A11" s="485"/>
      <c r="B11" s="307" t="s">
        <v>273</v>
      </c>
      <c r="C11" s="307" t="s">
        <v>257</v>
      </c>
      <c r="D11" s="307" t="s">
        <v>273</v>
      </c>
      <c r="E11" s="307" t="s">
        <v>257</v>
      </c>
      <c r="F11" s="307" t="s">
        <v>273</v>
      </c>
      <c r="G11" s="307" t="s">
        <v>257</v>
      </c>
      <c r="H11" s="307" t="s">
        <v>273</v>
      </c>
      <c r="I11" s="307" t="s">
        <v>257</v>
      </c>
      <c r="J11" s="307" t="s">
        <v>273</v>
      </c>
      <c r="K11" s="307" t="s">
        <v>257</v>
      </c>
      <c r="L11" s="307" t="s">
        <v>273</v>
      </c>
      <c r="M11" s="307" t="s">
        <v>257</v>
      </c>
    </row>
    <row r="12" spans="1:13" s="97" customFormat="1" ht="24" customHeight="1">
      <c r="A12" s="308" t="s">
        <v>234</v>
      </c>
      <c r="B12" s="298">
        <f>B13+B22</f>
        <v>0</v>
      </c>
      <c r="C12" s="298">
        <f t="shared" ref="C12:M12" si="0">C13+C22</f>
        <v>0</v>
      </c>
      <c r="D12" s="298">
        <f t="shared" si="0"/>
        <v>0</v>
      </c>
      <c r="E12" s="298">
        <f t="shared" si="0"/>
        <v>0</v>
      </c>
      <c r="F12" s="298">
        <f t="shared" si="0"/>
        <v>0</v>
      </c>
      <c r="G12" s="298">
        <f t="shared" si="0"/>
        <v>0</v>
      </c>
      <c r="H12" s="298">
        <f t="shared" si="0"/>
        <v>0</v>
      </c>
      <c r="I12" s="298">
        <f t="shared" si="0"/>
        <v>0</v>
      </c>
      <c r="J12" s="298">
        <f t="shared" si="0"/>
        <v>0</v>
      </c>
      <c r="K12" s="298">
        <f t="shared" si="0"/>
        <v>0</v>
      </c>
      <c r="L12" s="298">
        <f t="shared" si="0"/>
        <v>0</v>
      </c>
      <c r="M12" s="298">
        <f t="shared" si="0"/>
        <v>0</v>
      </c>
    </row>
    <row r="13" spans="1:13" s="97" customFormat="1" ht="50.1" customHeight="1" thickBot="1">
      <c r="A13" s="309" t="s">
        <v>209</v>
      </c>
      <c r="B13" s="326">
        <f>SUM(B14:B21)</f>
        <v>0</v>
      </c>
      <c r="C13" s="326">
        <f t="shared" ref="C13:K13" si="1">SUM(C14:C21)</f>
        <v>0</v>
      </c>
      <c r="D13" s="326">
        <f t="shared" si="1"/>
        <v>0</v>
      </c>
      <c r="E13" s="326">
        <f t="shared" si="1"/>
        <v>0</v>
      </c>
      <c r="F13" s="326">
        <f t="shared" si="1"/>
        <v>0</v>
      </c>
      <c r="G13" s="326">
        <f t="shared" si="1"/>
        <v>0</v>
      </c>
      <c r="H13" s="326">
        <f t="shared" si="1"/>
        <v>0</v>
      </c>
      <c r="I13" s="326">
        <f t="shared" si="1"/>
        <v>0</v>
      </c>
      <c r="J13" s="326">
        <f t="shared" si="1"/>
        <v>0</v>
      </c>
      <c r="K13" s="326">
        <f t="shared" si="1"/>
        <v>0</v>
      </c>
      <c r="L13" s="327">
        <f t="shared" ref="L13:L28" si="2">B13+D13+F13+H13+J13</f>
        <v>0</v>
      </c>
      <c r="M13" s="327">
        <f t="shared" ref="M13:M28" si="3">C13+E13+G13+I13+K13</f>
        <v>0</v>
      </c>
    </row>
    <row r="14" spans="1:13" s="99" customFormat="1" ht="50.1" customHeight="1">
      <c r="A14" s="310" t="s">
        <v>191</v>
      </c>
      <c r="B14" s="98"/>
      <c r="C14" s="98"/>
      <c r="D14" s="98"/>
      <c r="E14" s="98"/>
      <c r="F14" s="98"/>
      <c r="G14" s="98"/>
      <c r="H14" s="339"/>
      <c r="I14" s="339"/>
      <c r="J14" s="339"/>
      <c r="K14" s="340"/>
      <c r="L14" s="331">
        <f t="shared" si="2"/>
        <v>0</v>
      </c>
      <c r="M14" s="332">
        <f t="shared" si="3"/>
        <v>0</v>
      </c>
    </row>
    <row r="15" spans="1:13" s="100" customFormat="1" ht="50.1" customHeight="1">
      <c r="A15" s="310" t="s">
        <v>192</v>
      </c>
      <c r="B15" s="98"/>
      <c r="C15" s="98"/>
      <c r="D15" s="98"/>
      <c r="E15" s="98"/>
      <c r="F15" s="98"/>
      <c r="G15" s="98"/>
      <c r="H15" s="339"/>
      <c r="I15" s="339"/>
      <c r="J15" s="339"/>
      <c r="K15" s="340"/>
      <c r="L15" s="333">
        <f t="shared" si="2"/>
        <v>0</v>
      </c>
      <c r="M15" s="334">
        <f t="shared" si="3"/>
        <v>0</v>
      </c>
    </row>
    <row r="16" spans="1:13" s="100" customFormat="1" ht="50.1" customHeight="1">
      <c r="A16" s="310" t="s">
        <v>193</v>
      </c>
      <c r="B16" s="98"/>
      <c r="C16" s="98"/>
      <c r="D16" s="98"/>
      <c r="E16" s="98"/>
      <c r="F16" s="98"/>
      <c r="G16" s="98"/>
      <c r="H16" s="339"/>
      <c r="I16" s="339"/>
      <c r="J16" s="339"/>
      <c r="K16" s="340"/>
      <c r="L16" s="333">
        <f t="shared" si="2"/>
        <v>0</v>
      </c>
      <c r="M16" s="334">
        <f t="shared" si="3"/>
        <v>0</v>
      </c>
    </row>
    <row r="17" spans="1:15" s="100" customFormat="1" ht="50.1" customHeight="1">
      <c r="A17" s="310" t="s">
        <v>194</v>
      </c>
      <c r="B17" s="98"/>
      <c r="C17" s="98"/>
      <c r="D17" s="98"/>
      <c r="E17" s="98"/>
      <c r="F17" s="98"/>
      <c r="G17" s="98"/>
      <c r="H17" s="339"/>
      <c r="I17" s="339"/>
      <c r="J17" s="339"/>
      <c r="K17" s="340"/>
      <c r="L17" s="333">
        <f t="shared" si="2"/>
        <v>0</v>
      </c>
      <c r="M17" s="334">
        <f t="shared" si="3"/>
        <v>0</v>
      </c>
    </row>
    <row r="18" spans="1:15" s="100" customFormat="1" ht="50.1" customHeight="1">
      <c r="A18" s="310" t="s">
        <v>195</v>
      </c>
      <c r="B18" s="98"/>
      <c r="C18" s="98"/>
      <c r="D18" s="98"/>
      <c r="E18" s="98"/>
      <c r="F18" s="337"/>
      <c r="G18" s="337"/>
      <c r="H18" s="339"/>
      <c r="I18" s="339"/>
      <c r="J18" s="339"/>
      <c r="K18" s="340"/>
      <c r="L18" s="333">
        <f t="shared" si="2"/>
        <v>0</v>
      </c>
      <c r="M18" s="334">
        <f t="shared" si="3"/>
        <v>0</v>
      </c>
    </row>
    <row r="19" spans="1:15" s="100" customFormat="1" ht="50.1" customHeight="1">
      <c r="A19" s="310" t="s">
        <v>196</v>
      </c>
      <c r="B19" s="98"/>
      <c r="C19" s="98"/>
      <c r="D19" s="98"/>
      <c r="E19" s="98"/>
      <c r="F19" s="350"/>
      <c r="G19" s="350"/>
      <c r="H19" s="339"/>
      <c r="I19" s="339"/>
      <c r="J19" s="98"/>
      <c r="K19" s="98"/>
      <c r="L19" s="333">
        <f t="shared" si="2"/>
        <v>0</v>
      </c>
      <c r="M19" s="334">
        <f t="shared" si="3"/>
        <v>0</v>
      </c>
    </row>
    <row r="20" spans="1:15" s="100" customFormat="1" ht="50.1" customHeight="1">
      <c r="A20" s="310" t="s">
        <v>197</v>
      </c>
      <c r="B20" s="98"/>
      <c r="C20" s="98"/>
      <c r="D20" s="98"/>
      <c r="E20" s="98"/>
      <c r="F20" s="98"/>
      <c r="G20" s="98"/>
      <c r="H20" s="339"/>
      <c r="I20" s="339"/>
      <c r="J20" s="339"/>
      <c r="K20" s="340"/>
      <c r="L20" s="333">
        <f t="shared" si="2"/>
        <v>0</v>
      </c>
      <c r="M20" s="334">
        <f t="shared" si="3"/>
        <v>0</v>
      </c>
    </row>
    <row r="21" spans="1:15" s="100" customFormat="1" ht="50.1" customHeight="1" thickBot="1">
      <c r="A21" s="311" t="s">
        <v>198</v>
      </c>
      <c r="B21" s="295"/>
      <c r="C21" s="295"/>
      <c r="D21" s="295"/>
      <c r="E21" s="295"/>
      <c r="F21" s="338"/>
      <c r="G21" s="338"/>
      <c r="H21" s="295"/>
      <c r="I21" s="295"/>
      <c r="J21" s="338"/>
      <c r="K21" s="341"/>
      <c r="L21" s="335">
        <f t="shared" si="2"/>
        <v>0</v>
      </c>
      <c r="M21" s="336">
        <f t="shared" si="3"/>
        <v>0</v>
      </c>
    </row>
    <row r="22" spans="1:15" s="100" customFormat="1" ht="50.1" customHeight="1" thickTop="1" thickBot="1">
      <c r="A22" s="312" t="s">
        <v>67</v>
      </c>
      <c r="B22" s="328">
        <f>SUM(B23:B28)</f>
        <v>0</v>
      </c>
      <c r="C22" s="328">
        <f t="shared" ref="C22:K22" si="4">SUM(C23:C28)</f>
        <v>0</v>
      </c>
      <c r="D22" s="328">
        <f t="shared" si="4"/>
        <v>0</v>
      </c>
      <c r="E22" s="329">
        <f t="shared" si="4"/>
        <v>0</v>
      </c>
      <c r="F22" s="328">
        <f t="shared" si="4"/>
        <v>0</v>
      </c>
      <c r="G22" s="328">
        <f>SUM(G23:G28)</f>
        <v>0</v>
      </c>
      <c r="H22" s="328">
        <f t="shared" si="4"/>
        <v>0</v>
      </c>
      <c r="I22" s="328">
        <f t="shared" si="4"/>
        <v>0</v>
      </c>
      <c r="J22" s="328">
        <f t="shared" si="4"/>
        <v>0</v>
      </c>
      <c r="K22" s="328">
        <f t="shared" si="4"/>
        <v>0</v>
      </c>
      <c r="L22" s="330">
        <f t="shared" si="2"/>
        <v>0</v>
      </c>
      <c r="M22" s="330">
        <f t="shared" si="3"/>
        <v>0</v>
      </c>
    </row>
    <row r="23" spans="1:15" s="97" customFormat="1" ht="50.1" customHeight="1">
      <c r="A23" s="313" t="s">
        <v>203</v>
      </c>
      <c r="B23" s="314"/>
      <c r="C23" s="314"/>
      <c r="D23" s="314"/>
      <c r="E23" s="314"/>
      <c r="F23" s="98"/>
      <c r="G23" s="98"/>
      <c r="H23" s="342"/>
      <c r="I23" s="342"/>
      <c r="J23" s="98"/>
      <c r="K23" s="98"/>
      <c r="L23" s="331">
        <f t="shared" si="2"/>
        <v>0</v>
      </c>
      <c r="M23" s="332">
        <f t="shared" si="3"/>
        <v>0</v>
      </c>
    </row>
    <row r="24" spans="1:15" s="100" customFormat="1" ht="60" customHeight="1">
      <c r="A24" s="313" t="s">
        <v>204</v>
      </c>
      <c r="B24" s="98"/>
      <c r="C24" s="98"/>
      <c r="D24" s="98"/>
      <c r="E24" s="98"/>
      <c r="F24" s="98"/>
      <c r="G24" s="98"/>
      <c r="H24" s="339"/>
      <c r="I24" s="339"/>
      <c r="J24" s="339"/>
      <c r="K24" s="340"/>
      <c r="L24" s="333">
        <f t="shared" si="2"/>
        <v>0</v>
      </c>
      <c r="M24" s="334">
        <f t="shared" si="3"/>
        <v>0</v>
      </c>
    </row>
    <row r="25" spans="1:15" s="100" customFormat="1" ht="60" customHeight="1">
      <c r="A25" s="313" t="s">
        <v>199</v>
      </c>
      <c r="B25" s="98"/>
      <c r="C25" s="98"/>
      <c r="D25" s="98"/>
      <c r="E25" s="98"/>
      <c r="F25" s="98"/>
      <c r="G25" s="98"/>
      <c r="H25" s="339"/>
      <c r="I25" s="339"/>
      <c r="J25" s="339"/>
      <c r="K25" s="340"/>
      <c r="L25" s="333">
        <f t="shared" si="2"/>
        <v>0</v>
      </c>
      <c r="M25" s="334">
        <f t="shared" si="3"/>
        <v>0</v>
      </c>
    </row>
    <row r="26" spans="1:15" s="100" customFormat="1" ht="50.1" customHeight="1">
      <c r="A26" s="313" t="s">
        <v>200</v>
      </c>
      <c r="B26" s="98"/>
      <c r="C26" s="98"/>
      <c r="D26" s="98"/>
      <c r="E26" s="98"/>
      <c r="F26" s="98"/>
      <c r="G26" s="98"/>
      <c r="H26" s="339"/>
      <c r="I26" s="339"/>
      <c r="J26" s="339"/>
      <c r="K26" s="340"/>
      <c r="L26" s="333">
        <f t="shared" si="2"/>
        <v>0</v>
      </c>
      <c r="M26" s="334">
        <f t="shared" si="3"/>
        <v>0</v>
      </c>
    </row>
    <row r="27" spans="1:15" s="100" customFormat="1" ht="50.1" customHeight="1">
      <c r="A27" s="313" t="s">
        <v>201</v>
      </c>
      <c r="B27" s="98"/>
      <c r="C27" s="98"/>
      <c r="D27" s="98"/>
      <c r="E27" s="98"/>
      <c r="F27" s="98"/>
      <c r="G27" s="98"/>
      <c r="H27" s="339"/>
      <c r="I27" s="339"/>
      <c r="J27" s="339"/>
      <c r="K27" s="340"/>
      <c r="L27" s="333">
        <f t="shared" si="2"/>
        <v>0</v>
      </c>
      <c r="M27" s="334">
        <f t="shared" si="3"/>
        <v>0</v>
      </c>
    </row>
    <row r="28" spans="1:15" s="100" customFormat="1" ht="50.1" customHeight="1" thickBot="1">
      <c r="A28" s="315" t="s">
        <v>202</v>
      </c>
      <c r="B28" s="101"/>
      <c r="C28" s="296"/>
      <c r="D28" s="296"/>
      <c r="E28" s="296"/>
      <c r="F28" s="339"/>
      <c r="G28" s="339"/>
      <c r="H28" s="296"/>
      <c r="I28" s="296"/>
      <c r="J28" s="339"/>
      <c r="K28" s="343"/>
      <c r="L28" s="335">
        <f t="shared" si="2"/>
        <v>0</v>
      </c>
      <c r="M28" s="336">
        <f t="shared" si="3"/>
        <v>0</v>
      </c>
    </row>
    <row r="29" spans="1:15" s="100" customFormat="1" ht="50.1" customHeight="1">
      <c r="A29" s="303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3"/>
      <c r="M29" s="103"/>
    </row>
    <row r="30" spans="1:15" s="317" customFormat="1" ht="27.75" customHeight="1">
      <c r="A30" s="486" t="s">
        <v>134</v>
      </c>
      <c r="B30" s="487"/>
      <c r="C30" s="316" t="str">
        <f>IF(ISBLANK(資產表!B53),"",資產表!B53)</f>
        <v/>
      </c>
      <c r="D30" s="318" t="s">
        <v>254</v>
      </c>
      <c r="E30" s="316" t="str">
        <f>IF(ISBLANK(資產表!D53),"",資產表!D53)</f>
        <v/>
      </c>
      <c r="F30" s="318" t="s">
        <v>94</v>
      </c>
      <c r="G30" s="319" t="s">
        <v>217</v>
      </c>
      <c r="H30" s="316" t="str">
        <f>IF(ISBLANK(資產表!G53),"",資產表!G53)</f>
        <v/>
      </c>
      <c r="I30" s="319" t="s">
        <v>95</v>
      </c>
      <c r="J30" s="320" t="str">
        <f>IF(ISBLANK(資產表!I53),"",資產表!I53)</f>
        <v/>
      </c>
      <c r="K30" s="321"/>
      <c r="L30" s="322" t="s">
        <v>216</v>
      </c>
      <c r="M30" s="323" t="str">
        <f>IF(ISBLANK(資產表!L53),"",資產表!L53)</f>
        <v/>
      </c>
      <c r="N30" s="324"/>
      <c r="O30" s="325"/>
    </row>
    <row r="31" spans="1:15" ht="15.75">
      <c r="A31" s="85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5"/>
      <c r="M31" s="25"/>
    </row>
    <row r="32" spans="1:15" ht="15.75">
      <c r="A32" s="85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5"/>
      <c r="M32" s="25"/>
    </row>
    <row r="33" spans="1:13" ht="15.75">
      <c r="A33" s="85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5"/>
      <c r="M33" s="25"/>
    </row>
    <row r="34" spans="1:13" ht="15.75">
      <c r="A34" s="85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5"/>
      <c r="M34" s="25"/>
    </row>
    <row r="35" spans="1:13" ht="15.75">
      <c r="A35" s="85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5"/>
      <c r="M35" s="25"/>
    </row>
    <row r="36" spans="1:13" ht="15.75">
      <c r="A36" s="85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5"/>
      <c r="M36" s="25"/>
    </row>
    <row r="37" spans="1:13" ht="15.75">
      <c r="A37" s="85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5"/>
      <c r="M37" s="25"/>
    </row>
    <row r="38" spans="1:13" ht="15.75">
      <c r="A38" s="85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5"/>
      <c r="M38" s="25"/>
    </row>
    <row r="39" spans="1:13" ht="15.75">
      <c r="A39" s="85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5"/>
      <c r="M39" s="25"/>
    </row>
    <row r="40" spans="1:13" ht="15.75">
      <c r="A40" s="85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5"/>
      <c r="M40" s="25"/>
    </row>
    <row r="41" spans="1:13" ht="15.75">
      <c r="A41" s="85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5"/>
      <c r="M41" s="25"/>
    </row>
    <row r="42" spans="1:13" ht="15.75">
      <c r="A42" s="85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5"/>
      <c r="M42" s="25"/>
    </row>
    <row r="43" spans="1:13" ht="15.75">
      <c r="A43" s="85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5"/>
      <c r="M43" s="25"/>
    </row>
    <row r="44" spans="1:13" ht="15.75">
      <c r="A44" s="8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5"/>
      <c r="M44" s="25"/>
    </row>
    <row r="45" spans="1:13" ht="15.75">
      <c r="A45" s="8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5"/>
      <c r="M45" s="25"/>
    </row>
    <row r="46" spans="1:13" ht="15.75">
      <c r="A46" s="8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5"/>
      <c r="M46" s="25"/>
    </row>
    <row r="47" spans="1:13" ht="15.75">
      <c r="A47" s="85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5"/>
      <c r="M47" s="25"/>
    </row>
    <row r="48" spans="1:13" ht="15.75">
      <c r="A48" s="85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5"/>
      <c r="M48" s="25"/>
    </row>
    <row r="49" spans="1:13" ht="15.75">
      <c r="A49" s="85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5"/>
      <c r="M49" s="25"/>
    </row>
    <row r="50" spans="1:13" ht="15.75">
      <c r="A50" s="85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5"/>
      <c r="M50" s="25"/>
    </row>
    <row r="51" spans="1:13" ht="15.75">
      <c r="A51" s="8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5"/>
      <c r="M51" s="25"/>
    </row>
    <row r="52" spans="1:13" ht="15.75">
      <c r="A52" s="8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5"/>
      <c r="M52" s="25"/>
    </row>
    <row r="53" spans="1:13" ht="15.75">
      <c r="A53" s="8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5"/>
      <c r="M53" s="25"/>
    </row>
    <row r="54" spans="1:13" ht="15.75">
      <c r="A54" s="85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5"/>
      <c r="M54" s="25"/>
    </row>
    <row r="55" spans="1:13" ht="15.75">
      <c r="A55" s="85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5"/>
      <c r="M55" s="25"/>
    </row>
    <row r="56" spans="1:13" ht="15.75">
      <c r="A56" s="85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5"/>
      <c r="M56" s="25"/>
    </row>
    <row r="57" spans="1:13" ht="15.75">
      <c r="A57" s="85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5"/>
      <c r="M57" s="25"/>
    </row>
    <row r="58" spans="1:13" ht="15.75">
      <c r="A58" s="85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5"/>
      <c r="M58" s="25"/>
    </row>
    <row r="59" spans="1:13" ht="15.75">
      <c r="A59" s="85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5"/>
      <c r="M59" s="25"/>
    </row>
    <row r="60" spans="1:13" ht="15.75">
      <c r="A60" s="85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5"/>
      <c r="M60" s="25"/>
    </row>
    <row r="61" spans="1:13" ht="15.75">
      <c r="A61" s="85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5"/>
      <c r="M61" s="25"/>
    </row>
    <row r="62" spans="1:13" ht="15.75">
      <c r="A62" s="85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5"/>
      <c r="M62" s="25"/>
    </row>
    <row r="63" spans="1:13" ht="15.75">
      <c r="A63" s="85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5"/>
      <c r="M63" s="25"/>
    </row>
    <row r="64" spans="1:13" ht="15.75">
      <c r="A64" s="85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5"/>
      <c r="M64" s="25"/>
    </row>
    <row r="65" spans="1:13" ht="15.75">
      <c r="A65" s="85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5"/>
      <c r="M65" s="25"/>
    </row>
    <row r="66" spans="1:13" ht="15.75">
      <c r="A66" s="85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5"/>
      <c r="M66" s="25"/>
    </row>
    <row r="67" spans="1:13" ht="15.75">
      <c r="A67" s="85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5"/>
      <c r="M67" s="25"/>
    </row>
    <row r="68" spans="1:13" ht="15.75">
      <c r="A68" s="85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5"/>
      <c r="M68" s="25"/>
    </row>
    <row r="69" spans="1:13" ht="15.75">
      <c r="A69" s="85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5"/>
      <c r="M69" s="25"/>
    </row>
    <row r="70" spans="1:13" ht="15.75">
      <c r="A70" s="85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5"/>
      <c r="M70" s="25"/>
    </row>
    <row r="71" spans="1:13" ht="15.75">
      <c r="A71" s="85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5"/>
      <c r="M71" s="25"/>
    </row>
    <row r="72" spans="1:13" ht="15.75">
      <c r="A72" s="85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5"/>
      <c r="M72" s="25"/>
    </row>
    <row r="73" spans="1:13" ht="15.75">
      <c r="A73" s="85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5"/>
      <c r="M73" s="25"/>
    </row>
    <row r="74" spans="1:13" ht="15.75">
      <c r="A74" s="85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5"/>
      <c r="M74" s="25"/>
    </row>
    <row r="75" spans="1:13" ht="15.75">
      <c r="A75" s="85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5"/>
      <c r="M75" s="25"/>
    </row>
    <row r="76" spans="1:13" ht="15.75">
      <c r="A76" s="85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5"/>
      <c r="M76" s="25"/>
    </row>
    <row r="77" spans="1:13" ht="15.75">
      <c r="A77" s="85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5"/>
      <c r="M77" s="25"/>
    </row>
    <row r="78" spans="1:13" ht="15.75">
      <c r="A78" s="85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5"/>
      <c r="M78" s="25"/>
    </row>
    <row r="79" spans="1:13" ht="15.75">
      <c r="A79" s="85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5"/>
      <c r="M79" s="25"/>
    </row>
    <row r="80" spans="1:13" ht="15.75">
      <c r="A80" s="85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5"/>
      <c r="M80" s="25"/>
    </row>
    <row r="81" spans="1:13" ht="15.75">
      <c r="A81" s="85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5"/>
      <c r="M81" s="25"/>
    </row>
    <row r="82" spans="1:13" ht="15.75">
      <c r="A82" s="85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5"/>
      <c r="M82" s="25"/>
    </row>
    <row r="83" spans="1:13" ht="15.75">
      <c r="A83" s="85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5"/>
      <c r="M83" s="25"/>
    </row>
    <row r="84" spans="1:13" ht="15.75">
      <c r="A84" s="85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5"/>
      <c r="M84" s="25"/>
    </row>
    <row r="85" spans="1:13" ht="15.75">
      <c r="A85" s="85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5"/>
      <c r="M85" s="25"/>
    </row>
  </sheetData>
  <sheetProtection sheet="1"/>
  <mergeCells count="11">
    <mergeCell ref="H7:I10"/>
    <mergeCell ref="J7:K10"/>
    <mergeCell ref="L7:M10"/>
    <mergeCell ref="D7:E10"/>
    <mergeCell ref="A10:A11"/>
    <mergeCell ref="A30:B30"/>
    <mergeCell ref="A1:M1"/>
    <mergeCell ref="A3:M3"/>
    <mergeCell ref="A7:A8"/>
    <mergeCell ref="B7:C10"/>
    <mergeCell ref="F7:G10"/>
  </mergeCells>
  <phoneticPr fontId="2" type="noConversion"/>
  <conditionalFormatting sqref="B13:K13 F14:G17 F22:M22 F24:G27">
    <cfRule type="expression" dxfId="25" priority="56" stopIfTrue="1">
      <formula>ROUNDDOWN(B13,0)-B13&lt;&gt;0</formula>
    </cfRule>
  </conditionalFormatting>
  <conditionalFormatting sqref="L13:M13">
    <cfRule type="expression" dxfId="24" priority="55" stopIfTrue="1">
      <formula>ROUNDDOWN(L13,0)-L13&lt;&gt;0</formula>
    </cfRule>
  </conditionalFormatting>
  <conditionalFormatting sqref="B14">
    <cfRule type="expression" dxfId="23" priority="54" stopIfTrue="1">
      <formula>ROUNDDOWN(B14,0)-B14&lt;&gt;0</formula>
    </cfRule>
  </conditionalFormatting>
  <conditionalFormatting sqref="J19:K19">
    <cfRule type="expression" dxfId="22" priority="46" stopIfTrue="1">
      <formula>ROUNDDOWN(J19,0)-J19&lt;&gt;0</formula>
    </cfRule>
  </conditionalFormatting>
  <conditionalFormatting sqref="B20:B21">
    <cfRule type="expression" dxfId="21" priority="43" stopIfTrue="1">
      <formula>ROUNDDOWN(B20,0)-B20&lt;&gt;0</formula>
    </cfRule>
  </conditionalFormatting>
  <conditionalFormatting sqref="F18:G20">
    <cfRule type="expression" dxfId="20" priority="40" stopIfTrue="1">
      <formula>ROUNDDOWN(F18,0)-F18&lt;&gt;0</formula>
    </cfRule>
  </conditionalFormatting>
  <conditionalFormatting sqref="F23:G23">
    <cfRule type="expression" dxfId="19" priority="33" stopIfTrue="1">
      <formula>ROUNDDOWN(F23,0)-F23&lt;&gt;0</formula>
    </cfRule>
  </conditionalFormatting>
  <conditionalFormatting sqref="B22">
    <cfRule type="expression" dxfId="18" priority="32" stopIfTrue="1">
      <formula>ROUNDDOWN(B22,0)-B22&lt;&gt;0</formula>
    </cfRule>
  </conditionalFormatting>
  <conditionalFormatting sqref="B15:B19">
    <cfRule type="expression" dxfId="17" priority="28" stopIfTrue="1">
      <formula>ROUNDDOWN(B15,0)-B15&lt;&gt;0</formula>
    </cfRule>
  </conditionalFormatting>
  <conditionalFormatting sqref="C14:E14">
    <cfRule type="expression" dxfId="16" priority="27" stopIfTrue="1">
      <formula>ROUNDDOWN(C14,0)-C14&lt;&gt;0</formula>
    </cfRule>
  </conditionalFormatting>
  <conditionalFormatting sqref="C20:E21">
    <cfRule type="expression" dxfId="15" priority="26" stopIfTrue="1">
      <formula>ROUNDDOWN(C20,0)-C20&lt;&gt;0</formula>
    </cfRule>
  </conditionalFormatting>
  <conditionalFormatting sqref="C22:E22">
    <cfRule type="expression" dxfId="14" priority="22" stopIfTrue="1">
      <formula>ROUNDDOWN(C22,0)-C22&lt;&gt;0</formula>
    </cfRule>
  </conditionalFormatting>
  <conditionalFormatting sqref="C15:E19">
    <cfRule type="expression" dxfId="13" priority="20" stopIfTrue="1">
      <formula>ROUNDDOWN(C15,0)-C15&lt;&gt;0</formula>
    </cfRule>
  </conditionalFormatting>
  <conditionalFormatting sqref="L14:L21">
    <cfRule type="expression" dxfId="12" priority="19" stopIfTrue="1">
      <formula>ROUNDDOWN(L14,0)-L14&lt;&gt;0</formula>
    </cfRule>
  </conditionalFormatting>
  <conditionalFormatting sqref="M14:M21">
    <cfRule type="expression" dxfId="11" priority="18" stopIfTrue="1">
      <formula>ROUNDDOWN(M14,0)-M14&lt;&gt;0</formula>
    </cfRule>
  </conditionalFormatting>
  <conditionalFormatting sqref="J23:K23">
    <cfRule type="expression" dxfId="10" priority="11" stopIfTrue="1">
      <formula>ROUNDDOWN(J23,0)-J23&lt;&gt;0</formula>
    </cfRule>
  </conditionalFormatting>
  <conditionalFormatting sqref="B24:E28">
    <cfRule type="expression" dxfId="9" priority="10" stopIfTrue="1">
      <formula>ROUNDDOWN(B24,0)-B24&lt;&gt;0</formula>
    </cfRule>
  </conditionalFormatting>
  <conditionalFormatting sqref="I28">
    <cfRule type="expression" dxfId="8" priority="8" stopIfTrue="1">
      <formula>ROUNDDOWN(I28,0)-I28&lt;&gt;0</formula>
    </cfRule>
  </conditionalFormatting>
  <conditionalFormatting sqref="H28">
    <cfRule type="expression" dxfId="7" priority="7" stopIfTrue="1">
      <formula>ROUNDDOWN(H28,0)-H28&lt;&gt;0</formula>
    </cfRule>
  </conditionalFormatting>
  <conditionalFormatting sqref="L23:L28">
    <cfRule type="expression" dxfId="6" priority="2" stopIfTrue="1">
      <formula>ROUNDDOWN(L23,0)-L23&lt;&gt;0</formula>
    </cfRule>
  </conditionalFormatting>
  <conditionalFormatting sqref="M23:M28">
    <cfRule type="expression" dxfId="5" priority="1" stopIfTrue="1">
      <formula>ROUNDDOWN(M23,0)-M23&lt;&gt;0</formula>
    </cfRule>
  </conditionalFormatting>
  <printOptions horizontalCentered="1" verticalCentered="1"/>
  <pageMargins left="0.19685039370078741" right="0.19685039370078741" top="0" bottom="0" header="0.39370078740157483" footer="0.39370078740157483"/>
  <pageSetup paperSize="9" scale="52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5"/>
  <dimension ref="A1:F31"/>
  <sheetViews>
    <sheetView showGridLines="0" topLeftCell="A19" workbookViewId="0">
      <selection activeCell="D27" sqref="D27"/>
    </sheetView>
  </sheetViews>
  <sheetFormatPr defaultColWidth="15.875" defaultRowHeight="15.75"/>
  <cols>
    <col min="1" max="2" width="18.5" style="106" customWidth="1"/>
    <col min="3" max="3" width="21.125" style="106" customWidth="1"/>
    <col min="4" max="4" width="14.5" style="106" customWidth="1"/>
    <col min="5" max="5" width="5.875" style="106" customWidth="1"/>
    <col min="6" max="6" width="14.5" style="106" customWidth="1"/>
    <col min="7" max="16384" width="15.875" style="106"/>
  </cols>
  <sheetData>
    <row r="1" spans="1:6" s="238" customFormat="1" ht="27" customHeight="1">
      <c r="A1" s="495" t="s">
        <v>158</v>
      </c>
      <c r="B1" s="496"/>
      <c r="C1" s="496"/>
      <c r="D1" s="496"/>
      <c r="E1" s="496"/>
      <c r="F1" s="497"/>
    </row>
    <row r="2" spans="1:6" s="241" customFormat="1" ht="20.100000000000001" customHeight="1" thickBot="1">
      <c r="A2" s="239"/>
      <c r="B2" s="239"/>
      <c r="C2" s="239"/>
      <c r="D2" s="240" t="s">
        <v>274</v>
      </c>
      <c r="F2" s="240" t="s">
        <v>258</v>
      </c>
    </row>
    <row r="3" spans="1:6" ht="20.100000000000001" customHeight="1" thickBot="1">
      <c r="A3" s="242" t="s">
        <v>161</v>
      </c>
      <c r="B3" s="239"/>
      <c r="C3" s="239"/>
      <c r="D3" s="271"/>
      <c r="F3" s="271"/>
    </row>
    <row r="4" spans="1:6" ht="20.100000000000001" customHeight="1">
      <c r="A4" s="242" t="s">
        <v>160</v>
      </c>
      <c r="B4" s="239"/>
      <c r="C4" s="239"/>
      <c r="D4" s="105"/>
      <c r="E4" s="105"/>
      <c r="F4" s="105"/>
    </row>
    <row r="5" spans="1:6" ht="23.25" customHeight="1" thickBot="1">
      <c r="A5" s="243"/>
      <c r="B5" s="244"/>
      <c r="C5" s="244"/>
      <c r="D5" s="240" t="s">
        <v>275</v>
      </c>
      <c r="E5" s="241"/>
      <c r="F5" s="240" t="s">
        <v>259</v>
      </c>
    </row>
    <row r="6" spans="1:6" ht="20.100000000000001" customHeight="1" thickBot="1">
      <c r="A6" s="498" t="s">
        <v>68</v>
      </c>
      <c r="B6" s="499"/>
      <c r="C6" s="499"/>
      <c r="D6" s="259" t="s">
        <v>69</v>
      </c>
      <c r="E6" s="248"/>
      <c r="F6" s="259" t="s">
        <v>69</v>
      </c>
    </row>
    <row r="7" spans="1:6" ht="20.100000000000001" customHeight="1">
      <c r="A7" s="500" t="s">
        <v>70</v>
      </c>
      <c r="B7" s="501"/>
      <c r="C7" s="501"/>
      <c r="D7" s="157"/>
      <c r="E7" s="107"/>
      <c r="F7" s="160"/>
    </row>
    <row r="8" spans="1:6" ht="20.100000000000001" customHeight="1">
      <c r="A8" s="502" t="s">
        <v>71</v>
      </c>
      <c r="B8" s="503"/>
      <c r="C8" s="503"/>
      <c r="D8" s="158"/>
      <c r="E8" s="107"/>
      <c r="F8" s="161"/>
    </row>
    <row r="9" spans="1:6" ht="20.100000000000001" customHeight="1">
      <c r="A9" s="502" t="s">
        <v>72</v>
      </c>
      <c r="B9" s="503"/>
      <c r="C9" s="503"/>
      <c r="D9" s="158"/>
      <c r="E9" s="107"/>
      <c r="F9" s="161"/>
    </row>
    <row r="10" spans="1:6" ht="20.100000000000001" customHeight="1">
      <c r="A10" s="502" t="s">
        <v>73</v>
      </c>
      <c r="B10" s="503"/>
      <c r="C10" s="503"/>
      <c r="D10" s="158"/>
      <c r="E10" s="107"/>
      <c r="F10" s="161"/>
    </row>
    <row r="11" spans="1:6" ht="20.100000000000001" customHeight="1">
      <c r="A11" s="502" t="s">
        <v>74</v>
      </c>
      <c r="B11" s="503"/>
      <c r="C11" s="503"/>
      <c r="D11" s="158"/>
      <c r="E11" s="107"/>
      <c r="F11" s="161"/>
    </row>
    <row r="12" spans="1:6" ht="20.100000000000001" customHeight="1">
      <c r="A12" s="502" t="s">
        <v>75</v>
      </c>
      <c r="B12" s="503"/>
      <c r="C12" s="503"/>
      <c r="D12" s="158"/>
      <c r="E12" s="107"/>
      <c r="F12" s="161"/>
    </row>
    <row r="13" spans="1:6" ht="20.100000000000001" customHeight="1">
      <c r="A13" s="502" t="s">
        <v>76</v>
      </c>
      <c r="B13" s="503"/>
      <c r="C13" s="503"/>
      <c r="D13" s="158"/>
      <c r="E13" s="107"/>
      <c r="F13" s="161"/>
    </row>
    <row r="14" spans="1:6" ht="20.100000000000001" customHeight="1">
      <c r="A14" s="502" t="s">
        <v>77</v>
      </c>
      <c r="B14" s="503"/>
      <c r="C14" s="503"/>
      <c r="D14" s="158"/>
      <c r="E14" s="107"/>
      <c r="F14" s="161"/>
    </row>
    <row r="15" spans="1:6" ht="20.100000000000001" customHeight="1">
      <c r="A15" s="502" t="s">
        <v>78</v>
      </c>
      <c r="B15" s="503"/>
      <c r="C15" s="503"/>
      <c r="D15" s="158"/>
      <c r="E15" s="107"/>
      <c r="F15" s="161"/>
    </row>
    <row r="16" spans="1:6" ht="20.100000000000001" customHeight="1">
      <c r="A16" s="502" t="s">
        <v>79</v>
      </c>
      <c r="B16" s="503"/>
      <c r="C16" s="503"/>
      <c r="D16" s="158"/>
      <c r="E16" s="107"/>
      <c r="F16" s="161"/>
    </row>
    <row r="17" spans="1:6" ht="20.100000000000001" customHeight="1" thickBot="1">
      <c r="A17" s="504" t="s">
        <v>80</v>
      </c>
      <c r="B17" s="505"/>
      <c r="C17" s="505"/>
      <c r="D17" s="159"/>
      <c r="E17" s="107"/>
      <c r="F17" s="162"/>
    </row>
    <row r="18" spans="1:6" ht="20.100000000000001" customHeight="1" thickBot="1">
      <c r="A18" s="506" t="s">
        <v>81</v>
      </c>
      <c r="B18" s="507"/>
      <c r="C18" s="508"/>
      <c r="D18" s="272">
        <f>SUM(D7:D17)</f>
        <v>0</v>
      </c>
      <c r="E18" s="108"/>
      <c r="F18" s="272">
        <f>SUM(F7:F17)</f>
        <v>0</v>
      </c>
    </row>
    <row r="19" spans="1:6" ht="20.100000000000001" customHeight="1">
      <c r="A19" s="245"/>
      <c r="B19" s="245"/>
      <c r="C19" s="245"/>
      <c r="D19" s="109"/>
      <c r="E19" s="108"/>
      <c r="F19" s="109"/>
    </row>
    <row r="20" spans="1:6" ht="20.100000000000001" customHeight="1" thickBot="1">
      <c r="A20" s="246" t="s">
        <v>159</v>
      </c>
      <c r="B20" s="247"/>
      <c r="C20" s="247"/>
      <c r="D20" s="240" t="s">
        <v>274</v>
      </c>
      <c r="E20" s="260"/>
      <c r="F20" s="240" t="s">
        <v>258</v>
      </c>
    </row>
    <row r="21" spans="1:6" ht="20.100000000000001" customHeight="1" thickBot="1">
      <c r="A21" s="241" t="s">
        <v>82</v>
      </c>
      <c r="B21" s="248"/>
      <c r="C21" s="248"/>
      <c r="D21" s="271"/>
      <c r="E21" s="110"/>
      <c r="F21" s="271"/>
    </row>
    <row r="22" spans="1:6" ht="20.100000000000001" customHeight="1">
      <c r="A22" s="241"/>
      <c r="B22" s="248"/>
      <c r="C22" s="248"/>
      <c r="D22" s="111"/>
      <c r="E22" s="110"/>
      <c r="F22" s="111"/>
    </row>
    <row r="23" spans="1:6" ht="20.100000000000001" customHeight="1" thickBot="1">
      <c r="A23" s="242" t="s">
        <v>190</v>
      </c>
      <c r="B23" s="241"/>
      <c r="C23" s="241"/>
      <c r="D23" s="240" t="s">
        <v>274</v>
      </c>
      <c r="E23" s="260"/>
      <c r="F23" s="240" t="s">
        <v>258</v>
      </c>
    </row>
    <row r="24" spans="1:6" ht="20.100000000000001" customHeight="1">
      <c r="A24" s="249" t="s">
        <v>83</v>
      </c>
      <c r="B24" s="250"/>
      <c r="C24" s="251">
        <v>301010</v>
      </c>
      <c r="D24" s="273">
        <f>ROUND(D3*D7/100,0)</f>
        <v>0</v>
      </c>
      <c r="E24" s="241"/>
      <c r="F24" s="273">
        <f>ROUND(F3*F7/100,0)</f>
        <v>0</v>
      </c>
    </row>
    <row r="25" spans="1:6" ht="20.100000000000001" customHeight="1">
      <c r="A25" s="252" t="s">
        <v>84</v>
      </c>
      <c r="B25" s="253"/>
      <c r="C25" s="254">
        <v>301020</v>
      </c>
      <c r="D25" s="274">
        <f>ROUND(D3*SUM(D8:D9)/100+D21/100,0)</f>
        <v>0</v>
      </c>
      <c r="E25" s="241"/>
      <c r="F25" s="274">
        <f>ROUND(F3*SUM(F8:F9)/100+F21/100,0)</f>
        <v>0</v>
      </c>
    </row>
    <row r="26" spans="1:6" ht="20.100000000000001" customHeight="1">
      <c r="A26" s="252" t="s">
        <v>220</v>
      </c>
      <c r="B26" s="253"/>
      <c r="C26" s="254">
        <v>301030</v>
      </c>
      <c r="D26" s="274">
        <f>ROUND(D3*SUM(D10,D17)/100-D21/100,0)</f>
        <v>0</v>
      </c>
      <c r="E26" s="241"/>
      <c r="F26" s="274">
        <f>ROUND(F3*SUM(F10,F17)/100-F21/100,0)</f>
        <v>0</v>
      </c>
    </row>
    <row r="27" spans="1:6" ht="20.100000000000001" customHeight="1">
      <c r="A27" s="252" t="s">
        <v>85</v>
      </c>
      <c r="B27" s="253"/>
      <c r="C27" s="254">
        <v>301040</v>
      </c>
      <c r="D27" s="274">
        <f>ROUND(D3*SUM(D11,D15)/100,0)</f>
        <v>0</v>
      </c>
      <c r="E27" s="241"/>
      <c r="F27" s="274">
        <f>ROUND(F3*SUM(F11,F15)/100,0)</f>
        <v>0</v>
      </c>
    </row>
    <row r="28" spans="1:6" ht="20.100000000000001" customHeight="1" thickBot="1">
      <c r="A28" s="255" t="s">
        <v>86</v>
      </c>
      <c r="B28" s="256"/>
      <c r="C28" s="257">
        <v>301050</v>
      </c>
      <c r="D28" s="275">
        <f>ROUND(D3*SUM(D12:D14,D16)/100,0)</f>
        <v>0</v>
      </c>
      <c r="E28" s="241"/>
      <c r="F28" s="275">
        <f>ROUND(F3*SUM(F12:F14,F16)/100,0)</f>
        <v>0</v>
      </c>
    </row>
    <row r="29" spans="1:6" ht="20.100000000000001" customHeight="1">
      <c r="A29" s="263" t="s">
        <v>221</v>
      </c>
      <c r="B29" s="263"/>
      <c r="C29" s="263"/>
      <c r="D29" s="112"/>
      <c r="F29" s="112"/>
    </row>
    <row r="30" spans="1:6" ht="20.100000000000001" customHeight="1">
      <c r="A30" s="263"/>
      <c r="B30" s="263"/>
      <c r="C30" s="263"/>
      <c r="D30" s="112"/>
      <c r="F30" s="112"/>
    </row>
    <row r="31" spans="1:6" ht="20.100000000000001" customHeight="1">
      <c r="A31" s="242" t="s">
        <v>261</v>
      </c>
      <c r="B31" s="258"/>
      <c r="C31" s="258"/>
      <c r="D31" s="113"/>
      <c r="E31" s="113"/>
      <c r="F31" s="113"/>
    </row>
  </sheetData>
  <sheetProtection sheet="1"/>
  <mergeCells count="14">
    <mergeCell ref="A17:C17"/>
    <mergeCell ref="A18:C18"/>
    <mergeCell ref="A11:C11"/>
    <mergeCell ref="A12:C12"/>
    <mergeCell ref="A13:C13"/>
    <mergeCell ref="A14:C14"/>
    <mergeCell ref="A15:C15"/>
    <mergeCell ref="A16:C16"/>
    <mergeCell ref="A1:F1"/>
    <mergeCell ref="A6:C6"/>
    <mergeCell ref="A7:C7"/>
    <mergeCell ref="A8:C8"/>
    <mergeCell ref="A9:C9"/>
    <mergeCell ref="A10:C10"/>
  </mergeCells>
  <phoneticPr fontId="2" type="noConversion"/>
  <conditionalFormatting sqref="D24:D28">
    <cfRule type="cellIs" dxfId="4" priority="2" stopIfTrue="1" operator="lessThan">
      <formula>0</formula>
    </cfRule>
    <cfRule type="cellIs" dxfId="3" priority="4" stopIfTrue="1" operator="lessThan">
      <formula>0</formula>
    </cfRule>
    <cfRule type="cellIs" dxfId="2" priority="5" stopIfTrue="1" operator="lessThan">
      <formula>0</formula>
    </cfRule>
  </conditionalFormatting>
  <conditionalFormatting sqref="F24:F28">
    <cfRule type="cellIs" dxfId="1" priority="1" stopIfTrue="1" operator="lessThan">
      <formula>0</formula>
    </cfRule>
    <cfRule type="cellIs" dxfId="0" priority="3" stopIfTrue="1" operator="lessThan">
      <formula>0</formula>
    </cfRule>
  </conditionalFormatting>
  <printOptions horizontalCentered="1"/>
  <pageMargins left="0" right="0" top="0.74803149606299213" bottom="0.74803149606299213" header="0.31496062992125984" footer="0.31496062992125984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5</vt:i4>
      </vt:variant>
    </vt:vector>
  </HeadingPairs>
  <TitlesOfParts>
    <vt:vector size="10" baseType="lpstr">
      <vt:lpstr>資產表</vt:lpstr>
      <vt:lpstr>負債表 </vt:lpstr>
      <vt:lpstr>附表1-應收預付及應付預收款項明細表</vt:lpstr>
      <vt:lpstr>附表2-國內外金融投資明細表</vt:lpstr>
      <vt:lpstr>上市櫃公司實收資本工作表</vt:lpstr>
      <vt:lpstr>上市櫃公司實收資本工作表!Print_Area</vt:lpstr>
      <vt:lpstr>'附表1-應收預付及應付預收款項明細表'!Print_Area</vt:lpstr>
      <vt:lpstr>'附表2-國內外金融投資明細表'!Print_Area</vt:lpstr>
      <vt:lpstr>'負債表 '!Print_Area</vt:lpstr>
      <vt:lpstr>資產表!Print_Area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怡君</dc:creator>
  <cp:lastModifiedBy>TonyLin</cp:lastModifiedBy>
  <cp:lastPrinted>2023-04-17T05:36:55Z</cp:lastPrinted>
  <dcterms:created xsi:type="dcterms:W3CDTF">2001-06-23T06:54:32Z</dcterms:created>
  <dcterms:modified xsi:type="dcterms:W3CDTF">2025-06-10T17:07:08Z</dcterms:modified>
</cp:coreProperties>
</file>