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77a\OneDrive\Документы\_GEEKBRAINS\Excel\"/>
    </mc:Choice>
  </mc:AlternateContent>
  <xr:revisionPtr revIDLastSave="0" documentId="13_ncr:1_{A5AE6781-9BF3-468B-9D5D-03F4808E72B4}" xr6:coauthVersionLast="47" xr6:coauthVersionMax="47" xr10:uidLastSave="{00000000-0000-0000-0000-000000000000}"/>
  <bookViews>
    <workbookView xWindow="-120" yWindow="-120" windowWidth="38640" windowHeight="21120" activeTab="1" xr2:uid="{176C75A0-8487-401F-A5CA-0B69A174D342}"/>
  </bookViews>
  <sheets>
    <sheet name="Задание_1" sheetId="1" r:id="rId1"/>
    <sheet name="Задание_2" sheetId="5" r:id="rId2"/>
  </sheets>
  <definedNames>
    <definedName name="solver_adj" localSheetId="1" hidden="1">Задание_2!$C$9:$E$9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Задание_2!$C$9</definedName>
    <definedName name="solver_lhs2" localSheetId="1" hidden="1">Задание_2!$D$9</definedName>
    <definedName name="solver_lhs3" localSheetId="1" hidden="1">Задание_2!$E$9</definedName>
    <definedName name="solver_lhs4" localSheetId="1" hidden="1">Задание_2!$F$7</definedName>
    <definedName name="solver_lhs5" localSheetId="1" hidden="1">Задание_2!$F$8</definedName>
    <definedName name="solver_lhs6" localSheetId="1" hidden="1">Задание_2!$F$8</definedName>
    <definedName name="solver_lhs7" localSheetId="1" hidden="1">Задание_2!$F$8</definedName>
    <definedName name="solver_lhs8" localSheetId="1" hidden="1">Задание_2!$F$8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Задание_2!$F$10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hs4" localSheetId="1" hidden="1">Задание_2!$C$12</definedName>
    <definedName name="solver_rhs5" localSheetId="1" hidden="1">Задание_2!$C$13</definedName>
    <definedName name="solver_rhs6" localSheetId="1" hidden="1">Задание_2!$C$13</definedName>
    <definedName name="solver_rhs7" localSheetId="1" hidden="1">Задание_2!$C$13</definedName>
    <definedName name="solver_rhs8" localSheetId="1" hidden="1">Задание_2!$C$13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Заполненность_зала">Задание_1!$C$5</definedName>
    <definedName name="Прибыль">Задание_1!$C$7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D8" i="5"/>
  <c r="E8" i="5"/>
  <c r="C7" i="5"/>
  <c r="D7" i="5"/>
  <c r="E7" i="5"/>
  <c r="E10" i="5"/>
  <c r="D10" i="5"/>
  <c r="C10" i="5"/>
  <c r="F9" i="5"/>
  <c r="F10" i="5" l="1"/>
  <c r="F4" i="5" l="1"/>
  <c r="F5" i="5"/>
  <c r="F6" i="5"/>
  <c r="F3" i="5"/>
  <c r="C7" i="1"/>
  <c r="I4" i="1" s="1"/>
  <c r="F7" i="5" l="1"/>
  <c r="F8" i="5"/>
</calcChain>
</file>

<file path=xl/sharedStrings.xml><?xml version="1.0" encoding="utf-8"?>
<sst xmlns="http://schemas.openxmlformats.org/spreadsheetml/2006/main" count="90" uniqueCount="68">
  <si>
    <t xml:space="preserve"> Средняя цена билета</t>
  </si>
  <si>
    <t xml:space="preserve">Затраты </t>
  </si>
  <si>
    <t>Макс. Вместимость</t>
  </si>
  <si>
    <t>Проодолжительность проката (Лет)</t>
  </si>
  <si>
    <t>кол-во дней проката в году</t>
  </si>
  <si>
    <t>Прибыль</t>
  </si>
  <si>
    <t>Заполненность зала (%)</t>
  </si>
  <si>
    <t>Продолжительность проката (Лет)</t>
  </si>
  <si>
    <t>Пессимистичный</t>
  </si>
  <si>
    <t>Автор: Артем Туров , 05.01.2023</t>
  </si>
  <si>
    <t>Оптимистичный</t>
  </si>
  <si>
    <t>Вероятный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</si>
  <si>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</si>
  <si>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</si>
  <si>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</si>
  <si>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</si>
  <si>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</si>
  <si>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</si>
  <si>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</si>
  <si>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Заполненность_зала</t>
  </si>
  <si>
    <t>Мышь</t>
  </si>
  <si>
    <t>Клавиатура</t>
  </si>
  <si>
    <t>Джойстик</t>
  </si>
  <si>
    <t>Прибыль/единица, руб.</t>
  </si>
  <si>
    <t>Рабочее время/единица, час.</t>
  </si>
  <si>
    <t>Машинное время/единица, час.</t>
  </si>
  <si>
    <t>Ежемесячный спрос, кол-во</t>
  </si>
  <si>
    <t>Ежемесячная прибыль</t>
  </si>
  <si>
    <t>Сумма</t>
  </si>
  <si>
    <t>Общее Рабочее время</t>
  </si>
  <si>
    <t>Общее машинное время</t>
  </si>
  <si>
    <t>Макс. Рабочего времени, час.</t>
  </si>
  <si>
    <t>Макс машинного времени, час.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</si>
  <si>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</si>
  <si>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</si>
  <si>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</si>
  <si>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</si>
  <si>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</si>
  <si>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</si>
  <si>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</si>
  <si>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</si>
  <si>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</si>
  <si>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</si>
  <si>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</si>
  <si>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</si>
  <si>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Ежемесячная прибыль Сумма</t>
  </si>
  <si>
    <t>Продолжить</t>
  </si>
  <si>
    <t>$F$7</t>
  </si>
  <si>
    <t>Общее Рабочее время Сумма</t>
  </si>
  <si>
    <t>Без привязки</t>
  </si>
  <si>
    <t>$F$8</t>
  </si>
  <si>
    <t>Общее машинное время Сумма</t>
  </si>
  <si>
    <t>Кол-во произведенных продуктов</t>
  </si>
  <si>
    <t>$F$10</t>
  </si>
  <si>
    <t>$C$9</t>
  </si>
  <si>
    <t>Кол-во произведенных продуктов Мышь</t>
  </si>
  <si>
    <t>$D$9</t>
  </si>
  <si>
    <t>Кол-во произведенных продуктов Клавиатура</t>
  </si>
  <si>
    <t>$E$9</t>
  </si>
  <si>
    <t>Кол-во произведенных продуктов Джойстик</t>
  </si>
  <si>
    <t>$F$7&lt;=$C$12</t>
  </si>
  <si>
    <t>Привязка</t>
  </si>
  <si>
    <t>$F$8&lt;=$C$13</t>
  </si>
  <si>
    <t>$C$9&gt;=0</t>
  </si>
  <si>
    <t>$D$9&gt;=0</t>
  </si>
  <si>
    <t>$E$9&gt;=0</t>
  </si>
  <si>
    <t>$C$9:$E$9</t>
  </si>
  <si>
    <t>Использовалось, как верхнее ограничение, при первичном исследовании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</si>
</sst>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.00\ &quot;₽&quot;"/>
    <numFmt numFmtId="165" formatCode="_-* #,##0.00\ [$₽-419]_-;\-* #,##0.00\ [$₽-419]_-;_-* &quot;-&quot;??\ [$₽-419]_-;_-@_-"/>
    <numFmt numFmtId="166" formatCode="_-* #,##0_-;\-* #,##0_-;_-* &quot;-&quot;??_-;_-@_-"/>
    <numFmt numFmtId="167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medium">
        <color indexed="64"/>
      </right>
      <top style="medium">
        <color indexed="23"/>
      </top>
      <bottom style="medium">
        <color indexed="23"/>
      </bottom>
      <diagonal/>
    </border>
    <border>
      <left/>
      <right style="medium">
        <color indexed="64"/>
      </right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right"/>
    </xf>
    <xf numFmtId="0" fontId="0" fillId="3" borderId="1" xfId="0" applyFill="1" applyBorder="1"/>
    <xf numFmtId="0" fontId="2" fillId="2" borderId="1" xfId="0" applyFont="1" applyFill="1" applyBorder="1"/>
    <xf numFmtId="0" fontId="0" fillId="0" borderId="2" xfId="0" applyFill="1" applyBorder="1" applyAlignment="1"/>
    <xf numFmtId="0" fontId="0" fillId="0" borderId="6" xfId="0" applyBorder="1"/>
    <xf numFmtId="0" fontId="2" fillId="2" borderId="11" xfId="0" applyFont="1" applyFill="1" applyBorder="1"/>
    <xf numFmtId="44" fontId="0" fillId="2" borderId="1" xfId="0" applyNumberFormat="1" applyFill="1" applyBorder="1"/>
    <xf numFmtId="10" fontId="2" fillId="2" borderId="1" xfId="2" applyNumberFormat="1" applyFont="1" applyFill="1" applyBorder="1"/>
    <xf numFmtId="10" fontId="2" fillId="2" borderId="8" xfId="2" applyNumberFormat="1" applyFont="1" applyFill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3" xfId="0" applyBorder="1"/>
    <xf numFmtId="0" fontId="0" fillId="0" borderId="5" xfId="0" applyBorder="1"/>
    <xf numFmtId="0" fontId="0" fillId="2" borderId="16" xfId="0" applyFill="1" applyBorder="1"/>
    <xf numFmtId="44" fontId="0" fillId="2" borderId="8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0" fontId="0" fillId="2" borderId="8" xfId="2" applyNumberFormat="1" applyFont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2" fillId="4" borderId="16" xfId="0" applyFont="1" applyFill="1" applyBorder="1" applyAlignment="1">
      <alignment horizontal="right"/>
    </xf>
    <xf numFmtId="44" fontId="2" fillId="4" borderId="8" xfId="0" applyNumberFormat="1" applyFont="1" applyFill="1" applyBorder="1"/>
    <xf numFmtId="0" fontId="0" fillId="0" borderId="17" xfId="0" applyBorder="1"/>
    <xf numFmtId="0" fontId="0" fillId="3" borderId="16" xfId="0" applyFill="1" applyBorder="1"/>
    <xf numFmtId="0" fontId="0" fillId="3" borderId="8" xfId="0" applyFill="1" applyBorder="1"/>
    <xf numFmtId="0" fontId="0" fillId="3" borderId="18" xfId="0" applyFill="1" applyBorder="1"/>
    <xf numFmtId="0" fontId="0" fillId="3" borderId="12" xfId="0" applyFill="1" applyBorder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44" fontId="0" fillId="0" borderId="19" xfId="0" applyNumberFormat="1" applyFill="1" applyBorder="1" applyAlignment="1"/>
    <xf numFmtId="0" fontId="3" fillId="5" borderId="2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0" fillId="0" borderId="20" xfId="0" applyFill="1" applyBorder="1" applyAlignment="1"/>
    <xf numFmtId="0" fontId="4" fillId="6" borderId="0" xfId="0" applyFont="1" applyFill="1" applyBorder="1" applyAlignment="1">
      <alignment horizontal="left"/>
    </xf>
    <xf numFmtId="0" fontId="5" fillId="6" borderId="20" xfId="0" applyFont="1" applyFill="1" applyBorder="1" applyAlignment="1">
      <alignment horizontal="left"/>
    </xf>
    <xf numFmtId="0" fontId="4" fillId="6" borderId="19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10" fontId="0" fillId="7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right"/>
    </xf>
    <xf numFmtId="0" fontId="3" fillId="5" borderId="21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right"/>
    </xf>
    <xf numFmtId="0" fontId="4" fillId="6" borderId="6" xfId="0" applyFont="1" applyFill="1" applyBorder="1" applyAlignment="1">
      <alignment horizontal="left"/>
    </xf>
    <xf numFmtId="0" fontId="7" fillId="0" borderId="17" xfId="0" applyFont="1" applyFill="1" applyBorder="1" applyAlignment="1">
      <alignment vertical="top" wrapText="1"/>
    </xf>
    <xf numFmtId="0" fontId="5" fillId="6" borderId="22" xfId="0" applyFont="1" applyFill="1" applyBorder="1" applyAlignment="1">
      <alignment horizontal="left"/>
    </xf>
    <xf numFmtId="0" fontId="0" fillId="0" borderId="23" xfId="0" applyFill="1" applyBorder="1" applyAlignment="1"/>
    <xf numFmtId="10" fontId="0" fillId="7" borderId="17" xfId="0" applyNumberFormat="1" applyFill="1" applyBorder="1" applyAlignment="1"/>
    <xf numFmtId="0" fontId="4" fillId="6" borderId="24" xfId="0" applyFont="1" applyFill="1" applyBorder="1" applyAlignment="1">
      <alignment horizontal="left"/>
    </xf>
    <xf numFmtId="44" fontId="0" fillId="0" borderId="25" xfId="0" applyNumberFormat="1" applyFill="1" applyBorder="1" applyAlignment="1"/>
    <xf numFmtId="0" fontId="0" fillId="0" borderId="0" xfId="0" applyBorder="1"/>
    <xf numFmtId="0" fontId="0" fillId="0" borderId="24" xfId="0" applyBorder="1"/>
    <xf numFmtId="0" fontId="0" fillId="0" borderId="19" xfId="0" applyBorder="1"/>
    <xf numFmtId="0" fontId="0" fillId="0" borderId="25" xfId="0" applyBorder="1"/>
    <xf numFmtId="2" fontId="0" fillId="0" borderId="1" xfId="0" applyNumberFormat="1" applyBorder="1"/>
    <xf numFmtId="165" fontId="0" fillId="0" borderId="1" xfId="0" applyNumberFormat="1" applyBorder="1"/>
    <xf numFmtId="0" fontId="2" fillId="3" borderId="30" xfId="0" applyFont="1" applyFill="1" applyBorder="1"/>
    <xf numFmtId="0" fontId="0" fillId="3" borderId="16" xfId="0" applyFont="1" applyFill="1" applyBorder="1"/>
    <xf numFmtId="0" fontId="0" fillId="3" borderId="18" xfId="0" applyFont="1" applyFill="1" applyBorder="1"/>
    <xf numFmtId="0" fontId="0" fillId="3" borderId="1" xfId="0" applyFont="1" applyFill="1" applyBorder="1"/>
    <xf numFmtId="166" fontId="0" fillId="3" borderId="1" xfId="1" applyNumberFormat="1" applyFont="1" applyFill="1" applyBorder="1"/>
    <xf numFmtId="167" fontId="0" fillId="0" borderId="1" xfId="0" applyNumberFormat="1" applyBorder="1"/>
    <xf numFmtId="0" fontId="0" fillId="0" borderId="34" xfId="0" applyFill="1" applyBorder="1" applyAlignment="1"/>
    <xf numFmtId="0" fontId="5" fillId="0" borderId="33" xfId="0" applyFont="1" applyFill="1" applyBorder="1" applyAlignment="1">
      <alignment horizontal="center"/>
    </xf>
    <xf numFmtId="0" fontId="0" fillId="0" borderId="35" xfId="0" applyFill="1" applyBorder="1" applyAlignment="1"/>
    <xf numFmtId="166" fontId="0" fillId="0" borderId="0" xfId="0" applyNumberFormat="1" applyFill="1" applyBorder="1" applyAlignment="1"/>
    <xf numFmtId="166" fontId="0" fillId="0" borderId="35" xfId="0" applyNumberFormat="1" applyFill="1" applyBorder="1" applyAlignment="1"/>
    <xf numFmtId="166" fontId="0" fillId="0" borderId="34" xfId="0" applyNumberFormat="1" applyFill="1" applyBorder="1" applyAlignment="1"/>
    <xf numFmtId="0" fontId="2" fillId="3" borderId="1" xfId="0" applyFont="1" applyFill="1" applyBorder="1"/>
    <xf numFmtId="165" fontId="2" fillId="2" borderId="1" xfId="0" applyNumberFormat="1" applyFont="1" applyFill="1" applyBorder="1"/>
    <xf numFmtId="2" fontId="2" fillId="2" borderId="1" xfId="0" applyNumberFormat="1" applyFont="1" applyFill="1" applyBorder="1"/>
    <xf numFmtId="167" fontId="2" fillId="2" borderId="1" xfId="0" applyNumberFormat="1" applyFont="1" applyFill="1" applyBorder="1"/>
    <xf numFmtId="0" fontId="0" fillId="3" borderId="26" xfId="0" applyFont="1" applyFill="1" applyBorder="1"/>
    <xf numFmtId="3" fontId="0" fillId="8" borderId="26" xfId="0" applyNumberFormat="1" applyFill="1" applyBorder="1"/>
    <xf numFmtId="166" fontId="2" fillId="2" borderId="26" xfId="1" applyNumberFormat="1" applyFont="1" applyFill="1" applyBorder="1"/>
    <xf numFmtId="0" fontId="0" fillId="3" borderId="27" xfId="0" applyFont="1" applyFill="1" applyBorder="1"/>
    <xf numFmtId="2" fontId="0" fillId="0" borderId="28" xfId="0" applyNumberFormat="1" applyBorder="1"/>
    <xf numFmtId="166" fontId="2" fillId="2" borderId="29" xfId="1" applyNumberFormat="1" applyFont="1" applyFill="1" applyBorder="1"/>
    <xf numFmtId="166" fontId="2" fillId="2" borderId="8" xfId="1" applyNumberFormat="1" applyFont="1" applyFill="1" applyBorder="1"/>
    <xf numFmtId="166" fontId="8" fillId="0" borderId="11" xfId="1" applyNumberFormat="1" applyFont="1" applyFill="1" applyBorder="1"/>
    <xf numFmtId="166" fontId="8" fillId="0" borderId="11" xfId="1" applyNumberFormat="1" applyFont="1" applyBorder="1"/>
    <xf numFmtId="166" fontId="8" fillId="2" borderId="12" xfId="1" applyNumberFormat="1" applyFont="1" applyFill="1" applyBorder="1"/>
    <xf numFmtId="165" fontId="0" fillId="2" borderId="31" xfId="0" applyNumberFormat="1" applyFill="1" applyBorder="1"/>
    <xf numFmtId="166" fontId="2" fillId="2" borderId="32" xfId="1" applyNumberFormat="1" applyFont="1" applyFill="1" applyBorder="1"/>
    <xf numFmtId="0" fontId="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0" fillId="0" borderId="4" xfId="0" applyBorder="1"/>
    <xf numFmtId="0" fontId="5" fillId="0" borderId="36" xfId="0" applyFont="1" applyFill="1" applyBorder="1" applyAlignment="1">
      <alignment horizontal="center"/>
    </xf>
    <xf numFmtId="0" fontId="0" fillId="0" borderId="37" xfId="0" applyFill="1" applyBorder="1" applyAlignment="1"/>
    <xf numFmtId="166" fontId="0" fillId="0" borderId="37" xfId="0" applyNumberFormat="1" applyFill="1" applyBorder="1" applyAlignment="1"/>
    <xf numFmtId="0" fontId="0" fillId="0" borderId="38" xfId="0" applyFill="1" applyBorder="1" applyAlignment="1"/>
    <xf numFmtId="166" fontId="0" fillId="0" borderId="38" xfId="0" applyNumberFormat="1" applyFill="1" applyBorder="1" applyAlignment="1"/>
    <xf numFmtId="166" fontId="0" fillId="0" borderId="39" xfId="0" applyNumberFormat="1" applyFill="1" applyBorder="1" applyAlignment="1"/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600076</xdr:colOff>
      <xdr:row>0</xdr:row>
      <xdr:rowOff>171450</xdr:rowOff>
    </xdr:from>
    <xdr:to>
      <xdr:col>15</xdr:col>
      <xdr:colOff>276225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C0B512-C905-4925-8FEE-B3CDD08349DD}"/>
            </a:ext>
          </a:extLst>
        </xdr:cNvPr>
        <xdr:cNvSpPr txBox="1"/>
      </xdr:nvSpPr>
      <xdr:spPr>
        <a:xfrm>
          <a:off x="8239126" y="171450"/>
          <a:ext cx="8420099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1)Переберём варианты соотношений кол-ва произведенных продуктов, использовав спрос, как потолок для значений (т.к. производить выше спроса нет смысла)</a:t>
          </a:r>
        </a:p>
        <a:p>
          <a:endParaRPr lang="ru-RU" sz="1100" b="1" baseline="0"/>
        </a:p>
        <a:p>
          <a:r>
            <a:rPr lang="ru-RU" sz="1100" b="1" baseline="0"/>
            <a:t>Вывод:</a:t>
          </a:r>
        </a:p>
        <a:p>
          <a:r>
            <a:rPr lang="ru-RU" sz="1100" baseline="0"/>
            <a:t>С данным спросом и временными затратами на производство компания упирается в  лишь в потолок </a:t>
          </a:r>
          <a:r>
            <a:rPr lang="ru-RU" sz="1100" b="1" baseline="0"/>
            <a:t>спроса</a:t>
          </a:r>
          <a:r>
            <a:rPr lang="ru-RU" sz="1100" baseline="0"/>
            <a:t>.  Следовательно уменьшать временные затраты нет смысла.</a:t>
          </a:r>
        </a:p>
        <a:p>
          <a:endParaRPr lang="ru-RU" sz="1100" baseline="0"/>
        </a:p>
        <a:p>
          <a:r>
            <a:rPr lang="ru-RU" sz="1100" baseline="0"/>
            <a:t>2) Можно попробовать увеличить ежемесячный спрос до тех пор, пока мы не упрёмся в производственные возможности.</a:t>
          </a:r>
        </a:p>
        <a:p>
          <a:r>
            <a:rPr lang="ru-RU" sz="1100" baseline="0"/>
            <a:t>(Ради удобства будем использовать те же атрибуты "Кол-во произведенных продуктов", просто убрав потолок в виде спроса, чтобы найти оптимальные значения спроса)</a:t>
          </a:r>
        </a:p>
        <a:p>
          <a:endParaRPr lang="ru-RU" sz="1100" baseline="0"/>
        </a:p>
        <a:p>
          <a:r>
            <a:rPr lang="ru-RU" sz="1100" b="1" baseline="0"/>
            <a:t>Вывод:</a:t>
          </a:r>
        </a:p>
        <a:p>
          <a:r>
            <a:rPr lang="ru-RU" sz="1100" b="0" baseline="0"/>
            <a:t>При увеличении спроса на клавиатуру до </a:t>
          </a:r>
          <a:r>
            <a:rPr lang="ru-RU" sz="1100" b="1" i="1" baseline="0"/>
            <a:t>54 167 единиц </a:t>
          </a:r>
          <a:r>
            <a:rPr lang="ru-RU" sz="1100" b="0" i="0" baseline="0"/>
            <a:t>и производства аналогичного их кол-ва при условии того, что мы перестанем делать Мыши и джостики , мы максимизируем прибыль до </a:t>
          </a:r>
          <a:r>
            <a:rPr lang="ru-RU" sz="1100" b="1" i="0" baseline="0"/>
            <a:t>59 583 333 руб.</a:t>
          </a:r>
        </a:p>
        <a:p>
          <a:endParaRPr lang="ru-RU" sz="1100" b="1" baseline="0"/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061-BFEC-4CBF-8F3A-A2E9A41E1D9E}">
  <dimension ref="A1:N23"/>
  <sheetViews>
    <sheetView workbookViewId="0">
      <selection activeCell="S16" sqref="S16"/>
    </sheetView>
  </sheetViews>
  <sheetFormatPr defaultRowHeight="15" x14ac:dyDescent="0.25"/>
  <cols>
    <col min="2" max="2" width="44" bestFit="1" customWidth="1"/>
    <col min="3" max="3" width="15.5703125" bestFit="1" customWidth="1"/>
    <col min="7" max="7" width="11.5703125" customWidth="1"/>
    <col min="8" max="8" width="7.42578125" customWidth="1"/>
    <col min="9" max="9" width="20.140625" bestFit="1" customWidth="1"/>
    <col min="10" max="10" width="16.140625" bestFit="1" customWidth="1"/>
    <col min="11" max="11" width="14.85546875" bestFit="1" customWidth="1"/>
    <col min="12" max="12" width="15.5703125" bestFit="1" customWidth="1"/>
    <col min="13" max="14" width="15.140625" bestFit="1" customWidth="1"/>
  </cols>
  <sheetData>
    <row r="1" spans="1:14" ht="15.75" thickBot="1" x14ac:dyDescent="0.3"/>
    <row r="2" spans="1:14" ht="15.75" thickBot="1" x14ac:dyDescent="0.3">
      <c r="B2" s="15"/>
      <c r="C2" s="16"/>
      <c r="H2" s="101" t="s">
        <v>5</v>
      </c>
      <c r="I2" s="102"/>
      <c r="J2" s="102"/>
      <c r="K2" s="102"/>
      <c r="L2" s="102"/>
      <c r="M2" s="102"/>
      <c r="N2" s="103"/>
    </row>
    <row r="3" spans="1:14" x14ac:dyDescent="0.25">
      <c r="B3" s="17" t="s">
        <v>1</v>
      </c>
      <c r="C3" s="18">
        <v>50000000</v>
      </c>
      <c r="H3" s="7"/>
      <c r="I3" s="6"/>
      <c r="J3" s="99" t="s">
        <v>6</v>
      </c>
      <c r="K3" s="99"/>
      <c r="L3" s="99"/>
      <c r="M3" s="99"/>
      <c r="N3" s="100"/>
    </row>
    <row r="4" spans="1:14" x14ac:dyDescent="0.25">
      <c r="B4" s="17" t="s">
        <v>0</v>
      </c>
      <c r="C4" s="19">
        <v>3500</v>
      </c>
      <c r="H4" s="7"/>
      <c r="I4" s="9">
        <f>C7</f>
        <v>16430000.000000007</v>
      </c>
      <c r="J4" s="10">
        <v>0.7</v>
      </c>
      <c r="K4" s="10">
        <v>0.75</v>
      </c>
      <c r="L4" s="10">
        <v>0.8</v>
      </c>
      <c r="M4" s="10">
        <v>0.85</v>
      </c>
      <c r="N4" s="11">
        <v>0.9</v>
      </c>
    </row>
    <row r="5" spans="1:14" x14ac:dyDescent="0.25">
      <c r="B5" s="17" t="s">
        <v>6</v>
      </c>
      <c r="C5" s="20">
        <v>0.65</v>
      </c>
      <c r="H5" s="97" t="s">
        <v>7</v>
      </c>
      <c r="I5" s="5">
        <v>1</v>
      </c>
      <c r="J5" s="2">
        <f t="dataTable" ref="J5:N11" dt2D="1" dtr="1" r1="C5" r2="C6"/>
        <v>-32115000.000000004</v>
      </c>
      <c r="K5" s="2">
        <v>-30837500</v>
      </c>
      <c r="L5" s="2">
        <v>-29560000</v>
      </c>
      <c r="M5" s="2">
        <v>-28282500</v>
      </c>
      <c r="N5" s="12">
        <v>-27004999.999999996</v>
      </c>
    </row>
    <row r="6" spans="1:14" x14ac:dyDescent="0.25">
      <c r="B6" s="17" t="s">
        <v>3</v>
      </c>
      <c r="C6" s="21">
        <v>4</v>
      </c>
      <c r="H6" s="97"/>
      <c r="I6" s="5">
        <v>2</v>
      </c>
      <c r="J6" s="2">
        <v>-14230000.000000007</v>
      </c>
      <c r="K6" s="2">
        <v>-11675000</v>
      </c>
      <c r="L6" s="2">
        <v>-9120000</v>
      </c>
      <c r="M6" s="2">
        <v>-6565000</v>
      </c>
      <c r="N6" s="12">
        <v>-4009999.9999999925</v>
      </c>
    </row>
    <row r="7" spans="1:14" x14ac:dyDescent="0.25">
      <c r="A7" s="3"/>
      <c r="B7" s="22" t="s">
        <v>5</v>
      </c>
      <c r="C7" s="23">
        <f>-$C$3+$C$4*(C9*(C5/100))*(C6*C10)</f>
        <v>16430000.000000007</v>
      </c>
      <c r="H7" s="97"/>
      <c r="I7" s="5">
        <v>3</v>
      </c>
      <c r="J7" s="2">
        <v>3654999.9999999925</v>
      </c>
      <c r="K7" s="2">
        <v>7487500</v>
      </c>
      <c r="L7" s="2">
        <v>11320000</v>
      </c>
      <c r="M7" s="2">
        <v>15152500</v>
      </c>
      <c r="N7" s="12">
        <v>18985000.000000015</v>
      </c>
    </row>
    <row r="8" spans="1:14" x14ac:dyDescent="0.25">
      <c r="B8" s="7"/>
      <c r="C8" s="24"/>
      <c r="H8" s="97"/>
      <c r="I8" s="5">
        <v>4</v>
      </c>
      <c r="J8" s="2">
        <v>21539999.999999985</v>
      </c>
      <c r="K8" s="2">
        <v>26650000</v>
      </c>
      <c r="L8" s="2">
        <v>31760000</v>
      </c>
      <c r="M8" s="2">
        <v>36870000</v>
      </c>
      <c r="N8" s="12">
        <v>41980000.000000015</v>
      </c>
    </row>
    <row r="9" spans="1:14" x14ac:dyDescent="0.25">
      <c r="B9" s="25" t="s">
        <v>2</v>
      </c>
      <c r="C9" s="26">
        <v>2000</v>
      </c>
      <c r="H9" s="97"/>
      <c r="I9" s="5">
        <v>5</v>
      </c>
      <c r="J9" s="2">
        <v>39424999.999999985</v>
      </c>
      <c r="K9" s="2">
        <v>45812500</v>
      </c>
      <c r="L9" s="2">
        <v>52200000</v>
      </c>
      <c r="M9" s="2">
        <v>58587500</v>
      </c>
      <c r="N9" s="12">
        <v>64975000.00000003</v>
      </c>
    </row>
    <row r="10" spans="1:14" ht="15.75" thickBot="1" x14ac:dyDescent="0.3">
      <c r="B10" s="27" t="s">
        <v>4</v>
      </c>
      <c r="C10" s="28">
        <v>365</v>
      </c>
      <c r="H10" s="97"/>
      <c r="I10" s="5">
        <v>6</v>
      </c>
      <c r="J10" s="2">
        <v>57309999.999999985</v>
      </c>
      <c r="K10" s="2">
        <v>64975000</v>
      </c>
      <c r="L10" s="2">
        <v>72640000</v>
      </c>
      <c r="M10" s="2">
        <v>80305000</v>
      </c>
      <c r="N10" s="12">
        <v>87970000.00000003</v>
      </c>
    </row>
    <row r="11" spans="1:14" ht="15.75" thickBot="1" x14ac:dyDescent="0.3">
      <c r="H11" s="98"/>
      <c r="I11" s="8">
        <v>7</v>
      </c>
      <c r="J11" s="13">
        <v>75194999.999999985</v>
      </c>
      <c r="K11" s="13">
        <v>84137500</v>
      </c>
      <c r="L11" s="13">
        <v>93080000</v>
      </c>
      <c r="M11" s="13">
        <v>102022500</v>
      </c>
      <c r="N11" s="14">
        <v>110965000.00000003</v>
      </c>
    </row>
    <row r="13" spans="1:14" ht="15.75" thickBot="1" x14ac:dyDescent="0.3"/>
    <row r="14" spans="1:14" ht="15.75" x14ac:dyDescent="0.25">
      <c r="H14" s="42" t="s">
        <v>12</v>
      </c>
      <c r="I14" s="33"/>
      <c r="J14" s="38"/>
      <c r="K14" s="38"/>
      <c r="L14" s="38"/>
      <c r="M14" s="43"/>
    </row>
    <row r="15" spans="1:14" ht="15.75" x14ac:dyDescent="0.25">
      <c r="H15" s="44"/>
      <c r="I15" s="32"/>
      <c r="J15" s="39" t="s">
        <v>14</v>
      </c>
      <c r="K15" s="39" t="s">
        <v>8</v>
      </c>
      <c r="L15" s="39" t="s">
        <v>10</v>
      </c>
      <c r="M15" s="45" t="s">
        <v>11</v>
      </c>
    </row>
    <row r="16" spans="1:14" ht="22.5" x14ac:dyDescent="0.25">
      <c r="H16" s="46"/>
      <c r="I16" s="35"/>
      <c r="J16" s="29"/>
      <c r="K16" s="41" t="s">
        <v>9</v>
      </c>
      <c r="L16" s="41" t="s">
        <v>9</v>
      </c>
      <c r="M16" s="47" t="s">
        <v>9</v>
      </c>
    </row>
    <row r="17" spans="8:13" x14ac:dyDescent="0.25">
      <c r="H17" s="48" t="s">
        <v>13</v>
      </c>
      <c r="I17" s="36"/>
      <c r="J17" s="34"/>
      <c r="K17" s="34"/>
      <c r="L17" s="34"/>
      <c r="M17" s="49"/>
    </row>
    <row r="18" spans="8:13" x14ac:dyDescent="0.25">
      <c r="H18" s="46"/>
      <c r="I18" s="35" t="s">
        <v>19</v>
      </c>
      <c r="J18" s="30">
        <v>0.65</v>
      </c>
      <c r="K18" s="40">
        <v>0.5</v>
      </c>
      <c r="L18" s="40">
        <v>0.9</v>
      </c>
      <c r="M18" s="50">
        <v>0.75</v>
      </c>
    </row>
    <row r="19" spans="8:13" x14ac:dyDescent="0.25">
      <c r="H19" s="48" t="s">
        <v>15</v>
      </c>
      <c r="I19" s="36"/>
      <c r="J19" s="34"/>
      <c r="K19" s="34"/>
      <c r="L19" s="34"/>
      <c r="M19" s="49"/>
    </row>
    <row r="20" spans="8:13" ht="15.75" thickBot="1" x14ac:dyDescent="0.3">
      <c r="H20" s="51"/>
      <c r="I20" s="37" t="s">
        <v>5</v>
      </c>
      <c r="J20" s="31">
        <v>16430000</v>
      </c>
      <c r="K20" s="31">
        <v>1100000</v>
      </c>
      <c r="L20" s="31">
        <v>41980000</v>
      </c>
      <c r="M20" s="52">
        <v>26650000</v>
      </c>
    </row>
    <row r="21" spans="8:13" x14ac:dyDescent="0.25">
      <c r="H21" s="7" t="s">
        <v>16</v>
      </c>
      <c r="I21" s="53"/>
      <c r="J21" s="53"/>
      <c r="K21" s="53"/>
      <c r="L21" s="53"/>
      <c r="M21" s="24"/>
    </row>
    <row r="22" spans="8:13" x14ac:dyDescent="0.25">
      <c r="H22" s="7" t="s">
        <v>17</v>
      </c>
      <c r="I22" s="53"/>
      <c r="J22" s="53"/>
      <c r="K22" s="53"/>
      <c r="L22" s="53"/>
      <c r="M22" s="24"/>
    </row>
    <row r="23" spans="8:13" ht="15.75" thickBot="1" x14ac:dyDescent="0.3">
      <c r="H23" s="54" t="s">
        <v>18</v>
      </c>
      <c r="I23" s="55"/>
      <c r="J23" s="55"/>
      <c r="K23" s="55"/>
      <c r="L23" s="55"/>
      <c r="M23" s="56"/>
    </row>
  </sheetData>
  <scenarios current="2" show="2" sqref="C7">
    <scenario name="Пессимистичный" locked="1" count="1" user="Артем Туров" comment="Автор: Артем Туров , 05.01.2023">
      <inputCells r="I17" val="0,5" numFmtId="10"/>
    </scenario>
    <scenario name="Оптимистичный" locked="1" count="1" user="Артем Туров" comment="Автор: Артем Туров , 05.01.2023">
      <inputCells r="I17" val="0,9" numFmtId="10"/>
    </scenario>
    <scenario name="Вероятный" locked="1" count="1" user="Артем Туров" comment="Автор: Артем Туров , 05.01.2023">
      <inputCells r="I17" val="0,75" numFmtId="10"/>
    </scenario>
  </scenarios>
  <mergeCells count="3">
    <mergeCell ref="H5:H11"/>
    <mergeCell ref="J3:N3"/>
    <mergeCell ref="H2:N2"/>
  </mergeCells>
  <dataValidations count="3">
    <dataValidation type="whole" operator="greaterThan" allowBlank="1" showInputMessage="1" showErrorMessage="1" sqref="C6" xr:uid="{665F0EBC-D077-472E-9FFA-B6040A6F8D03}">
      <formula1>0</formula1>
    </dataValidation>
    <dataValidation type="whole" allowBlank="1" showInputMessage="1" showErrorMessage="1" sqref="C9" xr:uid="{A9059D94-AB0A-4EF8-BFB0-2BBD04261625}">
      <formula1>0</formula1>
      <formula2>2000</formula2>
    </dataValidation>
    <dataValidation type="whole" allowBlank="1" showInputMessage="1" showErrorMessage="1" sqref="C10" xr:uid="{3F4ECBE5-3B44-44EE-8BE3-1F249997CD6A}">
      <formula1>0</formula1>
      <formula2>365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CEA0-E9C4-4711-83A9-E4A28F400D34}">
  <dimension ref="B2:O32"/>
  <sheetViews>
    <sheetView tabSelected="1" workbookViewId="0">
      <selection activeCell="K19" sqref="K19"/>
    </sheetView>
  </sheetViews>
  <sheetFormatPr defaultRowHeight="15" x14ac:dyDescent="0.25"/>
  <cols>
    <col min="2" max="2" width="33" bestFit="1" customWidth="1"/>
    <col min="3" max="5" width="15.5703125" bestFit="1" customWidth="1"/>
    <col min="6" max="6" width="16.5703125" bestFit="1" customWidth="1"/>
    <col min="7" max="7" width="18.7109375" customWidth="1"/>
    <col min="9" max="9" width="17.85546875" customWidth="1"/>
    <col min="11" max="11" width="44.28515625" bestFit="1" customWidth="1"/>
    <col min="12" max="12" width="19.42578125" bestFit="1" customWidth="1"/>
    <col min="13" max="13" width="24.7109375" bestFit="1" customWidth="1"/>
    <col min="14" max="14" width="18" customWidth="1"/>
    <col min="15" max="15" width="23.7109375" customWidth="1"/>
  </cols>
  <sheetData>
    <row r="2" spans="2:15" x14ac:dyDescent="0.25">
      <c r="B2" s="1"/>
      <c r="C2" s="62" t="s">
        <v>20</v>
      </c>
      <c r="D2" s="62" t="s">
        <v>21</v>
      </c>
      <c r="E2" s="62" t="s">
        <v>22</v>
      </c>
      <c r="F2" s="71" t="s">
        <v>28</v>
      </c>
    </row>
    <row r="3" spans="2:15" x14ac:dyDescent="0.25">
      <c r="B3" s="62" t="s">
        <v>23</v>
      </c>
      <c r="C3" s="58">
        <v>800</v>
      </c>
      <c r="D3" s="58">
        <v>1100</v>
      </c>
      <c r="E3" s="58">
        <v>900</v>
      </c>
      <c r="F3" s="72">
        <f>C3+D3+E3</f>
        <v>2800</v>
      </c>
    </row>
    <row r="4" spans="2:15" x14ac:dyDescent="0.25">
      <c r="B4" s="62" t="s">
        <v>24</v>
      </c>
      <c r="C4" s="57">
        <v>0.18620689726315268</v>
      </c>
      <c r="D4" s="57">
        <v>0.24</v>
      </c>
      <c r="E4" s="57">
        <v>0.22543448313262882</v>
      </c>
      <c r="F4" s="73">
        <f t="shared" ref="F4:F10" si="0">C4+D4+E4</f>
        <v>0.65164138039578146</v>
      </c>
    </row>
    <row r="5" spans="2:15" x14ac:dyDescent="0.25">
      <c r="B5" s="62" t="s">
        <v>25</v>
      </c>
      <c r="C5" s="64">
        <v>0.04</v>
      </c>
      <c r="D5" s="64">
        <v>5.5E-2</v>
      </c>
      <c r="E5" s="64">
        <v>0.04</v>
      </c>
      <c r="F5" s="74">
        <f t="shared" si="0"/>
        <v>0.13500000000000001</v>
      </c>
    </row>
    <row r="6" spans="2:15" ht="60.75" customHeight="1" thickBot="1" x14ac:dyDescent="0.3">
      <c r="B6" s="75" t="s">
        <v>26</v>
      </c>
      <c r="C6" s="76">
        <v>15000</v>
      </c>
      <c r="D6" s="76">
        <v>29000</v>
      </c>
      <c r="E6" s="76">
        <v>11000</v>
      </c>
      <c r="F6" s="77">
        <f t="shared" si="0"/>
        <v>55000</v>
      </c>
      <c r="G6" s="89" t="s">
        <v>67</v>
      </c>
    </row>
    <row r="7" spans="2:15" x14ac:dyDescent="0.25">
      <c r="B7" s="78" t="s">
        <v>29</v>
      </c>
      <c r="C7" s="79">
        <f t="shared" ref="C7:D7" si="1">C9*C4</f>
        <v>2793.1034589472902</v>
      </c>
      <c r="D7" s="79">
        <f t="shared" si="1"/>
        <v>13000.08</v>
      </c>
      <c r="E7" s="79">
        <f>E9*E4</f>
        <v>2479.7793144589168</v>
      </c>
      <c r="F7" s="80">
        <f t="shared" si="0"/>
        <v>18272.962773406205</v>
      </c>
    </row>
    <row r="8" spans="2:15" x14ac:dyDescent="0.25">
      <c r="B8" s="60" t="s">
        <v>30</v>
      </c>
      <c r="C8" s="57">
        <f>C9*C5</f>
        <v>600</v>
      </c>
      <c r="D8" s="57">
        <f t="shared" ref="D8:E8" si="2">D9*D5</f>
        <v>2979.1849999999999</v>
      </c>
      <c r="E8" s="57">
        <f t="shared" si="2"/>
        <v>440</v>
      </c>
      <c r="F8" s="81">
        <f t="shared" si="0"/>
        <v>4019.1849999999999</v>
      </c>
    </row>
    <row r="9" spans="2:15" ht="15.75" thickBot="1" x14ac:dyDescent="0.3">
      <c r="B9" s="61" t="s">
        <v>52</v>
      </c>
      <c r="C9" s="82">
        <v>15000</v>
      </c>
      <c r="D9" s="83">
        <v>54167</v>
      </c>
      <c r="E9" s="83">
        <v>11000</v>
      </c>
      <c r="F9" s="84">
        <f t="shared" si="0"/>
        <v>80167</v>
      </c>
    </row>
    <row r="10" spans="2:15" ht="15.75" thickBot="1" x14ac:dyDescent="0.3">
      <c r="B10" s="59" t="s">
        <v>27</v>
      </c>
      <c r="C10" s="85">
        <f>C$9*C$3</f>
        <v>12000000</v>
      </c>
      <c r="D10" s="85">
        <f t="shared" ref="D10" si="3">D$9*D$3</f>
        <v>59583700</v>
      </c>
      <c r="E10" s="85">
        <f>E$9*E$3</f>
        <v>9900000</v>
      </c>
      <c r="F10" s="86">
        <f t="shared" si="0"/>
        <v>81483700</v>
      </c>
    </row>
    <row r="11" spans="2:15" ht="15.75" thickBot="1" x14ac:dyDescent="0.3"/>
    <row r="12" spans="2:15" ht="15.75" thickBot="1" x14ac:dyDescent="0.3">
      <c r="B12" s="4" t="s">
        <v>31</v>
      </c>
      <c r="C12" s="63">
        <v>13000</v>
      </c>
      <c r="I12" s="15" t="s">
        <v>33</v>
      </c>
      <c r="J12" s="90"/>
      <c r="K12" s="90"/>
      <c r="L12" s="90"/>
      <c r="M12" s="90"/>
      <c r="N12" s="90"/>
      <c r="O12" s="16"/>
    </row>
    <row r="13" spans="2:15" ht="15.75" thickBot="1" x14ac:dyDescent="0.3">
      <c r="B13" s="4" t="s">
        <v>32</v>
      </c>
      <c r="C13" s="63">
        <v>3000</v>
      </c>
      <c r="I13" s="7"/>
      <c r="J13" s="66" t="s">
        <v>34</v>
      </c>
      <c r="K13" s="66" t="s">
        <v>35</v>
      </c>
      <c r="L13" s="66" t="s">
        <v>36</v>
      </c>
      <c r="M13" s="66" t="s">
        <v>37</v>
      </c>
      <c r="N13" s="53"/>
      <c r="O13" s="24"/>
    </row>
    <row r="14" spans="2:15" ht="15.75" thickBot="1" x14ac:dyDescent="0.3">
      <c r="I14" s="7"/>
      <c r="J14" s="65" t="s">
        <v>53</v>
      </c>
      <c r="K14" s="65" t="s">
        <v>45</v>
      </c>
      <c r="L14" s="70">
        <v>53800000</v>
      </c>
      <c r="M14" s="70">
        <v>59583333.333333299</v>
      </c>
      <c r="N14" s="53"/>
      <c r="O14" s="24"/>
    </row>
    <row r="15" spans="2:15" x14ac:dyDescent="0.25">
      <c r="I15" s="7"/>
      <c r="J15" s="53"/>
      <c r="K15" s="53"/>
      <c r="L15" s="53"/>
      <c r="M15" s="53"/>
      <c r="N15" s="53"/>
      <c r="O15" s="24"/>
    </row>
    <row r="16" spans="2:15" x14ac:dyDescent="0.25">
      <c r="I16" s="7"/>
      <c r="J16" s="53"/>
      <c r="K16" s="53"/>
      <c r="L16" s="53"/>
      <c r="M16" s="53"/>
      <c r="N16" s="53"/>
      <c r="O16" s="24"/>
    </row>
    <row r="17" spans="9:15" ht="15.75" thickBot="1" x14ac:dyDescent="0.3">
      <c r="I17" s="7" t="s">
        <v>38</v>
      </c>
      <c r="J17" s="53"/>
      <c r="K17" s="53"/>
      <c r="L17" s="53"/>
      <c r="M17" s="53"/>
      <c r="N17" s="53"/>
      <c r="O17" s="24"/>
    </row>
    <row r="18" spans="9:15" ht="15.75" thickBot="1" x14ac:dyDescent="0.3">
      <c r="I18" s="7"/>
      <c r="J18" s="66" t="s">
        <v>34</v>
      </c>
      <c r="K18" s="66" t="s">
        <v>35</v>
      </c>
      <c r="L18" s="66" t="s">
        <v>36</v>
      </c>
      <c r="M18" s="66" t="s">
        <v>37</v>
      </c>
      <c r="N18" s="66" t="s">
        <v>39</v>
      </c>
      <c r="O18" s="24"/>
    </row>
    <row r="19" spans="9:15" x14ac:dyDescent="0.25">
      <c r="I19" s="7"/>
      <c r="J19" s="88" t="s">
        <v>66</v>
      </c>
      <c r="K19" s="87"/>
      <c r="L19" s="87"/>
      <c r="M19" s="87"/>
      <c r="N19" s="87"/>
      <c r="O19" s="24"/>
    </row>
    <row r="20" spans="9:15" x14ac:dyDescent="0.25">
      <c r="I20" s="7"/>
      <c r="J20" s="67" t="s">
        <v>54</v>
      </c>
      <c r="K20" s="67" t="s">
        <v>55</v>
      </c>
      <c r="L20" s="69">
        <v>15000</v>
      </c>
      <c r="M20" s="69">
        <v>0</v>
      </c>
      <c r="N20" s="67" t="s">
        <v>46</v>
      </c>
      <c r="O20" s="24"/>
    </row>
    <row r="21" spans="9:15" x14ac:dyDescent="0.25">
      <c r="I21" s="7"/>
      <c r="J21" s="67" t="s">
        <v>56</v>
      </c>
      <c r="K21" s="67" t="s">
        <v>57</v>
      </c>
      <c r="L21" s="69">
        <v>29000</v>
      </c>
      <c r="M21" s="69">
        <v>54166.666666666672</v>
      </c>
      <c r="N21" s="67" t="s">
        <v>46</v>
      </c>
      <c r="O21" s="24"/>
    </row>
    <row r="22" spans="9:15" ht="15.75" thickBot="1" x14ac:dyDescent="0.3">
      <c r="I22" s="7"/>
      <c r="J22" s="65" t="s">
        <v>58</v>
      </c>
      <c r="K22" s="65" t="s">
        <v>59</v>
      </c>
      <c r="L22" s="70">
        <v>11000</v>
      </c>
      <c r="M22" s="70">
        <v>0</v>
      </c>
      <c r="N22" s="65" t="s">
        <v>46</v>
      </c>
      <c r="O22" s="24"/>
    </row>
    <row r="23" spans="9:15" x14ac:dyDescent="0.25">
      <c r="I23" s="7"/>
      <c r="J23" s="29"/>
      <c r="K23" s="29"/>
      <c r="L23" s="68"/>
      <c r="M23" s="68"/>
      <c r="N23" s="29"/>
      <c r="O23" s="24"/>
    </row>
    <row r="24" spans="9:15" x14ac:dyDescent="0.25">
      <c r="I24" s="7"/>
      <c r="J24" s="53"/>
      <c r="K24" s="53"/>
      <c r="L24" s="53"/>
      <c r="M24" s="53"/>
      <c r="N24" s="53"/>
      <c r="O24" s="24"/>
    </row>
    <row r="25" spans="9:15" x14ac:dyDescent="0.25">
      <c r="I25" s="7"/>
      <c r="J25" s="53"/>
      <c r="K25" s="53"/>
      <c r="L25" s="53"/>
      <c r="M25" s="53"/>
      <c r="N25" s="53"/>
      <c r="O25" s="24"/>
    </row>
    <row r="26" spans="9:15" ht="15.75" thickBot="1" x14ac:dyDescent="0.3">
      <c r="I26" s="7" t="s">
        <v>40</v>
      </c>
      <c r="J26" s="53"/>
      <c r="K26" s="53"/>
      <c r="L26" s="53"/>
      <c r="M26" s="53"/>
      <c r="N26" s="53"/>
      <c r="O26" s="24"/>
    </row>
    <row r="27" spans="9:15" ht="15.75" thickBot="1" x14ac:dyDescent="0.3">
      <c r="I27" s="7"/>
      <c r="J27" s="66" t="s">
        <v>34</v>
      </c>
      <c r="K27" s="66" t="s">
        <v>35</v>
      </c>
      <c r="L27" s="66" t="s">
        <v>41</v>
      </c>
      <c r="M27" s="66" t="s">
        <v>42</v>
      </c>
      <c r="N27" s="66" t="s">
        <v>43</v>
      </c>
      <c r="O27" s="91" t="s">
        <v>44</v>
      </c>
    </row>
    <row r="28" spans="9:15" x14ac:dyDescent="0.25">
      <c r="I28" s="7"/>
      <c r="J28" s="67" t="s">
        <v>47</v>
      </c>
      <c r="K28" s="67" t="s">
        <v>48</v>
      </c>
      <c r="L28" s="69">
        <v>13000</v>
      </c>
      <c r="M28" s="67" t="s">
        <v>60</v>
      </c>
      <c r="N28" s="67" t="s">
        <v>61</v>
      </c>
      <c r="O28" s="92">
        <v>0</v>
      </c>
    </row>
    <row r="29" spans="9:15" x14ac:dyDescent="0.25">
      <c r="I29" s="7"/>
      <c r="J29" s="67" t="s">
        <v>50</v>
      </c>
      <c r="K29" s="67" t="s">
        <v>51</v>
      </c>
      <c r="L29" s="69">
        <v>2979.166666666667</v>
      </c>
      <c r="M29" s="67" t="s">
        <v>62</v>
      </c>
      <c r="N29" s="67" t="s">
        <v>49</v>
      </c>
      <c r="O29" s="92">
        <v>20.83333333333303</v>
      </c>
    </row>
    <row r="30" spans="9:15" x14ac:dyDescent="0.25">
      <c r="I30" s="7"/>
      <c r="J30" s="67" t="s">
        <v>54</v>
      </c>
      <c r="K30" s="67" t="s">
        <v>55</v>
      </c>
      <c r="L30" s="69">
        <v>0</v>
      </c>
      <c r="M30" s="67" t="s">
        <v>63</v>
      </c>
      <c r="N30" s="67" t="s">
        <v>61</v>
      </c>
      <c r="O30" s="93">
        <v>0</v>
      </c>
    </row>
    <row r="31" spans="9:15" x14ac:dyDescent="0.25">
      <c r="I31" s="7"/>
      <c r="J31" s="67" t="s">
        <v>56</v>
      </c>
      <c r="K31" s="67" t="s">
        <v>57</v>
      </c>
      <c r="L31" s="69">
        <v>54166.666666666672</v>
      </c>
      <c r="M31" s="67" t="s">
        <v>64</v>
      </c>
      <c r="N31" s="67" t="s">
        <v>49</v>
      </c>
      <c r="O31" s="93">
        <v>54166.666666666672</v>
      </c>
    </row>
    <row r="32" spans="9:15" ht="15.75" thickBot="1" x14ac:dyDescent="0.3">
      <c r="I32" s="54"/>
      <c r="J32" s="94" t="s">
        <v>58</v>
      </c>
      <c r="K32" s="94" t="s">
        <v>59</v>
      </c>
      <c r="L32" s="95">
        <v>0</v>
      </c>
      <c r="M32" s="94" t="s">
        <v>65</v>
      </c>
      <c r="N32" s="94" t="s">
        <v>61</v>
      </c>
      <c r="O32" s="96">
        <v>0</v>
      </c>
    </row>
  </sheetData>
  <scenarios current="0">
    <scenario name="Поиск кол-ва произведенных продуктов для макс прибыли" count="3" user="Артем Туров" comment="Автор: Артем Туров , 1/5/2023">
      <inputCells r="C9" val="15000" numFmtId="166"/>
      <inputCells r="D9" val="29000" numFmtId="166"/>
      <inputCells r="E9" val="11000" numFmtId="166"/>
    </scenario>
  </scenario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Задание_1</vt:lpstr>
      <vt:lpstr>Задание_2</vt:lpstr>
      <vt:lpstr>Заполненность_зала</vt:lpstr>
      <vt:lpstr>Прибыль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Туров</dc:creator>
  <cp:lastModifiedBy>Артем Туров</cp:lastModifiedBy>
  <dcterms:created xsi:type="dcterms:W3CDTF">2023-01-05T14:34:12Z</dcterms:created>
  <dcterms:modified xsi:type="dcterms:W3CDTF">2023-01-05T16:46:28Z</dcterms:modified>
</cp:coreProperties>
</file>