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777a\OneDrive\Документы\_GEEKBRAINS\Excel\Lesson_2\"/>
    </mc:Choice>
  </mc:AlternateContent>
  <xr:revisionPtr revIDLastSave="0" documentId="13_ncr:1_{45BCD3F1-6859-4E8C-8143-A123924D1AAC}" xr6:coauthVersionLast="47" xr6:coauthVersionMax="47" xr10:uidLastSave="{00000000-0000-0000-0000-000000000000}"/>
  <bookViews>
    <workbookView xWindow="3075" yWindow="3075" windowWidth="21600" windowHeight="11295" activeTab="3" xr2:uid="{2D8C910A-FE6E-4F0D-B3EC-359DD2774E09}"/>
  </bookViews>
  <sheets>
    <sheet name="Задание 1" sheetId="1" r:id="rId1"/>
    <sheet name="Задание 2" sheetId="2" r:id="rId2"/>
    <sheet name="Задание 3" sheetId="3" r:id="rId3"/>
    <sheet name="Задание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4" l="1" a="1"/>
  <c r="O4" i="4"/>
  <c r="O3" i="4" a="1"/>
  <c r="O3" i="4"/>
  <c r="O2" i="4" a="1"/>
  <c r="O2" i="4" s="1"/>
  <c r="J2" i="3"/>
  <c r="K2" i="3"/>
  <c r="P19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5" i="2"/>
  <c r="L7" i="1"/>
  <c r="L3" i="1"/>
  <c r="L4" i="1"/>
  <c r="L5" i="1"/>
  <c r="L6" i="1"/>
  <c r="L8" i="1"/>
  <c r="L9" i="1"/>
  <c r="L10" i="1"/>
  <c r="L11" i="1"/>
  <c r="L12" i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<sst xmlns="http://schemas.openxmlformats.org/spreadsheetml/2006/main" count="27" uniqueCount="22">
  <si>
    <t>Эдвард Лоренц говорил о знаменитом «эффекте бабочки»: «Бабочка,
взмахивающая крыльями в Айове, может вызвать лавину эффектов, которые могут достигнуть высшей
точки в дождливый сезон в Индонезии».
Предположим, что существует модель, где погода во время t всегда имеет значение между 0 и 1 и
управляется выражением:
f(t+1)=4*f(t)*(1-f(t))
Вычислите f(1), f(2)…f(50) для двух начальных значений с помощью электронной таблицы:
● 0,3
● 0,300001
Как Ваши вычисления иллюстрируют эффект бабочки?</t>
  </si>
  <si>
    <t>t</t>
  </si>
  <si>
    <t>Код товара</t>
  </si>
  <si>
    <t>Цена</t>
  </si>
  <si>
    <t>Закупка магазина</t>
  </si>
  <si>
    <t>AA</t>
  </si>
  <si>
    <t>Количество</t>
  </si>
  <si>
    <t>Стоимость</t>
  </si>
  <si>
    <t>BBB</t>
  </si>
  <si>
    <t>CC</t>
  </si>
  <si>
    <t>DD</t>
  </si>
  <si>
    <t>FF</t>
  </si>
  <si>
    <t>Итого:</t>
  </si>
  <si>
    <t>Цена участия</t>
  </si>
  <si>
    <t>Конкуренты</t>
  </si>
  <si>
    <t>Ваше предложение</t>
  </si>
  <si>
    <t>Картина приобретена?</t>
  </si>
  <si>
    <t>Итог:</t>
  </si>
  <si>
    <t>Предложения</t>
  </si>
  <si>
    <t>Наша цена</t>
  </si>
  <si>
    <t>цена конкурента</t>
  </si>
  <si>
    <t>наши продажи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</si>
</sst>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₽&quot;;[Red]\-#,##0.00\ &quot;₽&quot;"/>
    <numFmt numFmtId="168" formatCode="#,##0.00\ &quot;₽&quot;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rgb="FF2C2D30"/>
      <name val="Roboto"/>
    </font>
    <font>
      <sz val="1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34343"/>
      <name val="Arial"/>
      <family val="2"/>
      <charset val="204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9E1F2"/>
        <bgColor rgb="FF000000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2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left" wrapText="1"/>
    </xf>
    <xf numFmtId="0" fontId="1" fillId="2" borderId="9" xfId="0" applyFont="1" applyFill="1" applyBorder="1" applyAlignment="1">
      <alignment horizontal="left" wrapText="1"/>
    </xf>
    <xf numFmtId="0" fontId="1" fillId="2" borderId="10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 wrapText="1"/>
    </xf>
    <xf numFmtId="0" fontId="0" fillId="0" borderId="5" xfId="0" applyBorder="1"/>
    <xf numFmtId="0" fontId="0" fillId="0" borderId="7" xfId="0" applyBorder="1"/>
    <xf numFmtId="0" fontId="0" fillId="3" borderId="12" xfId="0" applyFill="1" applyBorder="1"/>
    <xf numFmtId="0" fontId="0" fillId="0" borderId="12" xfId="0" applyBorder="1"/>
    <xf numFmtId="0" fontId="2" fillId="4" borderId="12" xfId="0" applyFont="1" applyFill="1" applyBorder="1"/>
    <xf numFmtId="0" fontId="0" fillId="0" borderId="0" xfId="0" applyAlignment="1">
      <alignment horizontal="left"/>
    </xf>
    <xf numFmtId="0" fontId="0" fillId="0" borderId="0" xfId="0" applyBorder="1" applyAlignment="1">
      <alignment vertical="top"/>
    </xf>
    <xf numFmtId="0" fontId="3" fillId="0" borderId="0" xfId="0" applyFont="1" applyBorder="1" applyAlignment="1">
      <alignment vertical="top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8" fontId="4" fillId="0" borderId="0" xfId="0" applyNumberFormat="1" applyFont="1"/>
    <xf numFmtId="0" fontId="4" fillId="0" borderId="12" xfId="0" applyFont="1" applyBorder="1"/>
    <xf numFmtId="0" fontId="4" fillId="0" borderId="12" xfId="0" applyFont="1" applyBorder="1" applyAlignment="1">
      <alignment horizontal="center"/>
    </xf>
    <xf numFmtId="168" fontId="4" fillId="0" borderId="12" xfId="0" applyNumberFormat="1" applyFont="1" applyBorder="1"/>
    <xf numFmtId="168" fontId="7" fillId="0" borderId="12" xfId="0" applyNumberFormat="1" applyFont="1" applyBorder="1" applyAlignment="1">
      <alignment vertical="center"/>
    </xf>
    <xf numFmtId="0" fontId="5" fillId="0" borderId="1" xfId="0" applyFont="1" applyBorder="1"/>
    <xf numFmtId="168" fontId="4" fillId="0" borderId="15" xfId="0" applyNumberFormat="1" applyFont="1" applyBorder="1"/>
    <xf numFmtId="168" fontId="7" fillId="0" borderId="15" xfId="0" applyNumberFormat="1" applyFont="1" applyBorder="1" applyAlignment="1">
      <alignment vertical="center"/>
    </xf>
    <xf numFmtId="0" fontId="4" fillId="5" borderId="14" xfId="0" applyFont="1" applyFill="1" applyBorder="1"/>
    <xf numFmtId="0" fontId="4" fillId="5" borderId="12" xfId="0" applyFont="1" applyFill="1" applyBorder="1"/>
    <xf numFmtId="0" fontId="8" fillId="6" borderId="3" xfId="0" applyFont="1" applyFill="1" applyBorder="1"/>
    <xf numFmtId="168" fontId="4" fillId="6" borderId="4" xfId="0" applyNumberFormat="1" applyFont="1" applyFill="1" applyBorder="1"/>
    <xf numFmtId="0" fontId="9" fillId="7" borderId="15" xfId="0" applyFont="1" applyFill="1" applyBorder="1"/>
    <xf numFmtId="0" fontId="9" fillId="0" borderId="0" xfId="0" applyFont="1"/>
    <xf numFmtId="0" fontId="9" fillId="7" borderId="12" xfId="0" applyFont="1" applyFill="1" applyBorder="1"/>
    <xf numFmtId="0" fontId="9" fillId="0" borderId="16" xfId="0" applyFont="1" applyBorder="1"/>
    <xf numFmtId="0" fontId="9" fillId="0" borderId="13" xfId="0" applyFont="1" applyBorder="1"/>
    <xf numFmtId="8" fontId="9" fillId="0" borderId="14" xfId="0" applyNumberFormat="1" applyFont="1" applyBorder="1"/>
    <xf numFmtId="0" fontId="9" fillId="7" borderId="14" xfId="0" applyFont="1" applyFill="1" applyBorder="1"/>
    <xf numFmtId="8" fontId="9" fillId="0" borderId="17" xfId="0" applyNumberFormat="1" applyFont="1" applyBorder="1"/>
    <xf numFmtId="8" fontId="9" fillId="0" borderId="18" xfId="0" applyNumberFormat="1" applyFont="1" applyBorder="1"/>
    <xf numFmtId="0" fontId="9" fillId="0" borderId="14" xfId="0" applyFont="1" applyBorder="1"/>
    <xf numFmtId="0" fontId="0" fillId="6" borderId="1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38100</xdr:rowOff>
    </xdr:from>
    <xdr:to>
      <xdr:col>7</xdr:col>
      <xdr:colOff>438150</xdr:colOff>
      <xdr:row>23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6E80931-F1AD-4528-91D3-75623A4E8DFE}"/>
            </a:ext>
          </a:extLst>
        </xdr:cNvPr>
        <xdr:cNvSpPr txBox="1"/>
      </xdr:nvSpPr>
      <xdr:spPr>
        <a:xfrm>
          <a:off x="0" y="2905125"/>
          <a:ext cx="4781550" cy="14859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400"/>
            <a:t>Вычисления иллюстрируют, что при иттеративных операциях даже малейшее изменение входных параметров  через некоторое кол-во итерраций может координально изменить результат. Что и является одной из интрепритаций эффекта бабочки.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47625</xdr:rowOff>
    </xdr:from>
    <xdr:to>
      <xdr:col>4</xdr:col>
      <xdr:colOff>590551</xdr:colOff>
      <xdr:row>12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1F21AF2-4EED-4C73-AC8A-C6C263A77C64}"/>
            </a:ext>
          </a:extLst>
        </xdr:cNvPr>
        <xdr:cNvSpPr txBox="1"/>
      </xdr:nvSpPr>
      <xdr:spPr>
        <a:xfrm>
          <a:off x="1" y="47625"/>
          <a:ext cx="3028950" cy="22860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Задание 2:</a:t>
          </a:r>
          <a:br>
            <a:rPr lang="ru-RU"/>
          </a:b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 столбце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 </a:t>
          </a: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файла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еминар2_дз2.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xlsx </a:t>
          </a: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содержатся коды товаров, а в столбце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 –</a:t>
          </a:r>
          <a:br>
            <a:rPr lang="en-US"/>
          </a:b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цены этих товаров. В столбцах М-О перечислены количество и цена, по которым магазин закупил</a:t>
          </a:r>
          <a:br>
            <a:rPr lang="ru-RU"/>
          </a:b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различные товары.</a:t>
          </a:r>
          <a:br>
            <a:rPr lang="ru-RU"/>
          </a:b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Определите общую стоимость закупок магазина.</a:t>
          </a:r>
          <a:endParaRPr lang="ru-R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19050</xdr:rowOff>
    </xdr:from>
    <xdr:to>
      <xdr:col>7</xdr:col>
      <xdr:colOff>495300</xdr:colOff>
      <xdr:row>16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B079776-42B7-4274-929D-1E7528CD5087}"/>
            </a:ext>
          </a:extLst>
        </xdr:cNvPr>
        <xdr:cNvSpPr txBox="1"/>
      </xdr:nvSpPr>
      <xdr:spPr>
        <a:xfrm>
          <a:off x="0" y="971550"/>
          <a:ext cx="5934075" cy="21812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Задание 3:</a:t>
          </a:r>
        </a:p>
        <a:p>
          <a:r>
            <a:rPr lang="ru-RU" sz="1100"/>
            <a:t>Мы участвуем в аукционе, где выставлена ценная картина. Картину приобретает</a:t>
          </a:r>
        </a:p>
        <a:p>
          <a:r>
            <a:rPr lang="ru-RU" sz="1100"/>
            <a:t>тот, кто предложит самую высокую цену. Мы оценили картину в 100 000 рублей. В аукционе участвуют</a:t>
          </a:r>
        </a:p>
        <a:p>
          <a:r>
            <a:rPr lang="ru-RU" sz="1100"/>
            <a:t>еще четыре человека. Участие в аукционе стоит 4000 рублей.</a:t>
          </a:r>
        </a:p>
        <a:p>
          <a:r>
            <a:rPr lang="ru-RU" sz="1100"/>
            <a:t>Создайте таблицу для решения задачи и напишите формулу, которая определит, получим ли мы</a:t>
          </a:r>
        </a:p>
        <a:p>
          <a:r>
            <a:rPr lang="ru-RU" sz="1100"/>
            <a:t>картину (с учетом нашей ставки и ставки четырех конкурентов).</a:t>
          </a:r>
        </a:p>
        <a:p>
          <a:r>
            <a:rPr lang="ru-RU" sz="1100"/>
            <a:t>Рассчитайте общую стоимость участия в аукционе в зависимости от того, досталась нам картина или</a:t>
          </a:r>
        </a:p>
        <a:p>
          <a:r>
            <a:rPr lang="ru-RU" sz="1100"/>
            <a:t>нет.</a:t>
          </a:r>
        </a:p>
        <a:p>
          <a:endParaRPr lang="ru-RU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57150</xdr:rowOff>
    </xdr:from>
    <xdr:to>
      <xdr:col>9</xdr:col>
      <xdr:colOff>409575</xdr:colOff>
      <xdr:row>17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C2CB385-0F4E-47A8-9551-84F49C2954F9}"/>
            </a:ext>
          </a:extLst>
        </xdr:cNvPr>
        <xdr:cNvSpPr txBox="1"/>
      </xdr:nvSpPr>
      <xdr:spPr>
        <a:xfrm>
          <a:off x="104775" y="57150"/>
          <a:ext cx="5791200" cy="32480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Условие задания 4 (дополнительное):</a:t>
          </a:r>
          <a:br>
            <a:rPr lang="ru-RU"/>
          </a:b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Продажи нашего продукта зависят от нашей цены и цены конкурента следующим образом:</a:t>
          </a:r>
          <a:br>
            <a:rPr lang="ru-RU"/>
          </a:b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Если наша цена выше цены конкурента не менее чем на 300 рублей, мы продаем 500 единиц</a:t>
          </a:r>
          <a:br>
            <a:rPr lang="ru-RU"/>
          </a:b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товара.</a:t>
          </a:r>
          <a:br>
            <a:rPr lang="ru-RU"/>
          </a:b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Если наша цена ниже цены конкурента не менее чем на 300 рублей, мы продаем 1500 единиц</a:t>
          </a:r>
          <a:br>
            <a:rPr lang="ru-RU"/>
          </a:b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товара.</a:t>
          </a:r>
          <a:br>
            <a:rPr lang="ru-RU"/>
          </a:b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Во всех остальных случаях мы продаем 1000 единиц товара.</a:t>
          </a:r>
          <a:br>
            <a:rPr lang="ru-RU"/>
          </a:b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Предположив, что все цены – это целые числа от 1 до 1000 рублей включительно, напишите формулу,</a:t>
          </a:r>
          <a:br>
            <a:rPr lang="ru-RU"/>
          </a:b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которые вычисляют наши продажи этого продукта для любого возможного сочетания цен.Используйте</a:t>
          </a:r>
          <a:br>
            <a:rPr lang="ru-RU"/>
          </a:b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функцию ЕСЛИМН и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ABS (</a:t>
          </a: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для поиска модуля разницы)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9F74-99A7-4CA1-ADC8-589C0AC4DC59}">
  <dimension ref="A1:L52"/>
  <sheetViews>
    <sheetView workbookViewId="0">
      <selection activeCell="J22" sqref="J22"/>
    </sheetView>
  </sheetViews>
  <sheetFormatPr defaultRowHeight="15" x14ac:dyDescent="0.25"/>
  <cols>
    <col min="1" max="1" width="10.28515625" customWidth="1"/>
    <col min="8" max="8" width="9.140625" customWidth="1"/>
    <col min="9" max="9" width="0.140625" customWidth="1"/>
  </cols>
  <sheetData>
    <row r="1" spans="1:12" ht="15" customHeight="1" x14ac:dyDescent="0.25">
      <c r="A1" s="3" t="s">
        <v>0</v>
      </c>
      <c r="B1" s="4"/>
      <c r="C1" s="4"/>
      <c r="D1" s="4"/>
      <c r="E1" s="4"/>
      <c r="F1" s="4"/>
      <c r="G1" s="4"/>
      <c r="H1" s="4"/>
      <c r="I1" s="5"/>
      <c r="K1" s="10" t="s">
        <v>1</v>
      </c>
      <c r="L1" s="11" t="s">
        <v>1</v>
      </c>
    </row>
    <row r="2" spans="1:12" x14ac:dyDescent="0.25">
      <c r="A2" s="1"/>
      <c r="B2" s="2"/>
      <c r="C2" s="2"/>
      <c r="D2" s="2"/>
      <c r="E2" s="2"/>
      <c r="F2" s="2"/>
      <c r="G2" s="2"/>
      <c r="H2" s="2"/>
      <c r="I2" s="6"/>
      <c r="K2" s="12">
        <v>0.3</v>
      </c>
      <c r="L2" s="12">
        <v>0.30000100000000002</v>
      </c>
    </row>
    <row r="3" spans="1:12" x14ac:dyDescent="0.25">
      <c r="A3" s="1"/>
      <c r="B3" s="2"/>
      <c r="C3" s="2"/>
      <c r="D3" s="2"/>
      <c r="E3" s="2"/>
      <c r="F3" s="2"/>
      <c r="G3" s="2"/>
      <c r="H3" s="2"/>
      <c r="I3" s="6"/>
      <c r="K3" s="13">
        <f>4*K2*(1-K2)</f>
        <v>0.84</v>
      </c>
      <c r="L3" s="13">
        <f>4*L2*(1-L2)</f>
        <v>0.8400015999960001</v>
      </c>
    </row>
    <row r="4" spans="1:12" x14ac:dyDescent="0.25">
      <c r="A4" s="1"/>
      <c r="B4" s="2"/>
      <c r="C4" s="2"/>
      <c r="D4" s="2"/>
      <c r="E4" s="2"/>
      <c r="F4" s="2"/>
      <c r="G4" s="2"/>
      <c r="H4" s="2"/>
      <c r="I4" s="6"/>
      <c r="K4" s="13">
        <f t="shared" ref="K4:L52" si="0">4*K3*(1-K3)</f>
        <v>0.53760000000000008</v>
      </c>
      <c r="L4" s="13">
        <f t="shared" si="0"/>
        <v>0.53759564800063975</v>
      </c>
    </row>
    <row r="5" spans="1:12" x14ac:dyDescent="0.25">
      <c r="A5" s="1"/>
      <c r="B5" s="2"/>
      <c r="C5" s="2"/>
      <c r="D5" s="2"/>
      <c r="E5" s="2"/>
      <c r="F5" s="2"/>
      <c r="G5" s="2"/>
      <c r="H5" s="2"/>
      <c r="I5" s="6"/>
      <c r="K5" s="13">
        <f t="shared" si="0"/>
        <v>0.99434495999999994</v>
      </c>
      <c r="L5" s="13">
        <f t="shared" si="0"/>
        <v>0.99434626900564793</v>
      </c>
    </row>
    <row r="6" spans="1:12" x14ac:dyDescent="0.25">
      <c r="A6" s="1"/>
      <c r="B6" s="2"/>
      <c r="C6" s="2"/>
      <c r="D6" s="2"/>
      <c r="E6" s="2"/>
      <c r="F6" s="2"/>
      <c r="G6" s="2"/>
      <c r="H6" s="2"/>
      <c r="I6" s="6"/>
      <c r="K6" s="13">
        <f t="shared" si="0"/>
        <v>2.249224209039382E-2</v>
      </c>
      <c r="L6" s="13">
        <f t="shared" si="0"/>
        <v>2.2487065280782287E-2</v>
      </c>
    </row>
    <row r="7" spans="1:12" x14ac:dyDescent="0.25">
      <c r="A7" s="1"/>
      <c r="B7" s="2"/>
      <c r="C7" s="2"/>
      <c r="D7" s="2"/>
      <c r="E7" s="2"/>
      <c r="F7" s="2"/>
      <c r="G7" s="2"/>
      <c r="H7" s="2"/>
      <c r="I7" s="6"/>
      <c r="K7" s="13">
        <f t="shared" si="0"/>
        <v>8.7945364544563753E-2</v>
      </c>
      <c r="L7" s="13">
        <f>4*L6*(1-L6)</f>
        <v>8.7925588703360494E-2</v>
      </c>
    </row>
    <row r="8" spans="1:12" x14ac:dyDescent="0.25">
      <c r="A8" s="1"/>
      <c r="B8" s="2"/>
      <c r="C8" s="2"/>
      <c r="D8" s="2"/>
      <c r="E8" s="2"/>
      <c r="F8" s="2"/>
      <c r="G8" s="2"/>
      <c r="H8" s="2"/>
      <c r="I8" s="6"/>
      <c r="K8" s="13">
        <f t="shared" si="0"/>
        <v>0.32084390959875014</v>
      </c>
      <c r="L8" s="13">
        <f t="shared" si="0"/>
        <v>0.32077871821811188</v>
      </c>
    </row>
    <row r="9" spans="1:12" x14ac:dyDescent="0.25">
      <c r="A9" s="1"/>
      <c r="B9" s="2"/>
      <c r="C9" s="2"/>
      <c r="D9" s="2"/>
      <c r="E9" s="2"/>
      <c r="F9" s="2"/>
      <c r="G9" s="2"/>
      <c r="H9" s="2"/>
      <c r="I9" s="6"/>
      <c r="K9" s="13">
        <f t="shared" si="0"/>
        <v>0.87161238108855688</v>
      </c>
      <c r="L9" s="13">
        <f t="shared" si="0"/>
        <v>0.87151892862582825</v>
      </c>
    </row>
    <row r="10" spans="1:12" x14ac:dyDescent="0.25">
      <c r="A10" s="1"/>
      <c r="B10" s="2"/>
      <c r="C10" s="2"/>
      <c r="D10" s="2"/>
      <c r="E10" s="2"/>
      <c r="F10" s="2"/>
      <c r="G10" s="2"/>
      <c r="H10" s="2"/>
      <c r="I10" s="6"/>
      <c r="K10" s="13">
        <f t="shared" si="0"/>
        <v>0.44761695288677272</v>
      </c>
      <c r="L10" s="13">
        <f t="shared" si="0"/>
        <v>0.44789474269086693</v>
      </c>
    </row>
    <row r="11" spans="1:12" x14ac:dyDescent="0.25">
      <c r="A11" s="1"/>
      <c r="B11" s="2"/>
      <c r="C11" s="2"/>
      <c r="D11" s="2"/>
      <c r="E11" s="2"/>
      <c r="F11" s="2"/>
      <c r="G11" s="2"/>
      <c r="H11" s="2"/>
      <c r="I11" s="6"/>
      <c r="K11" s="13">
        <f t="shared" si="0"/>
        <v>0.98902406550053368</v>
      </c>
      <c r="L11" s="13">
        <f t="shared" si="0"/>
        <v>0.98914016864299614</v>
      </c>
    </row>
    <row r="12" spans="1:12" x14ac:dyDescent="0.25">
      <c r="A12" s="1"/>
      <c r="B12" s="2"/>
      <c r="C12" s="2"/>
      <c r="D12" s="2"/>
      <c r="E12" s="2"/>
      <c r="F12" s="2"/>
      <c r="G12" s="2"/>
      <c r="H12" s="2"/>
      <c r="I12" s="6"/>
      <c r="K12" s="13">
        <f t="shared" si="0"/>
        <v>4.3421853445318986E-2</v>
      </c>
      <c r="L12" s="13">
        <f t="shared" si="0"/>
        <v>4.2967581679605175E-2</v>
      </c>
    </row>
    <row r="13" spans="1:12" ht="15.75" thickBot="1" x14ac:dyDescent="0.3">
      <c r="A13" s="7"/>
      <c r="B13" s="8"/>
      <c r="C13" s="8"/>
      <c r="D13" s="8"/>
      <c r="E13" s="8"/>
      <c r="F13" s="8"/>
      <c r="G13" s="8"/>
      <c r="H13" s="8"/>
      <c r="I13" s="9"/>
      <c r="K13" s="13">
        <f t="shared" si="0"/>
        <v>0.16614558435476889</v>
      </c>
      <c r="L13" s="13">
        <f t="shared" si="0"/>
        <v>0.16448547441684655</v>
      </c>
    </row>
    <row r="14" spans="1:12" x14ac:dyDescent="0.25">
      <c r="K14" s="13">
        <f t="shared" si="0"/>
        <v>0.55416491661672507</v>
      </c>
      <c r="L14" s="13">
        <f t="shared" si="0"/>
        <v>0.5497200124908459</v>
      </c>
    </row>
    <row r="15" spans="1:12" x14ac:dyDescent="0.25">
      <c r="K15" s="13">
        <f t="shared" si="0"/>
        <v>0.98826464723161289</v>
      </c>
      <c r="L15" s="13">
        <f t="shared" si="0"/>
        <v>0.99011168143164052</v>
      </c>
    </row>
    <row r="16" spans="1:12" x14ac:dyDescent="0.25">
      <c r="K16" s="13">
        <f t="shared" si="0"/>
        <v>4.6390537055154467E-2</v>
      </c>
      <c r="L16" s="13">
        <f t="shared" si="0"/>
        <v>3.9162158897000462E-2</v>
      </c>
    </row>
    <row r="17" spans="1:12" x14ac:dyDescent="0.25">
      <c r="K17" s="13">
        <f t="shared" si="0"/>
        <v>0.17695382050755523</v>
      </c>
      <c r="L17" s="13">
        <f t="shared" si="0"/>
        <v>0.15051393683010619</v>
      </c>
    </row>
    <row r="18" spans="1:12" ht="15" customHeight="1" x14ac:dyDescent="0.25">
      <c r="A18" s="17"/>
      <c r="B18" s="16"/>
      <c r="C18" s="16"/>
      <c r="D18" s="16"/>
      <c r="E18" s="16"/>
      <c r="F18" s="16"/>
      <c r="G18" s="16"/>
      <c r="H18" s="16"/>
      <c r="I18" s="16"/>
      <c r="J18" s="18"/>
      <c r="K18" s="13">
        <f t="shared" si="0"/>
        <v>0.58256466366134063</v>
      </c>
      <c r="L18" s="13">
        <f t="shared" si="0"/>
        <v>0.51143796660003604</v>
      </c>
    </row>
    <row r="19" spans="1:12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8"/>
      <c r="K19" s="13">
        <f t="shared" si="0"/>
        <v>0.97273230525795884</v>
      </c>
      <c r="L19" s="13">
        <f t="shared" si="0"/>
        <v>0.99947669168022579</v>
      </c>
    </row>
    <row r="20" spans="1:12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8"/>
      <c r="K20" s="13">
        <f t="shared" si="0"/>
        <v>0.10609667026198408</v>
      </c>
      <c r="L20" s="13">
        <f t="shared" si="0"/>
        <v>2.0921378727066491E-3</v>
      </c>
    </row>
    <row r="21" spans="1:12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8"/>
      <c r="K21" s="13">
        <f t="shared" si="0"/>
        <v>0.37936066728521561</v>
      </c>
      <c r="L21" s="13">
        <f t="shared" si="0"/>
        <v>8.3510433273129431E-3</v>
      </c>
    </row>
    <row r="22" spans="1:12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8"/>
      <c r="K22" s="13">
        <f t="shared" si="0"/>
        <v>0.94178460560852617</v>
      </c>
      <c r="L22" s="13">
        <f t="shared" si="0"/>
        <v>3.3125213610633142E-2</v>
      </c>
    </row>
    <row r="23" spans="1:12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8"/>
      <c r="K23" s="13">
        <f t="shared" si="0"/>
        <v>0.21930544898927595</v>
      </c>
      <c r="L23" s="13">
        <f t="shared" si="0"/>
        <v>0.12811173533553227</v>
      </c>
    </row>
    <row r="24" spans="1:12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8"/>
      <c r="K24" s="13">
        <f t="shared" si="0"/>
        <v>0.68484227613155213</v>
      </c>
      <c r="L24" s="13">
        <f t="shared" si="0"/>
        <v>0.44679647441940318</v>
      </c>
    </row>
    <row r="25" spans="1:12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8"/>
      <c r="K25" s="13">
        <f t="shared" si="0"/>
        <v>0.86333333181802818</v>
      </c>
      <c r="L25" s="13">
        <f t="shared" si="0"/>
        <v>0.98867753946317916</v>
      </c>
    </row>
    <row r="26" spans="1:12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8"/>
      <c r="K26" s="13">
        <f t="shared" si="0"/>
        <v>0.47195555996004251</v>
      </c>
      <c r="L26" s="13">
        <f t="shared" si="0"/>
        <v>4.4777049696851916E-2</v>
      </c>
    </row>
    <row r="27" spans="1:12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8"/>
      <c r="K27" s="13">
        <f t="shared" si="0"/>
        <v>0.99685403753138102</v>
      </c>
      <c r="L27" s="13">
        <f t="shared" si="0"/>
        <v>0.17108826206919028</v>
      </c>
    </row>
    <row r="28" spans="1:12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8"/>
      <c r="K28" s="13">
        <f t="shared" si="0"/>
        <v>1.2544261555060079E-2</v>
      </c>
      <c r="L28" s="13">
        <f t="shared" si="0"/>
        <v>0.56726827460533746</v>
      </c>
    </row>
    <row r="29" spans="1:12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8"/>
      <c r="K29" s="13">
        <f t="shared" si="0"/>
        <v>4.9547612228393281E-2</v>
      </c>
      <c r="L29" s="13">
        <f t="shared" si="0"/>
        <v>0.9818999169264836</v>
      </c>
    </row>
    <row r="30" spans="1:12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8"/>
      <c r="K30" s="13">
        <f t="shared" si="0"/>
        <v>0.18837058540343221</v>
      </c>
      <c r="L30" s="13">
        <f t="shared" si="0"/>
        <v>7.1089880264992841E-2</v>
      </c>
    </row>
    <row r="31" spans="1:12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8"/>
      <c r="K31" s="13">
        <f t="shared" si="0"/>
        <v>0.61154843183280183</v>
      </c>
      <c r="L31" s="13">
        <f t="shared" si="0"/>
        <v>0.26414443675560728</v>
      </c>
    </row>
    <row r="32" spans="1:12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8"/>
      <c r="K32" s="13">
        <f t="shared" si="0"/>
        <v>0.95022778942257102</v>
      </c>
      <c r="L32" s="13">
        <f t="shared" si="0"/>
        <v>0.77748861314668105</v>
      </c>
    </row>
    <row r="33" spans="1:12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8"/>
      <c r="K33" s="13">
        <f t="shared" si="0"/>
        <v>0.18917975052666017</v>
      </c>
      <c r="L33" s="13">
        <f t="shared" si="0"/>
        <v>0.6920002782957263</v>
      </c>
    </row>
    <row r="34" spans="1:12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8"/>
      <c r="K34" s="13">
        <f t="shared" si="0"/>
        <v>0.61356309006932319</v>
      </c>
      <c r="L34" s="13">
        <f t="shared" si="0"/>
        <v>0.85254357253745461</v>
      </c>
    </row>
    <row r="35" spans="1:12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8"/>
      <c r="K35" s="13">
        <f t="shared" si="0"/>
        <v>0.94841369829562716</v>
      </c>
      <c r="L35" s="13">
        <f t="shared" si="0"/>
        <v>0.50285211785011397</v>
      </c>
    </row>
    <row r="36" spans="1:12" x14ac:dyDescent="0.25">
      <c r="K36" s="13">
        <f t="shared" si="0"/>
        <v>0.19570062072335304</v>
      </c>
      <c r="L36" s="13">
        <f t="shared" si="0"/>
        <v>0.99996746169507622</v>
      </c>
    </row>
    <row r="37" spans="1:12" x14ac:dyDescent="0.25">
      <c r="I37" s="15"/>
      <c r="K37" s="13">
        <f t="shared" si="0"/>
        <v>0.62960755108738942</v>
      </c>
      <c r="L37" s="13">
        <f t="shared" si="0"/>
        <v>1.3014898472996791E-4</v>
      </c>
    </row>
    <row r="38" spans="1:12" x14ac:dyDescent="0.25">
      <c r="K38" s="13">
        <f t="shared" si="0"/>
        <v>0.93280753080451895</v>
      </c>
      <c r="L38" s="13">
        <f t="shared" si="0"/>
        <v>5.2052818388696666E-4</v>
      </c>
    </row>
    <row r="39" spans="1:12" x14ac:dyDescent="0.25">
      <c r="K39" s="13">
        <f t="shared" si="0"/>
        <v>0.25071056511558154</v>
      </c>
      <c r="L39" s="13">
        <f t="shared" si="0"/>
        <v>2.0810289371869842E-3</v>
      </c>
    </row>
    <row r="40" spans="1:12" x14ac:dyDescent="0.25">
      <c r="K40" s="13">
        <f t="shared" si="0"/>
        <v>0.7514191106200292</v>
      </c>
      <c r="L40" s="13">
        <f t="shared" si="0"/>
        <v>8.3067930229982993E-3</v>
      </c>
    </row>
    <row r="41" spans="1:12" x14ac:dyDescent="0.25">
      <c r="K41" s="13">
        <f t="shared" si="0"/>
        <v>0.74715372326013407</v>
      </c>
      <c r="L41" s="13">
        <f t="shared" si="0"/>
        <v>3.2951160850685467E-2</v>
      </c>
    </row>
    <row r="42" spans="1:12" x14ac:dyDescent="0.25">
      <c r="K42" s="13">
        <f t="shared" si="0"/>
        <v>0.75566014831461226</v>
      </c>
      <c r="L42" s="13">
        <f t="shared" si="0"/>
        <v>0.12746152739711086</v>
      </c>
    </row>
    <row r="43" spans="1:12" x14ac:dyDescent="0.25">
      <c r="K43" s="13">
        <f t="shared" si="0"/>
        <v>0.73855155425500185</v>
      </c>
      <c r="L43" s="13">
        <f t="shared" si="0"/>
        <v>0.44486034572282568</v>
      </c>
    </row>
    <row r="44" spans="1:12" x14ac:dyDescent="0.25">
      <c r="K44" s="13">
        <f t="shared" si="0"/>
        <v>0.77237262385009164</v>
      </c>
      <c r="L44" s="13">
        <f t="shared" si="0"/>
        <v>0.98783847410477466</v>
      </c>
    </row>
    <row r="45" spans="1:12" x14ac:dyDescent="0.25">
      <c r="K45" s="13">
        <f t="shared" si="0"/>
        <v>0.70325261510806591</v>
      </c>
      <c r="L45" s="13">
        <f t="shared" si="0"/>
        <v>4.8054492732500433E-2</v>
      </c>
    </row>
    <row r="46" spans="1:12" x14ac:dyDescent="0.25">
      <c r="K46" s="13">
        <f t="shared" si="0"/>
        <v>0.83475349780692965</v>
      </c>
      <c r="L46" s="13">
        <f t="shared" si="0"/>
        <v>0.18298103384289</v>
      </c>
    </row>
    <row r="47" spans="1:12" x14ac:dyDescent="0.25">
      <c r="K47" s="13">
        <f t="shared" si="0"/>
        <v>0.55176038282410378</v>
      </c>
      <c r="L47" s="13">
        <f t="shared" si="0"/>
        <v>0.59799590038670858</v>
      </c>
    </row>
    <row r="48" spans="1:12" x14ac:dyDescent="0.25">
      <c r="K48" s="13">
        <f t="shared" si="0"/>
        <v>0.98928345107960891</v>
      </c>
      <c r="L48" s="13">
        <f t="shared" si="0"/>
        <v>0.96158721402959313</v>
      </c>
    </row>
    <row r="49" spans="11:12" x14ac:dyDescent="0.25">
      <c r="K49" s="13">
        <f t="shared" si="0"/>
        <v>4.2406817998511814E-2</v>
      </c>
      <c r="L49" s="13">
        <f t="shared" si="0"/>
        <v>0.14774897537759435</v>
      </c>
    </row>
    <row r="50" spans="11:12" x14ac:dyDescent="0.25">
      <c r="K50" s="13">
        <f t="shared" si="0"/>
        <v>0.16243391914301164</v>
      </c>
      <c r="L50" s="13">
        <f t="shared" si="0"/>
        <v>0.50367686260986144</v>
      </c>
    </row>
    <row r="51" spans="11:12" x14ac:dyDescent="0.25">
      <c r="K51" s="13">
        <f t="shared" si="0"/>
        <v>0.54419656421941276</v>
      </c>
      <c r="L51" s="13">
        <f t="shared" si="0"/>
        <v>0.99994592272539284</v>
      </c>
    </row>
    <row r="52" spans="11:12" x14ac:dyDescent="0.25">
      <c r="K52" s="14">
        <f t="shared" si="0"/>
        <v>0.99218665484479729</v>
      </c>
      <c r="L52" s="14">
        <f t="shared" si="0"/>
        <v>2.1629740102210848E-4</v>
      </c>
    </row>
  </sheetData>
  <mergeCells count="1">
    <mergeCell ref="A1:I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55D86-3805-4E98-B606-F2460A67AD4B}">
  <dimension ref="A1:R87"/>
  <sheetViews>
    <sheetView workbookViewId="0">
      <selection activeCell="S2" sqref="S2"/>
    </sheetView>
  </sheetViews>
  <sheetFormatPr defaultRowHeight="15" x14ac:dyDescent="0.25"/>
  <cols>
    <col min="6" max="6" width="11" bestFit="1" customWidth="1"/>
    <col min="13" max="13" width="17.28515625" bestFit="1" customWidth="1"/>
    <col min="14" max="14" width="11.5703125" bestFit="1" customWidth="1"/>
    <col min="15" max="15" width="11" bestFit="1" customWidth="1"/>
    <col min="16" max="16" width="10.5703125" bestFit="1" customWidth="1"/>
  </cols>
  <sheetData>
    <row r="1" spans="1:18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5.75" thickBot="1" x14ac:dyDescent="0.3">
      <c r="A2" s="19"/>
      <c r="B2" s="19"/>
      <c r="C2" s="19"/>
      <c r="D2" s="19"/>
      <c r="E2" s="19"/>
      <c r="F2" s="20"/>
      <c r="G2" s="19"/>
      <c r="H2" s="19"/>
      <c r="I2" s="19"/>
      <c r="J2" s="19"/>
      <c r="K2" s="19"/>
      <c r="L2" s="19"/>
      <c r="M2" s="19"/>
      <c r="N2" s="19"/>
      <c r="O2" s="19"/>
      <c r="P2" s="19"/>
      <c r="Q2" s="20"/>
      <c r="R2" s="19"/>
    </row>
    <row r="3" spans="1:18" ht="15.75" thickBot="1" x14ac:dyDescent="0.3">
      <c r="A3" s="19"/>
      <c r="B3" s="19"/>
      <c r="C3" s="19"/>
      <c r="D3" s="19"/>
      <c r="E3" s="19"/>
      <c r="F3" s="19" t="s">
        <v>2</v>
      </c>
      <c r="G3" s="19" t="s">
        <v>3</v>
      </c>
      <c r="H3" s="19"/>
      <c r="I3" s="19"/>
      <c r="J3" s="19"/>
      <c r="K3" s="19"/>
      <c r="L3" s="19"/>
      <c r="M3" s="27" t="s">
        <v>4</v>
      </c>
      <c r="N3" s="19"/>
      <c r="O3" s="19"/>
      <c r="P3" s="19"/>
      <c r="Q3" s="19"/>
      <c r="R3" s="19"/>
    </row>
    <row r="4" spans="1:18" x14ac:dyDescent="0.25">
      <c r="A4" s="21"/>
      <c r="B4" s="21"/>
      <c r="C4" s="21"/>
      <c r="D4" s="19"/>
      <c r="E4" s="19"/>
      <c r="F4" s="19" t="s">
        <v>5</v>
      </c>
      <c r="G4" s="22">
        <v>9</v>
      </c>
      <c r="H4" s="19"/>
      <c r="I4" s="19"/>
      <c r="J4" s="19"/>
      <c r="K4" s="19"/>
      <c r="L4" s="19"/>
      <c r="M4" s="30" t="s">
        <v>2</v>
      </c>
      <c r="N4" s="31" t="s">
        <v>6</v>
      </c>
      <c r="O4" s="31" t="s">
        <v>3</v>
      </c>
      <c r="P4" s="31" t="s">
        <v>7</v>
      </c>
      <c r="Q4" s="19"/>
      <c r="R4" s="19"/>
    </row>
    <row r="5" spans="1:18" x14ac:dyDescent="0.25">
      <c r="A5" s="21"/>
      <c r="B5" s="21"/>
      <c r="C5" s="21"/>
      <c r="D5" s="19"/>
      <c r="E5" s="19"/>
      <c r="F5" s="19" t="s">
        <v>8</v>
      </c>
      <c r="G5" s="22">
        <v>8.6999999999999993</v>
      </c>
      <c r="H5" s="19"/>
      <c r="I5" s="19"/>
      <c r="J5" s="19"/>
      <c r="K5" s="19"/>
      <c r="L5" s="19"/>
      <c r="M5" s="24">
        <v>30</v>
      </c>
      <c r="N5" s="23">
        <v>28</v>
      </c>
      <c r="O5" s="25">
        <f>VLOOKUP(M5,$F$4:$G$86,2,FALSE)</f>
        <v>18.899999999999999</v>
      </c>
      <c r="P5" s="26">
        <f>N5*O5</f>
        <v>529.19999999999993</v>
      </c>
      <c r="Q5" s="19"/>
      <c r="R5" s="19"/>
    </row>
    <row r="6" spans="1:18" x14ac:dyDescent="0.25">
      <c r="A6" s="21"/>
      <c r="B6" s="21"/>
      <c r="C6" s="21"/>
      <c r="D6" s="19"/>
      <c r="E6" s="19"/>
      <c r="F6" s="19" t="s">
        <v>9</v>
      </c>
      <c r="G6" s="22">
        <v>14</v>
      </c>
      <c r="H6" s="19"/>
      <c r="I6" s="19"/>
      <c r="J6" s="19"/>
      <c r="K6" s="19"/>
      <c r="L6" s="19"/>
      <c r="M6" s="24">
        <v>24</v>
      </c>
      <c r="N6" s="23">
        <v>28</v>
      </c>
      <c r="O6" s="25">
        <f t="shared" ref="O6:O18" si="0">VLOOKUP(M6,$F$4:$G$86,2,FALSE)</f>
        <v>19.3</v>
      </c>
      <c r="P6" s="26">
        <f t="shared" ref="P6:P18" si="1">N6*O6</f>
        <v>540.4</v>
      </c>
      <c r="Q6" s="19"/>
      <c r="R6" s="19"/>
    </row>
    <row r="7" spans="1:18" x14ac:dyDescent="0.25">
      <c r="A7" s="21"/>
      <c r="B7" s="21"/>
      <c r="C7" s="21"/>
      <c r="D7" s="19"/>
      <c r="E7" s="19"/>
      <c r="F7" s="19" t="s">
        <v>10</v>
      </c>
      <c r="G7" s="22">
        <v>2.9</v>
      </c>
      <c r="H7" s="19"/>
      <c r="I7" s="19"/>
      <c r="J7" s="19"/>
      <c r="K7" s="19"/>
      <c r="L7" s="19"/>
      <c r="M7" s="24">
        <v>73</v>
      </c>
      <c r="N7" s="23">
        <v>44</v>
      </c>
      <c r="O7" s="25">
        <f t="shared" si="0"/>
        <v>13.6</v>
      </c>
      <c r="P7" s="26">
        <f t="shared" si="1"/>
        <v>598.4</v>
      </c>
      <c r="Q7" s="19"/>
      <c r="R7" s="19"/>
    </row>
    <row r="8" spans="1:18" x14ac:dyDescent="0.25">
      <c r="A8" s="21"/>
      <c r="B8" s="21"/>
      <c r="C8" s="21"/>
      <c r="D8" s="19"/>
      <c r="E8" s="19"/>
      <c r="F8" s="19" t="s">
        <v>11</v>
      </c>
      <c r="G8" s="22">
        <v>11.9</v>
      </c>
      <c r="H8" s="19"/>
      <c r="I8" s="19"/>
      <c r="J8" s="19"/>
      <c r="K8" s="19"/>
      <c r="L8" s="19"/>
      <c r="M8" s="24">
        <v>21</v>
      </c>
      <c r="N8" s="23">
        <v>31</v>
      </c>
      <c r="O8" s="25">
        <f t="shared" si="0"/>
        <v>10.6</v>
      </c>
      <c r="P8" s="26">
        <f t="shared" si="1"/>
        <v>328.59999999999997</v>
      </c>
      <c r="Q8" s="19"/>
      <c r="R8" s="19"/>
    </row>
    <row r="9" spans="1:18" x14ac:dyDescent="0.25">
      <c r="A9" s="21"/>
      <c r="B9" s="21"/>
      <c r="C9" s="21"/>
      <c r="D9" s="19"/>
      <c r="E9" s="19"/>
      <c r="F9" s="19">
        <v>1</v>
      </c>
      <c r="G9" s="22">
        <v>11.8</v>
      </c>
      <c r="H9" s="19"/>
      <c r="I9" s="19"/>
      <c r="J9" s="19"/>
      <c r="K9" s="19"/>
      <c r="L9" s="19"/>
      <c r="M9" s="24">
        <v>44</v>
      </c>
      <c r="N9" s="23">
        <v>22</v>
      </c>
      <c r="O9" s="25">
        <f t="shared" si="0"/>
        <v>19.3</v>
      </c>
      <c r="P9" s="26">
        <f t="shared" si="1"/>
        <v>424.6</v>
      </c>
      <c r="Q9" s="19"/>
      <c r="R9" s="19"/>
    </row>
    <row r="10" spans="1:18" x14ac:dyDescent="0.25">
      <c r="A10" s="21"/>
      <c r="B10" s="21"/>
      <c r="C10" s="21"/>
      <c r="D10" s="19"/>
      <c r="E10" s="19"/>
      <c r="F10" s="19">
        <v>2</v>
      </c>
      <c r="G10" s="22">
        <v>10.199999999999999</v>
      </c>
      <c r="H10" s="19"/>
      <c r="I10" s="19"/>
      <c r="J10" s="19"/>
      <c r="K10" s="19"/>
      <c r="L10" s="19"/>
      <c r="M10" s="24">
        <v>64</v>
      </c>
      <c r="N10" s="23">
        <v>30</v>
      </c>
      <c r="O10" s="25">
        <f t="shared" si="0"/>
        <v>11.7</v>
      </c>
      <c r="P10" s="26">
        <f t="shared" si="1"/>
        <v>351</v>
      </c>
      <c r="Q10" s="19"/>
      <c r="R10" s="19"/>
    </row>
    <row r="11" spans="1:18" x14ac:dyDescent="0.25">
      <c r="A11" s="21"/>
      <c r="B11" s="21"/>
      <c r="C11" s="21"/>
      <c r="D11" s="19"/>
      <c r="E11" s="19"/>
      <c r="F11" s="19">
        <v>3</v>
      </c>
      <c r="G11" s="22">
        <v>2</v>
      </c>
      <c r="H11" s="19"/>
      <c r="I11" s="19"/>
      <c r="J11" s="19"/>
      <c r="K11" s="19"/>
      <c r="L11" s="19"/>
      <c r="M11" s="24">
        <v>57</v>
      </c>
      <c r="N11" s="23">
        <v>22</v>
      </c>
      <c r="O11" s="25">
        <f t="shared" si="0"/>
        <v>12.1</v>
      </c>
      <c r="P11" s="26">
        <f t="shared" si="1"/>
        <v>266.2</v>
      </c>
      <c r="Q11" s="19"/>
      <c r="R11" s="19"/>
    </row>
    <row r="12" spans="1:18" x14ac:dyDescent="0.25">
      <c r="A12" s="21"/>
      <c r="B12" s="21"/>
      <c r="C12" s="21"/>
      <c r="D12" s="19"/>
      <c r="E12" s="19"/>
      <c r="F12" s="19">
        <v>4</v>
      </c>
      <c r="G12" s="22">
        <v>3.6</v>
      </c>
      <c r="H12" s="19"/>
      <c r="I12" s="19"/>
      <c r="J12" s="19"/>
      <c r="K12" s="19"/>
      <c r="L12" s="19"/>
      <c r="M12" s="24">
        <v>19</v>
      </c>
      <c r="N12" s="23">
        <v>39</v>
      </c>
      <c r="O12" s="25">
        <f t="shared" si="0"/>
        <v>14.1</v>
      </c>
      <c r="P12" s="26">
        <f t="shared" si="1"/>
        <v>549.9</v>
      </c>
      <c r="Q12" s="19"/>
      <c r="R12" s="19"/>
    </row>
    <row r="13" spans="1:18" x14ac:dyDescent="0.25">
      <c r="A13" s="21"/>
      <c r="B13" s="21"/>
      <c r="C13" s="21"/>
      <c r="D13" s="19"/>
      <c r="E13" s="19"/>
      <c r="F13" s="19">
        <v>5</v>
      </c>
      <c r="G13" s="22">
        <v>7.8</v>
      </c>
      <c r="H13" s="19"/>
      <c r="I13" s="19"/>
      <c r="J13" s="19"/>
      <c r="K13" s="19"/>
      <c r="L13" s="19"/>
      <c r="M13" s="24">
        <v>57</v>
      </c>
      <c r="N13" s="23">
        <v>20</v>
      </c>
      <c r="O13" s="25">
        <f t="shared" si="0"/>
        <v>12.1</v>
      </c>
      <c r="P13" s="26">
        <f t="shared" si="1"/>
        <v>242</v>
      </c>
      <c r="Q13" s="19"/>
      <c r="R13" s="19"/>
    </row>
    <row r="14" spans="1:18" x14ac:dyDescent="0.25">
      <c r="A14" s="21"/>
      <c r="B14" s="21"/>
      <c r="C14" s="21"/>
      <c r="D14" s="19"/>
      <c r="E14" s="19"/>
      <c r="F14" s="19">
        <v>6</v>
      </c>
      <c r="G14" s="22">
        <v>11.2</v>
      </c>
      <c r="H14" s="19"/>
      <c r="I14" s="19"/>
      <c r="J14" s="19"/>
      <c r="K14" s="19"/>
      <c r="L14" s="19"/>
      <c r="M14" s="24">
        <v>5</v>
      </c>
      <c r="N14" s="23">
        <v>50</v>
      </c>
      <c r="O14" s="25">
        <f t="shared" si="0"/>
        <v>7.8</v>
      </c>
      <c r="P14" s="26">
        <f t="shared" si="1"/>
        <v>390</v>
      </c>
      <c r="Q14" s="19"/>
      <c r="R14" s="19"/>
    </row>
    <row r="15" spans="1:18" x14ac:dyDescent="0.25">
      <c r="A15" s="21"/>
      <c r="B15" s="21"/>
      <c r="C15" s="21"/>
      <c r="D15" s="19"/>
      <c r="E15" s="19"/>
      <c r="F15" s="19">
        <v>7</v>
      </c>
      <c r="G15" s="22">
        <v>5.3</v>
      </c>
      <c r="H15" s="19"/>
      <c r="I15" s="19"/>
      <c r="J15" s="19"/>
      <c r="K15" s="19"/>
      <c r="L15" s="19"/>
      <c r="M15" s="24">
        <v>75</v>
      </c>
      <c r="N15" s="23">
        <v>32</v>
      </c>
      <c r="O15" s="25">
        <f t="shared" si="0"/>
        <v>13.3</v>
      </c>
      <c r="P15" s="26">
        <f t="shared" si="1"/>
        <v>425.6</v>
      </c>
      <c r="Q15" s="19"/>
      <c r="R15" s="19"/>
    </row>
    <row r="16" spans="1:18" x14ac:dyDescent="0.25">
      <c r="A16" s="21"/>
      <c r="B16" s="21"/>
      <c r="C16" s="21"/>
      <c r="D16" s="19"/>
      <c r="E16" s="19"/>
      <c r="F16" s="19">
        <v>8</v>
      </c>
      <c r="G16" s="22">
        <v>19.3</v>
      </c>
      <c r="H16" s="19"/>
      <c r="I16" s="19"/>
      <c r="J16" s="19"/>
      <c r="K16" s="19"/>
      <c r="L16" s="19"/>
      <c r="M16" s="24">
        <v>9</v>
      </c>
      <c r="N16" s="23">
        <v>23</v>
      </c>
      <c r="O16" s="25">
        <f t="shared" si="0"/>
        <v>17.600000000000001</v>
      </c>
      <c r="P16" s="26">
        <f t="shared" si="1"/>
        <v>404.8</v>
      </c>
      <c r="Q16" s="19"/>
      <c r="R16" s="19"/>
    </row>
    <row r="17" spans="1:18" x14ac:dyDescent="0.25">
      <c r="A17" s="21"/>
      <c r="B17" s="21"/>
      <c r="C17" s="21"/>
      <c r="D17" s="19"/>
      <c r="E17" s="19"/>
      <c r="F17" s="19">
        <v>9</v>
      </c>
      <c r="G17" s="22">
        <v>17.600000000000001</v>
      </c>
      <c r="H17" s="19"/>
      <c r="I17" s="19"/>
      <c r="J17" s="19"/>
      <c r="K17" s="19"/>
      <c r="L17" s="19"/>
      <c r="M17" s="24" t="s">
        <v>5</v>
      </c>
      <c r="N17" s="23">
        <v>31</v>
      </c>
      <c r="O17" s="25">
        <f t="shared" si="0"/>
        <v>9</v>
      </c>
      <c r="P17" s="26">
        <f t="shared" si="1"/>
        <v>279</v>
      </c>
      <c r="Q17" s="19"/>
      <c r="R17" s="19"/>
    </row>
    <row r="18" spans="1:18" ht="15.75" thickBot="1" x14ac:dyDescent="0.3">
      <c r="A18" s="19"/>
      <c r="B18" s="19"/>
      <c r="C18" s="19"/>
      <c r="D18" s="19"/>
      <c r="E18" s="19"/>
      <c r="F18" s="19">
        <v>10</v>
      </c>
      <c r="G18" s="22">
        <v>3</v>
      </c>
      <c r="H18" s="19"/>
      <c r="I18" s="19"/>
      <c r="J18" s="19"/>
      <c r="K18" s="19"/>
      <c r="L18" s="19"/>
      <c r="M18" s="24" t="s">
        <v>9</v>
      </c>
      <c r="N18" s="23">
        <v>27</v>
      </c>
      <c r="O18" s="28">
        <f t="shared" si="0"/>
        <v>14</v>
      </c>
      <c r="P18" s="29">
        <f t="shared" si="1"/>
        <v>378</v>
      </c>
      <c r="Q18" s="19"/>
      <c r="R18" s="19"/>
    </row>
    <row r="19" spans="1:18" ht="15.75" thickBot="1" x14ac:dyDescent="0.3">
      <c r="A19" s="19"/>
      <c r="B19" s="19"/>
      <c r="C19" s="19"/>
      <c r="D19" s="19"/>
      <c r="E19" s="19"/>
      <c r="F19" s="19">
        <v>11</v>
      </c>
      <c r="G19" s="22">
        <v>2.4</v>
      </c>
      <c r="H19" s="19"/>
      <c r="I19" s="19"/>
      <c r="J19" s="19"/>
      <c r="K19" s="19"/>
      <c r="L19" s="19"/>
      <c r="M19" s="19"/>
      <c r="N19" s="19"/>
      <c r="O19" s="32" t="s">
        <v>12</v>
      </c>
      <c r="P19" s="33">
        <f>SUM(P5:P18)</f>
        <v>5707.7</v>
      </c>
      <c r="Q19" s="19"/>
      <c r="R19" s="19"/>
    </row>
    <row r="20" spans="1:18" x14ac:dyDescent="0.25">
      <c r="A20" s="19"/>
      <c r="B20" s="19"/>
      <c r="C20" s="19"/>
      <c r="D20" s="19"/>
      <c r="E20" s="19"/>
      <c r="F20" s="19">
        <v>12</v>
      </c>
      <c r="G20" s="22">
        <v>16.100000000000001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</row>
    <row r="21" spans="1:18" x14ac:dyDescent="0.25">
      <c r="A21" s="19"/>
      <c r="B21" s="19"/>
      <c r="C21" s="19"/>
      <c r="D21" s="19"/>
      <c r="E21" s="19"/>
      <c r="F21" s="19">
        <v>13</v>
      </c>
      <c r="G21" s="22">
        <v>18.8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</row>
    <row r="22" spans="1:18" x14ac:dyDescent="0.25">
      <c r="A22" s="19"/>
      <c r="B22" s="19"/>
      <c r="C22" s="19"/>
      <c r="D22" s="19"/>
      <c r="E22" s="19"/>
      <c r="F22" s="19">
        <v>14</v>
      </c>
      <c r="G22" s="22">
        <v>14.2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</row>
    <row r="23" spans="1:18" x14ac:dyDescent="0.25">
      <c r="A23" s="19"/>
      <c r="B23" s="19"/>
      <c r="C23" s="19"/>
      <c r="D23" s="19"/>
      <c r="E23" s="19"/>
      <c r="F23" s="19">
        <v>15</v>
      </c>
      <c r="G23" s="22">
        <v>15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</row>
    <row r="24" spans="1:18" x14ac:dyDescent="0.25">
      <c r="A24" s="19"/>
      <c r="B24" s="19"/>
      <c r="C24" s="19"/>
      <c r="D24" s="19"/>
      <c r="E24" s="19"/>
      <c r="F24" s="19">
        <v>16</v>
      </c>
      <c r="G24" s="22">
        <v>8.6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</row>
    <row r="25" spans="1:18" x14ac:dyDescent="0.25">
      <c r="A25" s="19"/>
      <c r="B25" s="19"/>
      <c r="C25" s="19"/>
      <c r="D25" s="19"/>
      <c r="E25" s="19"/>
      <c r="F25" s="19">
        <v>17</v>
      </c>
      <c r="G25" s="22">
        <v>16.2</v>
      </c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</row>
    <row r="26" spans="1:18" x14ac:dyDescent="0.25">
      <c r="A26" s="19"/>
      <c r="B26" s="19"/>
      <c r="C26" s="19"/>
      <c r="D26" s="19"/>
      <c r="E26" s="19"/>
      <c r="F26" s="19">
        <v>18</v>
      </c>
      <c r="G26" s="22">
        <v>10.6</v>
      </c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</row>
    <row r="27" spans="1:18" x14ac:dyDescent="0.25">
      <c r="A27" s="19"/>
      <c r="B27" s="19"/>
      <c r="C27" s="19"/>
      <c r="D27" s="19"/>
      <c r="E27" s="19"/>
      <c r="F27" s="19">
        <v>19</v>
      </c>
      <c r="G27" s="22">
        <v>14.1</v>
      </c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  <row r="28" spans="1:18" x14ac:dyDescent="0.25">
      <c r="A28" s="19"/>
      <c r="B28" s="19"/>
      <c r="C28" s="19"/>
      <c r="D28" s="19"/>
      <c r="E28" s="19"/>
      <c r="F28" s="19">
        <v>20</v>
      </c>
      <c r="G28" s="22">
        <v>15.7</v>
      </c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</row>
    <row r="29" spans="1:18" x14ac:dyDescent="0.25">
      <c r="A29" s="19"/>
      <c r="B29" s="19"/>
      <c r="C29" s="19"/>
      <c r="D29" s="19"/>
      <c r="E29" s="19"/>
      <c r="F29" s="19">
        <v>21</v>
      </c>
      <c r="G29" s="22">
        <v>10.6</v>
      </c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</row>
    <row r="30" spans="1:18" x14ac:dyDescent="0.25">
      <c r="A30" s="19"/>
      <c r="B30" s="19"/>
      <c r="C30" s="19"/>
      <c r="D30" s="19"/>
      <c r="E30" s="19"/>
      <c r="F30" s="19">
        <v>22</v>
      </c>
      <c r="G30" s="22">
        <v>13.3</v>
      </c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</row>
    <row r="31" spans="1:18" x14ac:dyDescent="0.25">
      <c r="A31" s="19"/>
      <c r="B31" s="19"/>
      <c r="C31" s="19"/>
      <c r="D31" s="19"/>
      <c r="E31" s="19"/>
      <c r="F31" s="19">
        <v>23</v>
      </c>
      <c r="G31" s="22">
        <v>16.8</v>
      </c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</row>
    <row r="32" spans="1:18" x14ac:dyDescent="0.25">
      <c r="A32" s="19"/>
      <c r="B32" s="19"/>
      <c r="C32" s="19"/>
      <c r="D32" s="19"/>
      <c r="E32" s="19"/>
      <c r="F32" s="19">
        <v>24</v>
      </c>
      <c r="G32" s="22">
        <v>19.3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</row>
    <row r="33" spans="1:18" x14ac:dyDescent="0.25">
      <c r="A33" s="19"/>
      <c r="B33" s="19"/>
      <c r="C33" s="19"/>
      <c r="D33" s="19"/>
      <c r="E33" s="19"/>
      <c r="F33" s="19">
        <v>25</v>
      </c>
      <c r="G33" s="22">
        <v>6.2</v>
      </c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</row>
    <row r="34" spans="1:18" x14ac:dyDescent="0.25">
      <c r="A34" s="19"/>
      <c r="B34" s="19"/>
      <c r="C34" s="19"/>
      <c r="D34" s="19"/>
      <c r="E34" s="19"/>
      <c r="F34" s="19">
        <v>26</v>
      </c>
      <c r="G34" s="22">
        <v>8.5</v>
      </c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</row>
    <row r="35" spans="1:18" x14ac:dyDescent="0.25">
      <c r="A35" s="19"/>
      <c r="B35" s="19"/>
      <c r="C35" s="19"/>
      <c r="D35" s="19"/>
      <c r="E35" s="19"/>
      <c r="F35" s="19">
        <v>27</v>
      </c>
      <c r="G35" s="22">
        <v>10.4</v>
      </c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</row>
    <row r="36" spans="1:18" x14ac:dyDescent="0.25">
      <c r="A36" s="19"/>
      <c r="B36" s="19"/>
      <c r="C36" s="19"/>
      <c r="D36" s="19"/>
      <c r="E36" s="19"/>
      <c r="F36" s="19">
        <v>28</v>
      </c>
      <c r="G36" s="22">
        <v>4.5</v>
      </c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</row>
    <row r="37" spans="1:18" x14ac:dyDescent="0.25">
      <c r="A37" s="19"/>
      <c r="B37" s="19"/>
      <c r="C37" s="19"/>
      <c r="D37" s="19"/>
      <c r="E37" s="19"/>
      <c r="F37" s="19">
        <v>29</v>
      </c>
      <c r="G37" s="22">
        <v>11.5</v>
      </c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</row>
    <row r="38" spans="1:18" x14ac:dyDescent="0.25">
      <c r="A38" s="19"/>
      <c r="B38" s="19"/>
      <c r="C38" s="19"/>
      <c r="D38" s="19"/>
      <c r="E38" s="19"/>
      <c r="F38" s="19">
        <v>30</v>
      </c>
      <c r="G38" s="22">
        <v>18.899999999999999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</row>
    <row r="39" spans="1:18" x14ac:dyDescent="0.25">
      <c r="A39" s="19"/>
      <c r="B39" s="19"/>
      <c r="C39" s="19"/>
      <c r="D39" s="19"/>
      <c r="E39" s="19"/>
      <c r="F39" s="19">
        <v>31</v>
      </c>
      <c r="G39" s="22">
        <v>13.9</v>
      </c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</row>
    <row r="40" spans="1:18" x14ac:dyDescent="0.25">
      <c r="A40" s="19"/>
      <c r="B40" s="19"/>
      <c r="C40" s="19"/>
      <c r="D40" s="19"/>
      <c r="E40" s="19"/>
      <c r="F40" s="19">
        <v>32</v>
      </c>
      <c r="G40" s="22">
        <v>16.2</v>
      </c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</row>
    <row r="41" spans="1:18" x14ac:dyDescent="0.25">
      <c r="A41" s="19"/>
      <c r="B41" s="19"/>
      <c r="C41" s="19"/>
      <c r="D41" s="19"/>
      <c r="E41" s="19"/>
      <c r="F41" s="19">
        <v>33</v>
      </c>
      <c r="G41" s="22">
        <v>11.1</v>
      </c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</row>
    <row r="42" spans="1:18" x14ac:dyDescent="0.25">
      <c r="A42" s="19"/>
      <c r="B42" s="19"/>
      <c r="C42" s="19"/>
      <c r="D42" s="19"/>
      <c r="E42" s="19"/>
      <c r="F42" s="19">
        <v>34</v>
      </c>
      <c r="G42" s="22">
        <v>12.6</v>
      </c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</row>
    <row r="43" spans="1:18" x14ac:dyDescent="0.25">
      <c r="A43" s="19"/>
      <c r="B43" s="19"/>
      <c r="C43" s="19"/>
      <c r="D43" s="19"/>
      <c r="E43" s="19"/>
      <c r="F43" s="19">
        <v>35</v>
      </c>
      <c r="G43" s="22">
        <v>5.0999999999999996</v>
      </c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</row>
    <row r="44" spans="1:18" x14ac:dyDescent="0.25">
      <c r="A44" s="19"/>
      <c r="B44" s="19"/>
      <c r="C44" s="19"/>
      <c r="D44" s="19"/>
      <c r="E44" s="19"/>
      <c r="F44" s="19">
        <v>36</v>
      </c>
      <c r="G44" s="22">
        <v>6.1</v>
      </c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</row>
    <row r="45" spans="1:18" x14ac:dyDescent="0.25">
      <c r="A45" s="19"/>
      <c r="B45" s="19"/>
      <c r="C45" s="19"/>
      <c r="D45" s="19"/>
      <c r="E45" s="19"/>
      <c r="F45" s="19">
        <v>37</v>
      </c>
      <c r="G45" s="22">
        <v>9.6</v>
      </c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</row>
    <row r="46" spans="1:18" x14ac:dyDescent="0.25">
      <c r="A46" s="19"/>
      <c r="B46" s="19"/>
      <c r="C46" s="19"/>
      <c r="D46" s="19"/>
      <c r="E46" s="19"/>
      <c r="F46" s="19">
        <v>38</v>
      </c>
      <c r="G46" s="22">
        <v>11.6</v>
      </c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</row>
    <row r="47" spans="1:18" x14ac:dyDescent="0.25">
      <c r="A47" s="19"/>
      <c r="B47" s="19"/>
      <c r="C47" s="19"/>
      <c r="D47" s="19"/>
      <c r="E47" s="19"/>
      <c r="F47" s="19">
        <v>39</v>
      </c>
      <c r="G47" s="22">
        <v>9.8000000000000007</v>
      </c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</row>
    <row r="48" spans="1:18" x14ac:dyDescent="0.25">
      <c r="A48" s="19"/>
      <c r="B48" s="19"/>
      <c r="C48" s="19"/>
      <c r="D48" s="19"/>
      <c r="E48" s="19"/>
      <c r="F48" s="19">
        <v>40</v>
      </c>
      <c r="G48" s="22">
        <v>10</v>
      </c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</row>
    <row r="49" spans="1:18" x14ac:dyDescent="0.25">
      <c r="A49" s="19"/>
      <c r="B49" s="19"/>
      <c r="C49" s="19"/>
      <c r="D49" s="19"/>
      <c r="E49" s="19"/>
      <c r="F49" s="19">
        <v>41</v>
      </c>
      <c r="G49" s="22">
        <v>13.4</v>
      </c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</row>
    <row r="50" spans="1:18" x14ac:dyDescent="0.25">
      <c r="A50" s="19"/>
      <c r="B50" s="19"/>
      <c r="C50" s="19"/>
      <c r="D50" s="19"/>
      <c r="E50" s="19"/>
      <c r="F50" s="19">
        <v>42</v>
      </c>
      <c r="G50" s="22">
        <v>19.600000000000001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</row>
    <row r="51" spans="1:18" x14ac:dyDescent="0.25">
      <c r="A51" s="19"/>
      <c r="B51" s="19"/>
      <c r="C51" s="19"/>
      <c r="D51" s="19"/>
      <c r="E51" s="19"/>
      <c r="F51" s="19">
        <v>43</v>
      </c>
      <c r="G51" s="22">
        <v>16.899999999999999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</row>
    <row r="52" spans="1:18" x14ac:dyDescent="0.25">
      <c r="A52" s="19"/>
      <c r="B52" s="19"/>
      <c r="C52" s="19"/>
      <c r="D52" s="19"/>
      <c r="E52" s="19"/>
      <c r="F52" s="19">
        <v>44</v>
      </c>
      <c r="G52" s="22">
        <v>19.3</v>
      </c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</row>
    <row r="53" spans="1:18" x14ac:dyDescent="0.25">
      <c r="A53" s="19"/>
      <c r="B53" s="19"/>
      <c r="C53" s="19"/>
      <c r="D53" s="19"/>
      <c r="E53" s="19"/>
      <c r="F53" s="19">
        <v>45</v>
      </c>
      <c r="G53" s="22">
        <v>10.9</v>
      </c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</row>
    <row r="54" spans="1:18" x14ac:dyDescent="0.25">
      <c r="A54" s="19"/>
      <c r="B54" s="19"/>
      <c r="C54" s="19"/>
      <c r="D54" s="19"/>
      <c r="E54" s="19"/>
      <c r="F54" s="19">
        <v>46</v>
      </c>
      <c r="G54" s="22">
        <v>20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</row>
    <row r="55" spans="1:18" x14ac:dyDescent="0.25">
      <c r="A55" s="19"/>
      <c r="B55" s="19"/>
      <c r="C55" s="19"/>
      <c r="D55" s="19"/>
      <c r="E55" s="19"/>
      <c r="F55" s="19">
        <v>47</v>
      </c>
      <c r="G55" s="22">
        <v>5.8</v>
      </c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</row>
    <row r="56" spans="1:18" x14ac:dyDescent="0.25">
      <c r="A56" s="19"/>
      <c r="B56" s="19"/>
      <c r="C56" s="19"/>
      <c r="D56" s="19"/>
      <c r="E56" s="19"/>
      <c r="F56" s="19">
        <v>48</v>
      </c>
      <c r="G56" s="22">
        <v>19.2</v>
      </c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</row>
    <row r="57" spans="1:18" x14ac:dyDescent="0.25">
      <c r="A57" s="19"/>
      <c r="B57" s="19"/>
      <c r="C57" s="19"/>
      <c r="D57" s="19"/>
      <c r="E57" s="19"/>
      <c r="F57" s="19">
        <v>49</v>
      </c>
      <c r="G57" s="22">
        <v>14.3</v>
      </c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</row>
    <row r="58" spans="1:18" x14ac:dyDescent="0.25">
      <c r="A58" s="19"/>
      <c r="B58" s="19"/>
      <c r="C58" s="19"/>
      <c r="D58" s="19"/>
      <c r="E58" s="19"/>
      <c r="F58" s="19">
        <v>50</v>
      </c>
      <c r="G58" s="22">
        <v>19.399999999999999</v>
      </c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</row>
    <row r="59" spans="1:18" x14ac:dyDescent="0.25">
      <c r="A59" s="19"/>
      <c r="B59" s="19"/>
      <c r="C59" s="19"/>
      <c r="D59" s="19"/>
      <c r="E59" s="19"/>
      <c r="F59" s="19">
        <v>51</v>
      </c>
      <c r="G59" s="22">
        <v>9.3000000000000007</v>
      </c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</row>
    <row r="60" spans="1:18" x14ac:dyDescent="0.25">
      <c r="A60" s="19"/>
      <c r="B60" s="19"/>
      <c r="C60" s="19"/>
      <c r="D60" s="19"/>
      <c r="E60" s="19"/>
      <c r="F60" s="19">
        <v>52</v>
      </c>
      <c r="G60" s="22">
        <v>15.2</v>
      </c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</row>
    <row r="61" spans="1:18" x14ac:dyDescent="0.25">
      <c r="A61" s="19"/>
      <c r="B61" s="19"/>
      <c r="C61" s="19"/>
      <c r="D61" s="19"/>
      <c r="E61" s="19"/>
      <c r="F61" s="19">
        <v>53</v>
      </c>
      <c r="G61" s="22">
        <v>4.8</v>
      </c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</row>
    <row r="62" spans="1:18" x14ac:dyDescent="0.25">
      <c r="A62" s="19"/>
      <c r="B62" s="19"/>
      <c r="C62" s="19"/>
      <c r="D62" s="19"/>
      <c r="E62" s="19"/>
      <c r="F62" s="19">
        <v>54</v>
      </c>
      <c r="G62" s="22">
        <v>11.2</v>
      </c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</row>
    <row r="63" spans="1:18" x14ac:dyDescent="0.25">
      <c r="A63" s="19"/>
      <c r="B63" s="19"/>
      <c r="C63" s="19"/>
      <c r="D63" s="19"/>
      <c r="E63" s="19"/>
      <c r="F63" s="19">
        <v>55</v>
      </c>
      <c r="G63" s="22">
        <v>16.899999999999999</v>
      </c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</row>
    <row r="64" spans="1:18" x14ac:dyDescent="0.25">
      <c r="A64" s="19"/>
      <c r="B64" s="19"/>
      <c r="C64" s="19"/>
      <c r="D64" s="19"/>
      <c r="E64" s="19"/>
      <c r="F64" s="19">
        <v>56</v>
      </c>
      <c r="G64" s="22">
        <v>10.9</v>
      </c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</row>
    <row r="65" spans="1:18" x14ac:dyDescent="0.25">
      <c r="A65" s="19"/>
      <c r="B65" s="19"/>
      <c r="C65" s="19"/>
      <c r="D65" s="19"/>
      <c r="E65" s="19"/>
      <c r="F65" s="19">
        <v>57</v>
      </c>
      <c r="G65" s="22">
        <v>12.1</v>
      </c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</row>
    <row r="66" spans="1:18" x14ac:dyDescent="0.25">
      <c r="A66" s="19"/>
      <c r="B66" s="19"/>
      <c r="C66" s="19"/>
      <c r="D66" s="19"/>
      <c r="E66" s="19"/>
      <c r="F66" s="19">
        <v>58</v>
      </c>
      <c r="G66" s="22">
        <v>17.399999999999999</v>
      </c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</row>
    <row r="67" spans="1:18" x14ac:dyDescent="0.25">
      <c r="A67" s="19"/>
      <c r="B67" s="19"/>
      <c r="C67" s="19"/>
      <c r="D67" s="19"/>
      <c r="E67" s="19"/>
      <c r="F67" s="19">
        <v>59</v>
      </c>
      <c r="G67" s="22">
        <v>7.9</v>
      </c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</row>
    <row r="68" spans="1:18" x14ac:dyDescent="0.25">
      <c r="A68" s="19"/>
      <c r="B68" s="19"/>
      <c r="C68" s="19"/>
      <c r="D68" s="19"/>
      <c r="E68" s="19"/>
      <c r="F68" s="19">
        <v>60</v>
      </c>
      <c r="G68" s="22">
        <v>9.4</v>
      </c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</row>
    <row r="69" spans="1:18" x14ac:dyDescent="0.25">
      <c r="A69" s="19"/>
      <c r="B69" s="19"/>
      <c r="C69" s="19"/>
      <c r="D69" s="19"/>
      <c r="E69" s="19"/>
      <c r="F69" s="19">
        <v>61</v>
      </c>
      <c r="G69" s="22">
        <v>7.6</v>
      </c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</row>
    <row r="70" spans="1:18" x14ac:dyDescent="0.25">
      <c r="A70" s="19"/>
      <c r="B70" s="19"/>
      <c r="C70" s="19"/>
      <c r="D70" s="19"/>
      <c r="E70" s="19"/>
      <c r="F70" s="19">
        <v>62</v>
      </c>
      <c r="G70" s="22">
        <v>2.5</v>
      </c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</row>
    <row r="71" spans="1:18" x14ac:dyDescent="0.25">
      <c r="A71" s="19"/>
      <c r="B71" s="19"/>
      <c r="C71" s="19"/>
      <c r="D71" s="19"/>
      <c r="E71" s="19"/>
      <c r="F71" s="19">
        <v>63</v>
      </c>
      <c r="G71" s="22">
        <v>2.2000000000000002</v>
      </c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</row>
    <row r="72" spans="1:18" x14ac:dyDescent="0.25">
      <c r="A72" s="19"/>
      <c r="B72" s="19"/>
      <c r="C72" s="19"/>
      <c r="D72" s="19"/>
      <c r="E72" s="19"/>
      <c r="F72" s="19">
        <v>64</v>
      </c>
      <c r="G72" s="22">
        <v>11.7</v>
      </c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</row>
    <row r="73" spans="1:18" x14ac:dyDescent="0.25">
      <c r="A73" s="19"/>
      <c r="B73" s="19"/>
      <c r="C73" s="19"/>
      <c r="D73" s="19"/>
      <c r="E73" s="19"/>
      <c r="F73" s="19">
        <v>65</v>
      </c>
      <c r="G73" s="22">
        <v>17.600000000000001</v>
      </c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</row>
    <row r="74" spans="1:18" x14ac:dyDescent="0.25">
      <c r="A74" s="19"/>
      <c r="B74" s="19"/>
      <c r="C74" s="19"/>
      <c r="D74" s="19"/>
      <c r="E74" s="19"/>
      <c r="F74" s="19">
        <v>66</v>
      </c>
      <c r="G74" s="22">
        <v>2.5</v>
      </c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x14ac:dyDescent="0.25">
      <c r="A75" s="19"/>
      <c r="B75" s="19"/>
      <c r="C75" s="19"/>
      <c r="D75" s="19"/>
      <c r="E75" s="19"/>
      <c r="F75" s="19">
        <v>67</v>
      </c>
      <c r="G75" s="22">
        <v>10.5</v>
      </c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x14ac:dyDescent="0.25">
      <c r="A76" s="19"/>
      <c r="B76" s="19"/>
      <c r="C76" s="19"/>
      <c r="D76" s="19"/>
      <c r="E76" s="19"/>
      <c r="F76" s="19">
        <v>68</v>
      </c>
      <c r="G76" s="22">
        <v>7.7</v>
      </c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x14ac:dyDescent="0.25">
      <c r="A77" s="19"/>
      <c r="B77" s="19"/>
      <c r="C77" s="19"/>
      <c r="D77" s="19"/>
      <c r="E77" s="19"/>
      <c r="F77" s="19">
        <v>69</v>
      </c>
      <c r="G77" s="22">
        <v>8.8000000000000007</v>
      </c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x14ac:dyDescent="0.25">
      <c r="A78" s="19"/>
      <c r="B78" s="19"/>
      <c r="C78" s="19"/>
      <c r="D78" s="19"/>
      <c r="E78" s="19"/>
      <c r="F78" s="19">
        <v>70</v>
      </c>
      <c r="G78" s="22">
        <v>10.4</v>
      </c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x14ac:dyDescent="0.25">
      <c r="A79" s="19"/>
      <c r="B79" s="19"/>
      <c r="C79" s="19"/>
      <c r="D79" s="19"/>
      <c r="E79" s="19"/>
      <c r="F79" s="19">
        <v>71</v>
      </c>
      <c r="G79" s="22">
        <v>18.7</v>
      </c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x14ac:dyDescent="0.25">
      <c r="A80" s="19"/>
      <c r="B80" s="19"/>
      <c r="C80" s="19"/>
      <c r="D80" s="19"/>
      <c r="E80" s="19"/>
      <c r="F80" s="19">
        <v>72</v>
      </c>
      <c r="G80" s="22">
        <v>19.3</v>
      </c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x14ac:dyDescent="0.25">
      <c r="A81" s="19"/>
      <c r="B81" s="19"/>
      <c r="C81" s="19"/>
      <c r="D81" s="19"/>
      <c r="E81" s="19"/>
      <c r="F81" s="19">
        <v>73</v>
      </c>
      <c r="G81" s="22">
        <v>13.6</v>
      </c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x14ac:dyDescent="0.25">
      <c r="A82" s="19"/>
      <c r="B82" s="19"/>
      <c r="C82" s="19"/>
      <c r="D82" s="19"/>
      <c r="E82" s="19"/>
      <c r="F82" s="19">
        <v>74</v>
      </c>
      <c r="G82" s="22">
        <v>2.5</v>
      </c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x14ac:dyDescent="0.25">
      <c r="A83" s="19"/>
      <c r="B83" s="19"/>
      <c r="C83" s="19"/>
      <c r="D83" s="19"/>
      <c r="E83" s="19"/>
      <c r="F83" s="19">
        <v>75</v>
      </c>
      <c r="G83" s="22">
        <v>13.3</v>
      </c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x14ac:dyDescent="0.25">
      <c r="A84" s="19"/>
      <c r="B84" s="19"/>
      <c r="C84" s="19"/>
      <c r="D84" s="19"/>
      <c r="E84" s="19"/>
      <c r="F84" s="19">
        <v>76</v>
      </c>
      <c r="G84" s="22">
        <v>12.9</v>
      </c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x14ac:dyDescent="0.25">
      <c r="A85" s="19"/>
      <c r="B85" s="19"/>
      <c r="C85" s="19"/>
      <c r="D85" s="19"/>
      <c r="E85" s="19"/>
      <c r="F85" s="19">
        <v>77</v>
      </c>
      <c r="G85" s="22">
        <v>14.1</v>
      </c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x14ac:dyDescent="0.25">
      <c r="A86" s="19"/>
      <c r="B86" s="19"/>
      <c r="C86" s="19"/>
      <c r="D86" s="19"/>
      <c r="E86" s="19"/>
      <c r="F86" s="19">
        <v>78</v>
      </c>
      <c r="G86" s="22">
        <v>13.7</v>
      </c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3DB22-53FB-46BE-AB8D-24B1B01478CC}">
  <dimension ref="A1:K2"/>
  <sheetViews>
    <sheetView workbookViewId="0">
      <selection activeCell="I10" sqref="I10"/>
    </sheetView>
  </sheetViews>
  <sheetFormatPr defaultRowHeight="15" x14ac:dyDescent="0.25"/>
  <cols>
    <col min="1" max="1" width="13.140625" bestFit="1" customWidth="1"/>
    <col min="3" max="3" width="14" bestFit="1" customWidth="1"/>
    <col min="4" max="6" width="11.5703125" bestFit="1" customWidth="1"/>
    <col min="7" max="7" width="10.5703125" bestFit="1" customWidth="1"/>
    <col min="9" max="9" width="19.42578125" bestFit="1" customWidth="1"/>
    <col min="10" max="10" width="22.42578125" bestFit="1" customWidth="1"/>
  </cols>
  <sheetData>
    <row r="1" spans="1:11" x14ac:dyDescent="0.25">
      <c r="A1" s="34" t="s">
        <v>13</v>
      </c>
      <c r="B1" s="35"/>
      <c r="C1" s="36" t="s">
        <v>14</v>
      </c>
      <c r="D1" s="37">
        <v>1</v>
      </c>
      <c r="E1" s="37">
        <v>2</v>
      </c>
      <c r="F1" s="37">
        <v>3</v>
      </c>
      <c r="G1" s="38">
        <v>4</v>
      </c>
      <c r="H1" s="35"/>
      <c r="I1" s="34" t="s">
        <v>15</v>
      </c>
      <c r="J1" s="34" t="s">
        <v>16</v>
      </c>
      <c r="K1" s="34" t="s">
        <v>17</v>
      </c>
    </row>
    <row r="2" spans="1:11" x14ac:dyDescent="0.25">
      <c r="A2" s="39">
        <v>4000</v>
      </c>
      <c r="B2" s="35"/>
      <c r="C2" s="40" t="s">
        <v>18</v>
      </c>
      <c r="D2" s="41">
        <v>120000</v>
      </c>
      <c r="E2" s="41">
        <v>130000</v>
      </c>
      <c r="F2" s="41">
        <v>110000</v>
      </c>
      <c r="G2" s="42">
        <v>90000</v>
      </c>
      <c r="H2" s="35"/>
      <c r="I2" s="39">
        <v>100000</v>
      </c>
      <c r="J2" s="39" t="b">
        <f>IF(MAX(D2:I2)=I2,TRUE,FALSE)</f>
        <v>0</v>
      </c>
      <c r="K2" s="43">
        <f>IF(J2,I2+A2,A2)</f>
        <v>4000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DAB60-E873-4444-BC60-1607537DA96F}">
  <dimension ref="L1:O17"/>
  <sheetViews>
    <sheetView tabSelected="1" workbookViewId="0">
      <selection activeCell="L1" sqref="L1:L1048576"/>
    </sheetView>
  </sheetViews>
  <sheetFormatPr defaultRowHeight="15" x14ac:dyDescent="0.25"/>
  <cols>
    <col min="12" max="12" width="10.7109375" bestFit="1" customWidth="1"/>
    <col min="13" max="13" width="16.5703125" bestFit="1" customWidth="1"/>
    <col min="15" max="15" width="14.5703125" bestFit="1" customWidth="1"/>
  </cols>
  <sheetData>
    <row r="1" spans="12:15" x14ac:dyDescent="0.25">
      <c r="L1" s="44" t="s">
        <v>19</v>
      </c>
      <c r="M1" s="44" t="s">
        <v>20</v>
      </c>
      <c r="O1" s="44" t="s">
        <v>21</v>
      </c>
    </row>
    <row r="2" spans="12:15" x14ac:dyDescent="0.25">
      <c r="L2" s="13">
        <v>500</v>
      </c>
      <c r="M2" s="13">
        <v>100</v>
      </c>
      <c r="O2" s="13" cm="1">
        <f t="array" ref="O2">_xlfn.IFS(L2-M2&gt;300,500,L2-M2&lt;-300,1500,-300&lt;L2-M2&lt;300, 1000)</f>
        <v>500</v>
      </c>
    </row>
    <row r="3" spans="12:15" x14ac:dyDescent="0.25">
      <c r="L3" s="13">
        <v>100</v>
      </c>
      <c r="M3" s="13">
        <v>500</v>
      </c>
      <c r="O3" s="13" cm="1">
        <f t="array" ref="O3">_xlfn.IFS(L3-M3&gt;300,500,L3-M3&lt;-300,1500,-300&lt;L3-M3&lt;300, 1000)</f>
        <v>1500</v>
      </c>
    </row>
    <row r="4" spans="12:15" x14ac:dyDescent="0.25">
      <c r="L4" s="13">
        <v>1000</v>
      </c>
      <c r="M4" s="13">
        <v>900</v>
      </c>
      <c r="O4" s="13" cm="1">
        <f t="array" ref="O4">_xlfn.IFS(L4-M4&gt;300,500,L4-M4&lt;-300,1500, TRUE,1000)</f>
        <v>1000</v>
      </c>
    </row>
    <row r="5" spans="12:15" x14ac:dyDescent="0.25">
      <c r="L5" s="13"/>
      <c r="M5" s="13"/>
      <c r="O5" s="13"/>
    </row>
    <row r="6" spans="12:15" x14ac:dyDescent="0.25">
      <c r="L6" s="13"/>
      <c r="M6" s="13"/>
      <c r="O6" s="13"/>
    </row>
    <row r="7" spans="12:15" x14ac:dyDescent="0.25">
      <c r="L7" s="13"/>
      <c r="M7" s="13"/>
      <c r="O7" s="13"/>
    </row>
    <row r="8" spans="12:15" x14ac:dyDescent="0.25">
      <c r="L8" s="13"/>
      <c r="M8" s="13"/>
      <c r="O8" s="13"/>
    </row>
    <row r="9" spans="12:15" x14ac:dyDescent="0.25">
      <c r="L9" s="13"/>
      <c r="M9" s="13"/>
      <c r="O9" s="13"/>
    </row>
    <row r="10" spans="12:15" x14ac:dyDescent="0.25">
      <c r="L10" s="13"/>
      <c r="M10" s="13"/>
      <c r="O10" s="13"/>
    </row>
    <row r="11" spans="12:15" x14ac:dyDescent="0.25">
      <c r="L11" s="13"/>
      <c r="M11" s="13"/>
      <c r="O11" s="13"/>
    </row>
    <row r="12" spans="12:15" x14ac:dyDescent="0.25">
      <c r="L12" s="13"/>
      <c r="M12" s="13"/>
      <c r="O12" s="13"/>
    </row>
    <row r="13" spans="12:15" x14ac:dyDescent="0.25">
      <c r="L13" s="13"/>
      <c r="M13" s="13"/>
      <c r="O13" s="13"/>
    </row>
    <row r="14" spans="12:15" x14ac:dyDescent="0.25">
      <c r="L14" s="13"/>
      <c r="M14" s="13"/>
      <c r="O14" s="13"/>
    </row>
    <row r="15" spans="12:15" x14ac:dyDescent="0.25">
      <c r="L15" s="13"/>
      <c r="M15" s="13"/>
      <c r="O15" s="13"/>
    </row>
    <row r="16" spans="12:15" x14ac:dyDescent="0.25">
      <c r="L16" s="13"/>
      <c r="M16" s="13"/>
      <c r="O16" s="13"/>
    </row>
    <row r="17" spans="12:15" x14ac:dyDescent="0.25">
      <c r="L17" s="13"/>
      <c r="M17" s="13"/>
      <c r="O17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</vt:lpstr>
      <vt:lpstr>Задание 2</vt:lpstr>
      <vt:lpstr>Задание 3</vt:lpstr>
      <vt:lpstr>Задание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Туров</dc:creator>
  <cp:lastModifiedBy>Артем Туров</cp:lastModifiedBy>
  <dcterms:created xsi:type="dcterms:W3CDTF">2022-12-13T08:05:57Z</dcterms:created>
  <dcterms:modified xsi:type="dcterms:W3CDTF">2022-12-15T09:35:02Z</dcterms:modified>
</cp:coreProperties>
</file>