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P49" i="1"/>
  <c r="P51" i="1"/>
  <c r="P50" i="1"/>
  <c r="P48" i="1"/>
  <c r="P47" i="1"/>
  <c r="P46" i="1"/>
  <c r="N51" i="1"/>
  <c r="N50" i="1"/>
  <c r="N49" i="1"/>
  <c r="N48" i="1"/>
  <c r="N47" i="1"/>
  <c r="N46" i="1"/>
  <c r="L51" i="1"/>
  <c r="L50" i="1"/>
  <c r="L49" i="1"/>
  <c r="L48" i="1"/>
  <c r="L47" i="1"/>
  <c r="L46" i="1"/>
  <c r="J51" i="1"/>
  <c r="J50" i="1"/>
  <c r="J49" i="1"/>
  <c r="J48" i="1"/>
  <c r="J47" i="1"/>
  <c r="J46" i="1"/>
  <c r="P26" i="1" l="1"/>
  <c r="P25" i="1"/>
  <c r="P24" i="1"/>
  <c r="P23" i="1"/>
  <c r="P22" i="1"/>
  <c r="P21" i="1"/>
  <c r="P20" i="1"/>
  <c r="P19" i="1"/>
  <c r="P18" i="1"/>
  <c r="P17" i="1"/>
  <c r="N26" i="1"/>
  <c r="N25" i="1"/>
  <c r="N24" i="1"/>
  <c r="N23" i="1"/>
  <c r="N22" i="1"/>
  <c r="N21" i="1"/>
  <c r="N20" i="1"/>
  <c r="N19" i="1"/>
  <c r="N18" i="1"/>
  <c r="N17" i="1"/>
  <c r="K26" i="1"/>
  <c r="K25" i="1"/>
  <c r="K24" i="1"/>
  <c r="K23" i="1"/>
  <c r="K22" i="1"/>
  <c r="K21" i="1"/>
  <c r="K20" i="1"/>
  <c r="K19" i="1"/>
  <c r="K18" i="1"/>
  <c r="K17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L26" i="1" l="1"/>
  <c r="L25" i="1"/>
  <c r="L24" i="1"/>
  <c r="L23" i="1"/>
  <c r="L22" i="1"/>
  <c r="L21" i="1"/>
  <c r="L20" i="1"/>
  <c r="L19" i="1"/>
  <c r="L18" i="1"/>
  <c r="L17" i="1"/>
  <c r="G26" i="1"/>
  <c r="G25" i="1"/>
  <c r="G24" i="1"/>
  <c r="G23" i="1"/>
  <c r="G22" i="1"/>
  <c r="G21" i="1"/>
  <c r="G20" i="1"/>
  <c r="G19" i="1"/>
  <c r="G18" i="1"/>
  <c r="G1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<sst xmlns="http://schemas.openxmlformats.org/spreadsheetml/2006/main" count="49" uniqueCount="49">
  <si>
    <t>№</t>
  </si>
  <si>
    <t>Оклад</t>
  </si>
  <si>
    <t>Коэффициент</t>
  </si>
  <si>
    <t>Полярная надбавка</t>
  </si>
  <si>
    <t>Подоходный налог</t>
  </si>
  <si>
    <t>Медицинское страхование</t>
  </si>
  <si>
    <t>Пенсионный фонд</t>
  </si>
  <si>
    <t>Всего начислено</t>
  </si>
  <si>
    <t>Всего удержано</t>
  </si>
  <si>
    <t>К выдаче</t>
  </si>
  <si>
    <t>ФИО</t>
  </si>
  <si>
    <t>Доходы</t>
  </si>
  <si>
    <t>Налоги</t>
  </si>
  <si>
    <t>Петров А. В.</t>
  </si>
  <si>
    <t>Сидоров Н. З.</t>
  </si>
  <si>
    <t>Артемьева М. С.</t>
  </si>
  <si>
    <t>Сапожкова В. В.</t>
  </si>
  <si>
    <t>Ратынская С. Л.</t>
  </si>
  <si>
    <t>Урусов П. Р.</t>
  </si>
  <si>
    <t>Витальев Н. Н.</t>
  </si>
  <si>
    <t>Русокров Г. Л.</t>
  </si>
  <si>
    <t>Девяткин А. А.</t>
  </si>
  <si>
    <t>Ильина У. Ю.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</si>
  <si>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</si>
  <si>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</si>
  <si>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</si>
  <si>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</si>
  <si>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</si>
  <si>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</si>
  <si>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</si>
  <si>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</si>
  <si>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</si>
  <si>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</si>
  <si>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Район</t>
  </si>
  <si>
    <t>Площадь квартиры, кв.м.</t>
  </si>
  <si>
    <t>Стоимость                1 кв.м., $</t>
  </si>
  <si>
    <t>Коэффициент престижности</t>
  </si>
  <si>
    <t>Стоимость квартиры, $</t>
  </si>
  <si>
    <t>Налог на приватизацию, $</t>
  </si>
  <si>
    <t>Плата агентству по продаже недвижимости, $</t>
  </si>
  <si>
    <t>Стоимость перевода и регистрации недвижимости, $</t>
  </si>
  <si>
    <t>Общая стоимость услуг, $</t>
  </si>
  <si>
    <t>Общая      стоимость         услуг, KZT</t>
  </si>
  <si>
    <t>Алмалинский</t>
  </si>
  <si>
    <t>Ауэзовский</t>
  </si>
  <si>
    <t>Бостандырский</t>
  </si>
  <si>
    <t>Жетысусский</t>
  </si>
  <si>
    <t>Медеуский</t>
  </si>
  <si>
    <t>Турксибский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</si>
</sst>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52"/>
  <sheetViews>
    <sheetView tabSelected="1" zoomScale="85" zoomScaleNormal="85" workbookViewId="0">
      <selection activeCell="R46" sqref="R46:S46"/>
    </sheetView>
  </sheetViews>
  <sheetFormatPr defaultRowHeight="15" x14ac:dyDescent="0.25"/>
  <sheetData>
    <row r="8" spans="1:17" ht="15.75" x14ac:dyDescent="0.25">
      <c r="A8" s="1"/>
      <c r="B8" s="4"/>
      <c r="C8" s="5"/>
      <c r="D8" s="6"/>
      <c r="E8" s="7" t="s">
        <v>11</v>
      </c>
      <c r="F8" s="7"/>
      <c r="G8" s="7"/>
      <c r="H8" s="7" t="s">
        <v>12</v>
      </c>
      <c r="I8" s="7"/>
      <c r="J8" s="7"/>
      <c r="K8" s="7"/>
      <c r="L8" s="3"/>
      <c r="M8" s="3"/>
      <c r="N8" s="3"/>
      <c r="O8" s="3"/>
      <c r="P8" s="3"/>
      <c r="Q8" s="3"/>
    </row>
    <row r="9" spans="1:17" x14ac:dyDescent="0.25">
      <c r="A9" s="8" t="s">
        <v>0</v>
      </c>
      <c r="B9" s="11" t="s">
        <v>10</v>
      </c>
      <c r="C9" s="12"/>
      <c r="D9" s="13"/>
      <c r="E9" s="20" t="s">
        <v>1</v>
      </c>
      <c r="F9" s="20" t="s">
        <v>2</v>
      </c>
      <c r="G9" s="20" t="s">
        <v>3</v>
      </c>
      <c r="H9" s="23" t="s">
        <v>4</v>
      </c>
      <c r="I9" s="23"/>
      <c r="J9" s="23" t="s">
        <v>5</v>
      </c>
      <c r="K9" s="23" t="s">
        <v>6</v>
      </c>
      <c r="L9" s="23" t="s">
        <v>7</v>
      </c>
      <c r="M9" s="23"/>
      <c r="N9" s="23" t="s">
        <v>8</v>
      </c>
      <c r="O9" s="23"/>
      <c r="P9" s="3" t="s">
        <v>9</v>
      </c>
      <c r="Q9" s="3"/>
    </row>
    <row r="10" spans="1:17" x14ac:dyDescent="0.25">
      <c r="A10" s="9"/>
      <c r="B10" s="14"/>
      <c r="C10" s="15"/>
      <c r="D10" s="16"/>
      <c r="E10" s="21"/>
      <c r="F10" s="21"/>
      <c r="G10" s="21"/>
      <c r="H10" s="23"/>
      <c r="I10" s="23"/>
      <c r="J10" s="23"/>
      <c r="K10" s="23"/>
      <c r="L10" s="23"/>
      <c r="M10" s="23"/>
      <c r="N10" s="23"/>
      <c r="O10" s="23"/>
      <c r="P10" s="3"/>
      <c r="Q10" s="3"/>
    </row>
    <row r="11" spans="1:17" x14ac:dyDescent="0.25">
      <c r="A11" s="9"/>
      <c r="B11" s="14"/>
      <c r="C11" s="15"/>
      <c r="D11" s="16"/>
      <c r="E11" s="21"/>
      <c r="F11" s="21"/>
      <c r="G11" s="21"/>
      <c r="H11" s="23"/>
      <c r="I11" s="23"/>
      <c r="J11" s="23"/>
      <c r="K11" s="23"/>
      <c r="L11" s="23"/>
      <c r="M11" s="23"/>
      <c r="N11" s="23"/>
      <c r="O11" s="23"/>
      <c r="P11" s="3"/>
      <c r="Q11" s="3"/>
    </row>
    <row r="12" spans="1:17" x14ac:dyDescent="0.25">
      <c r="A12" s="9"/>
      <c r="B12" s="14"/>
      <c r="C12" s="15"/>
      <c r="D12" s="16"/>
      <c r="E12" s="21"/>
      <c r="F12" s="21"/>
      <c r="G12" s="21"/>
      <c r="H12" s="23"/>
      <c r="I12" s="23"/>
      <c r="J12" s="23"/>
      <c r="K12" s="23"/>
      <c r="L12" s="23"/>
      <c r="M12" s="23"/>
      <c r="N12" s="23"/>
      <c r="O12" s="23"/>
      <c r="P12" s="3"/>
      <c r="Q12" s="3"/>
    </row>
    <row r="13" spans="1:17" x14ac:dyDescent="0.25">
      <c r="A13" s="9"/>
      <c r="B13" s="14"/>
      <c r="C13" s="15"/>
      <c r="D13" s="16"/>
      <c r="E13" s="21"/>
      <c r="F13" s="21"/>
      <c r="G13" s="21"/>
      <c r="H13" s="23"/>
      <c r="I13" s="23"/>
      <c r="J13" s="23"/>
      <c r="K13" s="23"/>
      <c r="L13" s="23"/>
      <c r="M13" s="23"/>
      <c r="N13" s="23"/>
      <c r="O13" s="23"/>
      <c r="P13" s="3"/>
      <c r="Q13" s="3"/>
    </row>
    <row r="14" spans="1:17" x14ac:dyDescent="0.25">
      <c r="A14" s="9"/>
      <c r="B14" s="14"/>
      <c r="C14" s="15"/>
      <c r="D14" s="16"/>
      <c r="E14" s="21"/>
      <c r="F14" s="21"/>
      <c r="G14" s="21"/>
      <c r="H14" s="23"/>
      <c r="I14" s="23"/>
      <c r="J14" s="23"/>
      <c r="K14" s="23"/>
      <c r="L14" s="23"/>
      <c r="M14" s="23"/>
      <c r="N14" s="23"/>
      <c r="O14" s="23"/>
      <c r="P14" s="3"/>
      <c r="Q14" s="3"/>
    </row>
    <row r="15" spans="1:17" x14ac:dyDescent="0.25">
      <c r="A15" s="9"/>
      <c r="B15" s="14"/>
      <c r="C15" s="15"/>
      <c r="D15" s="16"/>
      <c r="E15" s="21"/>
      <c r="F15" s="21"/>
      <c r="G15" s="21"/>
      <c r="H15" s="23"/>
      <c r="I15" s="23"/>
      <c r="J15" s="23"/>
      <c r="K15" s="23"/>
      <c r="L15" s="23"/>
      <c r="M15" s="23"/>
      <c r="N15" s="23"/>
      <c r="O15" s="23"/>
      <c r="P15" s="3"/>
      <c r="Q15" s="3"/>
    </row>
    <row r="16" spans="1:17" x14ac:dyDescent="0.25">
      <c r="A16" s="10"/>
      <c r="B16" s="17"/>
      <c r="C16" s="18"/>
      <c r="D16" s="19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3"/>
      <c r="Q16" s="3"/>
    </row>
    <row r="17" spans="1:17" x14ac:dyDescent="0.25">
      <c r="A17" s="1">
        <v>1</v>
      </c>
      <c r="B17" s="3" t="s">
        <v>13</v>
      </c>
      <c r="C17" s="3"/>
      <c r="D17" s="4"/>
      <c r="E17" s="2">
        <v>510</v>
      </c>
      <c r="F17" s="1">
        <f t="shared" ref="F17:F26" si="0">E17*0.5</f>
        <v>255</v>
      </c>
      <c r="G17" s="1">
        <f t="shared" ref="G17:G26" si="1">E17*0.8</f>
        <v>408</v>
      </c>
      <c r="H17" s="3">
        <f t="shared" ref="H17:H26" si="2">L17*0.12</f>
        <v>140.76</v>
      </c>
      <c r="I17" s="3"/>
      <c r="J17" s="1">
        <f t="shared" ref="J17:J26" si="3">L17*0.3</f>
        <v>351.9</v>
      </c>
      <c r="K17" s="1">
        <f t="shared" ref="K17:K26" si="4">L17*0.1</f>
        <v>117.30000000000001</v>
      </c>
      <c r="L17" s="3">
        <f t="shared" ref="L17:L26" si="5">E17+F17+G17</f>
        <v>1173</v>
      </c>
      <c r="M17" s="3"/>
      <c r="N17" s="3">
        <f t="shared" ref="N17:N26" si="6">H17+J17+K17</f>
        <v>609.96</v>
      </c>
      <c r="O17" s="3"/>
      <c r="P17" s="3">
        <f t="shared" ref="P17:P26" si="7">L17-N17</f>
        <v>563.04</v>
      </c>
      <c r="Q17" s="3"/>
    </row>
    <row r="18" spans="1:17" x14ac:dyDescent="0.25">
      <c r="A18" s="1">
        <v>2</v>
      </c>
      <c r="B18" s="3" t="s">
        <v>14</v>
      </c>
      <c r="C18" s="3"/>
      <c r="D18" s="4"/>
      <c r="E18" s="2">
        <v>595</v>
      </c>
      <c r="F18" s="1">
        <f t="shared" si="0"/>
        <v>297.5</v>
      </c>
      <c r="G18" s="1">
        <f t="shared" si="1"/>
        <v>476</v>
      </c>
      <c r="H18" s="3">
        <f t="shared" si="2"/>
        <v>164.22</v>
      </c>
      <c r="I18" s="3"/>
      <c r="J18" s="1">
        <f t="shared" si="3"/>
        <v>410.55</v>
      </c>
      <c r="K18" s="1">
        <f t="shared" si="4"/>
        <v>136.85</v>
      </c>
      <c r="L18" s="3">
        <f t="shared" si="5"/>
        <v>1368.5</v>
      </c>
      <c r="M18" s="3"/>
      <c r="N18" s="3">
        <f t="shared" si="6"/>
        <v>711.62</v>
      </c>
      <c r="O18" s="3"/>
      <c r="P18" s="3">
        <f t="shared" si="7"/>
        <v>656.88</v>
      </c>
      <c r="Q18" s="3"/>
    </row>
    <row r="19" spans="1:17" x14ac:dyDescent="0.25">
      <c r="A19" s="1">
        <v>3</v>
      </c>
      <c r="B19" s="3" t="s">
        <v>15</v>
      </c>
      <c r="C19" s="3"/>
      <c r="D19" s="4"/>
      <c r="E19" s="2">
        <v>640</v>
      </c>
      <c r="F19" s="1">
        <f t="shared" si="0"/>
        <v>320</v>
      </c>
      <c r="G19" s="1">
        <f t="shared" si="1"/>
        <v>512</v>
      </c>
      <c r="H19" s="3">
        <f t="shared" si="2"/>
        <v>176.64</v>
      </c>
      <c r="I19" s="3"/>
      <c r="J19" s="1">
        <f t="shared" si="3"/>
        <v>441.59999999999997</v>
      </c>
      <c r="K19" s="1">
        <f t="shared" si="4"/>
        <v>147.20000000000002</v>
      </c>
      <c r="L19" s="3">
        <f t="shared" si="5"/>
        <v>1472</v>
      </c>
      <c r="M19" s="3"/>
      <c r="N19" s="3">
        <f t="shared" si="6"/>
        <v>765.44</v>
      </c>
      <c r="O19" s="3"/>
      <c r="P19" s="3">
        <f t="shared" si="7"/>
        <v>706.56</v>
      </c>
      <c r="Q19" s="3"/>
    </row>
    <row r="20" spans="1:17" x14ac:dyDescent="0.25">
      <c r="A20" s="1">
        <v>4</v>
      </c>
      <c r="B20" s="3" t="s">
        <v>16</v>
      </c>
      <c r="C20" s="3"/>
      <c r="D20" s="4"/>
      <c r="E20" s="2">
        <v>380</v>
      </c>
      <c r="F20" s="1">
        <f t="shared" si="0"/>
        <v>190</v>
      </c>
      <c r="G20" s="1">
        <f t="shared" si="1"/>
        <v>304</v>
      </c>
      <c r="H20" s="3">
        <f t="shared" si="2"/>
        <v>104.88</v>
      </c>
      <c r="I20" s="3"/>
      <c r="J20" s="1">
        <f t="shared" si="3"/>
        <v>262.2</v>
      </c>
      <c r="K20" s="1">
        <f t="shared" si="4"/>
        <v>87.4</v>
      </c>
      <c r="L20" s="3">
        <f t="shared" si="5"/>
        <v>874</v>
      </c>
      <c r="M20" s="3"/>
      <c r="N20" s="3">
        <f t="shared" si="6"/>
        <v>454.48</v>
      </c>
      <c r="O20" s="3"/>
      <c r="P20" s="3">
        <f t="shared" si="7"/>
        <v>419.52</v>
      </c>
      <c r="Q20" s="3"/>
    </row>
    <row r="21" spans="1:17" x14ac:dyDescent="0.25">
      <c r="A21" s="1">
        <v>5</v>
      </c>
      <c r="B21" s="3" t="s">
        <v>17</v>
      </c>
      <c r="C21" s="3"/>
      <c r="D21" s="4"/>
      <c r="E21" s="2">
        <v>490</v>
      </c>
      <c r="F21" s="1">
        <f t="shared" si="0"/>
        <v>245</v>
      </c>
      <c r="G21" s="1">
        <f t="shared" si="1"/>
        <v>392</v>
      </c>
      <c r="H21" s="3">
        <f t="shared" si="2"/>
        <v>135.24</v>
      </c>
      <c r="I21" s="3"/>
      <c r="J21" s="1">
        <f t="shared" si="3"/>
        <v>338.09999999999997</v>
      </c>
      <c r="K21" s="1">
        <f t="shared" si="4"/>
        <v>112.7</v>
      </c>
      <c r="L21" s="3">
        <f t="shared" si="5"/>
        <v>1127</v>
      </c>
      <c r="M21" s="3"/>
      <c r="N21" s="3">
        <f t="shared" si="6"/>
        <v>586.04</v>
      </c>
      <c r="O21" s="3"/>
      <c r="P21" s="3">
        <f t="shared" si="7"/>
        <v>540.96</v>
      </c>
      <c r="Q21" s="3"/>
    </row>
    <row r="22" spans="1:17" x14ac:dyDescent="0.25">
      <c r="A22" s="1">
        <v>6</v>
      </c>
      <c r="B22" s="3" t="s">
        <v>18</v>
      </c>
      <c r="C22" s="3"/>
      <c r="D22" s="4"/>
      <c r="E22" s="2">
        <v>700</v>
      </c>
      <c r="F22" s="1">
        <f t="shared" si="0"/>
        <v>350</v>
      </c>
      <c r="G22" s="1">
        <f t="shared" si="1"/>
        <v>560</v>
      </c>
      <c r="H22" s="3">
        <f t="shared" si="2"/>
        <v>193.2</v>
      </c>
      <c r="I22" s="3"/>
      <c r="J22" s="1">
        <f t="shared" si="3"/>
        <v>483</v>
      </c>
      <c r="K22" s="1">
        <f t="shared" si="4"/>
        <v>161</v>
      </c>
      <c r="L22" s="3">
        <f t="shared" si="5"/>
        <v>1610</v>
      </c>
      <c r="M22" s="3"/>
      <c r="N22" s="3">
        <f t="shared" si="6"/>
        <v>837.2</v>
      </c>
      <c r="O22" s="3"/>
      <c r="P22" s="3">
        <f t="shared" si="7"/>
        <v>772.8</v>
      </c>
      <c r="Q22" s="3"/>
    </row>
    <row r="23" spans="1:17" x14ac:dyDescent="0.25">
      <c r="A23" s="1">
        <v>7</v>
      </c>
      <c r="B23" s="3" t="s">
        <v>19</v>
      </c>
      <c r="C23" s="3"/>
      <c r="D23" s="4"/>
      <c r="E23" s="2">
        <v>830</v>
      </c>
      <c r="F23" s="1">
        <f t="shared" si="0"/>
        <v>415</v>
      </c>
      <c r="G23" s="1">
        <f t="shared" si="1"/>
        <v>664</v>
      </c>
      <c r="H23" s="3">
        <f t="shared" si="2"/>
        <v>229.07999999999998</v>
      </c>
      <c r="I23" s="3"/>
      <c r="J23" s="1">
        <f t="shared" si="3"/>
        <v>572.69999999999993</v>
      </c>
      <c r="K23" s="1">
        <f t="shared" si="4"/>
        <v>190.9</v>
      </c>
      <c r="L23" s="3">
        <f t="shared" si="5"/>
        <v>1909</v>
      </c>
      <c r="M23" s="3"/>
      <c r="N23" s="3">
        <f t="shared" si="6"/>
        <v>992.68</v>
      </c>
      <c r="O23" s="3"/>
      <c r="P23" s="3">
        <f t="shared" si="7"/>
        <v>916.32</v>
      </c>
      <c r="Q23" s="3"/>
    </row>
    <row r="24" spans="1:17" x14ac:dyDescent="0.25">
      <c r="A24" s="1">
        <v>8</v>
      </c>
      <c r="B24" s="3" t="s">
        <v>20</v>
      </c>
      <c r="C24" s="3"/>
      <c r="D24" s="4"/>
      <c r="E24" s="2">
        <v>1000</v>
      </c>
      <c r="F24" s="1">
        <f t="shared" si="0"/>
        <v>500</v>
      </c>
      <c r="G24" s="1">
        <f t="shared" si="1"/>
        <v>800</v>
      </c>
      <c r="H24" s="3">
        <f t="shared" si="2"/>
        <v>276</v>
      </c>
      <c r="I24" s="3"/>
      <c r="J24" s="1">
        <f t="shared" si="3"/>
        <v>690</v>
      </c>
      <c r="K24" s="1">
        <f t="shared" si="4"/>
        <v>230</v>
      </c>
      <c r="L24" s="3">
        <f t="shared" si="5"/>
        <v>2300</v>
      </c>
      <c r="M24" s="3"/>
      <c r="N24" s="3">
        <f t="shared" si="6"/>
        <v>1196</v>
      </c>
      <c r="O24" s="3"/>
      <c r="P24" s="3">
        <f t="shared" si="7"/>
        <v>1104</v>
      </c>
      <c r="Q24" s="3"/>
    </row>
    <row r="25" spans="1:17" x14ac:dyDescent="0.25">
      <c r="A25" s="1">
        <v>9</v>
      </c>
      <c r="B25" s="3" t="s">
        <v>21</v>
      </c>
      <c r="C25" s="3"/>
      <c r="D25" s="4"/>
      <c r="E25" s="2">
        <v>740</v>
      </c>
      <c r="F25" s="1">
        <f t="shared" si="0"/>
        <v>370</v>
      </c>
      <c r="G25" s="1">
        <f t="shared" si="1"/>
        <v>592</v>
      </c>
      <c r="H25" s="3">
        <f t="shared" si="2"/>
        <v>204.23999999999998</v>
      </c>
      <c r="I25" s="3"/>
      <c r="J25" s="1">
        <f t="shared" si="3"/>
        <v>510.59999999999997</v>
      </c>
      <c r="K25" s="1">
        <f t="shared" si="4"/>
        <v>170.20000000000002</v>
      </c>
      <c r="L25" s="3">
        <f t="shared" si="5"/>
        <v>1702</v>
      </c>
      <c r="M25" s="3"/>
      <c r="N25" s="3">
        <f t="shared" si="6"/>
        <v>885.04</v>
      </c>
      <c r="O25" s="3"/>
      <c r="P25" s="3">
        <f t="shared" si="7"/>
        <v>816.96</v>
      </c>
      <c r="Q25" s="3"/>
    </row>
    <row r="26" spans="1:17" x14ac:dyDescent="0.25">
      <c r="A26" s="1">
        <v>10</v>
      </c>
      <c r="B26" s="3" t="s">
        <v>22</v>
      </c>
      <c r="C26" s="3"/>
      <c r="D26" s="4"/>
      <c r="E26" s="2">
        <v>640</v>
      </c>
      <c r="F26" s="1">
        <f t="shared" si="0"/>
        <v>320</v>
      </c>
      <c r="G26" s="1">
        <f t="shared" si="1"/>
        <v>512</v>
      </c>
      <c r="H26" s="3">
        <f t="shared" si="2"/>
        <v>176.64</v>
      </c>
      <c r="I26" s="3"/>
      <c r="J26" s="1">
        <f t="shared" si="3"/>
        <v>441.59999999999997</v>
      </c>
      <c r="K26" s="1">
        <f t="shared" si="4"/>
        <v>147.20000000000002</v>
      </c>
      <c r="L26" s="3">
        <f t="shared" si="5"/>
        <v>1472</v>
      </c>
      <c r="M26" s="3"/>
      <c r="N26" s="3">
        <f t="shared" si="6"/>
        <v>765.44</v>
      </c>
      <c r="O26" s="3"/>
      <c r="P26" s="3">
        <f t="shared" si="7"/>
        <v>706.56</v>
      </c>
      <c r="Q26" s="3"/>
    </row>
    <row r="41" spans="1:21" x14ac:dyDescent="0.25">
      <c r="A41" s="1"/>
      <c r="B41" s="3" t="s">
        <v>32</v>
      </c>
      <c r="C41" s="3"/>
      <c r="D41" s="3" t="s">
        <v>23</v>
      </c>
      <c r="E41" s="3"/>
      <c r="F41" s="3" t="s">
        <v>24</v>
      </c>
      <c r="G41" s="3"/>
      <c r="H41" s="3" t="s">
        <v>25</v>
      </c>
      <c r="I41" s="3"/>
      <c r="J41" s="3" t="s">
        <v>26</v>
      </c>
      <c r="K41" s="3"/>
      <c r="L41" s="3" t="s">
        <v>27</v>
      </c>
      <c r="M41" s="3"/>
      <c r="N41" s="3" t="s">
        <v>28</v>
      </c>
      <c r="O41" s="3"/>
      <c r="P41" s="3" t="s">
        <v>29</v>
      </c>
      <c r="Q41" s="3"/>
      <c r="R41" s="3" t="s">
        <v>30</v>
      </c>
      <c r="S41" s="3"/>
      <c r="T41" s="3" t="s">
        <v>31</v>
      </c>
      <c r="U41" s="3"/>
    </row>
    <row r="42" spans="1:21" x14ac:dyDescent="0.25">
      <c r="A42" s="26">
        <v>1</v>
      </c>
      <c r="B42" s="27" t="s">
        <v>33</v>
      </c>
      <c r="C42" s="27"/>
      <c r="D42" s="27" t="s">
        <v>35</v>
      </c>
      <c r="E42" s="27"/>
      <c r="F42" s="27" t="s">
        <v>34</v>
      </c>
      <c r="G42" s="27"/>
      <c r="H42" s="27" t="s">
        <v>36</v>
      </c>
      <c r="I42" s="27"/>
      <c r="J42" s="27" t="s">
        <v>37</v>
      </c>
      <c r="K42" s="27"/>
      <c r="L42" s="27" t="s">
        <v>38</v>
      </c>
      <c r="M42" s="27"/>
      <c r="N42" s="27" t="s">
        <v>39</v>
      </c>
      <c r="O42" s="27"/>
      <c r="P42" s="27" t="s">
        <v>40</v>
      </c>
      <c r="Q42" s="27"/>
      <c r="R42" s="27" t="s">
        <v>41</v>
      </c>
      <c r="S42" s="27"/>
      <c r="T42" s="27" t="s">
        <v>42</v>
      </c>
      <c r="U42" s="27"/>
    </row>
    <row r="43" spans="1:21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ht="15.75" x14ac:dyDescent="0.25">
      <c r="A46" s="28">
        <v>2</v>
      </c>
      <c r="B46" s="7" t="s">
        <v>43</v>
      </c>
      <c r="C46" s="7"/>
      <c r="D46" s="3">
        <v>740</v>
      </c>
      <c r="E46" s="3"/>
      <c r="F46" s="3">
        <v>42</v>
      </c>
      <c r="G46" s="3"/>
      <c r="H46" s="3">
        <v>3.2</v>
      </c>
      <c r="I46" s="3"/>
      <c r="J46" s="3">
        <f>D46*F46*H46</f>
        <v>99456</v>
      </c>
      <c r="K46" s="3"/>
      <c r="L46" s="3">
        <f>J46*0.01</f>
        <v>994.56000000000006</v>
      </c>
      <c r="M46" s="3"/>
      <c r="N46" s="3">
        <f>J46*0.05</f>
        <v>4972.8</v>
      </c>
      <c r="O46" s="3"/>
      <c r="P46" s="3">
        <f>J46*0.05</f>
        <v>4972.8</v>
      </c>
      <c r="Q46" s="3"/>
      <c r="R46" s="3">
        <f>J46-L46-N46-P46</f>
        <v>88515.839999999997</v>
      </c>
      <c r="S46" s="3"/>
      <c r="T46" s="3"/>
      <c r="U46" s="3"/>
    </row>
    <row r="47" spans="1:21" ht="15.75" x14ac:dyDescent="0.25">
      <c r="A47" s="28">
        <v>3</v>
      </c>
      <c r="B47" s="7" t="s">
        <v>44</v>
      </c>
      <c r="C47" s="7"/>
      <c r="D47" s="3">
        <v>584</v>
      </c>
      <c r="E47" s="3"/>
      <c r="F47" s="3">
        <v>25</v>
      </c>
      <c r="G47" s="3"/>
      <c r="H47" s="3">
        <v>1.5</v>
      </c>
      <c r="I47" s="3"/>
      <c r="J47" s="3">
        <f>D47*F47*H47</f>
        <v>21900</v>
      </c>
      <c r="K47" s="3"/>
      <c r="L47" s="3">
        <f>J47*0.01</f>
        <v>219</v>
      </c>
      <c r="M47" s="3"/>
      <c r="N47" s="3">
        <f>J47*0.05</f>
        <v>1095</v>
      </c>
      <c r="O47" s="3"/>
      <c r="P47" s="3">
        <f>J47*0.05</f>
        <v>1095</v>
      </c>
      <c r="Q47" s="3"/>
      <c r="R47" s="3">
        <f>J47-L47-N47-P47</f>
        <v>19491</v>
      </c>
      <c r="S47" s="3"/>
      <c r="T47" s="3"/>
      <c r="U47" s="3"/>
    </row>
    <row r="48" spans="1:21" ht="15.75" x14ac:dyDescent="0.25">
      <c r="A48" s="28">
        <v>4</v>
      </c>
      <c r="B48" s="7" t="s">
        <v>45</v>
      </c>
      <c r="C48" s="7"/>
      <c r="D48" s="3">
        <v>750</v>
      </c>
      <c r="E48" s="3"/>
      <c r="F48" s="3">
        <v>39</v>
      </c>
      <c r="G48" s="3"/>
      <c r="H48" s="3">
        <v>2.7</v>
      </c>
      <c r="I48" s="3"/>
      <c r="J48" s="3">
        <f>D48*F48*H48</f>
        <v>78975</v>
      </c>
      <c r="K48" s="3"/>
      <c r="L48" s="3">
        <f>J48*0.01</f>
        <v>789.75</v>
      </c>
      <c r="M48" s="3"/>
      <c r="N48" s="3">
        <f>J48*0.05</f>
        <v>3948.75</v>
      </c>
      <c r="O48" s="3"/>
      <c r="P48" s="3">
        <f>J48*0.05</f>
        <v>3948.75</v>
      </c>
      <c r="Q48" s="3"/>
      <c r="R48" s="3">
        <f>J48-L48-N48-P48</f>
        <v>70287.75</v>
      </c>
      <c r="S48" s="3"/>
      <c r="T48" s="3"/>
      <c r="U48" s="3"/>
    </row>
    <row r="49" spans="1:21" ht="15.75" x14ac:dyDescent="0.25">
      <c r="A49" s="28">
        <v>5</v>
      </c>
      <c r="B49" s="7" t="s">
        <v>46</v>
      </c>
      <c r="C49" s="7"/>
      <c r="D49" s="3">
        <v>695</v>
      </c>
      <c r="E49" s="3"/>
      <c r="F49" s="3">
        <v>27</v>
      </c>
      <c r="G49" s="3"/>
      <c r="H49" s="3">
        <v>1.9</v>
      </c>
      <c r="I49" s="3"/>
      <c r="J49" s="3">
        <f>D49*F49*H49</f>
        <v>35653.5</v>
      </c>
      <c r="K49" s="3"/>
      <c r="L49" s="3">
        <f>J49*0.01</f>
        <v>356.53500000000003</v>
      </c>
      <c r="M49" s="3"/>
      <c r="N49" s="3">
        <f>J49*0.05</f>
        <v>1782.6750000000002</v>
      </c>
      <c r="O49" s="3"/>
      <c r="P49" s="3">
        <f>J49*0.05</f>
        <v>1782.6750000000002</v>
      </c>
      <c r="Q49" s="3"/>
      <c r="R49" s="3">
        <f>J49-L49-N49-P49</f>
        <v>31731.614999999994</v>
      </c>
      <c r="S49" s="3"/>
      <c r="T49" s="3"/>
      <c r="U49" s="3"/>
    </row>
    <row r="50" spans="1:21" ht="15.75" x14ac:dyDescent="0.25">
      <c r="A50" s="28">
        <v>6</v>
      </c>
      <c r="B50" s="7" t="s">
        <v>47</v>
      </c>
      <c r="C50" s="7"/>
      <c r="D50" s="3">
        <v>740</v>
      </c>
      <c r="E50" s="3"/>
      <c r="F50" s="3">
        <v>35</v>
      </c>
      <c r="G50" s="3"/>
      <c r="H50" s="3">
        <v>2.9</v>
      </c>
      <c r="I50" s="3"/>
      <c r="J50" s="3">
        <f>D50*F50*H50</f>
        <v>75110</v>
      </c>
      <c r="K50" s="3"/>
      <c r="L50" s="3">
        <f>J50*0.01</f>
        <v>751.1</v>
      </c>
      <c r="M50" s="3"/>
      <c r="N50" s="3">
        <f>J50*0.05</f>
        <v>3755.5</v>
      </c>
      <c r="O50" s="3"/>
      <c r="P50" s="3">
        <f>J50*0.05</f>
        <v>3755.5</v>
      </c>
      <c r="Q50" s="3"/>
      <c r="R50" s="3">
        <f>J50-L50-N50-P50</f>
        <v>66847.899999999994</v>
      </c>
      <c r="S50" s="3"/>
      <c r="T50" s="3"/>
      <c r="U50" s="3"/>
    </row>
    <row r="51" spans="1:21" ht="15.75" x14ac:dyDescent="0.25">
      <c r="A51" s="28">
        <v>7</v>
      </c>
      <c r="B51" s="7" t="s">
        <v>48</v>
      </c>
      <c r="C51" s="7"/>
      <c r="D51" s="3">
        <v>560</v>
      </c>
      <c r="E51" s="3"/>
      <c r="F51" s="3">
        <v>22</v>
      </c>
      <c r="G51" s="3"/>
      <c r="H51" s="3">
        <v>1.2</v>
      </c>
      <c r="I51" s="3"/>
      <c r="J51" s="3">
        <f>D51*F51*H51</f>
        <v>14784</v>
      </c>
      <c r="K51" s="3"/>
      <c r="L51" s="3">
        <f>J51*0.01</f>
        <v>147.84</v>
      </c>
      <c r="M51" s="3"/>
      <c r="N51" s="3">
        <f>J51*0.05</f>
        <v>739.2</v>
      </c>
      <c r="O51" s="3"/>
      <c r="P51" s="3">
        <f>J50*0.05</f>
        <v>3755.5</v>
      </c>
      <c r="Q51" s="3"/>
      <c r="R51" s="3">
        <f>J51-L51-N51-P51</f>
        <v>10141.459999999999</v>
      </c>
      <c r="S51" s="3"/>
      <c r="T51" s="3"/>
      <c r="U51" s="3"/>
    </row>
    <row r="52" spans="1:21" ht="15.75" x14ac:dyDescent="0.25">
      <c r="A52" s="25">
        <v>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</sheetData>
  <mergeCells count="158">
    <mergeCell ref="A42:A45"/>
    <mergeCell ref="L52:M52"/>
    <mergeCell ref="N52:O52"/>
    <mergeCell ref="P52:Q52"/>
    <mergeCell ref="R52:S52"/>
    <mergeCell ref="T52:U52"/>
    <mergeCell ref="B52:C52"/>
    <mergeCell ref="D52:E52"/>
    <mergeCell ref="F52:G52"/>
    <mergeCell ref="H52:I52"/>
    <mergeCell ref="J52:K52"/>
    <mergeCell ref="L51:M51"/>
    <mergeCell ref="N51:O51"/>
    <mergeCell ref="P51:Q51"/>
    <mergeCell ref="R51:S51"/>
    <mergeCell ref="T51:U51"/>
    <mergeCell ref="B51:C51"/>
    <mergeCell ref="D51:E51"/>
    <mergeCell ref="F51:G51"/>
    <mergeCell ref="H51:I51"/>
    <mergeCell ref="J51:K51"/>
    <mergeCell ref="L50:M50"/>
    <mergeCell ref="N50:O50"/>
    <mergeCell ref="P50:Q50"/>
    <mergeCell ref="R50:S50"/>
    <mergeCell ref="T50:U50"/>
    <mergeCell ref="B50:C50"/>
    <mergeCell ref="D50:E50"/>
    <mergeCell ref="F50:G50"/>
    <mergeCell ref="H50:I50"/>
    <mergeCell ref="J50:K50"/>
    <mergeCell ref="L49:M49"/>
    <mergeCell ref="N49:O49"/>
    <mergeCell ref="P49:Q49"/>
    <mergeCell ref="R49:S49"/>
    <mergeCell ref="T49:U49"/>
    <mergeCell ref="B49:C49"/>
    <mergeCell ref="D49:E49"/>
    <mergeCell ref="F49:G49"/>
    <mergeCell ref="H49:I49"/>
    <mergeCell ref="J49:K49"/>
    <mergeCell ref="L48:M48"/>
    <mergeCell ref="N48:O48"/>
    <mergeCell ref="P48:Q48"/>
    <mergeCell ref="R48:S48"/>
    <mergeCell ref="T48:U48"/>
    <mergeCell ref="B48:C48"/>
    <mergeCell ref="D48:E48"/>
    <mergeCell ref="F48:G48"/>
    <mergeCell ref="H48:I48"/>
    <mergeCell ref="J48:K48"/>
    <mergeCell ref="L47:M47"/>
    <mergeCell ref="N47:O47"/>
    <mergeCell ref="P47:Q47"/>
    <mergeCell ref="R47:S47"/>
    <mergeCell ref="T47:U47"/>
    <mergeCell ref="B47:C47"/>
    <mergeCell ref="D47:E47"/>
    <mergeCell ref="F47:G47"/>
    <mergeCell ref="H47:I47"/>
    <mergeCell ref="J47:K47"/>
    <mergeCell ref="L46:M46"/>
    <mergeCell ref="N46:O46"/>
    <mergeCell ref="P46:Q46"/>
    <mergeCell ref="R46:S46"/>
    <mergeCell ref="T46:U46"/>
    <mergeCell ref="B46:C46"/>
    <mergeCell ref="D46:E46"/>
    <mergeCell ref="F46:G46"/>
    <mergeCell ref="H46:I46"/>
    <mergeCell ref="J46:K46"/>
    <mergeCell ref="L42:M45"/>
    <mergeCell ref="N42:O45"/>
    <mergeCell ref="P42:Q45"/>
    <mergeCell ref="R42:S45"/>
    <mergeCell ref="T42:U45"/>
    <mergeCell ref="B42:C45"/>
    <mergeCell ref="D42:E45"/>
    <mergeCell ref="F42:G45"/>
    <mergeCell ref="H42:I45"/>
    <mergeCell ref="J42:K45"/>
    <mergeCell ref="L41:M41"/>
    <mergeCell ref="N41:O41"/>
    <mergeCell ref="P41:Q41"/>
    <mergeCell ref="R41:S41"/>
    <mergeCell ref="T41:U41"/>
    <mergeCell ref="B41:C41"/>
    <mergeCell ref="D41:E41"/>
    <mergeCell ref="F41:G41"/>
    <mergeCell ref="H41:I41"/>
    <mergeCell ref="J41:K41"/>
    <mergeCell ref="P24:Q24"/>
    <mergeCell ref="P25:Q25"/>
    <mergeCell ref="P26:Q26"/>
    <mergeCell ref="F9:F16"/>
    <mergeCell ref="G9:G16"/>
    <mergeCell ref="P18:Q18"/>
    <mergeCell ref="P19:Q19"/>
    <mergeCell ref="P20:Q20"/>
    <mergeCell ref="P21:Q21"/>
    <mergeCell ref="P22:Q22"/>
    <mergeCell ref="P23:Q23"/>
    <mergeCell ref="L24:M24"/>
    <mergeCell ref="N24:O24"/>
    <mergeCell ref="L25:M25"/>
    <mergeCell ref="N25:O25"/>
    <mergeCell ref="L26:M26"/>
    <mergeCell ref="N26:O26"/>
    <mergeCell ref="L21:M21"/>
    <mergeCell ref="N21:O21"/>
    <mergeCell ref="L22:M22"/>
    <mergeCell ref="N22:O22"/>
    <mergeCell ref="L23:M23"/>
    <mergeCell ref="N23:O23"/>
    <mergeCell ref="J9:J16"/>
    <mergeCell ref="K9:K16"/>
    <mergeCell ref="L9:M16"/>
    <mergeCell ref="N9:O16"/>
    <mergeCell ref="P9:Q16"/>
    <mergeCell ref="P17:Q17"/>
    <mergeCell ref="L17:M17"/>
    <mergeCell ref="N17:O17"/>
    <mergeCell ref="H21:I21"/>
    <mergeCell ref="H22:I22"/>
    <mergeCell ref="L18:M18"/>
    <mergeCell ref="N18:O18"/>
    <mergeCell ref="L19:M19"/>
    <mergeCell ref="N19:O19"/>
    <mergeCell ref="L20:M20"/>
    <mergeCell ref="N20:O20"/>
    <mergeCell ref="H23:I23"/>
    <mergeCell ref="H24:I24"/>
    <mergeCell ref="H25:I25"/>
    <mergeCell ref="H26:I26"/>
    <mergeCell ref="E9:E16"/>
    <mergeCell ref="H9:I16"/>
    <mergeCell ref="H17:I17"/>
    <mergeCell ref="H18:I18"/>
    <mergeCell ref="H19:I19"/>
    <mergeCell ref="H20:I20"/>
    <mergeCell ref="B26:D26"/>
    <mergeCell ref="A9:A16"/>
    <mergeCell ref="B9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P8:Q8"/>
    <mergeCell ref="B8:D8"/>
    <mergeCell ref="E8:G8"/>
    <mergeCell ref="H8:K8"/>
    <mergeCell ref="L8:M8"/>
    <mergeCell ref="N8:O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Ученик</cp:lastModifiedBy>
  <dcterms:created xsi:type="dcterms:W3CDTF">2021-11-20T00:09:14Z</dcterms:created>
  <dcterms:modified xsi:type="dcterms:W3CDTF">2021-12-04T00:18:59Z</dcterms:modified>
</cp:coreProperties>
</file>