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opph\OneDrive\Desktop\Manual Testing - Moriitalia.com\"/>
    </mc:Choice>
  </mc:AlternateContent>
  <xr:revisionPtr revIDLastSave="0" documentId="13_ncr:1_{FBD0AA70-927E-404C-BB86-2AF3E79EE110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Cover" sheetId="1" r:id="rId1"/>
    <sheet name="TEST REPORT" sheetId="2" r:id="rId2"/>
    <sheet name="TC-Homepage" sheetId="7" r:id="rId3"/>
    <sheet name="TC-Register" sheetId="14" r:id="rId4"/>
    <sheet name="TC-Sign-in" sheetId="19" r:id="rId5"/>
    <sheet name="TC-Forgot Password" sheetId="20" r:id="rId6"/>
    <sheet name="TC-Change Password" sheetId="21" r:id="rId7"/>
    <sheet name="TC-Search Items" sheetId="8" r:id="rId8"/>
    <sheet name="TC-Product Detail" sheetId="10" r:id="rId9"/>
    <sheet name="TC-Shopping Cart" sheetId="11" r:id="rId10"/>
    <sheet name="TC-Payment" sheetId="13" r:id="rId11"/>
    <sheet name="TC-Order Manage" sheetId="15" r:id="rId12"/>
    <sheet name="Permisison Matrix" sheetId="4" r:id="rId13"/>
  </sheets>
  <definedNames>
    <definedName name="_xlnm._FilterDatabase" localSheetId="6" hidden="1">'TC-Change Password'!$A$8:$I$26</definedName>
    <definedName name="_xlnm._FilterDatabase" localSheetId="5" hidden="1">'TC-Forgot Password'!$A$8:$I$19</definedName>
    <definedName name="_xlnm._FilterDatabase" localSheetId="2" hidden="1">'TC-Homepage'!$A$8:$I$22</definedName>
    <definedName name="_xlnm._FilterDatabase" localSheetId="11" hidden="1">'TC-Order Manage'!$A$8:$I$31</definedName>
    <definedName name="_xlnm._FilterDatabase" localSheetId="10" hidden="1">'TC-Payment'!$A$8:$I$19</definedName>
    <definedName name="_xlnm._FilterDatabase" localSheetId="8" hidden="1">'TC-Product Detail'!$A$8:$I$37</definedName>
    <definedName name="_xlnm._FilterDatabase" localSheetId="3" hidden="1">'TC-Register'!$A$8:$I$30</definedName>
    <definedName name="_xlnm._FilterDatabase" localSheetId="7" hidden="1">'TC-Search Items'!$A$8:$I$20</definedName>
    <definedName name="_xlnm._FilterDatabase" localSheetId="9" hidden="1">'TC-Shopping Cart'!$A$8:$I$26</definedName>
    <definedName name="_xlnm._FilterDatabase" localSheetId="4" hidden="1">'TC-Sign-in'!$A$8:$I$29</definedName>
    <definedName name="Category" localSheetId="6">#REF!</definedName>
    <definedName name="Category" localSheetId="5">#REF!</definedName>
    <definedName name="Category" localSheetId="2">#REF!</definedName>
    <definedName name="Category" localSheetId="11">#REF!</definedName>
    <definedName name="Category" localSheetId="10">#REF!</definedName>
    <definedName name="Category" localSheetId="8">#REF!</definedName>
    <definedName name="Category" localSheetId="3">#REF!</definedName>
    <definedName name="Category" localSheetId="7">#REF!</definedName>
    <definedName name="Category" localSheetId="9">#REF!</definedName>
    <definedName name="Category" localSheetId="4">#REF!</definedName>
    <definedName name="Category">#REF!</definedName>
  </definedNames>
  <calcPr calcId="191029"/>
  <extLst>
    <ext uri="GoogleSheetsCustomDataVersion1">
      <go:sheetsCustomData xmlns:go="http://customooxmlschemas.google.com/" r:id="rId17" roundtripDataSignature="AMtx7mi8KCq603nvcIdt4xcQWaLn4oaqwA=="/>
    </ext>
  </extLst>
</workbook>
</file>

<file path=xl/calcChain.xml><?xml version="1.0" encoding="utf-8"?>
<calcChain xmlns="http://schemas.openxmlformats.org/spreadsheetml/2006/main">
  <c r="H20" i="19" l="1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19" i="19"/>
  <c r="H11" i="19"/>
  <c r="H12" i="19"/>
  <c r="H13" i="19"/>
  <c r="H14" i="19"/>
  <c r="H15" i="19"/>
  <c r="H16" i="19"/>
  <c r="H17" i="19"/>
  <c r="H10" i="19"/>
  <c r="A22" i="20"/>
  <c r="H11" i="7"/>
  <c r="H12" i="7"/>
  <c r="H13" i="7"/>
  <c r="H14" i="7"/>
  <c r="H15" i="7"/>
  <c r="H16" i="7"/>
  <c r="H17" i="7"/>
  <c r="H18" i="7"/>
  <c r="H19" i="7"/>
  <c r="H20" i="7"/>
  <c r="H21" i="7"/>
  <c r="H10" i="7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16" i="14"/>
  <c r="H11" i="14"/>
  <c r="H12" i="14"/>
  <c r="H13" i="14"/>
  <c r="H14" i="14"/>
  <c r="H10" i="14"/>
  <c r="A43" i="15" l="1"/>
  <c r="A42" i="15"/>
  <c r="A27" i="15" l="1"/>
  <c r="A28" i="15" l="1"/>
  <c r="A29" i="15"/>
  <c r="A30" i="15"/>
  <c r="A31" i="15"/>
  <c r="A32" i="15"/>
  <c r="A33" i="15"/>
  <c r="A34" i="15"/>
  <c r="A35" i="15"/>
  <c r="A36" i="15"/>
  <c r="A37" i="15"/>
  <c r="A38" i="15"/>
  <c r="A39" i="15"/>
  <c r="A25" i="15"/>
  <c r="A26" i="15" l="1"/>
  <c r="A40" i="15"/>
  <c r="A41" i="15"/>
  <c r="A24" i="15"/>
  <c r="A18" i="15"/>
  <c r="A17" i="15"/>
  <c r="A22" i="15" l="1"/>
  <c r="A11" i="15"/>
  <c r="A12" i="15"/>
  <c r="A13" i="15"/>
  <c r="A14" i="15"/>
  <c r="A15" i="15"/>
  <c r="A16" i="15"/>
  <c r="A19" i="15"/>
  <c r="A20" i="15"/>
  <c r="A21" i="19" l="1"/>
  <c r="A22" i="19"/>
  <c r="A23" i="19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 l="1"/>
  <c r="A21" i="10" l="1"/>
  <c r="A20" i="10"/>
  <c r="A19" i="10" l="1"/>
  <c r="A12" i="10"/>
  <c r="A13" i="10"/>
  <c r="A14" i="10"/>
  <c r="A15" i="10"/>
  <c r="A16" i="10"/>
  <c r="A17" i="10"/>
  <c r="A18" i="10"/>
  <c r="A22" i="10"/>
  <c r="A23" i="10"/>
  <c r="A11" i="10"/>
  <c r="A21" i="11" l="1"/>
  <c r="A33" i="11"/>
  <c r="A35" i="11"/>
  <c r="A36" i="11"/>
  <c r="A37" i="11"/>
  <c r="A38" i="11"/>
  <c r="A39" i="11"/>
  <c r="A40" i="11"/>
  <c r="A41" i="11"/>
  <c r="A42" i="11"/>
  <c r="A43" i="11"/>
  <c r="A44" i="11"/>
  <c r="A45" i="11"/>
  <c r="A30" i="11"/>
  <c r="A31" i="11"/>
  <c r="A32" i="11"/>
  <c r="A29" i="11"/>
  <c r="A28" i="11"/>
  <c r="A25" i="11" l="1"/>
  <c r="A18" i="11"/>
  <c r="A19" i="11"/>
  <c r="A20" i="11"/>
  <c r="A22" i="11"/>
  <c r="A23" i="11"/>
  <c r="A24" i="11"/>
  <c r="A26" i="11"/>
  <c r="A17" i="11"/>
  <c r="A11" i="11" l="1"/>
  <c r="A34" i="8"/>
  <c r="A33" i="8"/>
  <c r="A30" i="8"/>
  <c r="A31" i="8"/>
  <c r="A32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14" i="8" l="1"/>
  <c r="A20" i="21" l="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15" i="21"/>
  <c r="A19" i="21" l="1"/>
  <c r="A18" i="21" l="1"/>
  <c r="A11" i="21"/>
  <c r="A12" i="21"/>
  <c r="A13" i="21"/>
  <c r="A14" i="21"/>
  <c r="A16" i="21"/>
  <c r="A10" i="21" l="1"/>
  <c r="A21" i="20" l="1"/>
  <c r="A17" i="20" l="1"/>
  <c r="A18" i="20"/>
  <c r="A19" i="20"/>
  <c r="A20" i="20"/>
  <c r="A16" i="20"/>
  <c r="A11" i="20"/>
  <c r="A12" i="20"/>
  <c r="A13" i="20"/>
  <c r="A14" i="20"/>
  <c r="A10" i="20"/>
  <c r="A27" i="19" l="1"/>
  <c r="A26" i="19"/>
  <c r="A20" i="19"/>
  <c r="A24" i="19"/>
  <c r="A25" i="19"/>
  <c r="A28" i="19"/>
  <c r="A29" i="19"/>
  <c r="A30" i="19"/>
  <c r="A31" i="19"/>
  <c r="A32" i="19"/>
  <c r="A33" i="19"/>
  <c r="A34" i="19"/>
  <c r="A35" i="19"/>
  <c r="A19" i="19" l="1"/>
  <c r="A17" i="19" l="1"/>
  <c r="A11" i="19"/>
  <c r="A12" i="19"/>
  <c r="A13" i="19"/>
  <c r="A14" i="19"/>
  <c r="A15" i="19"/>
  <c r="A16" i="19"/>
  <c r="A33" i="14" l="1"/>
  <c r="A34" i="14"/>
  <c r="A35" i="14"/>
  <c r="A25" i="14" l="1"/>
  <c r="A18" i="14"/>
  <c r="A19" i="14"/>
  <c r="A20" i="14"/>
  <c r="A21" i="14"/>
  <c r="A22" i="14"/>
  <c r="A23" i="14"/>
  <c r="A24" i="14"/>
  <c r="A26" i="14"/>
  <c r="A27" i="14"/>
  <c r="A28" i="14"/>
  <c r="A29" i="14"/>
  <c r="A30" i="14"/>
  <c r="A32" i="14" l="1"/>
  <c r="A17" i="14"/>
  <c r="A16" i="14"/>
  <c r="D5" i="21" l="1"/>
  <c r="G16" i="2" s="1"/>
  <c r="C5" i="21"/>
  <c r="F16" i="2" s="1"/>
  <c r="B5" i="21"/>
  <c r="E16" i="2" s="1"/>
  <c r="A5" i="21"/>
  <c r="D5" i="20"/>
  <c r="G15" i="2" s="1"/>
  <c r="C5" i="20"/>
  <c r="F15" i="2" s="1"/>
  <c r="B5" i="20"/>
  <c r="E15" i="2" s="1"/>
  <c r="A5" i="20"/>
  <c r="A10" i="19"/>
  <c r="D5" i="19"/>
  <c r="G14" i="2" s="1"/>
  <c r="C5" i="19"/>
  <c r="F14" i="2" s="1"/>
  <c r="B5" i="19"/>
  <c r="E14" i="2" s="1"/>
  <c r="A5" i="19"/>
  <c r="E5" i="20" l="1"/>
  <c r="H15" i="2" s="1"/>
  <c r="E5" i="21"/>
  <c r="H16" i="2" s="1"/>
  <c r="D16" i="2"/>
  <c r="D15" i="2"/>
  <c r="E5" i="19"/>
  <c r="H14" i="2" s="1"/>
  <c r="D14" i="2"/>
  <c r="A21" i="7"/>
  <c r="A12" i="7"/>
  <c r="A13" i="7"/>
  <c r="A14" i="7"/>
  <c r="A15" i="7"/>
  <c r="A16" i="7"/>
  <c r="A17" i="7"/>
  <c r="A18" i="7"/>
  <c r="A19" i="7"/>
  <c r="A20" i="7"/>
  <c r="H10" i="15" l="1"/>
  <c r="A10" i="15"/>
  <c r="D5" i="15"/>
  <c r="G22" i="2" s="1"/>
  <c r="C5" i="15"/>
  <c r="F22" i="2" s="1"/>
  <c r="B5" i="15"/>
  <c r="E22" i="2" s="1"/>
  <c r="A5" i="15"/>
  <c r="A14" i="14"/>
  <c r="A13" i="14"/>
  <c r="A12" i="14"/>
  <c r="A11" i="14"/>
  <c r="A10" i="14"/>
  <c r="D5" i="14"/>
  <c r="G13" i="2" s="1"/>
  <c r="C5" i="14"/>
  <c r="F13" i="2" s="1"/>
  <c r="B5" i="14"/>
  <c r="E13" i="2" s="1"/>
  <c r="A5" i="14"/>
  <c r="D13" i="2" s="1"/>
  <c r="D5" i="13"/>
  <c r="G21" i="2" s="1"/>
  <c r="C5" i="13"/>
  <c r="F21" i="2" s="1"/>
  <c r="B5" i="13"/>
  <c r="E21" i="2" s="1"/>
  <c r="A5" i="13"/>
  <c r="A15" i="11"/>
  <c r="A14" i="11"/>
  <c r="A13" i="11"/>
  <c r="A12" i="11"/>
  <c r="H10" i="11"/>
  <c r="A10" i="11"/>
  <c r="D5" i="11"/>
  <c r="G20" i="2" s="1"/>
  <c r="C5" i="11"/>
  <c r="F20" i="2" s="1"/>
  <c r="B5" i="11"/>
  <c r="E20" i="2" s="1"/>
  <c r="A5" i="11"/>
  <c r="H10" i="10"/>
  <c r="A10" i="10"/>
  <c r="D5" i="10"/>
  <c r="G19" i="2" s="1"/>
  <c r="C5" i="10"/>
  <c r="F19" i="2" s="1"/>
  <c r="B5" i="10"/>
  <c r="E19" i="2" s="1"/>
  <c r="A5" i="10"/>
  <c r="A12" i="8"/>
  <c r="A11" i="8"/>
  <c r="H10" i="8"/>
  <c r="A10" i="8"/>
  <c r="D5" i="8"/>
  <c r="G18" i="2" s="1"/>
  <c r="C5" i="8"/>
  <c r="F18" i="2" s="1"/>
  <c r="B5" i="8"/>
  <c r="E18" i="2" s="1"/>
  <c r="A5" i="8"/>
  <c r="A11" i="7"/>
  <c r="A10" i="7"/>
  <c r="D5" i="7"/>
  <c r="G11" i="2" s="1"/>
  <c r="C5" i="7"/>
  <c r="F11" i="2" s="1"/>
  <c r="B5" i="7"/>
  <c r="E11" i="2" s="1"/>
  <c r="A5" i="7"/>
  <c r="E5" i="15" l="1"/>
  <c r="H22" i="2" s="1"/>
  <c r="D22" i="2"/>
  <c r="E5" i="10"/>
  <c r="H19" i="2" s="1"/>
  <c r="D19" i="2"/>
  <c r="E5" i="13"/>
  <c r="H21" i="2" s="1"/>
  <c r="D21" i="2"/>
  <c r="E5" i="11"/>
  <c r="H20" i="2" s="1"/>
  <c r="D20" i="2"/>
  <c r="E5" i="8"/>
  <c r="H18" i="2" s="1"/>
  <c r="D18" i="2"/>
  <c r="E5" i="14"/>
  <c r="H13" i="2" s="1"/>
  <c r="E5" i="7"/>
  <c r="H11" i="2" s="1"/>
  <c r="D11" i="2"/>
  <c r="G23" i="2"/>
  <c r="F23" i="2"/>
  <c r="D23" i="2" l="1"/>
  <c r="E23" i="2"/>
  <c r="H23" i="2" l="1"/>
  <c r="E25" i="2" s="1"/>
  <c r="E26" i="2"/>
  <c r="B40" i="2"/>
  <c r="B40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1" authorId="0" shapeId="0" xr:uid="{C65EDE3C-8A31-4409-8044-7BACE94700A3}">
      <text>
        <r>
          <rPr>
            <b/>
            <sz val="9"/>
            <color indexed="81"/>
            <rFont val="Tahoma"/>
            <family val="2"/>
          </rPr>
          <t xml:space="preserve">Ongoing.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<sst xmlns="http://schemas.openxmlformats.org/spreadsheetml/2006/main" count="1481" uniqueCount="555">
  <si>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</si>
  <si>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</si>
  <si>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</si>
  <si>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</si>
  <si>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</si>
  <si>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</si>
  <si>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</si>
  <si>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</si>
  <si>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</si>
  <si>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</si>
  <si>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</si>
  <si>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</si>
  <si>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</si>
  <si>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</si>
  <si>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</si>
  <si>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</si>
  <si>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</si>
  <si>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</si>
  <si>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</si>
  <si>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</si>
  <si>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</si>
  <si>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</si>
  <si>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</si>
  <si>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</si>
  <si>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</si>
  <si>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</si>
  <si>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</si>
  <si>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</si>
  <si>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</si>
  <si>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</si>
  <si>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</si>
  <si>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</si>
  <si>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</si>
  <si>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</si>
  <si>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</si>
  <si>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</si>
  <si>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</si>
  <si>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</si>
  <si>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</si>
  <si>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</si>
  <si>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</si>
  <si>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</si>
  <si>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</si>
  <si>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</si>
  <si>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</si>
  <si>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</si>
  <si>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</si>
  <si>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</si>
  <si>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</si>
  <si>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</si>
  <si>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</si>
  <si>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</si>
  <si>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Manual Testing Web (eComere) moriitalia.com</t>
  </si>
  <si>
    <t>Homepage</t>
  </si>
  <si>
    <t>Shopping Cart</t>
  </si>
  <si>
    <t>Payment</t>
  </si>
  <si>
    <t>User Account</t>
  </si>
  <si>
    <t>Order Manage</t>
  </si>
  <si>
    <t>Product Detail</t>
  </si>
  <si>
    <t>24/09/2025</t>
  </si>
  <si>
    <t>Functional Testing Web (eCommerce) Moriitalia.com</t>
  </si>
  <si>
    <t xml:space="preserve"> TEST REPORT</t>
  </si>
  <si>
    <t>Moriitalia.com</t>
  </si>
  <si>
    <t>Google Chrome Web Browser</t>
  </si>
  <si>
    <t>Hoàng Đỉnh</t>
  </si>
  <si>
    <t>HomePage</t>
  </si>
  <si>
    <t>_ Perform visual testing of the homepage interface.</t>
  </si>
  <si>
    <t>_ Visit the URL:
Moriitalia.com</t>
  </si>
  <si>
    <t>_ Reach the page successfully.</t>
  </si>
  <si>
    <t>_ Verify Header (Logo, Navigation Link)</t>
  </si>
  <si>
    <t>_ Verify Search Product</t>
  </si>
  <si>
    <t xml:space="preserve">_ Input product name "Nồi Cơm"
_ Press Enter or click on search icon </t>
  </si>
  <si>
    <t>_ Display text box, placeholder "Tìm theo tên sản phẩm, thương hiệu," and search icon by default.
_ Show dropdown list "Nồi Cơm" when typing and allow user click to access detailed product page.</t>
  </si>
  <si>
    <t>_ Verify Login / Registration</t>
  </si>
  <si>
    <t xml:space="preserve">_ Hover mouse on Login / Registration area.
</t>
  </si>
  <si>
    <t>_ Verify Dropdown list Product Category</t>
  </si>
  <si>
    <t>_ Reach the page successfully.
_ Hover mouse on Dropdown list Product Category area.</t>
  </si>
  <si>
    <t>_ Display fully 8 columns: "Dụng Cụ Nấu Ăn", "Phụ Kiện Làm Bếp", "Dao - Kéo", "Dụng Cụ Làm Bánh", "Đồ Dùng Bàn Ăn", "Bình Giữ Nhiệt", "Điện Gia Dụng", "Bảo Quản Thực Phẩm", "Quà Tặng".
_ Hovering over each category displays the corresponding product list.
_ Ensure user can click dropdown list under each product category.</t>
  </si>
  <si>
    <t>_ Verify Banner Events</t>
  </si>
  <si>
    <t>_ Verify Product Image Category</t>
  </si>
  <si>
    <t>_ Verify New Arrival</t>
  </si>
  <si>
    <t>_ Verify Must-Have Household Items</t>
  </si>
  <si>
    <t>_ Verify Partner Brands</t>
  </si>
  <si>
    <t>_ Banner events show clearly image with no blur or broken.
_ Can navigate button to check previous and next banner.
_ Allow user click to see contents on banner.</t>
  </si>
  <si>
    <t>_ Display all product by image category.
_ Ensure label name as the same with image contents.
_ Allow user click to access product category.</t>
  </si>
  <si>
    <t>_ Reach the page successfully.
_ Scrolling down to Product Image Category</t>
  </si>
  <si>
    <t>_ Reach the page successfully.
_ Scrolling down to New Arrival</t>
  </si>
  <si>
    <t>_ Product show clearly image with no blur or broken.
_ Have label name and price under image.
_ Can navigate button to check previous and next product.
_ Allow user click to see product detail.</t>
  </si>
  <si>
    <t>_ Reach the page successfully.
_ Scrolling down to Must-Have Household Items</t>
  </si>
  <si>
    <t>_ Reach the page successfully.
_ Scrolling down to Partner Brands</t>
  </si>
  <si>
    <t>_ Reach the page successfully.
_ Scrolling down to bottom page.</t>
  </si>
  <si>
    <t>_ Label "Moriitalia Luxury" will be highlighted show on page.
_ Partner Brands show clearly image with no blur or broken. 
_ User can press the image brand to see more information.</t>
  </si>
  <si>
    <t>_ Display Icon Moriitalia and Navigation Link by default.
_ Hover on the icon and navigation link will changes state of cursor.
_ Activate the icon will move to homepage, click on navigation link will redirect correct page.</t>
  </si>
  <si>
    <t xml:space="preserve">_ System will display link Contact, Customer Support, Career and Social Media icon, Payment icon.
_ Verify that the links or Social Media icon will redirect to the intended webpage and no links are broken.
</t>
  </si>
  <si>
    <t>_ Verify Footer Link</t>
  </si>
  <si>
    <t xml:space="preserve">_ Footer text area will show correctly: 
+ Company infor (name, founding year, tax code, liscense number).
+ Hotline and email.
+ Headquarter, store and factory adress.
</t>
  </si>
  <si>
    <t xml:space="preserve">_ Verify Footer Text </t>
  </si>
  <si>
    <t>_Visit the URL: Moriitalia.com</t>
  </si>
  <si>
    <t>_ Verify UI of Registration</t>
  </si>
  <si>
    <t xml:space="preserve">_ Mouse hover on "Đăng Nhập / Đăng Ký" label or        icon.
_ Click on internal link "Đăng Ký".
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</si>
  <si>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 uncheck by default.
+ Button "Đăng Ký".
</t>
  </si>
  <si>
    <t>_ Verify all Textbox</t>
  </si>
  <si>
    <t>_ Verify Label and Placeholder</t>
  </si>
  <si>
    <t>_ Verify Checkbox</t>
  </si>
  <si>
    <t>_ Verify Button "Đăng Ký"</t>
  </si>
  <si>
    <t>_ Display "Đăng Nhập / Đăng Ký" link, icon            by default.
_ Hover link or icon will show pop-up Login and hide it when the cursor leaves the login area.
_ When click on label "Đăng Nhập / Đăng Ký" or login icon, pop-up will show allow user typing email, password to sign-in.</t>
  </si>
  <si>
    <t>Register</t>
  </si>
  <si>
    <t>Sign-in</t>
  </si>
  <si>
    <t>Forgot Password</t>
  </si>
  <si>
    <t>Change Password</t>
  </si>
  <si>
    <t>Search Items</t>
  </si>
  <si>
    <t>_ Check the registration function</t>
  </si>
  <si>
    <t>_Visit the URL: Moriitalia.com
_ Mouse hover on "Đăng Nhập / Đăng Ký" label or          icon.
_ Click on internal link "Đăng Ký".</t>
  </si>
  <si>
    <t>_ System show error message "Vui lòng Đồng Ý Các Điều Khoản" on top page.
_ Blank Textbox border will changes to red color and appear label "Vui lòng nhập…" suggestion user enter valid data.
_ Registration attempt was not completed.</t>
  </si>
  <si>
    <t>_ Label  "Địa chỉ email không hợp lệ " will appear under email when typing on the field.
_ Registration attempt was not completed.</t>
  </si>
  <si>
    <t>_ At Registration form, leave all fields blank and click on "Đăng Ký" button.</t>
  </si>
  <si>
    <t>_ Enter valid data to all fields.
_ Click on "Đăng Ký" button.</t>
  </si>
  <si>
    <t>_ Label  "Số điện thoại không chính xác " will appear under Phone field.
_ Registration attempt was not completed.</t>
  </si>
  <si>
    <t>_ Label  "Mật khẩu và mật khẩu xác nhận không giống nhau. " will appear under password field.
_ Registration attempt was not completed.</t>
  </si>
  <si>
    <t xml:space="preserve">
_ User registration session completed, redirecting to homepage.
_ A confirmation email will be sent to user address after successful registration.
_ Label "Đăng Nhập / Đăng Ký" on top page will be replaced by user name. </t>
  </si>
  <si>
    <t>_ Each field on Register form will be selected when pressing the "Tab" keyboard.</t>
  </si>
  <si>
    <t>_ Enter incorrect format by not following "username@domain.extension" in email field.
_ Enter valid data to in the remaining fields.
_ Click on "Đăng Ký" button.</t>
  </si>
  <si>
    <t>_ Enter Password confirmation does not match with Password.
_ Enter valid data to in the remaining fields.
_ Click on "Đăng Ký" button.</t>
  </si>
  <si>
    <t>_ Attempt to register using an email address that has already been registered.
_ Enter valid data to in the remaining fields.
_ Click on "Đăng Ký" button.</t>
  </si>
  <si>
    <t>_ System will show "Địa chỉ email này đã được sử dụng. Vui lòng đăng nhập hoặc chọn chức năng Quên Mật Khẩu."
_ Registration attempt was not completed.</t>
  </si>
  <si>
    <t>_ Enter number and character in phone field.
_ Enter valid data to in the remaining fields.
_ Click on "Đăng Ký" button.</t>
  </si>
  <si>
    <t xml:space="preserve">_ Activate the Google social icon link to enable sign-up.
</t>
  </si>
  <si>
    <t>_ Redirect to sign-in with google page.
_ Allow login via api and return homepage.
_ Ensure user using both email and social platform with the same email. It will be treated as a single account, not two separate ones.</t>
  </si>
  <si>
    <t>_ Label  "Địa chỉ email này đã được sử dụng. Vui lòng đăng nhập hoặc chọn chức năng Quên Mật Khẩu " will appear under email when typing on the field.
_ Registration attempt was not completed.</t>
  </si>
  <si>
    <t>_ Verify the data stored in the database.</t>
  </si>
  <si>
    <t>_ Return 1 result.</t>
  </si>
  <si>
    <t>_ Authorized to access the database server.
_ User has been added.</t>
  </si>
  <si>
    <t>_ Check for duplicate records:
 SELECT COUNT(*) FROM users
 WHERE email = 'user1@example.com';</t>
  </si>
  <si>
    <t>_ No result should be returned.</t>
  </si>
  <si>
    <t>_Validate email format:
 SELECT email FROM users 
 WHERE email NOT LIKE '%@%.%';</t>
  </si>
  <si>
    <t>_ Password should be in hashed format (not plain text)</t>
  </si>
  <si>
    <t>_ Check user role:
 SELECT role FROM users 
 WHERE email = 'user1@example.com';</t>
  </si>
  <si>
    <t>_ Value should be returned user member, etc.</t>
  </si>
  <si>
    <t>1. UI Testing</t>
  </si>
  <si>
    <t>2. Functional Testing</t>
  </si>
  <si>
    <t>3. Database Testing</t>
  </si>
  <si>
    <t>UI Testing</t>
  </si>
  <si>
    <t>_ Label  "Mật khẩu không được có khoảng trắng" will appear under password field.
_ Registration attempt was not completed.</t>
  </si>
  <si>
    <t xml:space="preserve">_ Mouse hover on "Đăng Nhập / Đăng Ký" label or        icon.
</t>
  </si>
  <si>
    <t>_ Verify Show Hide password icon</t>
  </si>
  <si>
    <t>_ Verify Forgot Password link</t>
  </si>
  <si>
    <t>_ Verify Button "Đăng Nhập"</t>
  </si>
  <si>
    <t>_ Verify Checkbox "Ghi nhớ thông tin đăng nhập"</t>
  </si>
  <si>
    <t>_ Verify Social platform login icon</t>
  </si>
  <si>
    <r>
      <t xml:space="preserve">_ The Login interface wil popup and present the following fields:
+ Textbox "Nhập Email", "Nhập Mật Khẩu".
+ Show Hide password eye icon </t>
    </r>
    <r>
      <rPr>
        <sz val="10"/>
        <color theme="1"/>
        <rFont val="Tahoma"/>
        <family val="2"/>
      </rPr>
      <t>👁️</t>
    </r>
    <r>
      <rPr>
        <sz val="10"/>
        <color rgb="FFFF0000"/>
        <rFont val="Tahoma"/>
        <family val="2"/>
      </rPr>
      <t xml:space="preserve">
+ Forgot Password Link "Quên Mật Khẩu".
+ Registration Link "Đăng Ký".
+ Button "Đăng Nhập".
+ Checkbox "Ghi Nhớ Thông Tin Đăng Nhập"
+ Social platform login icon.</t>
    </r>
  </si>
  <si>
    <t>_ Verify that the password is encrypted:
 SELECT password FROM users 
 WHERE email = 'user1@example.com';</t>
  </si>
  <si>
    <t xml:space="preserve">_ Show Hide password eye icon 👁️ will display on page and hiden password by default.
_ User able to show or hide password by activate / inactivate icon. </t>
  </si>
  <si>
    <t>_ Forgot Password Link "Quên Mật Khẩu ?" will display on page by default.
_ Hovering over link will trigger a glowing effect. 
_ User able to click link will redirect to Forgot Password page.</t>
  </si>
  <si>
    <t>_ Forgot Password Link "Quên Mật Khẩu ?" will display on page by default.
_ Hovering over link will trigger a glowing effect. 
_ User able to click link will redirect to Registration Password page.</t>
  </si>
  <si>
    <t>_ Verify Registration link</t>
  </si>
  <si>
    <t>_ Checkbox will show label "Ghi nhớ thông tin đăng nhập" and uncheck by default.
_ Allow user enable, disable by click on.
_ When the mouse hovers over the checkbox, its border changes color.</t>
  </si>
  <si>
    <t xml:space="preserve">_ The system displays three social login options: Facebook, Google, and Microsoft.
_When a user clicks on a social login icon, the corresponding platform's authentication API is activate.
</t>
  </si>
  <si>
    <t>_ Verify UI of Sign-in.</t>
  </si>
  <si>
    <t>_ Check Sign-in Functional</t>
  </si>
  <si>
    <t xml:space="preserve">_ User login successfully and redirect to homepage.
_ Label "Đăng Nhập / Đăng Ký" on top page will be replaced by user name. </t>
  </si>
  <si>
    <t>_ Mouse hover on "Đăng Nhập / Đăng Ký" label or        icon.
_ Login attempt using account created successfully.
_ Press the button "Đăng Nhập".</t>
  </si>
  <si>
    <t>_ User's login information remains in the input fields.</t>
  </si>
  <si>
    <t xml:space="preserve">_ Navigate or access each fields on Sign-in form by presssing the "Tab" on the keyboard.
</t>
  </si>
  <si>
    <t xml:space="preserve">_ Navigate or access each fields on Register form by presssing the "Tab" on the keyboard.
</t>
  </si>
  <si>
    <t xml:space="preserve">_ Mouse hover on "Đăng Nhập / Đăng Ký" label or        icon.
_ Enter valid data to textbox "Nhập Email", "Nhập Mật Khẩu".
_ Pressing the "Enter" on the keyboard </t>
  </si>
  <si>
    <t>_ Each field on Sign-in form will be selected when pressing the "Tab" keyboard.</t>
  </si>
  <si>
    <t>_ Mouse hover on "Đăng Nhập / Đăng Ký" label or        icon.
_ Leave the textbox "Nhập Email", "Nhập Mẩu Khẩu" blank.
_ Press the button "Đăng Nhập".</t>
  </si>
  <si>
    <t>_ Sign-in form will show message "Vui lòng nhập Email" under textbox "Nhập Email". 
_ Sign-in attempt was not completed.</t>
  </si>
  <si>
    <t>_ Mouse hover on "Đăng Nhập / Đăng Ký" label or        icon.
_ Enter valid data to textbox "Nhập Email".
_ Leave textbox "Nhập Mẩu Khẩu" blank.
_ Press the button "Đăng Nhập".</t>
  </si>
  <si>
    <t>_ System will redirect to login page.
_ Sign-in form will show message "Vui lòng nhập Mật Khẩu" under textbox "Nhập Mật Khẩul". 
_ Sign-in attempt was not completed.</t>
  </si>
  <si>
    <t>_ Mouse hover on "Đăng Nhập / Đăng Ký" label or        icon.
_ Enter valid data to textbox "Nhập Mật Khẩu".
_ Leave textbox "Nhập Email" blank.
_ Press the button "Đăng Nhập".</t>
  </si>
  <si>
    <t xml:space="preserve">_ Mouse hover on "Đăng Nhập / Đăng Ký" label or        icon.
_ Enter invalid data without symbol "@"  in textbox "Nhập Email" ("usernamedomain.extension")
</t>
  </si>
  <si>
    <t xml:space="preserve">_ Mouse hover on "Đăng Nhập / Đăng Ký" label or        icon.
_ Enter invalid data without symbol "."  in textbox "Nhập Email".
("username@domainextension")
</t>
  </si>
  <si>
    <t xml:space="preserve">_ Mouse hover on "Đăng Nhập / Đăng Ký" label or        icon.
_ Enter valid data in textbox "Nhập Email" with a space " " at the end.
</t>
  </si>
  <si>
    <t>_ Mouse hover on "Đăng Nhập / Đăng Ký" label or        icon.
_ Enter valid data to textbox "Nhập Email".
_ Enter invalid data to textbox "Nhập Mật Khẩu".
_ Press the button "Đăng Nhập".</t>
  </si>
  <si>
    <t>_ System will redirect to login page.
_ Email information remains in the input fields.
_ Sign-in form will show message "Đăng nhập không thành công vui lòng thử lại".
_ Sign-in attempt was not completed.</t>
  </si>
  <si>
    <t>_ Mouse hover on "Đăng Nhập / Đăng Ký" label or        icon.
_ Enter valid data to textbox "Nhập Email", "Nhập Mật Khẩu".
_ Activate checkbox "Ghi nhớ thông tin đăng nhập".
_ Reload page, return sing-in form again.</t>
  </si>
  <si>
    <t>_ Mouse hover on "Đăng Nhập / Đăng Ký" label or        icon.
_ Login attempt using account created successfully.
_ Press the button "Đăng Nhập".
_ Pressing the reload or back button on web browser.</t>
  </si>
  <si>
    <t xml:space="preserve">_ User is not sign-out remaining logged status. </t>
  </si>
  <si>
    <t>_The system will show ""Bạn đã nhập sai mật khẩu 5 lần. Vui lòng thử lại sau 10 phút.".
_ Temporarily lock access and require a 10-minute waiting period before allowing further login attempts.</t>
  </si>
  <si>
    <t>_ Verify UI of Forgot Password.</t>
  </si>
  <si>
    <t>_ Mouse hover on "Đăng Nhập / Đăng Ký" label or        icon.
_ Click on internal link "Quên Mật Khẩu".</t>
  </si>
  <si>
    <t>_ Verify Textbox "Nhập Email", "Nhập Mật Khẩu".</t>
  </si>
  <si>
    <t>_ Verify Title "Quên Mật Khẩu"</t>
  </si>
  <si>
    <t>_ Verify Label "Vui lòng cung cấp email đã đăng ký để lấy lại mật khẩu."</t>
  </si>
  <si>
    <t>_ Verify Textbox "Email"</t>
  </si>
  <si>
    <t>_ Verify Button "Gửi"</t>
  </si>
  <si>
    <t xml:space="preserve">_ System will display title "Quên mật khẩu".
_ The title should not be cut off, overflow, and align left.
 </t>
  </si>
  <si>
    <t>_ Show label "Vui lòng cung cấp email đã đăng ký để lấy lại mật khẩu." by default.</t>
  </si>
  <si>
    <t>_ Button "Đăng Ký" will show on page.
_ Verify that all button area are clickable, not only text.
_ Allow user click on to Registration.
_ Hovering over the button triggers a glowing effect that lights up the button.</t>
  </si>
  <si>
    <t>_ Button "Đăng Nhập" will show on page.
_ Verify that all button area are clickable, not only text.
_ Allow user click on to login.
_ Hovering over the button triggers a glowing effect that lights up the button.</t>
  </si>
  <si>
    <t>_ Check Forgot Password functional</t>
  </si>
  <si>
    <t>_Visit the URL: Moriitalia.com
_ Mouse hover on "Đăng Nhập / Đăng Ký" label or                icon.
_ Click on internal link "Quên Mật Khẩu".</t>
  </si>
  <si>
    <t>_ Enter valid data to textbox "Email:*".
_ Pressing the button "Gửi".</t>
  </si>
  <si>
    <t>_ System wil appear label "Email đã được gửi, vui long kiểm tra hộp thư của bạn."
_ A request change password email will be sent to correct address.</t>
  </si>
  <si>
    <t>_ Enter a non-existent email address into the "Email" field.
_ Pressing the button "Gửi".</t>
  </si>
  <si>
    <t>_ System wil appear label "Không tìm thấy địa chỉ Email."  
_ Send mail attempt was not completed.</t>
  </si>
  <si>
    <t>_ Leave field "Email" blank.
_ Pressing the button "Gửi".</t>
  </si>
  <si>
    <t>_ System wil appear label "Vui lòng nhập email."  
_ Send mail attempt was not completed.</t>
  </si>
  <si>
    <t xml:space="preserve">_ System wil appear message "Đường dẫn khôi phục mật khẩu của bạn đã hết hạn."  </t>
  </si>
  <si>
    <t>_ Enter valid data to textbox "Email:*".
_ Pressing the button "Gửi".
_ Login email address has been registered.
_ Access the inbox mail, find the verification email.</t>
  </si>
  <si>
    <t>_ Enter valid data to all fields.
_ Click on "Đăng Ký" button.
_ Login email address has been registered.
_ Access the inbox mail, find the verification email.</t>
  </si>
  <si>
    <t>_ The confirmation email was sent from the correct address.
_ The email will be sending to the inbox folder, not the spam folder.
_ Email content are in the correct format.</t>
  </si>
  <si>
    <t>_ The confirmation email was sent from the correct address.
_ Request change password mail show subject "[Moriitalia] - Yêu cầu thay đổi mật khẩu".
_ The email will be sending to the inbox folder, not the spam folder.
_ Email content are in the correct format.</t>
  </si>
  <si>
    <t>_ Enter valid data to textbox "Email:*".
_ Pressing the button "Gửi".
_ Do not click the confỉmation link in the email within 24 hours.
_ Login email address has been registered.
_ Access the inbox mail, click authentication link in the verification email.</t>
  </si>
  <si>
    <t>_ Enter valid data to textbox "Email:*".
_ Pressing the button "Gửi".
_ Login email address has been registered.
_ Access the inbox mail, click authentication link in the verification email.</t>
  </si>
  <si>
    <t>_ User redirect to Change Password page in web.</t>
  </si>
  <si>
    <t>_ Verify UI of Change Password.</t>
  </si>
  <si>
    <t>_ Verify title "Đổi Mật Khẩu"</t>
  </si>
  <si>
    <t>_ Verify textbox "Mật khẩu cũ"</t>
  </si>
  <si>
    <t>_ Verify textbox "Mật khẩu mới"</t>
  </si>
  <si>
    <t>_ Verify "Xác nhận lại mật khẩu".</t>
  </si>
  <si>
    <t>_ Button "ĐỔI MẬT KHẨU"</t>
  </si>
  <si>
    <t>_ Visit the URL: Moriitalia.com
_ The user successfully sign-in into the system.</t>
  </si>
  <si>
    <t xml:space="preserve">
_ Mouse hover on "User Name" label or icon.
_ Click on the dropdown link "Thông tin của tôi" and select "Đổi Mật Khẩu".
</t>
  </si>
  <si>
    <t>_ Button "ĐỔI MẬT KHẨU" will show on page.
_ Verify that all button area are clickable, not only text.
_ Allow user press to change password.
_ Hovering over the button triggers a glowing effect that lights up the button.</t>
  </si>
  <si>
    <t>_ Check Change Password functional</t>
  </si>
  <si>
    <t xml:space="preserve">_ Navigate or access each fields on "Đổi Mật Khẩu" form by presssing the "Tab" on the keyboard.
</t>
  </si>
  <si>
    <t>_ Each field on "Đổi Mật Khẩu" form will be selected when pressing the "Tab" keyboard.</t>
  </si>
  <si>
    <t>_ The user successfully sign-in into the system.
Hover over the "User Name" label or icon → open the "Thông tin của tôi" dropdown → select the "Đổi Mật Khẩu" form.</t>
  </si>
  <si>
    <t>_ Verify label "Độ mạnh mật khẩu"</t>
  </si>
  <si>
    <t>_ Either the "Mật Khẩu Cũ" or "Mật Khẩu Mới" field should be displayed password strength (e.g., "Yếu", "Trung Bình", "Mạnh") when user enter the password.</t>
  </si>
  <si>
    <r>
      <t xml:space="preserve">_ System will display blank Textbox with placeholder "Nhập Email", "Nhập Mật Khẩu" by default.
_ The placeholder will automatically disappear when the user starts typing.
_ Allow user input up to 50 character in textbox "Nhập Email".
_ Allow user input up to 20 character and securely hiden </t>
    </r>
    <r>
      <rPr>
        <b/>
        <i/>
        <sz val="10"/>
        <rFont val="Tahoma"/>
        <family val="2"/>
      </rPr>
      <t>***</t>
    </r>
    <r>
      <rPr>
        <sz val="10"/>
        <rFont val="Tahoma"/>
        <family val="2"/>
      </rPr>
      <t xml:space="preserve"> when typing.
_ Label "Nhập Email*:", "Nhập Mật Khẩu" will align correctly with textbox.
</t>
    </r>
  </si>
  <si>
    <r>
      <t xml:space="preserve">_ System will display blank Textbox with placeholder " Nhập mật khẩu cũ" by default.
_ Label "Mật khẩu cũ*:"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</si>
  <si>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r>
      <t xml:space="preserve">_ System will display blank Textbox with placeholder " Nhập lại mật khẩu" by default.
_ Label "Xác nhận lại mật khẩu"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</si>
  <si>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Enter only 3 character in password, enter valid data to in the remaining fields.
_ Click on "Đăng Ký" button.</t>
  </si>
  <si>
    <t>_ Label  "Mật khẩu phải có 4 ký tự bao gồm chữ và số " will appear under password field.
_ Registration attempt was not completed.</t>
  </si>
  <si>
    <t>_ Enter only 4 character in password.
_ Enter valid data to in the remaining fields.
_ Click on "Đăng Ký" button.</t>
  </si>
  <si>
    <t>_ Enter only 3 number in password, enter valid data to in the remaining fields.
_ Click on "Đăng Ký" button.</t>
  </si>
  <si>
    <t>_ Enter only 4 number in password, enter valid data to in the remaining fields.
_ Click on "Đăng Ký" button.</t>
  </si>
  <si>
    <t>_ Enter 4 characters including both character and numbers, with a space " " at the end.
_ Enter valid data to in the remaining fields.
_ Click on "Đăng Ký" button.</t>
  </si>
  <si>
    <t>Fill in all three password fields:
+Mật khẩu cũ: Test@123
+Mẩu khẩu mới: abc1 (min 4)
+Xác nhận lại mật khẩu: abc1
_ Pressing the button "Đổi Mật Khẩu".</t>
  </si>
  <si>
    <t>Fill in all three password fields:
+Mật khẩu cũ: Test@123
+Mẩu khẩu mới: Xyz@1234
+Xác nhận lại mật khẩu: Abc@1234
_ Pressing the button "Đổi Mật Khẩu".</t>
  </si>
  <si>
    <t>Fill in all three password fields:
+Mật khẩu cũ: Demo@123 (non validation)
+Mẩu khẩu mới: ABCD@123
+Xác nhận lại mật khẩu: ABCD@123
_ Pressing the button "Đổi Mật Khẩu".</t>
  </si>
  <si>
    <r>
      <t>***Note:</t>
    </r>
    <r>
      <rPr>
        <b/>
        <i/>
        <sz val="11"/>
        <rFont val="Segoe UI"/>
        <family val="2"/>
      </rPr>
      <t xml:space="preserve"> User's current password = Test@123</t>
    </r>
  </si>
  <si>
    <t>_ Label "Mật khẩu đã được thay đổi." will appear on Đổi mật khẩu form.
_ User change password session completed.</t>
  </si>
  <si>
    <t>_ Label "Mật khẩu của bạn trùng với mật khẩu gần nhất bạn sử dụng. Vui lòng chọn mật khẩu khác." will appear on Đổi mật khẩu form.
_ Change password attempt was not completed.</t>
  </si>
  <si>
    <t>_ Label "Mật khẩu phải có ít nhất 4 đến 20 ký tự bao gồm chữ và số." will appear on Đổi mật khẩu form.
_ Change password attempt was not completed.</t>
  </si>
  <si>
    <t>_ Label "Mật khẩu mới và mật khẩu xác nhận không giống nhau." will appear on Đổi mật khẩu form.
_ Change password attempt was not completed.</t>
  </si>
  <si>
    <t>Fill in all three password fields:
+Mật khẩu cũ: ""
+Mẩu khẩu mới: ""
+Xác nhận lại mật khẩu: ""
_ Pressing the button "Đổi Mật Khẩu".</t>
  </si>
  <si>
    <t>_ Label "Vui lòng nhập..." will appear all three password fields on "Đổi mật khẩu" form.
_ Change password attempt was not completed.</t>
  </si>
  <si>
    <t>Fill in all three password fields:
+Mật khẩu cũ: Test@123
+Mẩu khẩu mới: ""
+Xác nhận lại mật khẩu: ""
_ Pressing the button "Đổi Mật Khẩu".</t>
  </si>
  <si>
    <t>_ Label "Vui lòng nhập..." will appear on "Mật khẩu mới", "Xác nhận mật khẩu mới".
_ Change password attempt was not completed.</t>
  </si>
  <si>
    <t>Fill in all three password fields:
+Mật khẩu cũ: ""
+Mẩu khẩu mới: ""
+Xác nhận lại mật khẩu: Test@123
_ Pressing the button "Đổi Mật Khẩu".</t>
  </si>
  <si>
    <t>_ Label "Vui lòng nhập..." will appear on "Mật khẩu cũ", "Mật khẩu mới".
_ Change password attempt was not completed.</t>
  </si>
  <si>
    <t>Fill in all three password fields:
+Mật khẩu cũ: Test@123
+Mẩu khẩu mới: Abcd@123
+Xác nhận lại mật khẩu: ""
_ Pressing the button "Đổi Mật Khẩu".</t>
  </si>
  <si>
    <t>_ Label "Vui lòng nhập..." will appear on "Xác nhận lại mật khẩu".
_ Change password attempt was not completed.</t>
  </si>
  <si>
    <t>_ Label "Vui lòng nhập..." will appear on "Mật khẩu cũ".
_ Change password attempt was not completed.</t>
  </si>
  <si>
    <t xml:space="preserve">Fill in all three password fields:
+Mật khẩu cũ: Test@123
+Mẩu khẩu mới: Testing@123
+Xác nhận lại mật khẩu: Testing@123
_ Pressing the "Enter" on the keyboard </t>
  </si>
  <si>
    <r>
      <t xml:space="preserve">_ System will display blank Textbox with placeholder "Mật khẩu ít nhất 4 ký tự bao gồm chữ và số" by default.
_ Label "Mật khẩu mới*:"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</si>
  <si>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User login successfully and redirect to homepage.</t>
  </si>
  <si>
    <t>Fill in all three password fields:
+Mật khẩu cũ: Test@123
+Mẩu khẩu mới: Testing@123
+Xác nhận lại mật khẩu: Testing@123
_ Pressing the button "Đổi Mật Khẩu".
_ Log-out -&gt;  log-in to the website using the newly updated password.</t>
  </si>
  <si>
    <t>Fill in all three password fields:
+Mật khẩu cũ: Test@123
+Mẩu khẩu mới: Testabcd (all character)
+Xác nhận lại mật khẩu: Testabcd
_ Pressing the button "Đổi Mật Khẩu".</t>
  </si>
  <si>
    <t>Fill in all three password fields:
+Mật khẩu cũ: Test@123
+Mẩu khẩu mới: 123456789 (all number)
+Xác nhận lại mật khẩu: 123456789
_ Pressing the button "Đổi Mật Khẩu".</t>
  </si>
  <si>
    <t>Fill in all three password fields:
+Mật khẩu cũ: Test@123
+Mẩu khẩu mới: Abcd@123 
+Xác nhận lại mật khẩu: abcd@123
_ Pressing the button "Đổi Mật Khẩu".</t>
  </si>
  <si>
    <t>Fill in all three password fields:
+Mật khẩu cũ: Test@123
+Mẩu khẩu mới: ab3 (length 3)
+Xác nhận lại mật khẩu: ab3
_ Pressing the button "Đổi Mật Khẩu".</t>
  </si>
  <si>
    <t>Fill in all three password fields:
+Mật khẩu cũ: Test@123
+Mẩu khẩu mới: aaaaabbbbbccccc12345 (max 20)
+Xác nhận lại mật khẩu:  aaaaabbbbbccccc12345
_ Pressing the button "Đổi Mật Khẩu".</t>
  </si>
  <si>
    <t>Fill in all three password fields:
+Mật khẩu cũ: Test@123
+Mẩu khẩu mới: aaaaabbbbbccccc123456 (length 21)
+Xác nhận lại mật khẩu: aaaaabbbbbccccc123456
_ Pressing the button "Đổi Mật Khẩu".</t>
  </si>
  <si>
    <t>_ Verify UI of Search Items</t>
  </si>
  <si>
    <t xml:space="preserve">_ The Forgot Password interface wil  present the following fields:
+ Title "Quên Mật Khẩu".
+ Label "Vui lòng cung cấp email đã đăng ký để lấy lại mật khẩu.", 
+ Textbox "Email"
+ Button "Gửi"
</t>
  </si>
  <si>
    <t>_ Verify Textbox</t>
  </si>
  <si>
    <t xml:space="preserve">_ System will display blank Textbox with placeholder "Tìm theo tên sản phẩm, thương hiệu" by default.
_ Allow users to enter a minimum of 2 characters in textbox.
_ The placeholder will automatically disappear when the user starts typing.
</t>
  </si>
  <si>
    <t>_ Verify Icon Search</t>
  </si>
  <si>
    <t xml:space="preserve">_ Search icon will show in textbox and align right.
_ Verify that all icon area are clickable.
_ Allow user press to search items.
_ Hovering over the search icon will appear the cursor. </t>
  </si>
  <si>
    <t>_ Check Search Functional</t>
  </si>
  <si>
    <t xml:space="preserve">_ Allow user paste keywords using the mouse.
</t>
  </si>
  <si>
    <t xml:space="preserve">_ Input keyword "Chảo" into the Search field.
_ Pressing the "Enter" on the keyboard </t>
  </si>
  <si>
    <t>_ Input keyword "Chảo" into the Search field.
_ Click on the icon Search.</t>
  </si>
  <si>
    <t>_ Redirect to the Search Results page and display all “Chảo” products.</t>
  </si>
  <si>
    <t>_ Input keyword "!@#$%&amp;" into the Search field.
_ Click on the icon Search.</t>
  </si>
  <si>
    <t>_ Input keyword ")))***" into the Search field.
_ Click on the icon Search.</t>
  </si>
  <si>
    <t>_ Leave the Search field blank / empty.
_ Click on the icon Search.</t>
  </si>
  <si>
    <t>_ The response time must be within an acceptable threshold &lt; 1 second (Chrome DevTools).
_ Redirect to the Search Results page and display all “Chảo” products.</t>
  </si>
  <si>
    <t>_ The response time must be within an acceptable threshold &lt; 0.5 second (Chrome DevTools).
_ Redirect to the Search Results page and display all “Chảo” products.</t>
  </si>
  <si>
    <t xml:space="preserve">_ Copy keyword "Chảo" from the other source.
_ Right click mouse - &gt; paste.
</t>
  </si>
  <si>
    <t>_ Input keyword "Nồi cơm" into the Search field.
_ Click on the icon Search.</t>
  </si>
  <si>
    <t xml:space="preserve">_ Pagination is added when the number of search results exceeds the number of items displayed per page. </t>
  </si>
  <si>
    <t xml:space="preserve">_ Search results of items page 2 will be displayed. </t>
  </si>
  <si>
    <t xml:space="preserve">_ Search results of items next page will be displayed. </t>
  </si>
  <si>
    <t>_ Error message will display "Tìm kiếm với chiều dài tối thiểu 2 ký tự". 
_ Search items was not completed.</t>
  </si>
  <si>
    <t>_ Error message will display "Từ khóa tìm kiếm không hợp lệ".
_ Search items was not completed.</t>
  </si>
  <si>
    <t>_ Error message will display "Vui lòng nhập thông tin tìm kiếm".
_ Search items was not completed.</t>
  </si>
  <si>
    <t>_ Input keyword "a" into the Search field.
_ Click on the icon Search.</t>
  </si>
  <si>
    <t>_ Input keyword "aaaaa..." (length 50) into the Search field.
_ Click on the icon Search.</t>
  </si>
  <si>
    <t>_ Error message will display "Tìm kiếm với chiều dài tối đa 20 ký tự". 
_ Search items was not completed.</t>
  </si>
  <si>
    <t>_ Search results will be sorted by ascending price.</t>
  </si>
  <si>
    <t>_ Search results will be sorted by decending price.</t>
  </si>
  <si>
    <t>_ Search results will be sorted by newly items.</t>
  </si>
  <si>
    <t>_ Search results will be sorted by popular items.</t>
  </si>
  <si>
    <t>_ Input keyword "Bình Giữ Nhiệt" into the Search field.
_ Click on the icon Search.</t>
  </si>
  <si>
    <t>_ Input keyword "Bình Giữ Nhiệt" into the Search field.
_ Click on the icon Search.
_ Tap the page 2 on Pagination.</t>
  </si>
  <si>
    <t>_ Input keyword "Bình Giữ Nhiệt" into the Search field.
_ Click on the icon Search.
_ Tap the icon next on Pagination.</t>
  </si>
  <si>
    <t>_ Input keyword "Bình Giữ Nhiệt" into the Search field.
_ Click on the icon Search.
_ Select "Giá tăng dần" by tap the dropdown list "Sắp xếp theo:".</t>
  </si>
  <si>
    <t>_ Input keyword "Bình Giữ Nhiệt" into the Search field.
_ Click on the icon Search.
_ Select "Giá giảm dần" by tap the dropdown list "Sắp xếp theo:".</t>
  </si>
  <si>
    <t>_ Input keyword "Bình Giữ Nhiệt" into the Search field.
_ Click on the icon Search.
_ Select "Mới nhất" by tap the dropdown list "Sắp xếp theo:".</t>
  </si>
  <si>
    <t>_ Input keyword "Bình Giữ Nhiệt" into the Search field.
_ Click on the icon Search.
_ Select "Độ phổ biến" by tap the dropdown list "Sắp xếp theo:".</t>
  </si>
  <si>
    <t>_ Input keyword "Bình Giữ Nhiệt" into the Search field.
_ Click on the icon Search.
_ Adjust the price range from 1,000,000 to 2,000,000. on "Giá" section.
_ Activate button "TÌM THEO GIÁ".</t>
  </si>
  <si>
    <t>_All "Bình Giữ Nhiệt" products priced from 1,000,000 to 2,000,000 will be displayed.</t>
  </si>
  <si>
    <t>_ Input keyword "Bình Giữ Nhiệt" into the Search field.
_ Click on the icon Search.
_ Adjust the price range from 0 to 0 on "Giá" section.
_ Activate button "TÌM THEO GIÁ".</t>
  </si>
  <si>
    <t>_ No results found for "Bình Giữ Nhiệt" products.</t>
  </si>
  <si>
    <t>_ Input keyword "Nồi cơm" into the Search field.</t>
  </si>
  <si>
    <t xml:space="preserve">_ Input keyword "Bình Giữ Nhiệt" into the Search field.
_ Click on the icon Search.
</t>
  </si>
  <si>
    <t>_ Products related to "Bình Giữ Nhiệt" will be suggested on the bottom page.</t>
  </si>
  <si>
    <t>Google Chrome Web Browser , Chrome DevTools</t>
  </si>
  <si>
    <t>_ Hovering over and select the Cart icon.</t>
  </si>
  <si>
    <t xml:space="preserve">_ Visit the URL:
Moriitalia.com.
_ The user successfully sign-in into the system.
</t>
  </si>
  <si>
    <t xml:space="preserve">_ The Search Items interface wil present the following fields:
+ Textbox
+ Icon Search
</t>
  </si>
  <si>
    <t>1.1 UI Testing Cart Icon</t>
  </si>
  <si>
    <t>_Verify UI of Cart Icon.</t>
  </si>
  <si>
    <t>_Verify Title "Giỏ Hàng"</t>
  </si>
  <si>
    <t xml:space="preserve">_ The Cart icon interface wil present the following fields:
+ Title "Giỏ Hàng"
+ Link "Sản Phẩm"
+ Product Image
+ Product name, price, quantity.
+ Button "ĐẾN GIỎ HÀNG"
</t>
  </si>
  <si>
    <t>_Verify Link "Sản Phẩm"</t>
  </si>
  <si>
    <t>_Verify Product Image</t>
  </si>
  <si>
    <t>_Verify product name, price, quatity.</t>
  </si>
  <si>
    <t>_Button "Đến giỏ hàng"</t>
  </si>
  <si>
    <t>_ Link "Sản Phẩm(number)" will display on page and show correct total product in cart by default.
_ Hovering over link will trigger a glowing effect. 
_ User able to click link will redirect to Cart page.</t>
  </si>
  <si>
    <t>_ System will display title "Giỏ Hàng".
_ The title should not be cut off, overflow, and align left.</t>
  </si>
  <si>
    <t>_ Product image is fully visible, not broken or missing.
_ Image is clear, not blurry or pixelated, align left.
_ Allow user access Product detail by click on image.</t>
  </si>
  <si>
    <t>_ Display product name, price, quantity by default.
_ Product name, price, quantity are same as product in cart , without spelling errors.</t>
  </si>
  <si>
    <t>_ Button "Đến Giỏ Hàng" will show on page.
_ Verify that all button area are clickable, not only text.
_ Allow user press to access Cart page.
_ Hovering over the button triggers a glowing effect that lights up the button.</t>
  </si>
  <si>
    <t>_Verify UI of Cart Page</t>
  </si>
  <si>
    <t>_ Hovering over and select the Cart icon.
_ Press the button "Đến Giỏ Hàng".</t>
  </si>
  <si>
    <t xml:space="preserve">_ The Cart page interface wil present the following fields:
+ Product display
+ Cart sumary
+ Functional Button
+ Discount &amp; Gift
+ Shipping fee estimation
</t>
  </si>
  <si>
    <t>_ Verify Product display (1)</t>
  </si>
  <si>
    <t>_ Verify Product display (2)</t>
  </si>
  <si>
    <t>_ Product name is displayed correctly.
_ Product image is visible and matches the item.</t>
  </si>
  <si>
    <t xml:space="preserve">_ Unit price is shown accurately.
_ Quantity can be adjusted via +/- buttons.
_ Total price per item = unit price × quantity.
</t>
  </si>
  <si>
    <t>_ "Thành tiền", "Tạm tính"  are visible and calculated correctly.
_ Currency format (đ) and thousand separators are correct.</t>
  </si>
  <si>
    <t>_ Verify Functional Button "Tiến Hành Đặt Hàng"</t>
  </si>
  <si>
    <t>_ Button "Tiến Hành Đặt Hàng" will show on page.
_ Verify that all button area are clickable, not only text.
_ Allow user press to check out.
_ Hovering over the button triggers a glowing effect that lights up the button.</t>
  </si>
  <si>
    <t>_ Verify Functional Button Remove Items</t>
  </si>
  <si>
    <t>Fill in all three password fields:
+Mật khẩu cũ: Test@123
+Mẩu khẩu mới: Test@123
+Xác nhận lại mật khẩu: Test@123
_ Pressing the button "Đổi Mật Khẩu".</t>
  </si>
  <si>
    <t xml:space="preserve">_ Button Remove Item      will show on page.
_ Verify that all button area are clickable.
_ Allow user press to remove product.
</t>
  </si>
  <si>
    <t>_ Verify Discount</t>
  </si>
  <si>
    <t>_ Verify Gift</t>
  </si>
  <si>
    <t>_ System will display blank Textbox with placeholder "Nhập Mã Giảm Giá" by default.
_ Allow users to enter valid data in textbox.
_ The placeholder will automatically disappear when the user starts typing.</t>
  </si>
  <si>
    <t>_ System will show blank textbox "Thẻ Quà Tặng" by default.
_ Allow users to enter valid data in textbox.</t>
  </si>
  <si>
    <t>_ System will display a dropdown list of “Nồi cơm” product suggestions while the user is typing.</t>
  </si>
  <si>
    <t>1.2 UI Testing Cart Page</t>
  </si>
  <si>
    <t>_ Verify Shipping fee estimated</t>
  </si>
  <si>
    <t>_ Add any product on product detail page.
_ Hovering over and select the Cart icon.
_ Press the button "Đến Giỏ Hàng".</t>
  </si>
  <si>
    <t>_ Shipping fee estimated form will display on page.
_ Allow user can select "Tỉnh/Thành", "Quận/Huyện" on dropdown box.
_ Allow user can clickable button "Tính Phí".
_ "Shipping Method (estimated price)" will display after user select address and activate button "Tính Phí".</t>
  </si>
  <si>
    <t>_ Check Cart button Functional</t>
  </si>
  <si>
    <t xml:space="preserve">_ Search and select product "Nồi Cơm Điện Kuchenzimmer 8in1 Cao Tần (IH) 4L-014359".
_ +1 the product on product detail page.
_ Press the button "Mua Ngay".
</t>
  </si>
  <si>
    <t xml:space="preserve">_ Cart button will show "0" product on icon by default.
</t>
  </si>
  <si>
    <t xml:space="preserve">_ Visit the URL:
Moriitalia.com.
</t>
  </si>
  <si>
    <t xml:space="preserve">_ User logon account was completed.
</t>
  </si>
  <si>
    <t xml:space="preserve">_ Reach the page successfully.
</t>
  </si>
  <si>
    <t xml:space="preserve">_ Cart button will blank /  hide by default.
</t>
  </si>
  <si>
    <t xml:space="preserve">_ Search and select product "Nồi Cơm Điện Kuchenzimmer 8in1 Cao Tần (IH) 4L-014359".
_ +1 the product on product detail page.
_ Press the button "Mua Ngay".
_ Go to homepage.
_ Search and select product "Bình giữ nhiệt 2 lớp Inox 304 Basic Pastel La Fonte 750ml-015899-BLU".
_ +1 the product on product detail page.
_ Press the button "Mua Ngay".
</t>
  </si>
  <si>
    <t xml:space="preserve">_ Cart button will show "1" product on icon by default.
</t>
  </si>
  <si>
    <t xml:space="preserve">_ Cart button will show "2" product on icon by default.
</t>
  </si>
  <si>
    <t>_ Check Cart Page Functional</t>
  </si>
  <si>
    <t xml:space="preserve">_ Visit the URL:
Moriitalia.com.
_ The user successfully sign-in into the system.
</t>
  </si>
  <si>
    <t>_ Search and select product "Nồi Cơm Điện Kuchenzimmer 8in1 Cao Tần (IH) 4L-014359".
_ +1 the product on product detail page.
_ Press the button "Mua Ngay".
_ Hovering over and select the Cart icon.
_ Press the button "Đến Giỏ Hàng".</t>
  </si>
  <si>
    <t xml:space="preserve">_ Visit the URL:
Moriitalia.com.
_ The user successfully sign-in into the system.
_ Already + 1 product "Nồi Cơm Điện Kuchenzimmer 8in1 Cao Tần (IH) 4L-014359" in cart.
</t>
  </si>
  <si>
    <t>_ Search and select product "Bình giữ nhiệt 2 lớp Inox 304 Basic Pastel La Fonte 750ml-015899-BLU".
_ +1 the product on product detail page.
_ Press the button "Mua Ngay".
_ Hovering over and select the Cart icon.
_ Press the button "Đến Giỏ Hàng".</t>
  </si>
  <si>
    <t>_ Product "Nồi Cơm Điện Kuchenzimmer 8in1 Cao Tần (IH) 4L-014359" will show 1 on cart page.
_ Product ""Bình giữ nhiệt 2 lớp Inox 304 Basic Pastel La Fonte 750ml-015899-BLU" will show 1 on cart page.
_ "Thành tiên" will show total price of two items.</t>
  </si>
  <si>
    <t>_  Product "Nồi Cơm Điện Kuchenzimmer 8in1 Cao Tần (IH) 4L-014359" will show 1 on cart page.</t>
  </si>
  <si>
    <t>_ Search and select product "Bình giữ nhiệt 2 lớp Inox 304 Basic Pastel La Fonte 750ml-015899-BLU".
_ Hovering over product image and click "Mua Ngay".
_ Hovering over and select the Cart icon.
_ Press the button "Đến Giỏ Hàng".
_ Press + button 4 times.
_ Press the button "Cập Nhật Giỏ Hàng"</t>
  </si>
  <si>
    <t xml:space="preserve">_ Visit the URL:
Moriitalia.com.
_ The user successfully sign-in into the system.
_ Already + 5 product "Bình giữ nhiệt 2 lớp Inox 304 Basic Pastel La Fonte 750ml-015899-BLU" in cart.
</t>
  </si>
  <si>
    <t>_ Hovering over and select the Cart icon.
_ Press the button "Đến Giỏ Hàng".
_ Press  -  button 3 times.
_ Press the button "Cập Nhật Giỏ Hàng"</t>
  </si>
  <si>
    <t xml:space="preserve">_ Visit the URL:
Moriitalia.com.
_ The user successfully sign-in into the system.
_ Already +1 product "Bình giữ nhiệt 2 lớp Inox 304 Basic Pastel La Fonte 750ml-015899-BLU" in cart.
</t>
  </si>
  <si>
    <t>_ Hovering over and select the Cart icon.
_ Press the button "Đến Giỏ Hàng".
_ Press  remove items button.
_ Press the button "Cập Nhật Giỏ Hàng"</t>
  </si>
  <si>
    <t xml:space="preserve">_  Product "Bình giữ nhiệt 2 lớp Inox 304 Basic Pastel La Fonte 750ml-015899-BLU" will show 5 on cart page.
_ Total price per item = unit price × 5.
_ "Thành tiên" will update total price of 5 items.
</t>
  </si>
  <si>
    <t xml:space="preserve">_  Product "Bình giữ nhiệt 2 lớp Inox 304 Basic Pastel La Fonte 750ml-015899-BLU" will show 2 on cart page.
_ Total price per item = unit price × 2.
_ "Thành tiên" will update total price of 2 items.
</t>
  </si>
  <si>
    <t>_ System will reload and items successfully remove from cart page.
_ "Thành tiên" will update total price.</t>
  </si>
  <si>
    <t>_ Hovering over and select the Cart icon.
_ Press the button "Đến Giỏ Hàng".
_ Enter a valid (active) discount code into the
textbox "Nhập mã giảm giá".
_ Press the button "Áp Dụng".</t>
  </si>
  <si>
    <t>_ Message "Mã giảm giá được được áp thành công".
_ "Thành tiền" will be reduced when a discount code is applied.</t>
  </si>
  <si>
    <t>_ Hovering over and select the Cart icon.
_ Press the button "Đến Giỏ Hàng".
_ Enter a invalid discount code ("!@#$%^&amp;") into the textbox "Nhập mã giảm giá".
_ Press the button "Áp Dụng".</t>
  </si>
  <si>
    <t>_ Hovering over and select the Cart icon.
_ Press the button "Đến Giỏ Hàng".
_ Enter a expired discount code into the textbox "Nhập mã giảm giá".
_ Press the button "Áp Dụng".</t>
  </si>
  <si>
    <t>_ Verify Cart sumary (1)</t>
  </si>
  <si>
    <t>_ Verify Cart sumary (2)</t>
  </si>
  <si>
    <t>_ Total number of selected items is displayed on the page.</t>
  </si>
  <si>
    <t>_ Hovering over and select the Cart icon.
_ Press the button "Đến Giỏ Hàng".
_ Enter a valid (active) gift code into the
textbox "Thẻ Quà Tặng"
_ Press the button "Áp Dụng".</t>
  </si>
  <si>
    <t>_ Message "Thẻ quà tặng được áp thành công".
_ "Thành tiền" will be reduced when a discount code is applied.</t>
  </si>
  <si>
    <t>_ Hovering over and select the Cart icon.
_ Press the button "Đến Giỏ Hàng".
_ Enter a invalid gift code (****$$$$) into the
textbox "Thẻ Quà Tặng"
_ Press the button "Áp Dụng".</t>
  </si>
  <si>
    <t>_ Wrong error message.</t>
  </si>
  <si>
    <t>_ Hovering over and select the Cart icon.
_ Press the button "Đến Giỏ Hàng".
_ Enter a expired gift code into the textbox "Thẻ Quà Tặng"
_ Press the button "Áp Dụng".</t>
  </si>
  <si>
    <t xml:space="preserve">_ Message "Mã giảm giá không hợp lệ hoặc đã hết hạn sử dụng.".
_ Attemp apply discount code was not completed.
</t>
  </si>
  <si>
    <t xml:space="preserve">_ Message "Thẻ quà tặng không hợp lệ".
_ Attemp apply gift code was not completed.
</t>
  </si>
  <si>
    <t>_ Not show shipping fee.</t>
  </si>
  <si>
    <t>_ Hovering over and select the Cart icon.
_ Press the button "Đến Giỏ Hàng".
_ Tap dropdown box "Ước tính phí giao hàng".
_ Select "Tp. Hồ Chí Minh" on "Tỉnh / Thành".
_ Select "Quận 7" on "Quận / Huyện".
_ Activate button "Tính Phí".</t>
  </si>
  <si>
    <t>_ System will show message "Giao hàng tiêu chuẩn ( 30.000 đ)".</t>
  </si>
  <si>
    <t>_ System will show message "Giao hàng tiêu chuẩn (&gt; 30.000 đ)".</t>
  </si>
  <si>
    <t>_ Hovering over and select the Cart icon.
_ Press the button "Đến Giỏ Hàng".
_ Press + button 5 times.
_ Press the button "Cập Nhật Giỏ Hàng"
_ Tap dropdown box "Ước tính phí giao hàng".
_ Select "Tp. Hồ Chí Minh" on "Tỉnh / Thành".
_ Select "Quận 7" on "Quận / Huyện".
_ Activate button "Tính Phí".</t>
  </si>
  <si>
    <t>_Verify UI of Product Detail</t>
  </si>
  <si>
    <t xml:space="preserve">_Visit the URL:
Morritalia.com
_Input keyword "Bình Giữ Nhiệt" into the Search field and tap search.
_ Click on the first result "Bình Giữ Nhiệt" product.
</t>
  </si>
  <si>
    <t>_ Reach product detail page successfully.</t>
  </si>
  <si>
    <t>_Verify Navigation Path</t>
  </si>
  <si>
    <t>_Verify main product image.</t>
  </si>
  <si>
    <t>_Verify product image gallery.</t>
  </si>
  <si>
    <t xml:space="preserve">_ Main product image will appear clearly image with no blur or pixelated.
_ Hover over the image will zoom in smoothly with no lag.
_ Image can clickable allow user access to product detailed.
</t>
  </si>
  <si>
    <t xml:space="preserve">_ First image will be selected by default.
_ All image is sharp, properly sized not blur or broken.
_ Main image update by selected thumbnail.
</t>
  </si>
  <si>
    <t>_Verify product brand, name, code.</t>
  </si>
  <si>
    <t>_ Product brand, name, code is visible and matches the item.
_ No font issues or spelling errors.</t>
  </si>
  <si>
    <t>_Verify Star rating.</t>
  </si>
  <si>
    <t>_Verify Feedback</t>
  </si>
  <si>
    <t>_ Feedback will display by default.
_ Allow user input data and upload image.
_ Have a feature thumbs-up icon for highly rated reviews.</t>
  </si>
  <si>
    <t xml:space="preserve">_ The homepage interface will present all core features and including the following fields:
+ Header ( Logo, Navigation Link)
+ Search Product
+ Login / Registration
+ Dropdown list Product Category
+ Banner Events
+ Product Image Category
+ New arrival
+ Must-Have Household Items
+ Partner Brands
+ Footer </t>
  </si>
  <si>
    <t>_ Verify product price</t>
  </si>
  <si>
    <t>_ Product price is shown accurately.
_ Currency format (đ) and thousand separators are correct.</t>
  </si>
  <si>
    <t>_ System will show navigation path " /ĐỒ DÙNG DÃ NGOẠI/Bình giữ nhiệt"
_ Allow user access each category by select on path.</t>
  </si>
  <si>
    <t xml:space="preserve">_ The Product detail interface wil present the following fields:
+ Navigation Path.
+ Main Product Image
+ Product image gallery
+ Product brand, name, code.
+ Product description.
+ Star rating
+ Feedback
+ Price
+ Purchase Interaction.
+ Policy &amp; Support
+ Suggestion.
</t>
  </si>
  <si>
    <t>_Verify Product description.</t>
  </si>
  <si>
    <t xml:space="preserve">_ Product description will display: 
+ Detailed description: materials, dimensions, usage.
+ Technical specifications: capacity, weight, thermal retention.
+ Usage or care instructions.
</t>
  </si>
  <si>
    <t>_ Verify Purchase Interaction 1 (Quantity selection)</t>
  </si>
  <si>
    <t>_ Verify Purchase Interaction 2 (Add to cart)</t>
  </si>
  <si>
    <t>_ Verify Purchase Interaction 3 (Promotion status)</t>
  </si>
  <si>
    <t>_ Verify Policy &amp; Support</t>
  </si>
  <si>
    <t>_ Verify Suggestion.</t>
  </si>
  <si>
    <t>_ System will display "Phí ship 0đ" under price label by default.
_ Label "Trả hàng hoàn tiền miễn phí trong vòng 7 ngày." will appear under product name.
_ "Bảo hành + number + năm cho các sản phẩm thuộc danh mục" format will show (if applicable) on product.</t>
  </si>
  <si>
    <t>_ System will display "Sản phẩm thường mua kèm" under description by default.
_ Product image show clearly image with no blur or broken.
_ Can navigate button to check previous and next product.
_ Allow user click to see product detail.</t>
  </si>
  <si>
    <r>
      <t xml:space="preserve">_  </t>
    </r>
    <r>
      <rPr>
        <strike/>
        <sz val="10"/>
        <color rgb="FFFF0000"/>
        <rFont val="Tahoma"/>
        <family val="2"/>
      </rPr>
      <t xml:space="preserve">original price </t>
    </r>
    <r>
      <rPr>
        <sz val="10"/>
        <color rgb="FFFF0000"/>
        <rFont val="Tahoma"/>
        <family val="2"/>
      </rPr>
      <t xml:space="preserve">  </t>
    </r>
    <r>
      <rPr>
        <sz val="10"/>
        <rFont val="Tahoma"/>
        <family val="2"/>
      </rPr>
      <t xml:space="preserve">will show this format and 
discounted price is highlighted.
_ “- number %” appears near the price and product image.
_ Remaining promotion time is shown accurately.
</t>
    </r>
  </si>
  <si>
    <t>_Verify Product Detail Testing</t>
  </si>
  <si>
    <t>_ Press the button "Mua Ngay".</t>
  </si>
  <si>
    <t xml:space="preserve">_ Quantity selection will display " -  [number] + " format by default.
_ User can be adjusted quantity via +/- buttons.
</t>
  </si>
  <si>
    <t>_ Increase the quantity of the product by 50 using the '+' button.
_ Press the button "Mua Ngay".</t>
  </si>
  <si>
    <t xml:space="preserve">_Visit the URL:
Morritalia.com
_ The user successfully sign-in into the system.
_Search and select "Bình giữ nhiệt 2 lớp Inox 304 Basic Pastel La Fonte 750ml-015899-BLU" 
_ Click on the result product to go product detail.
</t>
  </si>
  <si>
    <t xml:space="preserve">_Visit the URL:
Morritalia.com
_ The user not sign-in into the system.
_Search and select "Bình giữ nhiệt 2 lớp Inox 304 Basic Pastel La Fonte 750ml-015899-BLU" 
_ Click on the result product to go product detail.
</t>
  </si>
  <si>
    <t>_ Error message "Vui lòng đăng nhập để thêm sản phẩm vào giỏ hàng" will appear.
_ Attemp add to cart product fail.</t>
  </si>
  <si>
    <t>_ Warning message "Số lượng đặt hàng quá lớn. Vui lòng liên hệ bộ phận chăm sóc khách hàng để được hỗ trợ." will appear on top page.
_ Attemp add to cart product fail.</t>
  </si>
  <si>
    <t xml:space="preserve">_ From the 5th product, the system will display the remaining stock quantity by format "Còn lại - number - sản phẩm".
_ Each time the '+' button is pressed, the stock number will automatically decrease.
</t>
  </si>
  <si>
    <t xml:space="preserve">_ Increase the quantity of the product by 5 to 10 using the '+' button.
</t>
  </si>
  <si>
    <t>_ Increase the quantity of the product by 1 to 5 using the '+' button.
_ Press the - button to decrease until quantity of the product to 1.
_ Continue press - button to decrease.</t>
  </si>
  <si>
    <t xml:space="preserve">_ Increase the quantity of the product by 5  using the '+' button.
</t>
  </si>
  <si>
    <t>_ Total price wil be automatically updated by format
 " Price  = unit price × 5".</t>
  </si>
  <si>
    <t xml:space="preserve">_Visit the URL:
Morritalia.com
_ The user successfully sign-in into the system.
</t>
  </si>
  <si>
    <t>_ Simulate accessing a discontinued product URL: 
https://moriitalia.com/binh-giu-nhiet-travel-la-fonte-inox-304-co-quai-xach-tien-loi-470ml-010245-blu-discontinued.</t>
  </si>
  <si>
    <t>_ System will show title "Không Tìm Thấy Trang".
_ Message "Oops, trang này hiện không tồn tại, vui lòng quay về Trang chủ."
_ Page automatically reload to homepage.</t>
  </si>
  <si>
    <t>_ Activate dropdown list "Đánh giá sản phẩm" on page.
_ Select "Sắp xếp theo bình luận mới nhất" .</t>
  </si>
  <si>
    <t>_ User review will be sorted by lastest.</t>
  </si>
  <si>
    <t>_ Activate dropdown list "Đánh giá sản phẩm" on page.
_ Select "Sắp xếp theo bình luận cũ nhất" .</t>
  </si>
  <si>
    <t>_ User review will be sorted by oldest.</t>
  </si>
  <si>
    <t>_ Activate dropdown list "Đánh giá sản phẩm" on page.
_ Select "Sắp xếp theo bình luận hữa ích" .</t>
  </si>
  <si>
    <t>_ User review will be sorted by most heplful.</t>
  </si>
  <si>
    <t>_ Button "Thêm Vào Giỏ Hàng" will show on page.
_ Verify that all button area are clickable, not only text.
_ Allow user press to add cart.
_ Hovering over the button triggers a glowing effect that lights up the button.</t>
  </si>
  <si>
    <t xml:space="preserve">_Visit the URL:
Morritalia.com
_ The user successfully sign-in into the system.
_ User already bought 1 "Bình giữ nhiệt 2 lớp Inox 304 Basic Pastel La Fonte 750ml-015899-BLU" product.
_ Go to go product detail.
</t>
  </si>
  <si>
    <t>_ The system will display users' 1-star reviews with no comment.</t>
  </si>
  <si>
    <t>_ Select the 1-star rating.
_ Leave the comment box empty.
_ Click the "Gửi" button to submit.</t>
  </si>
  <si>
    <t>_ The system will display users' 5-star reviews with no comment.</t>
  </si>
  <si>
    <t>_ Select the 5-star rating.
_ Leave the comment box empty.
_ Click the "Gửi" button to submit.</t>
  </si>
  <si>
    <t>_ Select the 1-star rating.
_ Typing "Sản phẩm có thiết kế nhỏ gọn, bền bỉ và chống được va đập " in the comment box.
_ Click the "Gửi" button to submit.</t>
  </si>
  <si>
    <t>_ Select the 5-star rating.
_ Typing "Sản phẩm có thiết kế nhỏ gọn, bền bỉ và chống được va đập " in the comment box.
_ Click the "Gửi" button to submit.</t>
  </si>
  <si>
    <t>_ The system will display users' 1-star reviews with comment "Sản phẩm có thiết kế nhỏ gọn, bền bỉ và chống được va đập."</t>
  </si>
  <si>
    <t>_ The system will display users' 5-star reviews with comment "Sản phẩm có thiết kế nhỏ gọn, bền bỉ và chống được va đập."</t>
  </si>
  <si>
    <t>_ Star rating will display average point by the default.
_ Allow user click on to access user review.</t>
  </si>
  <si>
    <t>_ Increase the quantity of the product by 10 using the '+' button.
_ Press the button "Mua Ngay".</t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</si>
  <si>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1.
</t>
    </r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</si>
  <si>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10.
</t>
    </r>
  </si>
  <si>
    <t>_ The quantity will be fixed at a minimum of 1 product.
_ Users cannot select  a negative number ( &lt;0 ) of quantity.</t>
  </si>
  <si>
    <t>_ A new browser tab opens, redirecting to the "Sign in with Google" page.
_ After user successfully authenticates on google page, user is redirected back to the homepage with logged-in status.</t>
  </si>
  <si>
    <t>_ Mouse hover on "Đăng Nhập / Đăng Ký" label or        icon.
_  Click on icon Google api login.</t>
  </si>
  <si>
    <t>_ Mouse hover on "Đăng Nhập / Đăng Ký" label or        icon.
_  Click on icon Facebook api login.</t>
  </si>
  <si>
    <t>_ Mouse hover on "Đăng Nhập / Đăng Ký" label or        icon.
_  Click on icon Microsoft api login.</t>
  </si>
  <si>
    <t>_ A new browser tab opens, redirecting to the "Log in to Facebook" page.
_ After user successfully authenticates on facebook page, user is redirected back to the homepage with logged-in status.</t>
  </si>
  <si>
    <t>_ A new browser tab opens, redirecting to the "Sign in" page.
_ After user successfully authenticates on microsoft page, user is redirected back to the homepage with logged-in status.</t>
  </si>
  <si>
    <t>_Verify UI of Order Manage.</t>
  </si>
  <si>
    <t xml:space="preserve">
_ Mouse hover on "User Name" label or icon.
_ Click on the dropdown link "Đơn Hàng Của Tôi".</t>
  </si>
  <si>
    <t>_ Verify Title "Đơn Hàng Của Tôi"</t>
  </si>
  <si>
    <t>_ Verify Order code.</t>
  </si>
  <si>
    <t>_ Verify Search Order</t>
  </si>
  <si>
    <t>_ Verify Order status.</t>
  </si>
  <si>
    <t>_ Verify Order product image.</t>
  </si>
  <si>
    <t>_ Verify Ordered product name, price, quantity, policy.</t>
  </si>
  <si>
    <t>_ Delivery time estimate.</t>
  </si>
  <si>
    <t>_ Verify total ordered price.</t>
  </si>
  <si>
    <t>_ Verify button "Hủy Bỏ".</t>
  </si>
  <si>
    <t>1.1 UI Testing Order Manage</t>
  </si>
  <si>
    <t>1.2. UI Testing Order Detailed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</si>
  <si>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</si>
  <si>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The Order Manage interface wil present the following fields:
+ Title "Đơn Hàng Của Tôi"
+ Order code.
+ Search Order.
+ Order status.
+ Order product Image
+ Ordered product name, price, quantity, policy.
+ Order detaild link.
+ Delivery time estimate.
+ Total ordered price.
+ Button "Hủy Bỏ".
</t>
  </si>
  <si>
    <t xml:space="preserve">
_ Mouse hover on "User Name" label or icon.
_ Click on the dropdown link "Đơn Hàng Của Tôi".
_ Press the order detailed link.</t>
  </si>
  <si>
    <t>_Verify UI of Order Detailed link.</t>
  </si>
  <si>
    <t>_ System will display title "Đơn Hàng Của Tôi".
_ The title should not be cut off, overflow, and align left.</t>
  </si>
  <si>
    <t>_ System will display product code with format
   "MO-dd/mm/yy-order number".</t>
  </si>
  <si>
    <t>_ Search icon will show in textbox and align right and all icon area are clickable.
_ System will display blank Textbox with placeholder "Tìm theo tên sản phẩm, mã đơn hàng" by default.
_ The placeholder will automatically disappear when the user starts typing.
_ Hovering over the search icon will appear the cursor. 
_ Allow user press to search items.</t>
  </si>
  <si>
    <t>_ System will display order status.</t>
  </si>
  <si>
    <t>_ Product image will appear clearly image with no blur or pixelated.
_ Hover over the image will zoom in smoothly with no lag.
_ Image can clickable allow user access to product detailed.</t>
  </si>
  <si>
    <t>_ Product name, price, quantity, policy are visible and matches the item.
_ No font issues or spelling errors.</t>
  </si>
  <si>
    <t>_ System will show delivery time estimate follwing format "Dự Kiến Giao dd/mm - dd/mm".
_ Allow user click to access detail order page.</t>
  </si>
  <si>
    <t>_ Verify Order Detailed link.</t>
  </si>
  <si>
    <t>_ Forgot Password Link "Xem chi tiết" will display on page by default.
_ Hovering over link will trigger a glowing effect. 
_ User able to click link will redirect to order detailed page.</t>
  </si>
  <si>
    <t xml:space="preserve">_ The Order Manage interface wil present the following fields:
+ Order code.
+ Order status.
+ Order product Image
+ Ordered product name, price, quantity, policy.
+ Delivery time estimate.
+ Total ordered price.
+ Button "Hủy Bỏ".
</t>
  </si>
  <si>
    <t>_ Button "Hủy Bỏ" will show on page.
_ Verify that all button area are clickable, not only text.
_ Allow user press to canceled order.
_ Hovering over the button triggers a glowing effect that lights up the button.</t>
  </si>
  <si>
    <t>_ Check Order manage Functional</t>
  </si>
  <si>
    <t>_ Search and select product "Bình giữ nhiệt 2 lớp Inox 304 Basic Pastel La Fonte 750ml-015899-BLU".
_ Complete the purchase the product.</t>
  </si>
  <si>
    <t>_ System will display 2 product "Nồi cơm điện…", "Bình giữ nhiệt…" on Order manage page.</t>
  </si>
  <si>
    <t>_ Required admin permision:
 Set order status "Chờ thanh toán".
_ Activate button "Hủy".</t>
  </si>
  <si>
    <t>_ Required admin permision:
 Set order status "Đã thanh toán, chờ vận chuyển" with applied discount voucher.
_ Activate button "Hủy".</t>
  </si>
  <si>
    <t xml:space="preserve">_ System will show message "Bạn có chắc hủy đơn hàng, số tiền đã thanh toán sẽ được hoàn trả vào tài khoản…" with  button "Xác Nhận".
_ Label "Nếu hủy đơn, bạn có thể bỏ lỡ mã giảm giá" and discount price will show.
_ Click button allow user canceled order.
_ Click back icon "Hủy Yêu Cầu"  will return to order manage page. </t>
  </si>
  <si>
    <t>_ Required admin permision:
 Set order status "Đã vận chuyển" 
_ Activate button "Hủy".</t>
  </si>
  <si>
    <t>_ Button "Hủy" will be disabled, user cannot click to canceled order.</t>
  </si>
  <si>
    <t>_ Required admin permision:
 Set order status "Chờ giao hàng" 
_ Activate button "Hủy".</t>
  </si>
  <si>
    <t>_ Required admin permision:
 Set order status "Đã giao hàng" 
_ Activate button "Đánh giá đơn hàng"</t>
  </si>
  <si>
    <t>_ Button "Hủy" will be replaced by button "Đánh giá đơn hàng."
_ Allow user review product on product detail.</t>
  </si>
  <si>
    <t>_ Required admin permision:
 Set order status "Đã giao hàng" 
_ Activate button "Trả Hoàn / Hoàn Tiền".</t>
  </si>
  <si>
    <t>_  "Trả Hoàn / Hoàn Tiền" section will pop-up allow user input reason :  image, video, text to textbox.
_ Click on button "Xác nhận" will send a request to return process.</t>
  </si>
  <si>
    <t>_ System will show delivery time estimate follwing format 
"Tổng cộng ( 'number' Sản phẩm): 'price' đ". 
_ Total price per item = (unit price × quantity) + shipping fee.
_ Currency format (đ) and thousand separators are correct.
_ Allow user click to access detail order page.</t>
  </si>
  <si>
    <t>_ Required admin permision:
 Set order status "Đã thanh toán, chờ vận chuyển".
_ Activate button "Hủy".</t>
  </si>
  <si>
    <t>_ Product "Nồi Cơm Điện Kuchenzimmer 8in1 Cao Tần (IH) 4L-014359" will show 2 on cart page.
_ "Thành tiên" will show total price of two items.</t>
  </si>
  <si>
    <t>_ User was not purchased any product.</t>
  </si>
  <si>
    <t>_ Order manage will leave empty.</t>
  </si>
  <si>
    <t xml:space="preserve">_ Visit the URL:
Moriitalia.com.
_ The user successfully sign-in into the system.
_ User already purchased product ""Nồi Cơm Điện Kuchenzimmer 8in1 Cao Tần (IH) 4L-014359".".
_ User already purchased product "Bình giữ nhiệt 2 lớp Inox 304 Basic Pastel La Fonte 750ml-015899-BLU"
</t>
  </si>
  <si>
    <t xml:space="preserve">_ Input keyword "Nồi Cơm Điện" into the Search field.
_ Pressing the "Enter" on the keyboard 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</si>
  <si>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</si>
  <si>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Input keyword "Bình giữ nhiệt" into the Search field.
_ Pressing the "Enter" on the keyboard </t>
  </si>
  <si>
    <t xml:space="preserve">_ Input  "Bình giữ nhiệt 2 lớp Inox 304 Basic Pastel La Fonte 750ml-015899-BLU" order code into the Search field.
_ Pressing the "Enter" on the keyboard </t>
  </si>
  <si>
    <t xml:space="preserve">_ Leave the search field blank.
_ Pressing the "Enter" on the keyboard </t>
  </si>
  <si>
    <t>_ The system will not respond, and no orders will be displayed.</t>
  </si>
  <si>
    <t xml:space="preserve">_ System will show message "Bạn có chắc hủy đơn hàng" with  button "Xác Nhận".
_ Click button allow user canceled order.
_ Click back icon "Hủy Yêu Cầu" will return to order manage page. </t>
  </si>
  <si>
    <t xml:space="preserve">_ Required admin permision:
 Set order status "Chờ thanh toán". 
_ No payment is made, (test) waiting 24 hour.
</t>
  </si>
  <si>
    <t>_ Order status will be automatically updated to canceled.
_ Button "Hủy" will be replaced by button "Mua Lại".</t>
  </si>
  <si>
    <t xml:space="preserve">_ System will show message "Bạn có chắc hủy đơn hàng, số tiền đã thanh toán sẽ được hoàn trả vào tài khoản…" with  button "Xác Nhận".
_ Click button allow user canceled order.
_ Click back icon "Hủy Yêu Cầu" will return to order manage page. </t>
  </si>
  <si>
    <t>_ A canceled email will be sent to user address.
_ The email will be sending to the inbox folder, not the spam folder.
_ Mail subject will start with "Moriitalia - Thông báo đơn hàng … đã bị hủy".
_ Email content are in the correct format.</t>
  </si>
  <si>
    <t>_ System will display a  list of “Nồi cơm” order suggestions while the user is typing.
_ Allow user click to access order detaild.</t>
  </si>
  <si>
    <t>_ System will display a  list of “Bình Giữ Nhiệt” order suggestions while the user is typing.
_ Allow user click to access order detaild.</t>
  </si>
  <si>
    <t xml:space="preserve">_ Visit the URL:
Moriitalia.com.
_ The user successfully sign-in into the system.
_ The product ""Nồi Cơm Điện Kuchenzimmer 8in1 Cao Tần (IH) 4L-014359" has been completed.
_ The product "Bình giữ nhiệt 2 lớp Inox 304 Basic Pastel La Fonte 750ml-015899-BLU" has been completed.
</t>
  </si>
  <si>
    <t>_ Press the link "Lịch Sử Mua Hàng"</t>
  </si>
  <si>
    <t>_ System will display a  list of order completed (2 product).
_ Allow user click to access order detaild.</t>
  </si>
  <si>
    <t xml:space="preserve">_ Visit the URL:
Moriitalia.com.
_ The user successfully sign-in into the system.
_ The product ""Nồi Cơm Điện Kuchenzimmer 8in1 Cao Tần (IH) 4L-014359" has been canceled.
_ The product "Bình giữ nhiệt 2 lớp Inox 304 Basic Pastel La Fonte 750ml-015899-BLU" has has been canceled.
</t>
  </si>
  <si>
    <t>_ System will display a  list of order canceled (2 product).
_ Allow user click to access order detaild.</t>
  </si>
  <si>
    <t xml:space="preserve">_ Required admin permision:
 Set order status "Chờ thanh toán" on product  ""Nồi Cơm Điện Kuchenzimmer 8in1 Cao Tần (IH) 4L-014359". 
 Set order status "Đã thanh toán" on product  "Bình giữ nhiệt 2 lớp Inox 304 Basic Pastel La Fonte 750ml-015899-BLU" 
_ Tap the dropdown list "Sắp xếp theo" 
&gt; select "Trạng thái đơn hàng" 
&gt; select "Chờ thanh toán".
</t>
  </si>
  <si>
    <t>_ Only order ""Nồi Cơm Điện Kuchenzimmer 8in1 Cao Tần (IH) 4L-014359" will show.</t>
  </si>
  <si>
    <t>_ Only order  "Bình giữ nhiệt 2 lớp Inox 304 Basic Pastel La Fonte 750ml-015899-BLU"  will show.</t>
  </si>
  <si>
    <t xml:space="preserve">_ Required admin permision:
 Set order day "11/10/2025"  on product  ""Nồi Cơm Điện Kuchenzimmer 8in1 Cao Tần (IH) 4L-014359". 
 Set order day "15/10/2025" on product "Bình giữ nhiệt 2 lớp Inox 304 Basic Pastel La Fonte 750ml-015899-BLU" 
_ Tap the dropdown list "Sắp xếp theo" 
&gt; select "Thời Gian Đặt Hàng" 
&gt; select "Ngày Mới Nhât".
</t>
  </si>
  <si>
    <r>
      <t xml:space="preserve">_ Text box "Họ và Tên" will show , only allows users to enter up to 30 characters.
_ Text box "Email" will show, allow user enter character, number with format user@domain.
_ Text box "Điện thoại" will show, only allows users to enter number.
_ Text box " Mật Khẩu" will show,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typing.
_ Text box " Xác Nhận Mật Khẩu" will show, character are hiden  *** when typing.</t>
    </r>
  </si>
  <si>
    <t>_ Checkbox will show label "Tôi đã đọc và đồng ý với Chính sách và Quy định" and uncheck by default.
_ Allow user enable, disable by click on.
_ When the mouse hovers over the checkbox or enable, its border changes color.</t>
  </si>
  <si>
    <t>_ Checkbox border not changes color when mouse hover over or enable.</t>
  </si>
  <si>
    <t>_ Enter an already existing email address with '+1' added, following the format: userexisted1@domain.extension
_ Enter valid data to in the remaining fields.
_ Click on "Đăng Ký" button.</t>
  </si>
  <si>
    <r>
      <t xml:space="preserve">
_ </t>
    </r>
    <r>
      <rPr>
        <sz val="10"/>
        <color rgb="FFFF0000"/>
        <rFont val="Tahoma"/>
        <family val="2"/>
      </rPr>
      <t>Spaces are allowed in the password field.</t>
    </r>
  </si>
  <si>
    <t>_ The placeholder is inconsistent with the actual function.</t>
  </si>
  <si>
    <t>_ All related label and placeholder will show clearly and correct function with textbox content.
_ The placeholder will automatically disappear when the user starts typing.</t>
  </si>
  <si>
    <t>13/10/2025</t>
  </si>
  <si>
    <t>_ Show / Hide password icon not available.</t>
  </si>
  <si>
    <t>_ Checkbox "Ghi nhớ thông tin đăng nhập" not available.</t>
  </si>
  <si>
    <t xml:space="preserve">_ Mouse hover on "Đăng Nhập / Đăng Ký" label or        icon.
_ Attempt (test 5 times) sign-in using incorrect password in existed account. 
_ Press the button "Đăng Nhập".
</t>
  </si>
  <si>
    <t>_ System does not show an error message and locks access after 5 sign-in attempts with an incorrect password.</t>
  </si>
  <si>
    <t xml:space="preserve">_ Label  "Địa chỉ email không hợp lệ " will appear under email field.
</t>
  </si>
  <si>
    <t>_ When the user enters an email with extra spaces, the system trims the spaces.
_ No error message is displayed.</t>
  </si>
  <si>
    <t>_ Allow user created account via email address with +1 add:
userexisted+1@domain.extension.</t>
  </si>
  <si>
    <t>_ System not show message and required user re-authentication.</t>
  </si>
  <si>
    <t xml:space="preserve">_ Redirect the user to the login screen or display a message prompting re-authentication.
_ Required  re-authentication to access user functional. </t>
  </si>
  <si>
    <t xml:space="preserve">_ Mouse hover on "Đăng Nhập / Đăng Ký" label or        icon.
_ Login attempt using account created successfully.
_ Press the button "Đăng Nhập".
_ Do not perform any actions during the configured timeout period (test 60 minute).
_ Pressing the reload or back button on web browser.
</t>
  </si>
  <si>
    <t xml:space="preserve">_ System will display blank Textbox with placeholder "Nhập Email đã đăng ký" by default.
_ Label "Email*:" will align correctly with textbox.
_ The placeholder will automatically disappear when the user starts typing.
</t>
  </si>
  <si>
    <t>_ Button "Gửi" will show on page.
_ Verify that all button area are clickable, not only text.
_ Allow user click on to send email.
_ Hovering over the button triggers a glowing effect that lights up the button.</t>
  </si>
  <si>
    <t>_ The content of the email follows the correct format as specified in the technical documentation.</t>
  </si>
  <si>
    <t>_ System will display title "Đổi mật khẩu".
_ The title should not be cut off, overflow, and align left.</t>
  </si>
  <si>
    <t>_Missing label "Độ Mạnh Mật Khẩu" on the Change Password page</t>
  </si>
  <si>
    <t>_ Label "Mật khẩu cũ không chính xác" will appear on Đổi mật khẩu form.
_ Change password attempt was not completed.</t>
  </si>
  <si>
    <t>Fill in all three password fields:
+Mật khẩu cũ: ""
+Mẩu khẩu mới: Abcd@123
+Xác nhận lại mật khẩu: Abcd@123
_ Pressing the button "Đổi Mật Khẩu".</t>
  </si>
  <si>
    <t xml:space="preserve">_ The Change Password interface wil present the following fields:
+ Title "Đổi Mật Khẩu".
+ Textbox "Mật khẩu cũ"
+ Textbox "Mẩu khẩu mới"
+ Textbox "Xác nhận lại mật khẩu"
+ Label "Độ Mạnh Mật Khẩu"
+ Button "ĐỔI MẬT KHẨU"
</t>
  </si>
  <si>
    <t>14/10/2025</t>
  </si>
  <si>
    <t>15/10/2025</t>
  </si>
  <si>
    <t>_ System was not displayed password strength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</si>
</sst>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0.0"/>
  </numFmts>
  <fonts count="4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00B050"/>
      <name val="Tahoma"/>
      <family val="2"/>
    </font>
    <font>
      <i/>
      <sz val="11"/>
      <color rgb="FF00B050"/>
      <name val="Calibri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10"/>
      <name val="Tahoma"/>
      <family val="2"/>
    </font>
    <font>
      <b/>
      <i/>
      <sz val="11"/>
      <color rgb="FFFF0000"/>
      <name val="Segoe UI"/>
      <family val="2"/>
    </font>
    <font>
      <b/>
      <i/>
      <sz val="11"/>
      <name val="Segoe UI"/>
      <family val="2"/>
    </font>
    <font>
      <b/>
      <sz val="9"/>
      <color indexed="81"/>
      <name val="Tahoma"/>
      <family val="2"/>
    </font>
    <font>
      <sz val="9"/>
      <color rgb="FFCD212A"/>
      <name val="Arial"/>
      <family val="2"/>
    </font>
    <font>
      <sz val="11"/>
      <color rgb="FFA94442"/>
      <name val="Arial"/>
      <family val="2"/>
    </font>
    <font>
      <strike/>
      <sz val="10"/>
      <color rgb="FFFF0000"/>
      <name val="Tahoma"/>
      <family val="2"/>
    </font>
    <font>
      <u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2" fillId="2" borderId="19" xfId="0" applyNumberFormat="1" applyFont="1" applyFill="1" applyBorder="1"/>
    <xf numFmtId="164" fontId="33" fillId="0" borderId="26" xfId="1" applyNumberFormat="1" applyFont="1" applyBorder="1"/>
    <xf numFmtId="0" fontId="34" fillId="0" borderId="19" xfId="1" applyFont="1" applyFill="1" applyBorder="1"/>
    <xf numFmtId="0" fontId="2" fillId="0" borderId="5" xfId="0" applyFont="1" applyBorder="1" applyAlignment="1">
      <alignment horizontal="left" vertical="center" wrapText="1"/>
    </xf>
    <xf numFmtId="164" fontId="37" fillId="0" borderId="5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1" fillId="0" borderId="19" xfId="0" applyFont="1" applyBorder="1"/>
    <xf numFmtId="166" fontId="38" fillId="0" borderId="25" xfId="0" applyNumberFormat="1" applyFont="1" applyBorder="1" applyAlignment="1">
      <alignment horizontal="right"/>
    </xf>
    <xf numFmtId="164" fontId="34" fillId="0" borderId="26" xfId="1" applyNumberFormat="1" applyFont="1" applyBorder="1"/>
    <xf numFmtId="0" fontId="2" fillId="0" borderId="49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 wrapText="1"/>
    </xf>
    <xf numFmtId="0" fontId="37" fillId="0" borderId="5" xfId="0" applyFont="1" applyBorder="1" applyAlignment="1">
      <alignment horizontal="left" vertical="top" wrapText="1"/>
    </xf>
    <xf numFmtId="0" fontId="1" fillId="0" borderId="0" xfId="0" applyFont="1"/>
    <xf numFmtId="164" fontId="37" fillId="0" borderId="50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4" fontId="37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4" fontId="11" fillId="4" borderId="51" xfId="0" applyNumberFormat="1" applyFont="1" applyFill="1" applyBorder="1" applyAlignment="1">
      <alignment horizontal="left" vertical="top"/>
    </xf>
    <xf numFmtId="164" fontId="11" fillId="4" borderId="51" xfId="0" applyNumberFormat="1" applyFont="1" applyFill="1" applyBorder="1" applyAlignment="1">
      <alignment horizontal="left" vertical="top" wrapText="1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1" fontId="10" fillId="0" borderId="2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0" applyFont="1"/>
    <xf numFmtId="49" fontId="11" fillId="4" borderId="1" xfId="0" applyNumberFormat="1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164" fontId="37" fillId="0" borderId="5" xfId="0" quotePrefix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35" fillId="0" borderId="2" xfId="0" applyFont="1" applyBorder="1" applyAlignment="1">
      <alignment horizontal="left"/>
    </xf>
    <xf numFmtId="0" fontId="36" fillId="0" borderId="3" xfId="0" applyFont="1" applyBorder="1"/>
    <xf numFmtId="0" fontId="36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34" xfId="0" quotePrefix="1" applyNumberFormat="1" applyFont="1" applyFill="1" applyBorder="1" applyAlignment="1">
      <alignment horizontal="left" vertical="center"/>
    </xf>
    <xf numFmtId="164" fontId="7" fillId="2" borderId="45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12" fillId="2" borderId="34" xfId="0" applyNumberFormat="1" applyFont="1" applyFill="1" applyBorder="1" applyAlignment="1">
      <alignment horizontal="left" vertical="center"/>
    </xf>
    <xf numFmtId="164" fontId="12" fillId="2" borderId="45" xfId="0" applyNumberFormat="1" applyFont="1" applyFill="1" applyBorder="1" applyAlignment="1">
      <alignment horizontal="left" vertical="center"/>
    </xf>
    <xf numFmtId="164" fontId="8" fillId="2" borderId="34" xfId="0" applyNumberFormat="1" applyFont="1" applyFill="1" applyBorder="1" applyAlignment="1">
      <alignment horizontal="left"/>
    </xf>
    <xf numFmtId="0" fontId="6" fillId="0" borderId="45" xfId="0" applyFont="1" applyBorder="1"/>
    <xf numFmtId="164" fontId="2" fillId="2" borderId="34" xfId="0" applyNumberFormat="1" applyFont="1" applyFill="1" applyBorder="1" applyAlignment="1">
      <alignment horizontal="left"/>
    </xf>
    <xf numFmtId="164" fontId="2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2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2038350</xdr:colOff>
      <xdr:row>11</xdr:row>
      <xdr:rowOff>142875</xdr:rowOff>
    </xdr:from>
    <xdr:to>
      <xdr:col>3</xdr:col>
      <xdr:colOff>2266921</xdr:colOff>
      <xdr:row>11</xdr:row>
      <xdr:rowOff>371446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E981E-1F6B-036D-3A03-C03487E2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46863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2489835</xdr:colOff>
      <xdr:row>12</xdr:row>
      <xdr:rowOff>11430</xdr:rowOff>
    </xdr:from>
    <xdr:to>
      <xdr:col>4</xdr:col>
      <xdr:colOff>2661264</xdr:colOff>
      <xdr:row>12</xdr:row>
      <xdr:rowOff>268573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329AB-AAAB-F107-0D91-518E470E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5278755"/>
          <a:ext cx="1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175732</xdr:colOff>
      <xdr:row>9</xdr:row>
      <xdr:rowOff>159066</xdr:rowOff>
    </xdr:from>
    <xdr:to>
      <xdr:col>3</xdr:col>
      <xdr:colOff>375732</xdr:colOff>
      <xdr:row>9</xdr:row>
      <xdr:rowOff>359066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12A04-273C-4313-84D4-6A86C188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7" y="176641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187636</xdr:colOff>
      <xdr:row>10</xdr:row>
      <xdr:rowOff>140016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0C76129A-2A17-4E8C-BC01-46D0DDA6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1" y="304514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175730</xdr:colOff>
      <xdr:row>11</xdr:row>
      <xdr:rowOff>159066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9249134E-566C-412E-A065-43DEF665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5" y="505253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187637</xdr:colOff>
      <xdr:row>12</xdr:row>
      <xdr:rowOff>159066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C18647BF-242F-4844-B858-BF4FD09B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2" y="602884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192400</xdr:colOff>
      <xdr:row>13</xdr:row>
      <xdr:rowOff>151922</xdr:rowOff>
    </xdr:from>
    <xdr:ext cx="202884" cy="202884"/>
    <xdr:pic>
      <xdr:nvPicPr>
        <xdr:cNvPr id="7" name="Picture 6">
          <a:extLst>
            <a:ext uri="{FF2B5EF4-FFF2-40B4-BE49-F238E27FC236}">
              <a16:creationId xmlns:a16="http://schemas.microsoft.com/office/drawing/2014/main" id="{CB91F7D0-5E7A-4AD2-9D1A-CDE3FF51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025" y="6998016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628650</xdr:rowOff>
    </xdr:from>
    <xdr:ext cx="202884" cy="202884"/>
    <xdr:pic>
      <xdr:nvPicPr>
        <xdr:cNvPr id="3" name="Picture 2">
          <a:extLst>
            <a:ext uri="{FF2B5EF4-FFF2-40B4-BE49-F238E27FC236}">
              <a16:creationId xmlns:a16="http://schemas.microsoft.com/office/drawing/2014/main" id="{C7251D62-BF7D-4966-B00D-3F55E697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628650</xdr:rowOff>
    </xdr:from>
    <xdr:ext cx="202884" cy="202884"/>
    <xdr:pic>
      <xdr:nvPicPr>
        <xdr:cNvPr id="8" name="Picture 7">
          <a:extLst>
            <a:ext uri="{FF2B5EF4-FFF2-40B4-BE49-F238E27FC236}">
              <a16:creationId xmlns:a16="http://schemas.microsoft.com/office/drawing/2014/main" id="{ADFF3CE9-3884-4448-87AD-2742EA61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twoCellAnchor editAs="oneCell">
    <xdr:from>
      <xdr:col>4</xdr:col>
      <xdr:colOff>800100</xdr:colOff>
      <xdr:row>16</xdr:row>
      <xdr:rowOff>881063</xdr:rowOff>
    </xdr:from>
    <xdr:to>
      <xdr:col>4</xdr:col>
      <xdr:colOff>1676290</xdr:colOff>
      <xdr:row>16</xdr:row>
      <xdr:rowOff>1328682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F9942-B5BB-49C4-AAC9-470D8D31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4413" y="10191751"/>
          <a:ext cx="876190" cy="447619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17</xdr:row>
      <xdr:rowOff>638175</xdr:rowOff>
    </xdr:from>
    <xdr:ext cx="202884" cy="202884"/>
    <xdr:pic>
      <xdr:nvPicPr>
        <xdr:cNvPr id="11" name="Picture 10">
          <a:extLst>
            <a:ext uri="{FF2B5EF4-FFF2-40B4-BE49-F238E27FC236}">
              <a16:creationId xmlns:a16="http://schemas.microsoft.com/office/drawing/2014/main" id="{70662A9E-2AE7-4EFC-9BC8-EAC22315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638175</xdr:rowOff>
    </xdr:from>
    <xdr:ext cx="202884" cy="202884"/>
    <xdr:pic>
      <xdr:nvPicPr>
        <xdr:cNvPr id="12" name="Picture 11">
          <a:extLst>
            <a:ext uri="{FF2B5EF4-FFF2-40B4-BE49-F238E27FC236}">
              <a16:creationId xmlns:a16="http://schemas.microsoft.com/office/drawing/2014/main" id="{592ABF06-8A7B-44BE-A3FF-BEF56D8B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638175</xdr:rowOff>
    </xdr:from>
    <xdr:ext cx="202884" cy="202884"/>
    <xdr:pic>
      <xdr:nvPicPr>
        <xdr:cNvPr id="14" name="Picture 13">
          <a:extLst>
            <a:ext uri="{FF2B5EF4-FFF2-40B4-BE49-F238E27FC236}">
              <a16:creationId xmlns:a16="http://schemas.microsoft.com/office/drawing/2014/main" id="{571A53E4-51F7-4F27-804A-945F5331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22491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638175</xdr:rowOff>
    </xdr:from>
    <xdr:ext cx="202884" cy="202884"/>
    <xdr:pic>
      <xdr:nvPicPr>
        <xdr:cNvPr id="15" name="Picture 14">
          <a:extLst>
            <a:ext uri="{FF2B5EF4-FFF2-40B4-BE49-F238E27FC236}">
              <a16:creationId xmlns:a16="http://schemas.microsoft.com/office/drawing/2014/main" id="{30CA3654-C9DE-40FD-8CAD-14237CA3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4874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19" name="Picture 18">
          <a:extLst>
            <a:ext uri="{FF2B5EF4-FFF2-40B4-BE49-F238E27FC236}">
              <a16:creationId xmlns:a16="http://schemas.microsoft.com/office/drawing/2014/main" id="{B4789A2B-2675-4B40-8220-8A0AEFEE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20" name="Picture 19">
          <a:extLst>
            <a:ext uri="{FF2B5EF4-FFF2-40B4-BE49-F238E27FC236}">
              <a16:creationId xmlns:a16="http://schemas.microsoft.com/office/drawing/2014/main" id="{B37828F2-842C-4466-83C4-037AFCED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638175</xdr:rowOff>
    </xdr:from>
    <xdr:ext cx="202884" cy="202884"/>
    <xdr:pic>
      <xdr:nvPicPr>
        <xdr:cNvPr id="21" name="Picture 20">
          <a:extLst>
            <a:ext uri="{FF2B5EF4-FFF2-40B4-BE49-F238E27FC236}">
              <a16:creationId xmlns:a16="http://schemas.microsoft.com/office/drawing/2014/main" id="{70918686-2E75-4F25-B929-AC126CB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54114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638175</xdr:rowOff>
    </xdr:from>
    <xdr:ext cx="202884" cy="202884"/>
    <xdr:pic>
      <xdr:nvPicPr>
        <xdr:cNvPr id="24" name="Picture 23">
          <a:extLst>
            <a:ext uri="{FF2B5EF4-FFF2-40B4-BE49-F238E27FC236}">
              <a16:creationId xmlns:a16="http://schemas.microsoft.com/office/drawing/2014/main" id="{ED43B27C-DE63-4398-8252-58F363E5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66687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638175</xdr:rowOff>
    </xdr:from>
    <xdr:ext cx="202884" cy="202884"/>
    <xdr:pic>
      <xdr:nvPicPr>
        <xdr:cNvPr id="25" name="Picture 24">
          <a:extLst>
            <a:ext uri="{FF2B5EF4-FFF2-40B4-BE49-F238E27FC236}">
              <a16:creationId xmlns:a16="http://schemas.microsoft.com/office/drawing/2014/main" id="{7E5BB0D8-B15F-41B1-B33A-E10FBFAC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7792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638175</xdr:rowOff>
    </xdr:from>
    <xdr:ext cx="202884" cy="202884"/>
    <xdr:pic>
      <xdr:nvPicPr>
        <xdr:cNvPr id="27" name="Picture 26">
          <a:extLst>
            <a:ext uri="{FF2B5EF4-FFF2-40B4-BE49-F238E27FC236}">
              <a16:creationId xmlns:a16="http://schemas.microsoft.com/office/drawing/2014/main" id="{49F8E0D6-BFF5-45A1-B5C2-666536A4B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119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638175</xdr:rowOff>
    </xdr:from>
    <xdr:ext cx="202884" cy="202884"/>
    <xdr:pic>
      <xdr:nvPicPr>
        <xdr:cNvPr id="29" name="Picture 28">
          <a:extLst>
            <a:ext uri="{FF2B5EF4-FFF2-40B4-BE49-F238E27FC236}">
              <a16:creationId xmlns:a16="http://schemas.microsoft.com/office/drawing/2014/main" id="{3814BC0C-442B-4038-8C0D-C5E8ABCB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0459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638175</xdr:rowOff>
    </xdr:from>
    <xdr:ext cx="202884" cy="202884"/>
    <xdr:pic>
      <xdr:nvPicPr>
        <xdr:cNvPr id="30" name="Picture 29">
          <a:extLst>
            <a:ext uri="{FF2B5EF4-FFF2-40B4-BE49-F238E27FC236}">
              <a16:creationId xmlns:a16="http://schemas.microsoft.com/office/drawing/2014/main" id="{4E9CDCB6-30C5-497A-BA37-2FF97FB3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221170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638175</xdr:rowOff>
    </xdr:from>
    <xdr:ext cx="202884" cy="202884"/>
    <xdr:pic>
      <xdr:nvPicPr>
        <xdr:cNvPr id="32" name="Picture 31">
          <a:extLst>
            <a:ext uri="{FF2B5EF4-FFF2-40B4-BE49-F238E27FC236}">
              <a16:creationId xmlns:a16="http://schemas.microsoft.com/office/drawing/2014/main" id="{C4348198-474E-485B-B75D-C07A3D2B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130617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638175</xdr:rowOff>
    </xdr:from>
    <xdr:ext cx="202884" cy="202884"/>
    <xdr:pic>
      <xdr:nvPicPr>
        <xdr:cNvPr id="33" name="Picture 32">
          <a:extLst>
            <a:ext uri="{FF2B5EF4-FFF2-40B4-BE49-F238E27FC236}">
              <a16:creationId xmlns:a16="http://schemas.microsoft.com/office/drawing/2014/main" id="{CAF850FD-AB8A-4458-A69C-42294F4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8616613"/>
          <a:ext cx="202884" cy="2028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12214</xdr:colOff>
      <xdr:row>9</xdr:row>
      <xdr:rowOff>149541</xdr:rowOff>
    </xdr:from>
    <xdr:to>
      <xdr:col>3</xdr:col>
      <xdr:colOff>212214</xdr:colOff>
      <xdr:row>9</xdr:row>
      <xdr:rowOff>349541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D8F21-3A01-492C-8B52-70747BAA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16665</xdr:colOff>
      <xdr:row>18</xdr:row>
      <xdr:rowOff>166686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D25C4C00-412C-4E26-AB7B-56D828F0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0206036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130969</xdr:colOff>
      <xdr:row>18</xdr:row>
      <xdr:rowOff>559594</xdr:rowOff>
    </xdr:from>
    <xdr:to>
      <xdr:col>4</xdr:col>
      <xdr:colOff>1007159</xdr:colOff>
      <xdr:row>18</xdr:row>
      <xdr:rowOff>1002450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1C2154-0F64-4BC1-BBB4-06EA645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twoCellAnchor>
  <xdr:oneCellAnchor>
    <xdr:from>
      <xdr:col>3</xdr:col>
      <xdr:colOff>14284</xdr:colOff>
      <xdr:row>23</xdr:row>
      <xdr:rowOff>161924</xdr:rowOff>
    </xdr:from>
    <xdr:ext cx="200000" cy="200000"/>
    <xdr:pic>
      <xdr:nvPicPr>
        <xdr:cNvPr id="21" name="Picture 20">
          <a:extLst>
            <a:ext uri="{FF2B5EF4-FFF2-40B4-BE49-F238E27FC236}">
              <a16:creationId xmlns:a16="http://schemas.microsoft.com/office/drawing/2014/main" id="{28AFDA62-0261-4212-B040-6D2E1B1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69640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19</xdr:row>
      <xdr:rowOff>166686</xdr:rowOff>
    </xdr:from>
    <xdr:ext cx="200000" cy="200000"/>
    <xdr:pic>
      <xdr:nvPicPr>
        <xdr:cNvPr id="3" name="Picture 2">
          <a:extLst>
            <a:ext uri="{FF2B5EF4-FFF2-40B4-BE49-F238E27FC236}">
              <a16:creationId xmlns:a16="http://schemas.microsoft.com/office/drawing/2014/main" id="{991B1D2C-C493-4BB8-A287-B979C8A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1558586"/>
          <a:ext cx="200000" cy="200000"/>
        </a:xfrm>
        <a:prstGeom prst="rect">
          <a:avLst/>
        </a:prstGeom>
      </xdr:spPr>
    </xdr:pic>
    <xdr:clientData/>
  </xdr:oneCellAnchor>
  <xdr:oneCellAnchor>
    <xdr:from>
      <xdr:col>4</xdr:col>
      <xdr:colOff>130969</xdr:colOff>
      <xdr:row>19</xdr:row>
      <xdr:rowOff>559594</xdr:rowOff>
    </xdr:from>
    <xdr:ext cx="876190" cy="442856"/>
    <xdr:pic>
      <xdr:nvPicPr>
        <xdr:cNvPr id="4" name="Picture 3">
          <a:extLst>
            <a:ext uri="{FF2B5EF4-FFF2-40B4-BE49-F238E27FC236}">
              <a16:creationId xmlns:a16="http://schemas.microsoft.com/office/drawing/2014/main" id="{12AC0BB1-13A7-4A37-ABAD-E99FE52A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28</xdr:row>
      <xdr:rowOff>166686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F57F2DC8-D3CA-413A-9456-E5E60D61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3274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29</xdr:row>
      <xdr:rowOff>166686</xdr:rowOff>
    </xdr:from>
    <xdr:ext cx="200000" cy="200000"/>
    <xdr:pic>
      <xdr:nvPicPr>
        <xdr:cNvPr id="7" name="Picture 6">
          <a:extLst>
            <a:ext uri="{FF2B5EF4-FFF2-40B4-BE49-F238E27FC236}">
              <a16:creationId xmlns:a16="http://schemas.microsoft.com/office/drawing/2014/main" id="{8D351758-4728-4B6D-B83F-C6D433EB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42077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30</xdr:row>
      <xdr:rowOff>166686</xdr:rowOff>
    </xdr:from>
    <xdr:ext cx="200000" cy="200000"/>
    <xdr:pic>
      <xdr:nvPicPr>
        <xdr:cNvPr id="48" name="Picture 47">
          <a:extLst>
            <a:ext uri="{FF2B5EF4-FFF2-40B4-BE49-F238E27FC236}">
              <a16:creationId xmlns:a16="http://schemas.microsoft.com/office/drawing/2014/main" id="{FCB7E67A-7D9D-41DA-B1AA-529460D2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53698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31</xdr:row>
      <xdr:rowOff>166686</xdr:rowOff>
    </xdr:from>
    <xdr:ext cx="200000" cy="200000"/>
    <xdr:pic>
      <xdr:nvPicPr>
        <xdr:cNvPr id="49" name="Picture 48">
          <a:extLst>
            <a:ext uri="{FF2B5EF4-FFF2-40B4-BE49-F238E27FC236}">
              <a16:creationId xmlns:a16="http://schemas.microsoft.com/office/drawing/2014/main" id="{14CDC11A-891F-4022-BB74-2745ED0E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63985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32</xdr:row>
      <xdr:rowOff>166686</xdr:rowOff>
    </xdr:from>
    <xdr:ext cx="200000" cy="200000"/>
    <xdr:pic>
      <xdr:nvPicPr>
        <xdr:cNvPr id="50" name="Picture 49">
          <a:extLst>
            <a:ext uri="{FF2B5EF4-FFF2-40B4-BE49-F238E27FC236}">
              <a16:creationId xmlns:a16="http://schemas.microsoft.com/office/drawing/2014/main" id="{52A2E5FA-7B98-4892-A0DC-CDB258FF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743676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33</xdr:row>
      <xdr:rowOff>166686</xdr:rowOff>
    </xdr:from>
    <xdr:ext cx="200000" cy="200000"/>
    <xdr:pic>
      <xdr:nvPicPr>
        <xdr:cNvPr id="51" name="Picture 50">
          <a:extLst>
            <a:ext uri="{FF2B5EF4-FFF2-40B4-BE49-F238E27FC236}">
              <a16:creationId xmlns:a16="http://schemas.microsoft.com/office/drawing/2014/main" id="{DDE9DBA6-3682-471A-9173-0F00504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85511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34</xdr:row>
      <xdr:rowOff>166686</xdr:rowOff>
    </xdr:from>
    <xdr:ext cx="200000" cy="200000"/>
    <xdr:pic>
      <xdr:nvPicPr>
        <xdr:cNvPr id="52" name="Picture 51">
          <a:extLst>
            <a:ext uri="{FF2B5EF4-FFF2-40B4-BE49-F238E27FC236}">
              <a16:creationId xmlns:a16="http://schemas.microsoft.com/office/drawing/2014/main" id="{FDDD1A74-F84F-4F59-8FCD-CFBE6BF3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9370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14284</xdr:colOff>
      <xdr:row>24</xdr:row>
      <xdr:rowOff>142874</xdr:rowOff>
    </xdr:from>
    <xdr:ext cx="200000" cy="200000"/>
    <xdr:pic>
      <xdr:nvPicPr>
        <xdr:cNvPr id="55" name="Picture 54">
          <a:extLst>
            <a:ext uri="{FF2B5EF4-FFF2-40B4-BE49-F238E27FC236}">
              <a16:creationId xmlns:a16="http://schemas.microsoft.com/office/drawing/2014/main" id="{0DE6B3A3-F355-4F4E-8865-147CBD85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82403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25</xdr:row>
      <xdr:rowOff>142874</xdr:rowOff>
    </xdr:from>
    <xdr:ext cx="200000" cy="200000"/>
    <xdr:pic>
      <xdr:nvPicPr>
        <xdr:cNvPr id="56" name="Picture 55">
          <a:extLst>
            <a:ext uri="{FF2B5EF4-FFF2-40B4-BE49-F238E27FC236}">
              <a16:creationId xmlns:a16="http://schemas.microsoft.com/office/drawing/2014/main" id="{16CA80E6-CEA1-4888-8DB7-D220504D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195357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26</xdr:row>
      <xdr:rowOff>142874</xdr:rowOff>
    </xdr:from>
    <xdr:ext cx="200000" cy="200000"/>
    <xdr:pic>
      <xdr:nvPicPr>
        <xdr:cNvPr id="57" name="Picture 56">
          <a:extLst>
            <a:ext uri="{FF2B5EF4-FFF2-40B4-BE49-F238E27FC236}">
              <a16:creationId xmlns:a16="http://schemas.microsoft.com/office/drawing/2014/main" id="{0EF45C62-8599-44BA-82E4-5A32E0A4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210978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20</xdr:row>
      <xdr:rowOff>166686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1664BA0D-0926-45EE-B9BE-6815202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29111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21</xdr:row>
      <xdr:rowOff>166686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D4CFC27D-32C1-4B8D-A9F0-55F2B6A6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42636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22</xdr:row>
      <xdr:rowOff>166686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B14776B6-1D5E-40A6-B5FC-1B8213EE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56162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10</xdr:row>
      <xdr:rowOff>149541</xdr:rowOff>
    </xdr:from>
    <xdr:ext cx="200000" cy="200000"/>
    <xdr:pic>
      <xdr:nvPicPr>
        <xdr:cNvPr id="27" name="Picture 26">
          <a:extLst>
            <a:ext uri="{FF2B5EF4-FFF2-40B4-BE49-F238E27FC236}">
              <a16:creationId xmlns:a16="http://schemas.microsoft.com/office/drawing/2014/main" id="{5ED829CD-7164-4E84-80A2-E6E4C9EF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11</xdr:row>
      <xdr:rowOff>149541</xdr:rowOff>
    </xdr:from>
    <xdr:ext cx="200000" cy="200000"/>
    <xdr:pic>
      <xdr:nvPicPr>
        <xdr:cNvPr id="28" name="Picture 27">
          <a:extLst>
            <a:ext uri="{FF2B5EF4-FFF2-40B4-BE49-F238E27FC236}">
              <a16:creationId xmlns:a16="http://schemas.microsoft.com/office/drawing/2014/main" id="{CCF48A51-AC6D-436B-BAF5-B942623B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12</xdr:row>
      <xdr:rowOff>149541</xdr:rowOff>
    </xdr:from>
    <xdr:ext cx="200000" cy="200000"/>
    <xdr:pic>
      <xdr:nvPicPr>
        <xdr:cNvPr id="29" name="Picture 28">
          <a:extLst>
            <a:ext uri="{FF2B5EF4-FFF2-40B4-BE49-F238E27FC236}">
              <a16:creationId xmlns:a16="http://schemas.microsoft.com/office/drawing/2014/main" id="{2F732FF2-52A2-4403-BF9E-F8E2F771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13</xdr:row>
      <xdr:rowOff>149541</xdr:rowOff>
    </xdr:from>
    <xdr:ext cx="200000" cy="200000"/>
    <xdr:pic>
      <xdr:nvPicPr>
        <xdr:cNvPr id="30" name="Picture 29">
          <a:extLst>
            <a:ext uri="{FF2B5EF4-FFF2-40B4-BE49-F238E27FC236}">
              <a16:creationId xmlns:a16="http://schemas.microsoft.com/office/drawing/2014/main" id="{2C110D9C-573E-40A7-B6F5-C1B7466C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14</xdr:row>
      <xdr:rowOff>149541</xdr:rowOff>
    </xdr:from>
    <xdr:ext cx="200000" cy="200000"/>
    <xdr:pic>
      <xdr:nvPicPr>
        <xdr:cNvPr id="31" name="Picture 30">
          <a:extLst>
            <a:ext uri="{FF2B5EF4-FFF2-40B4-BE49-F238E27FC236}">
              <a16:creationId xmlns:a16="http://schemas.microsoft.com/office/drawing/2014/main" id="{1C1965FB-BA47-495A-8304-25B95A7E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15</xdr:row>
      <xdr:rowOff>149541</xdr:rowOff>
    </xdr:from>
    <xdr:ext cx="200000" cy="200000"/>
    <xdr:pic>
      <xdr:nvPicPr>
        <xdr:cNvPr id="32" name="Picture 31">
          <a:extLst>
            <a:ext uri="{FF2B5EF4-FFF2-40B4-BE49-F238E27FC236}">
              <a16:creationId xmlns:a16="http://schemas.microsoft.com/office/drawing/2014/main" id="{2E929E80-FB6B-4CD1-BD05-38E914D2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16</xdr:row>
      <xdr:rowOff>149541</xdr:rowOff>
    </xdr:from>
    <xdr:ext cx="200000" cy="200000"/>
    <xdr:pic>
      <xdr:nvPicPr>
        <xdr:cNvPr id="33" name="Picture 32">
          <a:extLst>
            <a:ext uri="{FF2B5EF4-FFF2-40B4-BE49-F238E27FC236}">
              <a16:creationId xmlns:a16="http://schemas.microsoft.com/office/drawing/2014/main" id="{21115D27-818D-4DFA-9073-83F21211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9</xdr:row>
      <xdr:rowOff>152400</xdr:rowOff>
    </xdr:from>
    <xdr:to>
      <xdr:col>3</xdr:col>
      <xdr:colOff>409552</xdr:colOff>
      <xdr:row>9</xdr:row>
      <xdr:rowOff>352400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856FF-63AD-43E0-987B-718A52CE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7" y="1759744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197641</xdr:colOff>
      <xdr:row>10</xdr:row>
      <xdr:rowOff>152400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3B9F3741-0FD4-43F8-8260-8F5AC4A8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289083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11</xdr:row>
      <xdr:rowOff>152400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D9B3AE1A-4B6A-4BAD-8484-1E7DBA2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37899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12</xdr:row>
      <xdr:rowOff>152400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46789255-0F4B-4C88-86B4-C9BF0FFC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86715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197641</xdr:colOff>
      <xdr:row>13</xdr:row>
      <xdr:rowOff>152400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A3587EB3-E702-4EEA-B374-0018A15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4998244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15</xdr:row>
      <xdr:rowOff>638175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E33BC4DC-4948-4FC9-8E97-BF6DD73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16</xdr:row>
      <xdr:rowOff>638175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B32B3170-7FA8-4D4E-97AC-8F7E1966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17</xdr:row>
      <xdr:rowOff>638175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58ADA6C9-B74D-46BE-8501-DAC67653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89622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18</xdr:row>
      <xdr:rowOff>638175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578ABDB6-FF4E-4E4A-B865-3D76CC68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20</xdr:row>
      <xdr:rowOff>638175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CC0B34A8-F932-4D08-96BB-697ADC72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21</xdr:row>
      <xdr:rowOff>638175</xdr:rowOff>
    </xdr:from>
    <xdr:ext cx="200000" cy="200000"/>
    <xdr:pic>
      <xdr:nvPicPr>
        <xdr:cNvPr id="2" name="Picture 1">
          <a:extLst>
            <a:ext uri="{FF2B5EF4-FFF2-40B4-BE49-F238E27FC236}">
              <a16:creationId xmlns:a16="http://schemas.microsoft.com/office/drawing/2014/main" id="{7878772A-C0F6-48CD-AFB7-A8FA4B92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5219" y="13234988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8</xdr:col>
      <xdr:colOff>38099</xdr:colOff>
      <xdr:row>21</xdr:row>
      <xdr:rowOff>62801</xdr:rowOff>
    </xdr:from>
    <xdr:to>
      <xdr:col>9</xdr:col>
      <xdr:colOff>2130759</xdr:colOff>
      <xdr:row>21</xdr:row>
      <xdr:rowOff>1304925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2EC1F-CBEE-1B21-9F6D-3FD26FAE2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6674" y="14074076"/>
          <a:ext cx="3321385" cy="12421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371475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524DAB81-71A7-4446-926E-B82B2F2A9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371475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F17E45B0-6634-4AA9-A167-69AF184B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371475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21ABE93E-7031-4E79-AC95-A6061017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371475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368B8370-B8E2-4327-BC26-30E32319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371475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40BF0ED4-84D8-47DA-AC25-23B624F1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371475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DEE80270-5EF1-4AD4-9158-562AD987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371475</xdr:rowOff>
    </xdr:from>
    <xdr:ext cx="876190" cy="442856"/>
    <xdr:pic>
      <xdr:nvPicPr>
        <xdr:cNvPr id="2" name="Picture 1">
          <a:extLst>
            <a:ext uri="{FF2B5EF4-FFF2-40B4-BE49-F238E27FC236}">
              <a16:creationId xmlns:a16="http://schemas.microsoft.com/office/drawing/2014/main" id="{CD51EFC3-B0F2-429D-88D6-D55A8558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7146131"/>
          <a:ext cx="876190" cy="4428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24</xdr:row>
      <xdr:rowOff>892968</xdr:rowOff>
    </xdr:from>
    <xdr:to>
      <xdr:col>4</xdr:col>
      <xdr:colOff>402381</xdr:colOff>
      <xdr:row>24</xdr:row>
      <xdr:rowOff>1140587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D00D-7C66-4A3F-BD20-43D4A702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186" y="21752718"/>
          <a:ext cx="390476" cy="2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152400</xdr:rowOff>
    </xdr:from>
    <xdr:to>
      <xdr:col>3</xdr:col>
      <xdr:colOff>304771</xdr:colOff>
      <xdr:row>9</xdr:row>
      <xdr:rowOff>409543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EE35-62E9-4FA0-9D5B-F9EE09E8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10</xdr:row>
      <xdr:rowOff>152400</xdr:rowOff>
    </xdr:from>
    <xdr:ext cx="228571" cy="257143"/>
    <xdr:pic>
      <xdr:nvPicPr>
        <xdr:cNvPr id="6" name="Picture 5">
          <a:extLst>
            <a:ext uri="{FF2B5EF4-FFF2-40B4-BE49-F238E27FC236}">
              <a16:creationId xmlns:a16="http://schemas.microsoft.com/office/drawing/2014/main" id="{B6842BBF-0371-478C-BE2F-542353A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11</xdr:row>
      <xdr:rowOff>152400</xdr:rowOff>
    </xdr:from>
    <xdr:ext cx="228571" cy="257143"/>
    <xdr:pic>
      <xdr:nvPicPr>
        <xdr:cNvPr id="7" name="Picture 6">
          <a:extLst>
            <a:ext uri="{FF2B5EF4-FFF2-40B4-BE49-F238E27FC236}">
              <a16:creationId xmlns:a16="http://schemas.microsoft.com/office/drawing/2014/main" id="{8D729AED-E603-4AE1-A384-2C2FB524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3700463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12</xdr:row>
      <xdr:rowOff>152400</xdr:rowOff>
    </xdr:from>
    <xdr:ext cx="228571" cy="257143"/>
    <xdr:pic>
      <xdr:nvPicPr>
        <xdr:cNvPr id="8" name="Picture 7">
          <a:extLst>
            <a:ext uri="{FF2B5EF4-FFF2-40B4-BE49-F238E27FC236}">
              <a16:creationId xmlns:a16="http://schemas.microsoft.com/office/drawing/2014/main" id="{53A3E702-6456-469B-AFD0-8C4F79D2E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13</xdr:row>
      <xdr:rowOff>152400</xdr:rowOff>
    </xdr:from>
    <xdr:ext cx="228571" cy="257143"/>
    <xdr:pic>
      <xdr:nvPicPr>
        <xdr:cNvPr id="9" name="Picture 8">
          <a:extLst>
            <a:ext uri="{FF2B5EF4-FFF2-40B4-BE49-F238E27FC236}">
              <a16:creationId xmlns:a16="http://schemas.microsoft.com/office/drawing/2014/main" id="{5B00DB37-DDEF-4B70-B391-245074E9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14</xdr:row>
      <xdr:rowOff>152400</xdr:rowOff>
    </xdr:from>
    <xdr:ext cx="228571" cy="257143"/>
    <xdr:pic>
      <xdr:nvPicPr>
        <xdr:cNvPr id="10" name="Picture 9">
          <a:extLst>
            <a:ext uri="{FF2B5EF4-FFF2-40B4-BE49-F238E27FC236}">
              <a16:creationId xmlns:a16="http://schemas.microsoft.com/office/drawing/2014/main" id="{D4A469EB-79D7-437D-9AE5-E0B9F11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16</xdr:row>
      <xdr:rowOff>152400</xdr:rowOff>
    </xdr:from>
    <xdr:ext cx="228571" cy="257143"/>
    <xdr:pic>
      <xdr:nvPicPr>
        <xdr:cNvPr id="3" name="Picture 2">
          <a:extLst>
            <a:ext uri="{FF2B5EF4-FFF2-40B4-BE49-F238E27FC236}">
              <a16:creationId xmlns:a16="http://schemas.microsoft.com/office/drawing/2014/main" id="{290D74F7-9193-4297-B7F7-9EBEB124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129338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15" name="Picture 14">
          <a:extLst>
            <a:ext uri="{FF2B5EF4-FFF2-40B4-BE49-F238E27FC236}">
              <a16:creationId xmlns:a16="http://schemas.microsoft.com/office/drawing/2014/main" id="{5ABC3E95-4723-4897-A0C0-1DA2B5C3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869156</xdr:colOff>
      <xdr:row>22</xdr:row>
      <xdr:rowOff>166688</xdr:rowOff>
    </xdr:from>
    <xdr:to>
      <xdr:col>1</xdr:col>
      <xdr:colOff>1059632</xdr:colOff>
      <xdr:row>22</xdr:row>
      <xdr:rowOff>357164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48F5BD-885A-8AD2-815D-3DC9C86A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7906" y="1179909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1357310</xdr:colOff>
      <xdr:row>22</xdr:row>
      <xdr:rowOff>11906</xdr:rowOff>
    </xdr:from>
    <xdr:to>
      <xdr:col>4</xdr:col>
      <xdr:colOff>1547786</xdr:colOff>
      <xdr:row>22</xdr:row>
      <xdr:rowOff>202382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710BCC-7209-45E3-A749-056DCD8E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3" y="12894469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17</xdr:row>
      <xdr:rowOff>390525</xdr:rowOff>
    </xdr:from>
    <xdr:ext cx="228571" cy="257143"/>
    <xdr:pic>
      <xdr:nvPicPr>
        <xdr:cNvPr id="22" name="Picture 21">
          <a:extLst>
            <a:ext uri="{FF2B5EF4-FFF2-40B4-BE49-F238E27FC236}">
              <a16:creationId xmlns:a16="http://schemas.microsoft.com/office/drawing/2014/main" id="{C96C6F8E-7D12-4C5D-AC7F-6009221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18</xdr:row>
      <xdr:rowOff>390525</xdr:rowOff>
    </xdr:from>
    <xdr:ext cx="228571" cy="257143"/>
    <xdr:pic>
      <xdr:nvPicPr>
        <xdr:cNvPr id="24" name="Picture 23">
          <a:extLst>
            <a:ext uri="{FF2B5EF4-FFF2-40B4-BE49-F238E27FC236}">
              <a16:creationId xmlns:a16="http://schemas.microsoft.com/office/drawing/2014/main" id="{7A5D78A3-FB07-45F4-92AB-9F9BDE73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19</xdr:row>
      <xdr:rowOff>390525</xdr:rowOff>
    </xdr:from>
    <xdr:ext cx="228571" cy="257143"/>
    <xdr:pic>
      <xdr:nvPicPr>
        <xdr:cNvPr id="26" name="Picture 25">
          <a:extLst>
            <a:ext uri="{FF2B5EF4-FFF2-40B4-BE49-F238E27FC236}">
              <a16:creationId xmlns:a16="http://schemas.microsoft.com/office/drawing/2014/main" id="{F43C5805-B08D-4F7E-9AFE-C4199646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21</xdr:row>
      <xdr:rowOff>390525</xdr:rowOff>
    </xdr:from>
    <xdr:ext cx="228571" cy="257143"/>
    <xdr:pic>
      <xdr:nvPicPr>
        <xdr:cNvPr id="28" name="Picture 27">
          <a:extLst>
            <a:ext uri="{FF2B5EF4-FFF2-40B4-BE49-F238E27FC236}">
              <a16:creationId xmlns:a16="http://schemas.microsoft.com/office/drawing/2014/main" id="{A9F4809D-D0A8-4AFC-9BBF-F300EC40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30" name="Picture 29">
          <a:extLst>
            <a:ext uri="{FF2B5EF4-FFF2-40B4-BE49-F238E27FC236}">
              <a16:creationId xmlns:a16="http://schemas.microsoft.com/office/drawing/2014/main" id="{662F4034-8F12-43C5-9502-34D274EC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23</xdr:row>
      <xdr:rowOff>390525</xdr:rowOff>
    </xdr:from>
    <xdr:ext cx="228571" cy="257143"/>
    <xdr:pic>
      <xdr:nvPicPr>
        <xdr:cNvPr id="32" name="Picture 31">
          <a:extLst>
            <a:ext uri="{FF2B5EF4-FFF2-40B4-BE49-F238E27FC236}">
              <a16:creationId xmlns:a16="http://schemas.microsoft.com/office/drawing/2014/main" id="{E801C9F0-C432-40EA-AB35-A23905ED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24</xdr:row>
      <xdr:rowOff>390525</xdr:rowOff>
    </xdr:from>
    <xdr:ext cx="228571" cy="257143"/>
    <xdr:pic>
      <xdr:nvPicPr>
        <xdr:cNvPr id="34" name="Picture 33">
          <a:extLst>
            <a:ext uri="{FF2B5EF4-FFF2-40B4-BE49-F238E27FC236}">
              <a16:creationId xmlns:a16="http://schemas.microsoft.com/office/drawing/2014/main" id="{640CB917-E143-47F9-BBC0-2CFF566D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25</xdr:row>
      <xdr:rowOff>390525</xdr:rowOff>
    </xdr:from>
    <xdr:ext cx="228571" cy="257143"/>
    <xdr:pic>
      <xdr:nvPicPr>
        <xdr:cNvPr id="36" name="Picture 35">
          <a:extLst>
            <a:ext uri="{FF2B5EF4-FFF2-40B4-BE49-F238E27FC236}">
              <a16:creationId xmlns:a16="http://schemas.microsoft.com/office/drawing/2014/main" id="{98480F66-0879-4C78-BCE9-6E71E422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4</xdr:col>
      <xdr:colOff>59531</xdr:colOff>
      <xdr:row>28</xdr:row>
      <xdr:rowOff>285749</xdr:rowOff>
    </xdr:from>
    <xdr:to>
      <xdr:col>4</xdr:col>
      <xdr:colOff>364293</xdr:colOff>
      <xdr:row>28</xdr:row>
      <xdr:rowOff>514320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D5A807-AAE3-4F75-528E-4D29F03B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844" y="17228343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29</xdr:row>
      <xdr:rowOff>226219</xdr:rowOff>
    </xdr:from>
    <xdr:to>
      <xdr:col>4</xdr:col>
      <xdr:colOff>438102</xdr:colOff>
      <xdr:row>29</xdr:row>
      <xdr:rowOff>473838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382FED-D32A-E9FE-C72A-46BEA07A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1939" y="17978438"/>
          <a:ext cx="390476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30</xdr:row>
      <xdr:rowOff>202407</xdr:rowOff>
    </xdr:from>
    <xdr:to>
      <xdr:col>4</xdr:col>
      <xdr:colOff>392869</xdr:colOff>
      <xdr:row>30</xdr:row>
      <xdr:rowOff>402407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7A47C08-976D-70F1-0FB4-E7CAEB8A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1468" y="18764251"/>
          <a:ext cx="285714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1726406</xdr:colOff>
      <xdr:row>36</xdr:row>
      <xdr:rowOff>345282</xdr:rowOff>
    </xdr:from>
    <xdr:to>
      <xdr:col>3</xdr:col>
      <xdr:colOff>1916882</xdr:colOff>
      <xdr:row>36</xdr:row>
      <xdr:rowOff>535758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F485C88-5669-4997-9A86-F46020BF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031" y="27598688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20</xdr:row>
      <xdr:rowOff>390525</xdr:rowOff>
    </xdr:from>
    <xdr:ext cx="228571" cy="257143"/>
    <xdr:pic>
      <xdr:nvPicPr>
        <xdr:cNvPr id="47" name="Picture 46">
          <a:extLst>
            <a:ext uri="{FF2B5EF4-FFF2-40B4-BE49-F238E27FC236}">
              <a16:creationId xmlns:a16="http://schemas.microsoft.com/office/drawing/2014/main" id="{8F27509E-F0D6-4096-AEDD-D31C4289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0522744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8</xdr:col>
      <xdr:colOff>35723</xdr:colOff>
      <xdr:row>41</xdr:row>
      <xdr:rowOff>1119184</xdr:rowOff>
    </xdr:from>
    <xdr:to>
      <xdr:col>9</xdr:col>
      <xdr:colOff>27061</xdr:colOff>
      <xdr:row>41</xdr:row>
      <xdr:rowOff>1369215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6FD010E-390A-942B-4C8A-C4E56AAA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6629" y="38195247"/>
          <a:ext cx="1181963" cy="250031"/>
        </a:xfrm>
        <a:prstGeom prst="rect">
          <a:avLst/>
        </a:prstGeom>
      </xdr:spPr>
    </xdr:pic>
    <xdr:clientData/>
  </xdr:twoCellAnchor>
  <xdr:twoCellAnchor editAs="oneCell">
    <xdr:from>
      <xdr:col>8</xdr:col>
      <xdr:colOff>83343</xdr:colOff>
      <xdr:row>43</xdr:row>
      <xdr:rowOff>1309687</xdr:rowOff>
    </xdr:from>
    <xdr:to>
      <xdr:col>9</xdr:col>
      <xdr:colOff>0</xdr:colOff>
      <xdr:row>43</xdr:row>
      <xdr:rowOff>1588294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8EC5B5C-6729-F1EE-6D7C-8F3817E4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49" y="41957625"/>
          <a:ext cx="1107282" cy="278607"/>
        </a:xfrm>
        <a:prstGeom prst="rect">
          <a:avLst/>
        </a:prstGeom>
      </xdr:spPr>
    </xdr:pic>
    <xdr:clientData/>
  </xdr:twoCellAnchor>
  <xdr:oneCellAnchor>
    <xdr:from>
      <xdr:col>8</xdr:col>
      <xdr:colOff>102393</xdr:colOff>
      <xdr:row>44</xdr:row>
      <xdr:rowOff>1281112</xdr:rowOff>
    </xdr:from>
    <xdr:ext cx="1107282" cy="278607"/>
    <xdr:pic>
      <xdr:nvPicPr>
        <xdr:cNvPr id="50" name="Picture 49">
          <a:extLst>
            <a:ext uri="{FF2B5EF4-FFF2-40B4-BE49-F238E27FC236}">
              <a16:creationId xmlns:a16="http://schemas.microsoft.com/office/drawing/2014/main" id="{D4CAEB29-0088-4CC7-8694-AA46CECB9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70968" y="46077187"/>
          <a:ext cx="1107282" cy="2786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352425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A368C676-9775-4735-A7FE-9B5618315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21</xdr:row>
      <xdr:rowOff>352425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3C47E902-5DDA-43AF-911D-0AA710A2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352425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5A2AF25A-7340-419E-AAB1-001D4B56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352425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77032113-DE36-4A15-A037-9D3429A9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352425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0F454870-C9DE-4A6A-8796-4F06EB45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352425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392D0280-C660-4A37-B4F6-8AB1DC92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352425</xdr:rowOff>
    </xdr:from>
    <xdr:ext cx="876190" cy="442856"/>
    <xdr:pic>
      <xdr:nvPicPr>
        <xdr:cNvPr id="15" name="Picture 14">
          <a:extLst>
            <a:ext uri="{FF2B5EF4-FFF2-40B4-BE49-F238E27FC236}">
              <a16:creationId xmlns:a16="http://schemas.microsoft.com/office/drawing/2014/main" id="{C5BC10D5-391E-411D-A7D0-66918C1A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352425</xdr:rowOff>
    </xdr:from>
    <xdr:ext cx="876190" cy="442856"/>
    <xdr:pic>
      <xdr:nvPicPr>
        <xdr:cNvPr id="16" name="Picture 15">
          <a:extLst>
            <a:ext uri="{FF2B5EF4-FFF2-40B4-BE49-F238E27FC236}">
              <a16:creationId xmlns:a16="http://schemas.microsoft.com/office/drawing/2014/main" id="{7DB3CEA4-44F0-417F-AF90-52D7041F3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17</xdr:row>
      <xdr:rowOff>352425</xdr:rowOff>
    </xdr:from>
    <xdr:ext cx="876190" cy="442856"/>
    <xdr:pic>
      <xdr:nvPicPr>
        <xdr:cNvPr id="17" name="Picture 16">
          <a:extLst>
            <a:ext uri="{FF2B5EF4-FFF2-40B4-BE49-F238E27FC236}">
              <a16:creationId xmlns:a16="http://schemas.microsoft.com/office/drawing/2014/main" id="{81829E29-688E-491B-B188-7ADAC7DF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18</xdr:row>
      <xdr:rowOff>352425</xdr:rowOff>
    </xdr:from>
    <xdr:ext cx="876190" cy="442856"/>
    <xdr:pic>
      <xdr:nvPicPr>
        <xdr:cNvPr id="18" name="Picture 17">
          <a:extLst>
            <a:ext uri="{FF2B5EF4-FFF2-40B4-BE49-F238E27FC236}">
              <a16:creationId xmlns:a16="http://schemas.microsoft.com/office/drawing/2014/main" id="{6319498F-60AA-4EBC-840D-1FDD545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19</xdr:row>
      <xdr:rowOff>352425</xdr:rowOff>
    </xdr:from>
    <xdr:ext cx="876190" cy="442856"/>
    <xdr:pic>
      <xdr:nvPicPr>
        <xdr:cNvPr id="19" name="Picture 18">
          <a:extLst>
            <a:ext uri="{FF2B5EF4-FFF2-40B4-BE49-F238E27FC236}">
              <a16:creationId xmlns:a16="http://schemas.microsoft.com/office/drawing/2014/main" id="{C65554E0-1E8C-43C4-987B-0EF02FBF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16</xdr:row>
      <xdr:rowOff>352425</xdr:rowOff>
    </xdr:from>
    <xdr:ext cx="876190" cy="442856"/>
    <xdr:pic>
      <xdr:nvPicPr>
        <xdr:cNvPr id="3" name="Picture 2">
          <a:extLst>
            <a:ext uri="{FF2B5EF4-FFF2-40B4-BE49-F238E27FC236}">
              <a16:creationId xmlns:a16="http://schemas.microsoft.com/office/drawing/2014/main" id="{7A61EB1B-B5BD-48E3-9004-6DD1B4BC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318081"/>
          <a:ext cx="876190" cy="4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70" t="s">
        <v>52</v>
      </c>
      <c r="D2" s="171"/>
      <c r="E2" s="171"/>
      <c r="F2" s="171"/>
      <c r="G2" s="17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29" t="s">
        <v>0</v>
      </c>
      <c r="C4" s="173" t="s">
        <v>60</v>
      </c>
      <c r="D4" s="174"/>
      <c r="E4" s="175"/>
      <c r="F4" s="129" t="s">
        <v>1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29" t="s">
        <v>2</v>
      </c>
      <c r="C5" s="176" t="s">
        <v>62</v>
      </c>
      <c r="D5" s="177"/>
      <c r="E5" s="178"/>
      <c r="F5" s="129" t="s">
        <v>3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79" t="s">
        <v>4</v>
      </c>
      <c r="C6" s="181"/>
      <c r="D6" s="182"/>
      <c r="E6" s="183"/>
      <c r="F6" s="129" t="s">
        <v>5</v>
      </c>
      <c r="G6" s="128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80"/>
      <c r="C7" s="184"/>
      <c r="D7" s="185"/>
      <c r="E7" s="186"/>
      <c r="F7" s="129" t="s">
        <v>6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3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2"/>
      <c r="B11" s="13" t="s">
        <v>8</v>
      </c>
      <c r="C11" s="14" t="s">
        <v>9</v>
      </c>
      <c r="D11" s="14" t="s">
        <v>10</v>
      </c>
      <c r="E11" s="15" t="s">
        <v>11</v>
      </c>
      <c r="F11" s="15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5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4.6" x14ac:dyDescent="0.4">
      <c r="A1" s="24"/>
      <c r="B1" s="191" t="s">
        <v>61</v>
      </c>
      <c r="C1" s="192"/>
      <c r="D1" s="192"/>
      <c r="E1" s="192"/>
      <c r="F1" s="192"/>
      <c r="G1" s="192"/>
      <c r="H1" s="19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3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3">
      <c r="A3" s="24"/>
      <c r="B3" s="129" t="s">
        <v>0</v>
      </c>
      <c r="C3" s="187" t="s">
        <v>60</v>
      </c>
      <c r="D3" s="172"/>
      <c r="E3" s="200" t="s">
        <v>1</v>
      </c>
      <c r="F3" s="201"/>
      <c r="G3" s="194" t="s">
        <v>51</v>
      </c>
      <c r="H3" s="19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3">
      <c r="A4" s="24"/>
      <c r="B4" s="129" t="s">
        <v>2</v>
      </c>
      <c r="C4" s="196" t="s">
        <v>62</v>
      </c>
      <c r="D4" s="197"/>
      <c r="E4" s="200" t="s">
        <v>3</v>
      </c>
      <c r="F4" s="201"/>
      <c r="G4" s="198"/>
      <c r="H4" s="19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3">
      <c r="A5" s="24"/>
      <c r="B5" s="129" t="s">
        <v>4</v>
      </c>
      <c r="C5" s="187"/>
      <c r="D5" s="172"/>
      <c r="E5" s="200" t="s">
        <v>5</v>
      </c>
      <c r="F5" s="201"/>
      <c r="G5" s="188" t="s">
        <v>59</v>
      </c>
      <c r="H5" s="18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3">
      <c r="A6" s="25"/>
      <c r="B6" s="129" t="s">
        <v>13</v>
      </c>
      <c r="C6" s="190"/>
      <c r="D6" s="171"/>
      <c r="E6" s="171"/>
      <c r="F6" s="171"/>
      <c r="G6" s="171"/>
      <c r="H6" s="17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3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3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3">
      <c r="A10" s="29"/>
      <c r="B10" s="30" t="s">
        <v>14</v>
      </c>
      <c r="C10" s="31" t="s">
        <v>15</v>
      </c>
      <c r="D10" s="32" t="s">
        <v>16</v>
      </c>
      <c r="E10" s="31" t="s">
        <v>17</v>
      </c>
      <c r="F10" s="31" t="s">
        <v>18</v>
      </c>
      <c r="G10" s="33" t="s">
        <v>19</v>
      </c>
      <c r="H10" s="34" t="s">
        <v>20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3">
      <c r="A11" s="29"/>
      <c r="B11" s="35">
        <v>1</v>
      </c>
      <c r="C11" s="134" t="s">
        <v>53</v>
      </c>
      <c r="D11" s="36">
        <f>'TC-Homepage'!A5</f>
        <v>12</v>
      </c>
      <c r="E11" s="36">
        <f>'TC-Homepage'!B5</f>
        <v>0</v>
      </c>
      <c r="F11" s="36">
        <f>'TC-Homepage'!C5</f>
        <v>0</v>
      </c>
      <c r="G11" s="36">
        <f>'TC-Homepage'!D5</f>
        <v>0</v>
      </c>
      <c r="H11" s="36">
        <f>'TC-Homepage'!E5</f>
        <v>12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3">
      <c r="A12" s="29"/>
      <c r="B12" s="35">
        <v>2</v>
      </c>
      <c r="C12" s="143" t="s">
        <v>56</v>
      </c>
      <c r="D12" s="36"/>
      <c r="E12" s="36"/>
      <c r="F12" s="36"/>
      <c r="G12" s="36"/>
      <c r="H12" s="3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3">
      <c r="A13" s="29"/>
      <c r="B13" s="144">
        <v>2.1</v>
      </c>
      <c r="C13" s="145" t="s">
        <v>106</v>
      </c>
      <c r="D13" s="36">
        <f>'TC-Register'!A5</f>
        <v>16</v>
      </c>
      <c r="E13" s="36">
        <f>'TC-Register'!B5</f>
        <v>4</v>
      </c>
      <c r="F13" s="36">
        <f>'TC-Register'!C5</f>
        <v>4</v>
      </c>
      <c r="G13" s="36">
        <f>'TC-Register'!D5</f>
        <v>0</v>
      </c>
      <c r="H13" s="36">
        <f>'TC-Register'!E5</f>
        <v>24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spans="1:26" ht="12.75" customHeight="1" x14ac:dyDescent="0.3">
      <c r="A14" s="29"/>
      <c r="B14" s="144">
        <v>2.2000000000000002</v>
      </c>
      <c r="C14" s="145" t="s">
        <v>107</v>
      </c>
      <c r="D14" s="36">
        <f>'TC-Sign-in'!A5</f>
        <v>19</v>
      </c>
      <c r="E14" s="36">
        <f>'TC-Sign-in'!B5</f>
        <v>4</v>
      </c>
      <c r="F14" s="36">
        <f>'TC-Sign-in'!C5</f>
        <v>0</v>
      </c>
      <c r="G14" s="36">
        <f>'TC-Sign-in'!D5</f>
        <v>2</v>
      </c>
      <c r="H14" s="36">
        <f>'TC-Sign-in'!E5</f>
        <v>25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spans="1:26" ht="12.75" customHeight="1" x14ac:dyDescent="0.3">
      <c r="A15" s="29"/>
      <c r="B15" s="144">
        <v>2.2999999999999998</v>
      </c>
      <c r="C15" s="145" t="s">
        <v>108</v>
      </c>
      <c r="D15" s="36">
        <f>'TC-Forgot Password'!A5</f>
        <v>12</v>
      </c>
      <c r="E15" s="36">
        <f>'TC-Forgot Password'!B5</f>
        <v>0</v>
      </c>
      <c r="F15" s="36">
        <f>'TC-Forgot Password'!C5</f>
        <v>0</v>
      </c>
      <c r="G15" s="36">
        <f>'TC-Forgot Password'!D5</f>
        <v>0</v>
      </c>
      <c r="H15" s="36">
        <f>'TC-Forgot Password'!E5</f>
        <v>12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spans="1:26" ht="12.75" customHeight="1" x14ac:dyDescent="0.3">
      <c r="A16" s="29"/>
      <c r="B16" s="144">
        <v>2.4</v>
      </c>
      <c r="C16" s="145" t="s">
        <v>109</v>
      </c>
      <c r="D16" s="36">
        <f>'TC-Change Password'!A5</f>
        <v>22</v>
      </c>
      <c r="E16" s="36">
        <f>'TC-Change Password'!B5</f>
        <v>2</v>
      </c>
      <c r="F16" s="36">
        <f>'TC-Change Password'!C5</f>
        <v>0</v>
      </c>
      <c r="G16" s="36">
        <f>'TC-Change Password'!D5</f>
        <v>1</v>
      </c>
      <c r="H16" s="36">
        <f>'TC-Change Password'!E5</f>
        <v>25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spans="1:26" ht="12.75" customHeight="1" x14ac:dyDescent="0.3">
      <c r="A17" s="29"/>
      <c r="B17" s="144"/>
      <c r="C17" s="134"/>
      <c r="D17" s="36"/>
      <c r="E17" s="36"/>
      <c r="F17" s="36"/>
      <c r="G17" s="36"/>
      <c r="H17" s="36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spans="1:26" ht="12.75" customHeight="1" x14ac:dyDescent="0.3">
      <c r="A18" s="29"/>
      <c r="B18" s="35">
        <v>3</v>
      </c>
      <c r="C18" s="135" t="s">
        <v>110</v>
      </c>
      <c r="D18" s="36">
        <f>'TC-Search Items'!A5</f>
        <v>6</v>
      </c>
      <c r="E18" s="36">
        <f>'TC-Search Items'!B5</f>
        <v>1</v>
      </c>
      <c r="F18" s="36">
        <f>'TC-Search Items'!C5</f>
        <v>10</v>
      </c>
      <c r="G18" s="36">
        <f>'TC-Search Items'!D5</f>
        <v>1</v>
      </c>
      <c r="H18" s="36">
        <f>'TC-Search Items'!E5</f>
        <v>18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spans="1:26" ht="12.75" customHeight="1" x14ac:dyDescent="0.3">
      <c r="A19" s="29"/>
      <c r="B19" s="35">
        <v>4</v>
      </c>
      <c r="C19" s="134" t="s">
        <v>58</v>
      </c>
      <c r="D19" s="36">
        <f>'TC-Product Detail'!A5</f>
        <v>6</v>
      </c>
      <c r="E19" s="36">
        <f>'TC-Product Detail'!B5</f>
        <v>6</v>
      </c>
      <c r="F19" s="36">
        <f>'TC-Product Detail'!C5</f>
        <v>1</v>
      </c>
      <c r="G19" s="36">
        <f>'TC-Product Detail'!D5</f>
        <v>10</v>
      </c>
      <c r="H19" s="36">
        <f>'TC-Product Detail'!E5</f>
        <v>23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spans="1:26" ht="12.75" customHeight="1" x14ac:dyDescent="0.3">
      <c r="A20" s="29"/>
      <c r="B20" s="35">
        <v>5</v>
      </c>
      <c r="C20" s="134" t="s">
        <v>54</v>
      </c>
      <c r="D20" s="36">
        <f>'TC-Shopping Cart'!A5</f>
        <v>19</v>
      </c>
      <c r="E20" s="36">
        <f>'TC-Shopping Cart'!B5</f>
        <v>6</v>
      </c>
      <c r="F20" s="36">
        <f>'TC-Shopping Cart'!C5</f>
        <v>7</v>
      </c>
      <c r="G20" s="36">
        <f>'TC-Shopping Cart'!D5</f>
        <v>1</v>
      </c>
      <c r="H20" s="36">
        <f>'TC-Shopping Cart'!E5</f>
        <v>33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2.75" customHeight="1" x14ac:dyDescent="0.3">
      <c r="A21" s="29"/>
      <c r="B21" s="35">
        <v>6</v>
      </c>
      <c r="C21" s="134" t="s">
        <v>55</v>
      </c>
      <c r="D21" s="162">
        <f>'TC-Payment'!A5</f>
        <v>0</v>
      </c>
      <c r="E21" s="162">
        <f>'TC-Payment'!B5</f>
        <v>0</v>
      </c>
      <c r="F21" s="162">
        <f>'TC-Payment'!C5</f>
        <v>0</v>
      </c>
      <c r="G21" s="162">
        <f>'TC-Payment'!D5</f>
        <v>0</v>
      </c>
      <c r="H21" s="162">
        <f>'TC-Payment'!E5</f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3">
      <c r="A22" s="29"/>
      <c r="B22" s="35">
        <v>7</v>
      </c>
      <c r="C22" s="134" t="s">
        <v>57</v>
      </c>
      <c r="D22" s="36">
        <f>'TC-Order Manage'!A5</f>
        <v>7</v>
      </c>
      <c r="E22" s="36">
        <f>'TC-Order Manage'!B5</f>
        <v>2</v>
      </c>
      <c r="F22" s="36">
        <f>'TC-Order Manage'!C5</f>
        <v>5</v>
      </c>
      <c r="G22" s="36">
        <f>'TC-Order Manage'!D5</f>
        <v>16</v>
      </c>
      <c r="H22" s="36">
        <f>'TC-Order Manage'!E5</f>
        <v>30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3">
      <c r="A23" s="29"/>
      <c r="B23" s="37"/>
      <c r="C23" s="38" t="s">
        <v>21</v>
      </c>
      <c r="D23" s="39">
        <f>SUM(D11:D22)</f>
        <v>119</v>
      </c>
      <c r="E23" s="39">
        <f>SUM(E11:E22)</f>
        <v>25</v>
      </c>
      <c r="F23" s="39">
        <f>SUM(F11:F22)</f>
        <v>27</v>
      </c>
      <c r="G23" s="39">
        <f>SUM(G11:G22)</f>
        <v>31</v>
      </c>
      <c r="H23" s="40">
        <f>SUM(H11:H22)</f>
        <v>202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3">
      <c r="A24" s="24"/>
      <c r="B24" s="41"/>
      <c r="C24" s="24"/>
      <c r="D24" s="42"/>
      <c r="E24" s="43"/>
      <c r="F24" s="43"/>
      <c r="G24" s="43"/>
      <c r="H24" s="4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3">
      <c r="A25" s="24"/>
      <c r="B25" s="24"/>
      <c r="C25" s="131" t="s">
        <v>22</v>
      </c>
      <c r="D25" s="24"/>
      <c r="E25" s="132">
        <f>($D23+$E23)*100/$H23</f>
        <v>71.287128712871294</v>
      </c>
      <c r="F25" s="24" t="s">
        <v>23</v>
      </c>
      <c r="G25" s="24"/>
      <c r="H25" s="4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3">
      <c r="A26" s="24"/>
      <c r="B26" s="24"/>
      <c r="C26" s="131" t="s">
        <v>24</v>
      </c>
      <c r="D26" s="24"/>
      <c r="E26" s="132">
        <f>$D23*100/($D23+$E23)</f>
        <v>82.638888888888886</v>
      </c>
      <c r="F26" s="24" t="s">
        <v>23</v>
      </c>
      <c r="G26" s="24"/>
      <c r="H26" s="4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3">
      <c r="A27" s="24"/>
      <c r="B27" s="24"/>
      <c r="C27" s="24"/>
      <c r="D27" s="24"/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3">
      <c r="A40" s="24"/>
      <c r="B40" s="24" t="str">
        <f t="array" aca="1" ref="B40" ca="1">+B40:B42</f>
        <v>#REF!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 x14ac:dyDescent="0.3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 x14ac:dyDescent="0.3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 x14ac:dyDescent="0.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 x14ac:dyDescent="0.3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 x14ac:dyDescent="0.3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DE601681-85F4-4C05-B39A-F6AAC20EC755}"/>
    <hyperlink ref="C21" location="'TC-Payment'!A1" display="Payment" xr:uid="{7D7248D6-24B4-4B40-A79C-A8F015062881}"/>
    <hyperlink ref="C22" location="'TC-Order Manage'!A1" display="Order Manage" xr:uid="{C3A7BF6C-D831-449C-8F0C-ADD260CFAD90}"/>
    <hyperlink ref="C20" location="'TC-Shopping Cart'!A1" display="Shopping Cart" xr:uid="{7F6E7F4C-2F93-4F6F-86A7-302E634945ED}"/>
    <hyperlink ref="C19" location="'TC-Product Detail'!A1" display="Product Detail Page" xr:uid="{C757E641-F7CA-4D45-8A02-BFC49E5DDAD9}"/>
    <hyperlink ref="C18" location="'TC-Search Items'!A1" display="Search Items" xr:uid="{A86E0039-F3DE-45FD-9D32-622EF146583A}"/>
    <hyperlink ref="C13" location="'TC-Register'!A1" display="Register" xr:uid="{F02D3024-2A59-4A4A-844F-7CE01F9C699D}"/>
    <hyperlink ref="C14" location="'TC-Sign-in'!A1" display="Sign-in" xr:uid="{F452C15E-C60F-481C-BCE6-6F6825288835}"/>
    <hyperlink ref="C15" location="'TC-Forgot Password'!A1" display="Forgot Password" xr:uid="{6601C3D0-FF80-41ED-87A1-1E4AD6CCAF1C}"/>
    <hyperlink ref="C16" location="'TC-Change Password'!A1" display="Change Password" xr:uid="{51C71E62-5CBB-400D-A23B-6FA95538A70C}"/>
  </hyperlink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717-5A91-4FE2-9ECF-7E64D257F8A3}">
  <sheetPr>
    <tabColor rgb="FF00B050"/>
  </sheetPr>
  <dimension ref="A1:Z999"/>
  <sheetViews>
    <sheetView topLeftCell="A16" zoomScale="80" zoomScaleNormal="8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65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141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8.4" x14ac:dyDescent="0.3">
      <c r="A10" s="80" t="str">
        <f t="shared" ref="A10:A20" si="0">IF(AND(E10=""),"","["&amp;TEXT($B$1,"##")&amp;"-"&amp;TEXT(ROW()-9- COUNTBLANK($E$8:E9) +1,"##")&amp;"]")</f>
        <v>[HomePage-1]</v>
      </c>
      <c r="B10" s="81" t="s">
        <v>66</v>
      </c>
      <c r="C10" s="81" t="s">
        <v>67</v>
      </c>
      <c r="D10" s="19" t="s">
        <v>68</v>
      </c>
      <c r="E10" s="82" t="s">
        <v>399</v>
      </c>
      <c r="F10" s="83" t="s">
        <v>16</v>
      </c>
      <c r="G10" s="169" t="s">
        <v>533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6" x14ac:dyDescent="0.3">
      <c r="A11" s="137" t="str">
        <f t="shared" si="0"/>
        <v>[HomePage-2]</v>
      </c>
      <c r="B11" s="81" t="s">
        <v>69</v>
      </c>
      <c r="C11" s="81" t="s">
        <v>67</v>
      </c>
      <c r="D11" s="19" t="s">
        <v>68</v>
      </c>
      <c r="E11" s="81" t="s">
        <v>92</v>
      </c>
      <c r="F11" s="83" t="s">
        <v>16</v>
      </c>
      <c r="G11" s="169" t="s">
        <v>533</v>
      </c>
      <c r="H11" s="83" t="str">
        <f t="shared" ref="H11:H21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9.75" customHeight="1" x14ac:dyDescent="0.3">
      <c r="A12" s="137" t="str">
        <f t="shared" si="0"/>
        <v>[HomePage-3]</v>
      </c>
      <c r="B12" s="81" t="s">
        <v>70</v>
      </c>
      <c r="C12" s="81" t="s">
        <v>67</v>
      </c>
      <c r="D12" s="19" t="s">
        <v>71</v>
      </c>
      <c r="E12" s="81" t="s">
        <v>72</v>
      </c>
      <c r="F12" s="83" t="s">
        <v>16</v>
      </c>
      <c r="G12" s="169" t="s">
        <v>533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customHeight="1" x14ac:dyDescent="0.3">
      <c r="A13" s="137" t="str">
        <f t="shared" si="0"/>
        <v>[HomePage-4]</v>
      </c>
      <c r="B13" s="81" t="s">
        <v>73</v>
      </c>
      <c r="C13" s="81" t="s">
        <v>67</v>
      </c>
      <c r="D13" s="19" t="s">
        <v>74</v>
      </c>
      <c r="E13" s="136" t="s">
        <v>105</v>
      </c>
      <c r="F13" s="83" t="s">
        <v>16</v>
      </c>
      <c r="G13" s="169" t="s">
        <v>533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7.75" customHeight="1" x14ac:dyDescent="0.3">
      <c r="A14" s="137" t="str">
        <f t="shared" si="0"/>
        <v>[HomePage-5]</v>
      </c>
      <c r="B14" s="81" t="s">
        <v>75</v>
      </c>
      <c r="C14" s="81" t="s">
        <v>67</v>
      </c>
      <c r="D14" s="19" t="s">
        <v>76</v>
      </c>
      <c r="E14" s="81" t="s">
        <v>77</v>
      </c>
      <c r="F14" s="83" t="s">
        <v>16</v>
      </c>
      <c r="G14" s="169" t="s">
        <v>533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48.75" customHeight="1" x14ac:dyDescent="0.3">
      <c r="A15" s="137" t="str">
        <f t="shared" si="0"/>
        <v>[HomePage-6]</v>
      </c>
      <c r="B15" s="81" t="s">
        <v>78</v>
      </c>
      <c r="C15" s="81" t="s">
        <v>67</v>
      </c>
      <c r="D15" s="19" t="s">
        <v>68</v>
      </c>
      <c r="E15" s="81" t="s">
        <v>83</v>
      </c>
      <c r="F15" s="83" t="s">
        <v>16</v>
      </c>
      <c r="G15" s="169" t="s">
        <v>533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45" customHeight="1" x14ac:dyDescent="0.3">
      <c r="A16" s="137" t="str">
        <f t="shared" si="0"/>
        <v>[HomePage-7]</v>
      </c>
      <c r="B16" s="81" t="s">
        <v>79</v>
      </c>
      <c r="C16" s="81" t="s">
        <v>67</v>
      </c>
      <c r="D16" s="19" t="s">
        <v>85</v>
      </c>
      <c r="E16" s="81" t="s">
        <v>84</v>
      </c>
      <c r="F16" s="83" t="s">
        <v>16</v>
      </c>
      <c r="G16" s="169" t="s">
        <v>533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59.25" customHeight="1" x14ac:dyDescent="0.3">
      <c r="A17" s="137" t="str">
        <f t="shared" si="0"/>
        <v>[HomePage-8]</v>
      </c>
      <c r="B17" s="81" t="s">
        <v>80</v>
      </c>
      <c r="C17" s="81" t="s">
        <v>67</v>
      </c>
      <c r="D17" s="19" t="s">
        <v>86</v>
      </c>
      <c r="E17" s="81" t="s">
        <v>87</v>
      </c>
      <c r="F17" s="83" t="s">
        <v>16</v>
      </c>
      <c r="G17" s="169" t="s">
        <v>533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63" customHeight="1" x14ac:dyDescent="0.3">
      <c r="A18" s="137" t="str">
        <f t="shared" si="0"/>
        <v>[HomePage-9]</v>
      </c>
      <c r="B18" s="81" t="s">
        <v>81</v>
      </c>
      <c r="C18" s="81" t="s">
        <v>67</v>
      </c>
      <c r="D18" s="19" t="s">
        <v>88</v>
      </c>
      <c r="E18" s="81" t="s">
        <v>87</v>
      </c>
      <c r="F18" s="83" t="s">
        <v>16</v>
      </c>
      <c r="G18" s="169" t="s">
        <v>533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57" customHeight="1" x14ac:dyDescent="0.3">
      <c r="A19" s="137" t="str">
        <f t="shared" si="0"/>
        <v>[HomePage-10]</v>
      </c>
      <c r="B19" s="81" t="s">
        <v>82</v>
      </c>
      <c r="C19" s="81" t="s">
        <v>67</v>
      </c>
      <c r="D19" s="19" t="s">
        <v>89</v>
      </c>
      <c r="E19" s="81" t="s">
        <v>91</v>
      </c>
      <c r="F19" s="83" t="s">
        <v>16</v>
      </c>
      <c r="G19" s="169" t="s">
        <v>533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6.75" customHeight="1" x14ac:dyDescent="0.3">
      <c r="A20" s="137" t="str">
        <f t="shared" si="0"/>
        <v>[HomePage-11]</v>
      </c>
      <c r="B20" s="81" t="s">
        <v>94</v>
      </c>
      <c r="C20" s="81" t="s">
        <v>67</v>
      </c>
      <c r="D20" s="19" t="s">
        <v>90</v>
      </c>
      <c r="E20" s="81" t="s">
        <v>93</v>
      </c>
      <c r="F20" s="83" t="s">
        <v>16</v>
      </c>
      <c r="G20" s="169" t="s">
        <v>533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66.75" customHeight="1" x14ac:dyDescent="0.3">
      <c r="A21" s="137" t="str">
        <f t="shared" ref="A21" si="2">IF(AND(E21=""),"","["&amp;TEXT($B$1,"##")&amp;"-"&amp;TEXT(ROW()-9- COUNTBLANK($E$8:E20) +1,"##")&amp;"]")</f>
        <v>[HomePage-12]</v>
      </c>
      <c r="B21" s="81" t="s">
        <v>96</v>
      </c>
      <c r="C21" s="81" t="s">
        <v>67</v>
      </c>
      <c r="D21" s="19" t="s">
        <v>90</v>
      </c>
      <c r="E21" s="81" t="s">
        <v>95</v>
      </c>
      <c r="F21" s="83" t="s">
        <v>16</v>
      </c>
      <c r="G21" s="169" t="s">
        <v>533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A22" s="75"/>
      <c r="B22" s="75"/>
      <c r="C22" s="76"/>
      <c r="D22" s="75"/>
      <c r="E22" s="76"/>
      <c r="F22" s="77"/>
      <c r="G22" s="77"/>
      <c r="H22" s="77"/>
      <c r="I22" s="78"/>
      <c r="J22" s="7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</sheetData>
  <autoFilter ref="A8:I22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4099DFD7-DDF8-4EA9-8201-E853B6AB7774}">
      <formula1>$J$1:$J$5</formula1>
    </dataValidation>
    <dataValidation type="list" allowBlank="1" showErrorMessage="1" sqref="F10:F21" xr:uid="{B5F628C1-4CCB-4C70-A18D-FCF157A2AECF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3F1-3FEE-41A5-88B7-D5CC153611B5}">
  <sheetPr>
    <tabColor theme="7" tint="0.59999389629810485"/>
  </sheetPr>
  <dimension ref="A1:Z902"/>
  <sheetViews>
    <sheetView showGridLines="0" topLeftCell="C20" zoomScale="80" zoomScaleNormal="80" workbookViewId="0">
      <selection activeCell="E13" sqref="E13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32.1093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106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16</v>
      </c>
      <c r="B5" s="60">
        <f>COUNTIF(F:F,"Fail")</f>
        <v>4</v>
      </c>
      <c r="C5" s="60">
        <f>COUNTIF(F:F,"Untested")</f>
        <v>4</v>
      </c>
      <c r="D5" s="61">
        <f>COUNTIF(F:F,"N/A")</f>
        <v>0</v>
      </c>
      <c r="E5" s="60">
        <f>SUM(A5:D5)</f>
        <v>24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05.6" x14ac:dyDescent="0.3">
      <c r="A10" s="80" t="str">
        <f t="shared" ref="A10:A32" si="0">IF(AND(E10=""),"","["&amp;TEXT($B$1,"##")&amp;"-"&amp;TEXT(ROW()-9- COUNTBLANK($E$8:E9) +1,"##")&amp;"]")</f>
        <v>[Register-1]</v>
      </c>
      <c r="B10" s="140" t="s">
        <v>98</v>
      </c>
      <c r="C10" s="81" t="s">
        <v>97</v>
      </c>
      <c r="D10" s="19" t="s">
        <v>99</v>
      </c>
      <c r="E10" s="82" t="s">
        <v>100</v>
      </c>
      <c r="F10" s="83" t="s">
        <v>16</v>
      </c>
      <c r="G10" s="169" t="s">
        <v>533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6.75" customHeight="1" x14ac:dyDescent="0.3">
      <c r="A11" s="83" t="str">
        <f t="shared" si="0"/>
        <v>[Register-2]</v>
      </c>
      <c r="B11" s="81" t="s">
        <v>101</v>
      </c>
      <c r="C11" s="81" t="s">
        <v>97</v>
      </c>
      <c r="D11" s="19" t="s">
        <v>99</v>
      </c>
      <c r="E11" s="81" t="s">
        <v>526</v>
      </c>
      <c r="F11" s="83" t="s">
        <v>16</v>
      </c>
      <c r="G11" s="169" t="s">
        <v>533</v>
      </c>
      <c r="H11" s="83" t="str">
        <f t="shared" ref="H11:H30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79.2" x14ac:dyDescent="0.3">
      <c r="A12" s="83" t="str">
        <f t="shared" si="0"/>
        <v>[Register-3]</v>
      </c>
      <c r="B12" s="81" t="s">
        <v>102</v>
      </c>
      <c r="C12" s="81" t="s">
        <v>97</v>
      </c>
      <c r="D12" s="19" t="s">
        <v>99</v>
      </c>
      <c r="E12" s="81" t="s">
        <v>532</v>
      </c>
      <c r="F12" s="83" t="s">
        <v>17</v>
      </c>
      <c r="G12" s="169" t="s">
        <v>533</v>
      </c>
      <c r="H12" s="83" t="str">
        <f t="shared" si="1"/>
        <v>Hoàng Đỉnh</v>
      </c>
      <c r="I12" s="168" t="s">
        <v>531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9.2" x14ac:dyDescent="0.3">
      <c r="A13" s="83" t="str">
        <f t="shared" si="0"/>
        <v>[Register-4]</v>
      </c>
      <c r="B13" s="81" t="s">
        <v>103</v>
      </c>
      <c r="C13" s="81" t="s">
        <v>97</v>
      </c>
      <c r="D13" s="19" t="s">
        <v>99</v>
      </c>
      <c r="E13" s="81" t="s">
        <v>527</v>
      </c>
      <c r="F13" s="83" t="s">
        <v>17</v>
      </c>
      <c r="G13" s="169" t="s">
        <v>533</v>
      </c>
      <c r="H13" s="83" t="str">
        <f t="shared" si="1"/>
        <v>Hoàng Đỉnh</v>
      </c>
      <c r="I13" s="168" t="s">
        <v>528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79.2" x14ac:dyDescent="0.3">
      <c r="A14" s="83" t="str">
        <f t="shared" si="0"/>
        <v>[Register-5]</v>
      </c>
      <c r="B14" s="81" t="s">
        <v>104</v>
      </c>
      <c r="C14" s="81" t="s">
        <v>97</v>
      </c>
      <c r="D14" s="19" t="s">
        <v>99</v>
      </c>
      <c r="E14" s="81" t="s">
        <v>189</v>
      </c>
      <c r="F14" s="83" t="s">
        <v>16</v>
      </c>
      <c r="G14" s="169" t="s">
        <v>533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02.75" customHeight="1" x14ac:dyDescent="0.3">
      <c r="A16" s="83" t="str">
        <f t="shared" si="0"/>
        <v>[Register-6]</v>
      </c>
      <c r="B16" s="206" t="s">
        <v>111</v>
      </c>
      <c r="C16" s="81" t="s">
        <v>112</v>
      </c>
      <c r="D16" s="19" t="s">
        <v>115</v>
      </c>
      <c r="E16" s="81" t="s">
        <v>113</v>
      </c>
      <c r="F16" s="83" t="s">
        <v>16</v>
      </c>
      <c r="G16" s="169" t="s">
        <v>533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7.25" customHeight="1" x14ac:dyDescent="0.3">
      <c r="A17" s="83" t="str">
        <f t="shared" si="0"/>
        <v>[Register-7]</v>
      </c>
      <c r="B17" s="207"/>
      <c r="C17" s="81" t="s">
        <v>112</v>
      </c>
      <c r="D17" s="19" t="s">
        <v>116</v>
      </c>
      <c r="E17" s="81" t="s">
        <v>119</v>
      </c>
      <c r="F17" s="83" t="s">
        <v>16</v>
      </c>
      <c r="G17" s="169" t="s">
        <v>533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.75" customHeight="1" x14ac:dyDescent="0.3">
      <c r="A18" s="83" t="str">
        <f t="shared" si="0"/>
        <v>[Register-8]</v>
      </c>
      <c r="B18" s="207"/>
      <c r="C18" s="81" t="s">
        <v>112</v>
      </c>
      <c r="D18" s="19" t="s">
        <v>121</v>
      </c>
      <c r="E18" s="81" t="s">
        <v>114</v>
      </c>
      <c r="F18" s="83" t="s">
        <v>16</v>
      </c>
      <c r="G18" s="169" t="s">
        <v>533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.75" customHeight="1" x14ac:dyDescent="0.3">
      <c r="A19" s="83" t="str">
        <f t="shared" si="0"/>
        <v>[Register-9]</v>
      </c>
      <c r="B19" s="207"/>
      <c r="C19" s="81" t="s">
        <v>112</v>
      </c>
      <c r="D19" s="19" t="s">
        <v>529</v>
      </c>
      <c r="E19" s="81" t="s">
        <v>128</v>
      </c>
      <c r="F19" s="83" t="s">
        <v>17</v>
      </c>
      <c r="G19" s="169" t="s">
        <v>533</v>
      </c>
      <c r="H19" s="83" t="str">
        <f t="shared" si="1"/>
        <v>Hoàng Đỉnh</v>
      </c>
      <c r="I19" s="168" t="s">
        <v>540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7.5" customHeight="1" x14ac:dyDescent="0.3">
      <c r="A20" s="83" t="str">
        <f t="shared" si="0"/>
        <v>[Register-10]</v>
      </c>
      <c r="B20" s="207"/>
      <c r="C20" s="81" t="s">
        <v>112</v>
      </c>
      <c r="D20" s="19" t="s">
        <v>125</v>
      </c>
      <c r="E20" s="81" t="s">
        <v>117</v>
      </c>
      <c r="F20" s="83" t="s">
        <v>16</v>
      </c>
      <c r="G20" s="169" t="s">
        <v>533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6" customHeight="1" x14ac:dyDescent="0.3">
      <c r="A21" s="83" t="str">
        <f t="shared" si="0"/>
        <v>[Register-11]</v>
      </c>
      <c r="B21" s="207"/>
      <c r="C21" s="81" t="s">
        <v>112</v>
      </c>
      <c r="D21" s="19" t="s">
        <v>225</v>
      </c>
      <c r="E21" s="81" t="s">
        <v>226</v>
      </c>
      <c r="F21" s="83" t="s">
        <v>16</v>
      </c>
      <c r="G21" s="169" t="s">
        <v>533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6.5" customHeight="1" x14ac:dyDescent="0.3">
      <c r="A22" s="83" t="str">
        <f t="shared" si="0"/>
        <v>[Register-12]</v>
      </c>
      <c r="B22" s="207"/>
      <c r="C22" s="81" t="s">
        <v>112</v>
      </c>
      <c r="D22" s="19" t="s">
        <v>227</v>
      </c>
      <c r="E22" s="81" t="s">
        <v>226</v>
      </c>
      <c r="F22" s="83" t="s">
        <v>16</v>
      </c>
      <c r="G22" s="169" t="s">
        <v>533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99" customHeight="1" x14ac:dyDescent="0.3">
      <c r="A23" s="83" t="str">
        <f t="shared" si="0"/>
        <v>[Register-13]</v>
      </c>
      <c r="B23" s="207"/>
      <c r="C23" s="81" t="s">
        <v>112</v>
      </c>
      <c r="D23" s="19" t="s">
        <v>228</v>
      </c>
      <c r="E23" s="81" t="s">
        <v>226</v>
      </c>
      <c r="F23" s="83" t="s">
        <v>16</v>
      </c>
      <c r="G23" s="169" t="s">
        <v>533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95.25" customHeight="1" x14ac:dyDescent="0.3">
      <c r="A24" s="83" t="str">
        <f t="shared" si="0"/>
        <v>[Register-14]</v>
      </c>
      <c r="B24" s="207"/>
      <c r="C24" s="81" t="s">
        <v>112</v>
      </c>
      <c r="D24" s="19" t="s">
        <v>229</v>
      </c>
      <c r="E24" s="81" t="s">
        <v>226</v>
      </c>
      <c r="F24" s="83" t="s">
        <v>16</v>
      </c>
      <c r="G24" s="169" t="s">
        <v>533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3">
      <c r="A25" s="83" t="str">
        <f t="shared" si="0"/>
        <v>[Register-15]</v>
      </c>
      <c r="B25" s="207"/>
      <c r="C25" s="81" t="s">
        <v>112</v>
      </c>
      <c r="D25" s="19" t="s">
        <v>230</v>
      </c>
      <c r="E25" s="81" t="s">
        <v>142</v>
      </c>
      <c r="F25" s="83" t="s">
        <v>17</v>
      </c>
      <c r="G25" s="169" t="s">
        <v>533</v>
      </c>
      <c r="H25" s="83" t="str">
        <f t="shared" si="1"/>
        <v>Hoàng Đỉnh</v>
      </c>
      <c r="I25" s="84" t="s">
        <v>530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96" customHeight="1" x14ac:dyDescent="0.3">
      <c r="A26" s="83" t="str">
        <f>IF(AND(E26=""),"","["&amp;TEXT($B$1,"##")&amp;"-"&amp;TEXT(ROW()-9- COUNTBLANK($E$8:E24) +1,"##")&amp;"]")</f>
        <v>[Register-16]</v>
      </c>
      <c r="B26" s="207"/>
      <c r="C26" s="81" t="s">
        <v>112</v>
      </c>
      <c r="D26" s="19" t="s">
        <v>122</v>
      </c>
      <c r="E26" s="81" t="s">
        <v>118</v>
      </c>
      <c r="F26" s="83" t="s">
        <v>16</v>
      </c>
      <c r="G26" s="169" t="s">
        <v>533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93" customHeight="1" x14ac:dyDescent="0.3">
      <c r="A27" s="83" t="str">
        <f t="shared" si="0"/>
        <v>[Register-17]</v>
      </c>
      <c r="B27" s="207"/>
      <c r="C27" s="81" t="s">
        <v>112</v>
      </c>
      <c r="D27" s="19" t="s">
        <v>163</v>
      </c>
      <c r="E27" s="81" t="s">
        <v>120</v>
      </c>
      <c r="F27" s="83" t="s">
        <v>16</v>
      </c>
      <c r="G27" s="169" t="s">
        <v>533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02" customHeight="1" x14ac:dyDescent="0.3">
      <c r="A28" s="83" t="str">
        <f t="shared" si="0"/>
        <v>[Register-18]</v>
      </c>
      <c r="B28" s="207"/>
      <c r="C28" s="81" t="s">
        <v>112</v>
      </c>
      <c r="D28" s="19" t="s">
        <v>123</v>
      </c>
      <c r="E28" s="81" t="s">
        <v>124</v>
      </c>
      <c r="F28" s="83" t="s">
        <v>16</v>
      </c>
      <c r="G28" s="169" t="s">
        <v>533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00.5" customHeight="1" x14ac:dyDescent="0.3">
      <c r="A29" s="83" t="str">
        <f t="shared" si="0"/>
        <v>[Register-19]</v>
      </c>
      <c r="B29" s="207"/>
      <c r="C29" s="81" t="s">
        <v>112</v>
      </c>
      <c r="D29" s="19" t="s">
        <v>126</v>
      </c>
      <c r="E29" s="81" t="s">
        <v>127</v>
      </c>
      <c r="F29" s="83" t="s">
        <v>16</v>
      </c>
      <c r="G29" s="169" t="s">
        <v>533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7.5" customHeight="1" x14ac:dyDescent="0.3">
      <c r="A30" s="83" t="str">
        <f t="shared" si="0"/>
        <v>[Register-20]</v>
      </c>
      <c r="B30" s="207"/>
      <c r="C30" s="81" t="s">
        <v>112</v>
      </c>
      <c r="D30" s="19" t="s">
        <v>201</v>
      </c>
      <c r="E30" s="81" t="s">
        <v>202</v>
      </c>
      <c r="F30" s="83" t="s">
        <v>16</v>
      </c>
      <c r="G30" s="169" t="s">
        <v>533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.25" customHeight="1" x14ac:dyDescent="0.3">
      <c r="A31" s="75"/>
      <c r="B31" s="75" t="s">
        <v>140</v>
      </c>
      <c r="C31" s="76"/>
      <c r="D31" s="75"/>
      <c r="E31" s="76"/>
      <c r="F31" s="77"/>
      <c r="G31" s="77"/>
      <c r="H31" s="77"/>
      <c r="I31" s="78"/>
      <c r="J31" s="7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0.75" customHeight="1" x14ac:dyDescent="0.3">
      <c r="A32" s="83" t="str">
        <f t="shared" si="0"/>
        <v>[Register-21]</v>
      </c>
      <c r="B32" s="208" t="s">
        <v>129</v>
      </c>
      <c r="C32" s="81" t="s">
        <v>131</v>
      </c>
      <c r="D32" s="19" t="s">
        <v>132</v>
      </c>
      <c r="E32" s="81" t="s">
        <v>130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9" ht="46.5" customHeight="1" x14ac:dyDescent="0.3">
      <c r="A33" s="83" t="str">
        <f t="shared" ref="A33:A35" si="2">IF(AND(E33=""),"","["&amp;TEXT($B$1,"##")&amp;"-"&amp;TEXT(ROW()-9- COUNTBLANK($E$8:E32) +1,"##")&amp;"]")</f>
        <v>[Register-22]</v>
      </c>
      <c r="B33" s="209"/>
      <c r="C33" s="81" t="s">
        <v>131</v>
      </c>
      <c r="D33" s="19" t="s">
        <v>134</v>
      </c>
      <c r="E33" s="81" t="s">
        <v>133</v>
      </c>
      <c r="F33" s="83" t="s">
        <v>38</v>
      </c>
      <c r="G33" s="83"/>
      <c r="H33" s="83"/>
      <c r="I33" s="84"/>
    </row>
    <row r="34" spans="1:9" ht="45.75" customHeight="1" x14ac:dyDescent="0.3">
      <c r="A34" s="83" t="str">
        <f t="shared" si="2"/>
        <v>[Register-23]</v>
      </c>
      <c r="B34" s="209"/>
      <c r="C34" s="81" t="s">
        <v>131</v>
      </c>
      <c r="D34" s="19" t="s">
        <v>150</v>
      </c>
      <c r="E34" s="81" t="s">
        <v>135</v>
      </c>
      <c r="F34" s="83" t="s">
        <v>38</v>
      </c>
      <c r="G34" s="83"/>
      <c r="H34" s="83"/>
      <c r="I34" s="84"/>
    </row>
    <row r="35" spans="1:9" ht="52.5" customHeight="1" x14ac:dyDescent="0.3">
      <c r="A35" s="83" t="str">
        <f t="shared" si="2"/>
        <v>[Register-24]</v>
      </c>
      <c r="B35" s="210"/>
      <c r="C35" s="81" t="s">
        <v>131</v>
      </c>
      <c r="D35" s="19" t="s">
        <v>136</v>
      </c>
      <c r="E35" s="81" t="s">
        <v>137</v>
      </c>
      <c r="F35" s="83" t="s">
        <v>38</v>
      </c>
      <c r="G35" s="83"/>
      <c r="H35" s="83"/>
      <c r="I35" s="84"/>
    </row>
    <row r="36" spans="1:9" ht="14.25" customHeight="1" x14ac:dyDescent="0.3">
      <c r="B36" s="88"/>
      <c r="C36" s="89"/>
      <c r="E36" s="90"/>
      <c r="F36" s="5"/>
      <c r="G36" s="1"/>
      <c r="H36" s="1"/>
      <c r="I36" s="91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</sheetData>
  <autoFilter ref="A8:I30" xr:uid="{00000000-0009-0000-0000-000002000000}"/>
  <mergeCells count="5">
    <mergeCell ref="B1:E1"/>
    <mergeCell ref="B2:E2"/>
    <mergeCell ref="B3:E3"/>
    <mergeCell ref="B16:B30"/>
    <mergeCell ref="B32:B35"/>
  </mergeCells>
  <dataValidations count="2">
    <dataValidation type="list" allowBlank="1" showErrorMessage="1" sqref="F10:F14 F16:F30 F32:F35" xr:uid="{D49A96F3-9773-40D4-B1B1-33CEEB32BA43}">
      <formula1>"Pass,Fail,N/A,Untested"</formula1>
    </dataValidation>
    <dataValidation type="list" allowBlank="1" showErrorMessage="1" sqref="F1:H2" xr:uid="{9CFFFBC5-B3C7-478E-88EB-807AD1C88C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AB5-72BC-40B5-BF31-D3E146933DFD}">
  <sheetPr>
    <tabColor theme="7" tint="0.59999389629810485"/>
  </sheetPr>
  <dimension ref="A1:Z872"/>
  <sheetViews>
    <sheetView showGridLines="0" topLeftCell="B2" zoomScale="80" zoomScaleNormal="80" workbookViewId="0">
      <selection activeCell="G10" sqref="G10:H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19</v>
      </c>
      <c r="B5" s="60">
        <f>COUNTIF(F:F,"Fail")</f>
        <v>4</v>
      </c>
      <c r="C5" s="60">
        <f>COUNTIF(F:F,"Untested")</f>
        <v>0</v>
      </c>
      <c r="D5" s="61">
        <f>COUNTIF(F:F,"N/A")</f>
        <v>2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8.5" customHeight="1" x14ac:dyDescent="0.3">
      <c r="A10" s="80" t="str">
        <f t="shared" ref="A10:A35" si="0">IF(AND(E10=""),"","["&amp;TEXT($B$1,"##")&amp;"-"&amp;TEXT(ROW()-9- COUNTBLANK($E$8:E9) +1,"##")&amp;"]")</f>
        <v>[Sign-in-1]</v>
      </c>
      <c r="B10" s="146" t="s">
        <v>157</v>
      </c>
      <c r="C10" s="81" t="s">
        <v>97</v>
      </c>
      <c r="D10" s="19" t="s">
        <v>143</v>
      </c>
      <c r="E10" s="82" t="s">
        <v>149</v>
      </c>
      <c r="F10" s="83" t="s">
        <v>17</v>
      </c>
      <c r="G10" s="169" t="s">
        <v>552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6" customHeight="1" x14ac:dyDescent="0.3">
      <c r="A11" s="137" t="str">
        <f t="shared" si="0"/>
        <v>[Sign-in-2]</v>
      </c>
      <c r="B11" s="148" t="s">
        <v>182</v>
      </c>
      <c r="C11" s="81" t="s">
        <v>97</v>
      </c>
      <c r="D11" s="19" t="s">
        <v>143</v>
      </c>
      <c r="E11" s="149" t="s">
        <v>222</v>
      </c>
      <c r="F11" s="83" t="s">
        <v>16</v>
      </c>
      <c r="G11" s="169" t="s">
        <v>552</v>
      </c>
      <c r="H11" s="83" t="str">
        <f t="shared" ref="H11:H35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5.25" customHeight="1" x14ac:dyDescent="0.3">
      <c r="A12" s="137" t="str">
        <f t="shared" si="0"/>
        <v>[Sign-in-3]</v>
      </c>
      <c r="B12" s="148" t="s">
        <v>144</v>
      </c>
      <c r="C12" s="81" t="s">
        <v>97</v>
      </c>
      <c r="D12" s="19" t="s">
        <v>143</v>
      </c>
      <c r="E12" s="149" t="s">
        <v>151</v>
      </c>
      <c r="F12" s="83" t="s">
        <v>19</v>
      </c>
      <c r="G12" s="169" t="s">
        <v>552</v>
      </c>
      <c r="H12" s="83" t="str">
        <f t="shared" si="1"/>
        <v>Hoàng Đỉnh</v>
      </c>
      <c r="I12" s="168" t="s">
        <v>534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customHeight="1" x14ac:dyDescent="0.3">
      <c r="A13" s="137" t="str">
        <f t="shared" si="0"/>
        <v>[Sign-in-4]</v>
      </c>
      <c r="B13" s="148" t="s">
        <v>145</v>
      </c>
      <c r="C13" s="81" t="s">
        <v>97</v>
      </c>
      <c r="D13" s="19" t="s">
        <v>143</v>
      </c>
      <c r="E13" s="149" t="s">
        <v>152</v>
      </c>
      <c r="F13" s="83" t="s">
        <v>16</v>
      </c>
      <c r="G13" s="169" t="s">
        <v>552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57.75" customHeight="1" x14ac:dyDescent="0.3">
      <c r="A14" s="137" t="str">
        <f t="shared" si="0"/>
        <v>[Sign-in-5]</v>
      </c>
      <c r="B14" s="147" t="s">
        <v>154</v>
      </c>
      <c r="C14" s="81" t="s">
        <v>97</v>
      </c>
      <c r="D14" s="19" t="s">
        <v>143</v>
      </c>
      <c r="E14" s="149" t="s">
        <v>153</v>
      </c>
      <c r="F14" s="83" t="s">
        <v>16</v>
      </c>
      <c r="G14" s="169" t="s">
        <v>552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1.75" customHeight="1" x14ac:dyDescent="0.3">
      <c r="A15" s="137" t="str">
        <f t="shared" si="0"/>
        <v>[Sign-in-6]</v>
      </c>
      <c r="B15" s="81" t="s">
        <v>146</v>
      </c>
      <c r="C15" s="81" t="s">
        <v>97</v>
      </c>
      <c r="D15" s="19" t="s">
        <v>143</v>
      </c>
      <c r="E15" s="81" t="s">
        <v>190</v>
      </c>
      <c r="F15" s="83" t="s">
        <v>16</v>
      </c>
      <c r="G15" s="169" t="s">
        <v>552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67.5" customHeight="1" x14ac:dyDescent="0.3">
      <c r="A16" s="137" t="str">
        <f t="shared" si="0"/>
        <v>[Sign-in-7]</v>
      </c>
      <c r="B16" s="81" t="s">
        <v>147</v>
      </c>
      <c r="C16" s="81" t="s">
        <v>97</v>
      </c>
      <c r="D16" s="19" t="s">
        <v>143</v>
      </c>
      <c r="E16" s="81" t="s">
        <v>155</v>
      </c>
      <c r="F16" s="83" t="s">
        <v>19</v>
      </c>
      <c r="G16" s="169" t="s">
        <v>552</v>
      </c>
      <c r="H16" s="83" t="str">
        <f t="shared" si="1"/>
        <v>Hoàng Đỉnh</v>
      </c>
      <c r="I16" s="168" t="s">
        <v>535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75.75" customHeight="1" x14ac:dyDescent="0.3">
      <c r="A17" s="137" t="str">
        <f t="shared" si="0"/>
        <v>[Sign-in-8]</v>
      </c>
      <c r="B17" s="81" t="s">
        <v>148</v>
      </c>
      <c r="C17" s="81" t="s">
        <v>97</v>
      </c>
      <c r="D17" s="19" t="s">
        <v>143</v>
      </c>
      <c r="E17" s="149" t="s">
        <v>156</v>
      </c>
      <c r="F17" s="83" t="s">
        <v>16</v>
      </c>
      <c r="G17" s="169" t="s">
        <v>552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3">
      <c r="A18" s="75"/>
      <c r="B18" s="75" t="s">
        <v>139</v>
      </c>
      <c r="C18" s="76"/>
      <c r="D18" s="75"/>
      <c r="E18" s="76"/>
      <c r="F18" s="77"/>
      <c r="G18" s="77"/>
      <c r="H18" s="77"/>
      <c r="I18" s="78"/>
      <c r="J18" s="79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07.25" customHeight="1" x14ac:dyDescent="0.3">
      <c r="A19" s="137" t="str">
        <f t="shared" si="0"/>
        <v>[Sign-in-9]</v>
      </c>
      <c r="B19" s="208" t="s">
        <v>158</v>
      </c>
      <c r="C19" s="81" t="s">
        <v>97</v>
      </c>
      <c r="D19" s="19" t="s">
        <v>160</v>
      </c>
      <c r="E19" s="81" t="s">
        <v>159</v>
      </c>
      <c r="F19" s="83" t="s">
        <v>16</v>
      </c>
      <c r="G19" s="169" t="s">
        <v>552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7.25" customHeight="1" x14ac:dyDescent="0.3">
      <c r="A20" s="137" t="str">
        <f t="shared" si="0"/>
        <v>[Sign-in-10]</v>
      </c>
      <c r="B20" s="209"/>
      <c r="C20" s="81" t="s">
        <v>97</v>
      </c>
      <c r="D20" s="19" t="s">
        <v>164</v>
      </c>
      <c r="E20" s="81" t="s">
        <v>159</v>
      </c>
      <c r="F20" s="83" t="s">
        <v>16</v>
      </c>
      <c r="G20" s="169" t="s">
        <v>552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7.25" customHeight="1" x14ac:dyDescent="0.3">
      <c r="A21" s="137" t="str">
        <f t="shared" si="0"/>
        <v>[Sign-in-11]</v>
      </c>
      <c r="B21" s="209"/>
      <c r="C21" s="81" t="s">
        <v>97</v>
      </c>
      <c r="D21" s="19" t="s">
        <v>452</v>
      </c>
      <c r="E21" s="81" t="s">
        <v>451</v>
      </c>
      <c r="F21" s="83" t="s">
        <v>16</v>
      </c>
      <c r="G21" s="169" t="s">
        <v>552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7.25" customHeight="1" x14ac:dyDescent="0.3">
      <c r="A22" s="137" t="str">
        <f t="shared" si="0"/>
        <v>[Sign-in-12]</v>
      </c>
      <c r="B22" s="209"/>
      <c r="C22" s="81" t="s">
        <v>97</v>
      </c>
      <c r="D22" s="19" t="s">
        <v>453</v>
      </c>
      <c r="E22" s="81" t="s">
        <v>455</v>
      </c>
      <c r="F22" s="83" t="s">
        <v>16</v>
      </c>
      <c r="G22" s="169" t="s">
        <v>552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7.25" customHeight="1" x14ac:dyDescent="0.3">
      <c r="A23" s="137" t="str">
        <f t="shared" si="0"/>
        <v>[Sign-in-13]</v>
      </c>
      <c r="B23" s="209"/>
      <c r="C23" s="81" t="s">
        <v>97</v>
      </c>
      <c r="D23" s="19" t="s">
        <v>454</v>
      </c>
      <c r="E23" s="81" t="s">
        <v>456</v>
      </c>
      <c r="F23" s="83" t="s">
        <v>16</v>
      </c>
      <c r="G23" s="169" t="s">
        <v>552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customHeight="1" x14ac:dyDescent="0.3">
      <c r="A24" s="137" t="str">
        <f>IF(AND(E24=""),"","["&amp;TEXT($B$1,"##")&amp;"-"&amp;TEXT(ROW()-9- COUNTBLANK($E$8:E20) +1,"##")&amp;"]")</f>
        <v>[Sign-in-14]</v>
      </c>
      <c r="B24" s="209"/>
      <c r="C24" s="81" t="s">
        <v>97</v>
      </c>
      <c r="D24" s="19" t="s">
        <v>176</v>
      </c>
      <c r="E24" s="81" t="s">
        <v>161</v>
      </c>
      <c r="F24" s="83" t="s">
        <v>17</v>
      </c>
      <c r="G24" s="169" t="s">
        <v>552</v>
      </c>
      <c r="H24" s="83" t="str">
        <f t="shared" si="1"/>
        <v>Hoàng Đỉnh</v>
      </c>
      <c r="I24" s="168" t="s">
        <v>535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3">
      <c r="A25" s="137" t="str">
        <f t="shared" si="0"/>
        <v>[Sign-in-15]</v>
      </c>
      <c r="B25" s="209"/>
      <c r="C25" s="81" t="s">
        <v>97</v>
      </c>
      <c r="D25" s="19" t="s">
        <v>177</v>
      </c>
      <c r="E25" s="81" t="s">
        <v>178</v>
      </c>
      <c r="F25" s="83" t="s">
        <v>16</v>
      </c>
      <c r="G25" s="169" t="s">
        <v>552</v>
      </c>
      <c r="H25" s="83" t="str">
        <f t="shared" si="1"/>
        <v>Hoàng Đỉnh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3" customHeight="1" x14ac:dyDescent="0.3">
      <c r="A26" s="137" t="str">
        <f t="shared" si="0"/>
        <v>[Sign-in-16]</v>
      </c>
      <c r="B26" s="209"/>
      <c r="C26" s="81" t="s">
        <v>97</v>
      </c>
      <c r="D26" s="19" t="s">
        <v>543</v>
      </c>
      <c r="E26" s="81" t="s">
        <v>542</v>
      </c>
      <c r="F26" s="83" t="s">
        <v>17</v>
      </c>
      <c r="G26" s="169" t="s">
        <v>552</v>
      </c>
      <c r="H26" s="83" t="str">
        <f t="shared" si="1"/>
        <v>Hoàng Đỉnh</v>
      </c>
      <c r="I26" s="168" t="s">
        <v>541</v>
      </c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3" customHeight="1" x14ac:dyDescent="0.3">
      <c r="A27" s="137" t="str">
        <f t="shared" si="0"/>
        <v>[Sign-in-17]</v>
      </c>
      <c r="B27" s="209"/>
      <c r="C27" s="81" t="s">
        <v>97</v>
      </c>
      <c r="D27" s="19" t="s">
        <v>536</v>
      </c>
      <c r="E27" s="81" t="s">
        <v>179</v>
      </c>
      <c r="F27" s="83" t="s">
        <v>17</v>
      </c>
      <c r="G27" s="169" t="s">
        <v>552</v>
      </c>
      <c r="H27" s="83" t="str">
        <f t="shared" si="1"/>
        <v>Hoàng Đỉnh</v>
      </c>
      <c r="I27" s="168" t="s">
        <v>537</v>
      </c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47.25" customHeight="1" x14ac:dyDescent="0.3">
      <c r="A28" s="137" t="str">
        <f>IF(AND(E28=""),"","["&amp;TEXT($B$1,"##")&amp;"-"&amp;TEXT(ROW()-9- COUNTBLANK($E$8:E25) +1,"##")&amp;"]")</f>
        <v>[Sign-in-18]</v>
      </c>
      <c r="B28" s="209"/>
      <c r="C28" s="81" t="s">
        <v>97</v>
      </c>
      <c r="D28" s="19" t="s">
        <v>162</v>
      </c>
      <c r="E28" s="81" t="s">
        <v>165</v>
      </c>
      <c r="F28" s="83" t="s">
        <v>16</v>
      </c>
      <c r="G28" s="169" t="s">
        <v>552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74.25" customHeight="1" x14ac:dyDescent="0.3">
      <c r="A29" s="137" t="str">
        <f t="shared" si="0"/>
        <v>[Sign-in-19]</v>
      </c>
      <c r="B29" s="209"/>
      <c r="C29" s="81" t="s">
        <v>97</v>
      </c>
      <c r="D29" s="19" t="s">
        <v>166</v>
      </c>
      <c r="E29" s="81" t="s">
        <v>167</v>
      </c>
      <c r="F29" s="138" t="s">
        <v>16</v>
      </c>
      <c r="G29" s="169" t="s">
        <v>552</v>
      </c>
      <c r="H29" s="83" t="str">
        <f t="shared" si="1"/>
        <v>Hoàng Đỉnh</v>
      </c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2.25" customHeight="1" x14ac:dyDescent="0.3">
      <c r="A30" s="137" t="str">
        <f t="shared" si="0"/>
        <v>[Sign-in-20]</v>
      </c>
      <c r="B30" s="209"/>
      <c r="C30" s="81" t="s">
        <v>97</v>
      </c>
      <c r="D30" s="19" t="s">
        <v>168</v>
      </c>
      <c r="E30" s="81" t="s">
        <v>169</v>
      </c>
      <c r="F30" s="141" t="s">
        <v>16</v>
      </c>
      <c r="G30" s="169" t="s">
        <v>552</v>
      </c>
      <c r="H30" s="83" t="str">
        <f t="shared" si="1"/>
        <v>Hoàng Đỉnh</v>
      </c>
      <c r="I30" s="142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81" customHeight="1" x14ac:dyDescent="0.3">
      <c r="A31" s="137" t="str">
        <f t="shared" si="0"/>
        <v>[Sign-in-21]</v>
      </c>
      <c r="B31" s="209"/>
      <c r="C31" s="81" t="s">
        <v>97</v>
      </c>
      <c r="D31" s="19" t="s">
        <v>170</v>
      </c>
      <c r="E31" s="81" t="s">
        <v>167</v>
      </c>
      <c r="F31" s="141" t="s">
        <v>16</v>
      </c>
      <c r="G31" s="169" t="s">
        <v>552</v>
      </c>
      <c r="H31" s="83" t="str">
        <f t="shared" si="1"/>
        <v>Hoàng Đỉnh</v>
      </c>
      <c r="I31" s="142"/>
    </row>
    <row r="32" spans="1:26" ht="81.75" customHeight="1" x14ac:dyDescent="0.3">
      <c r="A32" s="137" t="str">
        <f t="shared" si="0"/>
        <v>[Sign-in-22]</v>
      </c>
      <c r="B32" s="209"/>
      <c r="C32" s="81" t="s">
        <v>97</v>
      </c>
      <c r="D32" s="19" t="s">
        <v>171</v>
      </c>
      <c r="E32" s="81" t="s">
        <v>538</v>
      </c>
      <c r="F32" s="141" t="s">
        <v>16</v>
      </c>
      <c r="G32" s="169" t="s">
        <v>552</v>
      </c>
      <c r="H32" s="83" t="str">
        <f t="shared" si="1"/>
        <v>Hoàng Đỉnh</v>
      </c>
      <c r="I32" s="142"/>
    </row>
    <row r="33" spans="1:9" ht="87.75" customHeight="1" x14ac:dyDescent="0.3">
      <c r="A33" s="137" t="str">
        <f t="shared" si="0"/>
        <v>[Sign-in-23]</v>
      </c>
      <c r="B33" s="209"/>
      <c r="C33" s="81" t="s">
        <v>97</v>
      </c>
      <c r="D33" s="19" t="s">
        <v>172</v>
      </c>
      <c r="E33" s="81" t="s">
        <v>538</v>
      </c>
      <c r="F33" s="141" t="s">
        <v>16</v>
      </c>
      <c r="G33" s="169" t="s">
        <v>552</v>
      </c>
      <c r="H33" s="83" t="str">
        <f t="shared" si="1"/>
        <v>Hoàng Đỉnh</v>
      </c>
      <c r="I33" s="142"/>
    </row>
    <row r="34" spans="1:9" ht="65.25" customHeight="1" x14ac:dyDescent="0.3">
      <c r="A34" s="137" t="str">
        <f t="shared" si="0"/>
        <v>[Sign-in-24]</v>
      </c>
      <c r="B34" s="209"/>
      <c r="C34" s="81" t="s">
        <v>97</v>
      </c>
      <c r="D34" s="19" t="s">
        <v>173</v>
      </c>
      <c r="E34" s="81" t="s">
        <v>539</v>
      </c>
      <c r="F34" s="141" t="s">
        <v>16</v>
      </c>
      <c r="G34" s="169" t="s">
        <v>552</v>
      </c>
      <c r="H34" s="83" t="str">
        <f t="shared" si="1"/>
        <v>Hoàng Đỉnh</v>
      </c>
      <c r="I34" s="142"/>
    </row>
    <row r="35" spans="1:9" ht="81.75" customHeight="1" x14ac:dyDescent="0.3">
      <c r="A35" s="137" t="str">
        <f t="shared" si="0"/>
        <v>[Sign-in-25]</v>
      </c>
      <c r="B35" s="211"/>
      <c r="C35" s="81" t="s">
        <v>97</v>
      </c>
      <c r="D35" s="19" t="s">
        <v>174</v>
      </c>
      <c r="E35" s="81" t="s">
        <v>175</v>
      </c>
      <c r="F35" s="141" t="s">
        <v>16</v>
      </c>
      <c r="G35" s="169" t="s">
        <v>552</v>
      </c>
      <c r="H35" s="83" t="str">
        <f t="shared" si="1"/>
        <v>Hoàng Đỉnh</v>
      </c>
      <c r="I35" s="142"/>
    </row>
    <row r="36" spans="1:9" ht="14.25" customHeight="1" x14ac:dyDescent="0.3">
      <c r="B36" s="88"/>
      <c r="C36" s="89"/>
      <c r="E36" s="90"/>
      <c r="F36" s="5"/>
      <c r="G36" s="1"/>
      <c r="H36" s="1"/>
      <c r="I36" s="91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D46" s="150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</sheetData>
  <autoFilter ref="A8:I29" xr:uid="{00000000-0009-0000-0000-000002000000}"/>
  <mergeCells count="4">
    <mergeCell ref="B1:E1"/>
    <mergeCell ref="B2:E2"/>
    <mergeCell ref="B3:E3"/>
    <mergeCell ref="B19:B35"/>
  </mergeCells>
  <dataValidations count="2">
    <dataValidation type="list" allowBlank="1" showErrorMessage="1" sqref="F1:H2" xr:uid="{C9D19203-21B3-4EB4-9B70-7DC829AEBE0A}">
      <formula1>$J$1:$J$5</formula1>
    </dataValidation>
    <dataValidation type="list" allowBlank="1" showErrorMessage="1" sqref="F10:F17 F19:F35" xr:uid="{96808910-EF4F-421D-A826-E4841442D00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E65-BEAF-434F-A13F-33E1EECCB634}">
  <sheetPr>
    <tabColor theme="7" tint="0.59999389629810485"/>
  </sheetPr>
  <dimension ref="A1:Z959"/>
  <sheetViews>
    <sheetView showGridLines="0" topLeftCell="A2" zoomScale="80" zoomScaleNormal="80" workbookViewId="0">
      <selection activeCell="G10" sqref="G10:H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92.4" x14ac:dyDescent="0.3">
      <c r="A10" s="80" t="str">
        <f t="shared" ref="A10:A19" si="0">IF(AND(E10=""),"","["&amp;TEXT($B$1,"##")&amp;"-"&amp;TEXT(ROW()-9- COUNTBLANK($E$8:E9) +1,"##")&amp;"]")</f>
        <v>[Forgot Password-1]</v>
      </c>
      <c r="B10" s="140" t="s">
        <v>180</v>
      </c>
      <c r="C10" s="81" t="s">
        <v>97</v>
      </c>
      <c r="D10" s="19" t="s">
        <v>181</v>
      </c>
      <c r="E10" s="82" t="s">
        <v>259</v>
      </c>
      <c r="F10" s="83" t="s">
        <v>16</v>
      </c>
      <c r="G10" s="137" t="s">
        <v>552</v>
      </c>
      <c r="H10" s="83" t="s">
        <v>64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48" customHeight="1" x14ac:dyDescent="0.3">
      <c r="A11" s="137" t="str">
        <f t="shared" si="0"/>
        <v>[Forgot Password-2]</v>
      </c>
      <c r="B11" s="81" t="s">
        <v>183</v>
      </c>
      <c r="C11" s="81" t="s">
        <v>97</v>
      </c>
      <c r="D11" s="19" t="s">
        <v>181</v>
      </c>
      <c r="E11" s="81" t="s">
        <v>187</v>
      </c>
      <c r="F11" s="83" t="s">
        <v>16</v>
      </c>
      <c r="G11" s="137" t="s">
        <v>552</v>
      </c>
      <c r="H11" s="83" t="s">
        <v>64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49.5" customHeight="1" x14ac:dyDescent="0.3">
      <c r="A12" s="137" t="str">
        <f t="shared" si="0"/>
        <v>[Forgot Password-3]</v>
      </c>
      <c r="B12" s="81" t="s">
        <v>184</v>
      </c>
      <c r="C12" s="81" t="s">
        <v>97</v>
      </c>
      <c r="D12" s="19" t="s">
        <v>181</v>
      </c>
      <c r="E12" s="81" t="s">
        <v>188</v>
      </c>
      <c r="F12" s="83" t="s">
        <v>16</v>
      </c>
      <c r="G12" s="137" t="s">
        <v>552</v>
      </c>
      <c r="H12" s="83" t="s">
        <v>64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80.25" customHeight="1" x14ac:dyDescent="0.3">
      <c r="A13" s="137" t="str">
        <f t="shared" si="0"/>
        <v>[Forgot Password-4]</v>
      </c>
      <c r="B13" s="81" t="s">
        <v>185</v>
      </c>
      <c r="C13" s="81" t="s">
        <v>97</v>
      </c>
      <c r="D13" s="19" t="s">
        <v>181</v>
      </c>
      <c r="E13" s="81" t="s">
        <v>544</v>
      </c>
      <c r="F13" s="83" t="s">
        <v>16</v>
      </c>
      <c r="G13" s="137" t="s">
        <v>552</v>
      </c>
      <c r="H13" s="83" t="s">
        <v>64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1.75" customHeight="1" x14ac:dyDescent="0.3">
      <c r="A14" s="137" t="str">
        <f t="shared" si="0"/>
        <v>[Forgot Password-5]</v>
      </c>
      <c r="B14" s="81" t="s">
        <v>186</v>
      </c>
      <c r="C14" s="81" t="s">
        <v>97</v>
      </c>
      <c r="D14" s="19" t="s">
        <v>181</v>
      </c>
      <c r="E14" s="81" t="s">
        <v>545</v>
      </c>
      <c r="F14" s="83" t="s">
        <v>16</v>
      </c>
      <c r="G14" s="137" t="s">
        <v>552</v>
      </c>
      <c r="H14" s="83" t="s">
        <v>64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10.25" customHeight="1" x14ac:dyDescent="0.3">
      <c r="A16" s="137" t="str">
        <f t="shared" si="0"/>
        <v>[Forgot Password-6]</v>
      </c>
      <c r="B16" s="208" t="s">
        <v>191</v>
      </c>
      <c r="C16" s="81" t="s">
        <v>192</v>
      </c>
      <c r="D16" s="19" t="s">
        <v>193</v>
      </c>
      <c r="E16" s="81" t="s">
        <v>194</v>
      </c>
      <c r="F16" s="83" t="s">
        <v>16</v>
      </c>
      <c r="G16" s="137" t="s">
        <v>552</v>
      </c>
      <c r="H16" s="83" t="s">
        <v>64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97.5" customHeight="1" x14ac:dyDescent="0.3">
      <c r="A17" s="137" t="str">
        <f t="shared" si="0"/>
        <v>[Forgot Password-7]</v>
      </c>
      <c r="B17" s="209"/>
      <c r="C17" s="81" t="s">
        <v>192</v>
      </c>
      <c r="D17" s="19" t="s">
        <v>195</v>
      </c>
      <c r="E17" s="81" t="s">
        <v>196</v>
      </c>
      <c r="F17" s="83" t="s">
        <v>16</v>
      </c>
      <c r="G17" s="137" t="s">
        <v>552</v>
      </c>
      <c r="H17" s="83" t="s">
        <v>64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98.25" customHeight="1" x14ac:dyDescent="0.3">
      <c r="A18" s="137" t="str">
        <f t="shared" si="0"/>
        <v>[Forgot Password-8]</v>
      </c>
      <c r="B18" s="209"/>
      <c r="C18" s="81" t="s">
        <v>192</v>
      </c>
      <c r="D18" s="19" t="s">
        <v>197</v>
      </c>
      <c r="E18" s="81" t="s">
        <v>198</v>
      </c>
      <c r="F18" s="83" t="s">
        <v>16</v>
      </c>
      <c r="G18" s="137" t="s">
        <v>552</v>
      </c>
      <c r="H18" s="83" t="s">
        <v>64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" customHeight="1" x14ac:dyDescent="0.3">
      <c r="A19" s="137" t="str">
        <f t="shared" si="0"/>
        <v>[Forgot Password-9]</v>
      </c>
      <c r="B19" s="209"/>
      <c r="C19" s="81" t="s">
        <v>192</v>
      </c>
      <c r="D19" s="19" t="s">
        <v>204</v>
      </c>
      <c r="E19" s="81" t="s">
        <v>199</v>
      </c>
      <c r="F19" s="138" t="s">
        <v>16</v>
      </c>
      <c r="G19" s="137" t="s">
        <v>552</v>
      </c>
      <c r="H19" s="83" t="s">
        <v>64</v>
      </c>
      <c r="I19" s="13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.75" customHeight="1" x14ac:dyDescent="0.3">
      <c r="A20" s="137" t="str">
        <f>IF(AND(E20=""),"","["&amp;TEXT($B$1,"##")&amp;"-"&amp;TEXT(ROW()-9- COUNTBLANK($E$8:E19) +1,"##")&amp;"]")</f>
        <v>[Forgot Password-10]</v>
      </c>
      <c r="B20" s="209"/>
      <c r="C20" s="81" t="s">
        <v>192</v>
      </c>
      <c r="D20" s="19" t="s">
        <v>200</v>
      </c>
      <c r="E20" s="81" t="s">
        <v>203</v>
      </c>
      <c r="F20" s="141" t="s">
        <v>16</v>
      </c>
      <c r="G20" s="137" t="s">
        <v>552</v>
      </c>
      <c r="H20" s="83" t="s">
        <v>64</v>
      </c>
      <c r="I20" s="142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" customHeight="1" x14ac:dyDescent="0.3">
      <c r="A21" s="151" t="str">
        <f>IF(AND(E21=""),"","["&amp;TEXT($B$1,"##")&amp;"-"&amp;TEXT(ROW()-9- COUNTBLANK($E$8:E20) +1,"##")&amp;"]")</f>
        <v>[Forgot Password-11]</v>
      </c>
      <c r="B21" s="209"/>
      <c r="C21" s="152" t="s">
        <v>192</v>
      </c>
      <c r="D21" s="153" t="s">
        <v>205</v>
      </c>
      <c r="E21" s="152" t="s">
        <v>206</v>
      </c>
      <c r="F21" s="141" t="s">
        <v>16</v>
      </c>
      <c r="G21" s="137" t="s">
        <v>552</v>
      </c>
      <c r="H21" s="83" t="s">
        <v>64</v>
      </c>
      <c r="I21" s="14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8.75" customHeight="1" x14ac:dyDescent="0.3">
      <c r="A22" s="151" t="str">
        <f>IF(AND(E22=""),"","["&amp;TEXT($B$1,"##")&amp;"-"&amp;TEXT(ROW()-9- COUNTBLANK($E$8:E21) +1,"##")&amp;"]")</f>
        <v>[Forgot Password-12]</v>
      </c>
      <c r="B22" s="211"/>
      <c r="C22" s="152" t="s">
        <v>192</v>
      </c>
      <c r="D22" s="153" t="s">
        <v>205</v>
      </c>
      <c r="E22" s="152" t="s">
        <v>546</v>
      </c>
      <c r="F22" s="141" t="s">
        <v>16</v>
      </c>
      <c r="G22" s="137" t="s">
        <v>552</v>
      </c>
      <c r="H22" s="83" t="s">
        <v>64</v>
      </c>
      <c r="I22" s="142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</sheetData>
  <autoFilter ref="A8:I19" xr:uid="{00000000-0009-0000-0000-000002000000}"/>
  <mergeCells count="4">
    <mergeCell ref="B1:E1"/>
    <mergeCell ref="B2:E2"/>
    <mergeCell ref="B3:E3"/>
    <mergeCell ref="B16:B22"/>
  </mergeCells>
  <dataValidations count="2">
    <dataValidation type="list" allowBlank="1" showErrorMessage="1" sqref="F10:F14 F16:F22" xr:uid="{CE2913A4-C186-4ADC-A7D3-065270DDB4BD}">
      <formula1>"Pass,Fail,N/A,Untested"</formula1>
    </dataValidation>
    <dataValidation type="list" allowBlank="1" showErrorMessage="1" sqref="F1:H2" xr:uid="{946B49F5-4446-4765-8FEC-A6CA9F52931B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1C-B096-41B6-922C-2C050F878F30}">
  <sheetPr>
    <tabColor theme="7" tint="0.59999389629810485"/>
  </sheetPr>
  <dimension ref="A1:Z885"/>
  <sheetViews>
    <sheetView showGridLines="0" zoomScale="80" zoomScaleNormal="80" workbookViewId="0">
      <selection activeCell="E15" sqref="E15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7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109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22</v>
      </c>
      <c r="B5" s="60">
        <f>COUNTIF(F:F,"Fail")</f>
        <v>2</v>
      </c>
      <c r="C5" s="60">
        <f>COUNTIF(F:F,"Untested")</f>
        <v>0</v>
      </c>
      <c r="D5" s="61">
        <f>COUNTIF(F:F,"N/A")</f>
        <v>1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2.5" customHeight="1" x14ac:dyDescent="0.3">
      <c r="A10" s="80" t="str">
        <f t="shared" ref="A10:A36" si="0">IF(AND(E10=""),"","["&amp;TEXT($B$1,"##")&amp;"-"&amp;TEXT(ROW()-9- COUNTBLANK($E$8:E9) +1,"##")&amp;"]")</f>
        <v>[Change Password-1]</v>
      </c>
      <c r="B10" s="140" t="s">
        <v>207</v>
      </c>
      <c r="C10" s="81" t="s">
        <v>213</v>
      </c>
      <c r="D10" s="19" t="s">
        <v>214</v>
      </c>
      <c r="E10" s="82" t="s">
        <v>551</v>
      </c>
      <c r="F10" s="83" t="s">
        <v>17</v>
      </c>
      <c r="G10" s="137" t="s">
        <v>553</v>
      </c>
      <c r="H10" s="83" t="s">
        <v>64</v>
      </c>
      <c r="I10" s="168" t="s">
        <v>548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9" customHeight="1" x14ac:dyDescent="0.3">
      <c r="A11" s="137" t="str">
        <f t="shared" si="0"/>
        <v>[Change Password-2]</v>
      </c>
      <c r="B11" s="81" t="s">
        <v>208</v>
      </c>
      <c r="C11" s="81" t="s">
        <v>213</v>
      </c>
      <c r="D11" s="19" t="s">
        <v>214</v>
      </c>
      <c r="E11" s="81" t="s">
        <v>547</v>
      </c>
      <c r="F11" s="83" t="s">
        <v>16</v>
      </c>
      <c r="G11" s="137" t="s">
        <v>553</v>
      </c>
      <c r="H11" s="83" t="s">
        <v>64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95.25" customHeight="1" x14ac:dyDescent="0.3">
      <c r="A12" s="137" t="str">
        <f t="shared" si="0"/>
        <v>[Change Password-3]</v>
      </c>
      <c r="B12" s="81" t="s">
        <v>209</v>
      </c>
      <c r="C12" s="81" t="s">
        <v>213</v>
      </c>
      <c r="D12" s="19" t="s">
        <v>214</v>
      </c>
      <c r="E12" s="81" t="s">
        <v>223</v>
      </c>
      <c r="F12" s="83" t="s">
        <v>16</v>
      </c>
      <c r="G12" s="137" t="s">
        <v>553</v>
      </c>
      <c r="H12" s="83" t="s">
        <v>64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9" customHeight="1" x14ac:dyDescent="0.3">
      <c r="A13" s="137" t="str">
        <f t="shared" si="0"/>
        <v>[Change Password-4]</v>
      </c>
      <c r="B13" s="81" t="s">
        <v>210</v>
      </c>
      <c r="C13" s="81" t="s">
        <v>213</v>
      </c>
      <c r="D13" s="19" t="s">
        <v>214</v>
      </c>
      <c r="E13" s="81" t="s">
        <v>249</v>
      </c>
      <c r="F13" s="83" t="s">
        <v>17</v>
      </c>
      <c r="G13" s="137" t="s">
        <v>553</v>
      </c>
      <c r="H13" s="83" t="s">
        <v>64</v>
      </c>
      <c r="I13" s="168" t="s">
        <v>531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97.5" customHeight="1" x14ac:dyDescent="0.3">
      <c r="A14" s="137" t="str">
        <f t="shared" si="0"/>
        <v>[Change Password-5]</v>
      </c>
      <c r="B14" s="81" t="s">
        <v>211</v>
      </c>
      <c r="C14" s="81" t="s">
        <v>213</v>
      </c>
      <c r="D14" s="19" t="s">
        <v>214</v>
      </c>
      <c r="E14" s="81" t="s">
        <v>224</v>
      </c>
      <c r="F14" s="83" t="s">
        <v>16</v>
      </c>
      <c r="G14" s="137" t="s">
        <v>553</v>
      </c>
      <c r="H14" s="83" t="s">
        <v>64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97.5" customHeight="1" x14ac:dyDescent="0.3">
      <c r="A15" s="137" t="str">
        <f t="shared" si="0"/>
        <v>[Change Password-6]</v>
      </c>
      <c r="B15" s="81" t="s">
        <v>220</v>
      </c>
      <c r="C15" s="81" t="s">
        <v>213</v>
      </c>
      <c r="D15" s="19" t="s">
        <v>214</v>
      </c>
      <c r="E15" s="81" t="s">
        <v>221</v>
      </c>
      <c r="F15" s="83" t="s">
        <v>19</v>
      </c>
      <c r="G15" s="137" t="s">
        <v>553</v>
      </c>
      <c r="H15" s="83" t="s">
        <v>64</v>
      </c>
      <c r="I15" s="168" t="s">
        <v>554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95.25" customHeight="1" x14ac:dyDescent="0.3">
      <c r="A16" s="137" t="str">
        <f>IF(AND(E16=""),"","["&amp;TEXT($B$1,"##")&amp;"-"&amp;TEXT(ROW()-9- COUNTBLANK($E$8:E14) +1,"##")&amp;"]")</f>
        <v>[Change Password-7]</v>
      </c>
      <c r="B16" s="81" t="s">
        <v>212</v>
      </c>
      <c r="C16" s="81" t="s">
        <v>213</v>
      </c>
      <c r="D16" s="19" t="s">
        <v>214</v>
      </c>
      <c r="E16" s="81" t="s">
        <v>215</v>
      </c>
      <c r="F16" s="83" t="s">
        <v>16</v>
      </c>
      <c r="G16" s="137" t="s">
        <v>553</v>
      </c>
      <c r="H16" s="83" t="s">
        <v>64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3">
      <c r="A17" s="75"/>
      <c r="B17" s="158" t="s">
        <v>139</v>
      </c>
      <c r="C17" s="159"/>
      <c r="D17" s="158"/>
      <c r="E17" s="76"/>
      <c r="F17" s="77"/>
      <c r="G17" s="77"/>
      <c r="H17" s="77"/>
      <c r="I17" s="78"/>
      <c r="J17" s="7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6.25" customHeight="1" x14ac:dyDescent="0.3">
      <c r="A18" s="154" t="str">
        <f t="shared" si="0"/>
        <v/>
      </c>
      <c r="B18" s="212" t="s">
        <v>234</v>
      </c>
      <c r="C18" s="212"/>
      <c r="D18" s="212"/>
      <c r="E18" s="155"/>
      <c r="F18" s="156"/>
      <c r="G18" s="156"/>
      <c r="H18" s="156"/>
      <c r="I18" s="157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8" customHeight="1" x14ac:dyDescent="0.3">
      <c r="A19" s="137" t="str">
        <f t="shared" si="0"/>
        <v>[Change Password-8]</v>
      </c>
      <c r="B19" s="208" t="s">
        <v>216</v>
      </c>
      <c r="C19" s="81" t="s">
        <v>219</v>
      </c>
      <c r="D19" s="19" t="s">
        <v>217</v>
      </c>
      <c r="E19" s="81" t="s">
        <v>218</v>
      </c>
      <c r="F19" s="83" t="s">
        <v>16</v>
      </c>
      <c r="G19" s="137" t="s">
        <v>553</v>
      </c>
      <c r="H19" s="83" t="s">
        <v>64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5.5" customHeight="1" x14ac:dyDescent="0.3">
      <c r="A20" s="137" t="str">
        <f t="shared" si="0"/>
        <v>[Change Password-9]</v>
      </c>
      <c r="B20" s="209"/>
      <c r="C20" s="81" t="s">
        <v>219</v>
      </c>
      <c r="D20" s="19" t="s">
        <v>248</v>
      </c>
      <c r="E20" s="81" t="s">
        <v>235</v>
      </c>
      <c r="F20" s="83" t="s">
        <v>16</v>
      </c>
      <c r="G20" s="137" t="s">
        <v>553</v>
      </c>
      <c r="H20" s="83" t="s">
        <v>64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15.5" customHeight="1" x14ac:dyDescent="0.3">
      <c r="A21" s="137" t="str">
        <f t="shared" si="0"/>
        <v>[Change Password-10]</v>
      </c>
      <c r="B21" s="209"/>
      <c r="C21" s="81" t="s">
        <v>219</v>
      </c>
      <c r="D21" s="19" t="s">
        <v>251</v>
      </c>
      <c r="E21" s="81" t="s">
        <v>250</v>
      </c>
      <c r="F21" s="83" t="s">
        <v>16</v>
      </c>
      <c r="G21" s="137" t="s">
        <v>553</v>
      </c>
      <c r="H21" s="83" t="s">
        <v>64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5.6" x14ac:dyDescent="0.3">
      <c r="A22" s="137" t="str">
        <f>IF(AND(E22=""),"","["&amp;TEXT($B$1,"##")&amp;"-"&amp;TEXT(ROW()-9- COUNTBLANK($E$8:E21) +1,"##")&amp;"]")</f>
        <v>[Change Password-11]</v>
      </c>
      <c r="B22" s="209"/>
      <c r="C22" s="81" t="s">
        <v>219</v>
      </c>
      <c r="D22" s="19" t="s">
        <v>256</v>
      </c>
      <c r="E22" s="81" t="s">
        <v>235</v>
      </c>
      <c r="F22" s="83" t="s">
        <v>16</v>
      </c>
      <c r="G22" s="137" t="s">
        <v>553</v>
      </c>
      <c r="H22" s="83" t="s">
        <v>64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1.25" customHeight="1" x14ac:dyDescent="0.3">
      <c r="A23" s="137" t="str">
        <f t="shared" si="0"/>
        <v>[Change Password-12]</v>
      </c>
      <c r="B23" s="209"/>
      <c r="C23" s="81" t="s">
        <v>219</v>
      </c>
      <c r="D23" s="19" t="s">
        <v>257</v>
      </c>
      <c r="E23" s="81" t="s">
        <v>237</v>
      </c>
      <c r="F23" s="83" t="s">
        <v>16</v>
      </c>
      <c r="G23" s="137" t="s">
        <v>553</v>
      </c>
      <c r="H23" s="83" t="s">
        <v>64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5.6" x14ac:dyDescent="0.3">
      <c r="A24" s="137" t="str">
        <f t="shared" si="0"/>
        <v>[Change Password-13]</v>
      </c>
      <c r="B24" s="209"/>
      <c r="C24" s="81" t="s">
        <v>219</v>
      </c>
      <c r="D24" s="19" t="s">
        <v>231</v>
      </c>
      <c r="E24" s="81" t="s">
        <v>235</v>
      </c>
      <c r="F24" s="83" t="s">
        <v>16</v>
      </c>
      <c r="G24" s="137" t="s">
        <v>553</v>
      </c>
      <c r="H24" s="83" t="s">
        <v>64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97.5" customHeight="1" x14ac:dyDescent="0.3">
      <c r="A25" s="137" t="str">
        <f t="shared" si="0"/>
        <v>[Change Password-14]</v>
      </c>
      <c r="B25" s="209"/>
      <c r="C25" s="81" t="s">
        <v>219</v>
      </c>
      <c r="D25" s="19" t="s">
        <v>255</v>
      </c>
      <c r="E25" s="81" t="s">
        <v>237</v>
      </c>
      <c r="F25" s="83" t="s">
        <v>16</v>
      </c>
      <c r="G25" s="137" t="s">
        <v>553</v>
      </c>
      <c r="H25" s="83" t="s">
        <v>64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5.5" customHeight="1" x14ac:dyDescent="0.3">
      <c r="A26" s="137" t="str">
        <f t="shared" si="0"/>
        <v>[Change Password-15]</v>
      </c>
      <c r="B26" s="209"/>
      <c r="C26" s="81" t="s">
        <v>219</v>
      </c>
      <c r="D26" s="19" t="s">
        <v>331</v>
      </c>
      <c r="E26" s="81" t="s">
        <v>236</v>
      </c>
      <c r="F26" s="83" t="s">
        <v>16</v>
      </c>
      <c r="G26" s="137" t="s">
        <v>553</v>
      </c>
      <c r="H26" s="83" t="s">
        <v>64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3.25" customHeight="1" x14ac:dyDescent="0.3">
      <c r="A27" s="137" t="str">
        <f t="shared" si="0"/>
        <v>[Change Password-16]</v>
      </c>
      <c r="B27" s="209"/>
      <c r="C27" s="81" t="s">
        <v>219</v>
      </c>
      <c r="D27" s="19" t="s">
        <v>252</v>
      </c>
      <c r="E27" s="81" t="s">
        <v>237</v>
      </c>
      <c r="F27" s="83" t="s">
        <v>16</v>
      </c>
      <c r="G27" s="137" t="s">
        <v>553</v>
      </c>
      <c r="H27" s="83" t="s">
        <v>64</v>
      </c>
      <c r="I27" s="84"/>
    </row>
    <row r="28" spans="1:26" ht="112.5" customHeight="1" x14ac:dyDescent="0.3">
      <c r="A28" s="137" t="str">
        <f t="shared" si="0"/>
        <v>[Change Password-17]</v>
      </c>
      <c r="B28" s="209"/>
      <c r="C28" s="81" t="s">
        <v>219</v>
      </c>
      <c r="D28" s="19" t="s">
        <v>253</v>
      </c>
      <c r="E28" s="81" t="s">
        <v>237</v>
      </c>
      <c r="F28" s="83" t="s">
        <v>16</v>
      </c>
      <c r="G28" s="137" t="s">
        <v>553</v>
      </c>
      <c r="H28" s="83" t="s">
        <v>64</v>
      </c>
      <c r="I28" s="84"/>
    </row>
    <row r="29" spans="1:26" ht="110.25" customHeight="1" x14ac:dyDescent="0.3">
      <c r="A29" s="137" t="str">
        <f>IF(AND(E29=""),"","["&amp;TEXT($B$1,"##")&amp;"-"&amp;TEXT(ROW()-9- COUNTBLANK($E$8:E28) +1,"##")&amp;"]")</f>
        <v>[Change Password-18]</v>
      </c>
      <c r="B29" s="209"/>
      <c r="C29" s="81" t="s">
        <v>219</v>
      </c>
      <c r="D29" s="19" t="s">
        <v>232</v>
      </c>
      <c r="E29" s="81" t="s">
        <v>238</v>
      </c>
      <c r="F29" s="83" t="s">
        <v>16</v>
      </c>
      <c r="G29" s="137" t="s">
        <v>553</v>
      </c>
      <c r="H29" s="83" t="s">
        <v>64</v>
      </c>
      <c r="I29" s="84"/>
    </row>
    <row r="30" spans="1:26" ht="108" customHeight="1" x14ac:dyDescent="0.3">
      <c r="A30" s="137" t="str">
        <f t="shared" si="0"/>
        <v>[Change Password-19]</v>
      </c>
      <c r="B30" s="209"/>
      <c r="C30" s="81" t="s">
        <v>219</v>
      </c>
      <c r="D30" s="19" t="s">
        <v>254</v>
      </c>
      <c r="E30" s="81" t="s">
        <v>238</v>
      </c>
      <c r="F30" s="83" t="s">
        <v>16</v>
      </c>
      <c r="G30" s="137" t="s">
        <v>553</v>
      </c>
      <c r="H30" s="83" t="s">
        <v>64</v>
      </c>
      <c r="I30" s="84"/>
    </row>
    <row r="31" spans="1:26" ht="116.25" customHeight="1" x14ac:dyDescent="0.3">
      <c r="A31" s="137" t="str">
        <f t="shared" si="0"/>
        <v>[Change Password-20]</v>
      </c>
      <c r="B31" s="209"/>
      <c r="C31" s="81" t="s">
        <v>219</v>
      </c>
      <c r="D31" s="19" t="s">
        <v>233</v>
      </c>
      <c r="E31" s="81" t="s">
        <v>549</v>
      </c>
      <c r="F31" s="83" t="s">
        <v>16</v>
      </c>
      <c r="G31" s="137" t="s">
        <v>553</v>
      </c>
      <c r="H31" s="83" t="s">
        <v>64</v>
      </c>
      <c r="I31" s="84"/>
    </row>
    <row r="32" spans="1:26" ht="115.5" customHeight="1" x14ac:dyDescent="0.3">
      <c r="A32" s="137" t="str">
        <f t="shared" si="0"/>
        <v>[Change Password-21]</v>
      </c>
      <c r="B32" s="209"/>
      <c r="C32" s="81" t="s">
        <v>219</v>
      </c>
      <c r="D32" s="19" t="s">
        <v>239</v>
      </c>
      <c r="E32" s="81" t="s">
        <v>240</v>
      </c>
      <c r="F32" s="83" t="s">
        <v>16</v>
      </c>
      <c r="G32" s="137" t="s">
        <v>553</v>
      </c>
      <c r="H32" s="83" t="s">
        <v>64</v>
      </c>
      <c r="I32" s="84"/>
    </row>
    <row r="33" spans="1:9" ht="114.75" customHeight="1" x14ac:dyDescent="0.3">
      <c r="A33" s="137" t="str">
        <f t="shared" si="0"/>
        <v>[Change Password-22]</v>
      </c>
      <c r="B33" s="209"/>
      <c r="C33" s="81" t="s">
        <v>219</v>
      </c>
      <c r="D33" s="19" t="s">
        <v>241</v>
      </c>
      <c r="E33" s="81" t="s">
        <v>242</v>
      </c>
      <c r="F33" s="83" t="s">
        <v>16</v>
      </c>
      <c r="G33" s="137" t="s">
        <v>553</v>
      </c>
      <c r="H33" s="83" t="s">
        <v>64</v>
      </c>
      <c r="I33" s="84"/>
    </row>
    <row r="34" spans="1:9" ht="121.5" customHeight="1" x14ac:dyDescent="0.3">
      <c r="A34" s="137" t="str">
        <f t="shared" si="0"/>
        <v>[Change Password-23]</v>
      </c>
      <c r="B34" s="209"/>
      <c r="C34" s="81" t="s">
        <v>219</v>
      </c>
      <c r="D34" s="19" t="s">
        <v>243</v>
      </c>
      <c r="E34" s="81" t="s">
        <v>244</v>
      </c>
      <c r="F34" s="83" t="s">
        <v>16</v>
      </c>
      <c r="G34" s="137" t="s">
        <v>553</v>
      </c>
      <c r="H34" s="83" t="s">
        <v>64</v>
      </c>
      <c r="I34" s="84"/>
    </row>
    <row r="35" spans="1:9" ht="114" customHeight="1" x14ac:dyDescent="0.3">
      <c r="A35" s="137" t="str">
        <f t="shared" si="0"/>
        <v>[Change Password-24]</v>
      </c>
      <c r="B35" s="209"/>
      <c r="C35" s="81" t="s">
        <v>219</v>
      </c>
      <c r="D35" s="19" t="s">
        <v>245</v>
      </c>
      <c r="E35" s="81" t="s">
        <v>246</v>
      </c>
      <c r="F35" s="83" t="s">
        <v>16</v>
      </c>
      <c r="G35" s="137" t="s">
        <v>553</v>
      </c>
      <c r="H35" s="83" t="s">
        <v>64</v>
      </c>
      <c r="I35" s="84"/>
    </row>
    <row r="36" spans="1:9" ht="117.75" customHeight="1" x14ac:dyDescent="0.3">
      <c r="A36" s="137" t="str">
        <f t="shared" si="0"/>
        <v>[Change Password-25]</v>
      </c>
      <c r="B36" s="210"/>
      <c r="C36" s="81" t="s">
        <v>219</v>
      </c>
      <c r="D36" s="19" t="s">
        <v>550</v>
      </c>
      <c r="E36" s="81" t="s">
        <v>247</v>
      </c>
      <c r="F36" s="83" t="s">
        <v>16</v>
      </c>
      <c r="G36" s="137" t="s">
        <v>553</v>
      </c>
      <c r="H36" s="83" t="s">
        <v>64</v>
      </c>
      <c r="I36" s="84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</sheetData>
  <autoFilter ref="A8:I26" xr:uid="{00000000-0009-0000-0000-000002000000}"/>
  <mergeCells count="5">
    <mergeCell ref="B19:B36"/>
    <mergeCell ref="B1:E1"/>
    <mergeCell ref="B2:E2"/>
    <mergeCell ref="B3:E3"/>
    <mergeCell ref="B18:D18"/>
  </mergeCells>
  <dataValidations count="2">
    <dataValidation type="list" allowBlank="1" showErrorMessage="1" sqref="F1:H2" xr:uid="{A3A17F59-460D-4F28-95C2-C51175C9754D}">
      <formula1>$J$1:$J$5</formula1>
    </dataValidation>
    <dataValidation type="list" allowBlank="1" showErrorMessage="1" sqref="F10:F16 F18:F36" xr:uid="{FA789F92-7806-4300-BDE2-2DA67FCF79D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E9E-5C9F-485B-B624-0276FE1A93F2}">
  <sheetPr>
    <tabColor rgb="FF00B050"/>
  </sheetPr>
  <dimension ref="A1:Z1000"/>
  <sheetViews>
    <sheetView tabSelected="1" workbookViewId="0"/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110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303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6</v>
      </c>
      <c r="B5" s="60">
        <f>COUNTIF(F:F,"Fail")</f>
        <v>1</v>
      </c>
      <c r="C5" s="60">
        <f>COUNTIF(F:F,"Untested")</f>
        <v>10</v>
      </c>
      <c r="D5" s="61">
        <f>COUNTIF(F:F,"N/A")</f>
        <v>1</v>
      </c>
      <c r="E5" s="60">
        <f>SUM(A5:D5)</f>
        <v>18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52.8" x14ac:dyDescent="0.3">
      <c r="A10" s="80" t="str">
        <f t="shared" ref="A10:A27" si="0">IF(AND(E10=""),"","["&amp;TEXT($B$1,"##")&amp;"-"&amp;TEXT(ROW()-9- COUNTBLANK($E$8:E9) +1,"##")&amp;"]")</f>
        <v>[Search Items-1]</v>
      </c>
      <c r="B10" s="140" t="s">
        <v>258</v>
      </c>
      <c r="C10" s="81" t="s">
        <v>67</v>
      </c>
      <c r="D10" s="19" t="s">
        <v>68</v>
      </c>
      <c r="E10" s="82" t="s">
        <v>306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2.4" x14ac:dyDescent="0.3">
      <c r="A11" s="83" t="str">
        <f t="shared" si="0"/>
        <v>[Search Items-2]</v>
      </c>
      <c r="B11" s="81" t="s">
        <v>260</v>
      </c>
      <c r="C11" s="81" t="s">
        <v>67</v>
      </c>
      <c r="D11" s="19" t="s">
        <v>68</v>
      </c>
      <c r="E11" s="81" t="s">
        <v>261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54.75" customHeight="1" x14ac:dyDescent="0.3">
      <c r="A12" s="83" t="str">
        <f t="shared" si="0"/>
        <v>[Search Items-3]</v>
      </c>
      <c r="B12" s="81" t="s">
        <v>262</v>
      </c>
      <c r="C12" s="81" t="s">
        <v>67</v>
      </c>
      <c r="D12" s="19" t="s">
        <v>68</v>
      </c>
      <c r="E12" s="81" t="s">
        <v>263</v>
      </c>
      <c r="F12" s="83" t="s">
        <v>19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3">
      <c r="A13" s="75"/>
      <c r="B13" s="75" t="s">
        <v>139</v>
      </c>
      <c r="C13" s="76"/>
      <c r="D13" s="75"/>
      <c r="E13" s="76"/>
      <c r="F13" s="77"/>
      <c r="G13" s="77"/>
      <c r="H13" s="77"/>
      <c r="I13" s="78"/>
      <c r="J13" s="7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6.4" x14ac:dyDescent="0.3">
      <c r="A14" s="83" t="str">
        <f t="shared" si="0"/>
        <v>[Search Items-4]</v>
      </c>
      <c r="B14" s="208" t="s">
        <v>264</v>
      </c>
      <c r="C14" s="81" t="s">
        <v>67</v>
      </c>
      <c r="D14" s="19" t="s">
        <v>300</v>
      </c>
      <c r="E14" s="81" t="s">
        <v>337</v>
      </c>
      <c r="F14" s="83"/>
      <c r="G14" s="83"/>
      <c r="H14" s="83"/>
      <c r="I14" s="84"/>
      <c r="J14" s="160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26.4" x14ac:dyDescent="0.3">
      <c r="A15" s="83" t="str">
        <f t="shared" si="0"/>
        <v>[Search Items-5]</v>
      </c>
      <c r="B15" s="209"/>
      <c r="C15" s="81" t="s">
        <v>67</v>
      </c>
      <c r="D15" s="19" t="s">
        <v>266</v>
      </c>
      <c r="E15" s="81" t="s">
        <v>268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26.4" x14ac:dyDescent="0.3">
      <c r="A16" s="83" t="str">
        <f t="shared" si="0"/>
        <v>[Search Items-6]</v>
      </c>
      <c r="B16" s="209"/>
      <c r="C16" s="81" t="s">
        <v>67</v>
      </c>
      <c r="D16" s="19" t="s">
        <v>267</v>
      </c>
      <c r="E16" s="81" t="s">
        <v>268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9.6" x14ac:dyDescent="0.3">
      <c r="A17" s="83" t="str">
        <f t="shared" si="0"/>
        <v>[Search Items-7]</v>
      </c>
      <c r="B17" s="209"/>
      <c r="C17" s="81" t="s">
        <v>67</v>
      </c>
      <c r="D17" s="19" t="s">
        <v>274</v>
      </c>
      <c r="E17" s="81" t="s">
        <v>265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39.6" x14ac:dyDescent="0.3">
      <c r="A18" s="83" t="str">
        <f t="shared" si="0"/>
        <v>[Search Items-8]</v>
      </c>
      <c r="B18" s="209"/>
      <c r="C18" s="81" t="s">
        <v>67</v>
      </c>
      <c r="D18" s="19" t="s">
        <v>282</v>
      </c>
      <c r="E18" s="81" t="s">
        <v>279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9.6" x14ac:dyDescent="0.3">
      <c r="A19" s="83" t="str">
        <f t="shared" si="0"/>
        <v>[Search Items-9]</v>
      </c>
      <c r="B19" s="209"/>
      <c r="C19" s="81" t="s">
        <v>67</v>
      </c>
      <c r="D19" s="19" t="s">
        <v>283</v>
      </c>
      <c r="E19" s="81" t="s">
        <v>284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26.4" x14ac:dyDescent="0.3">
      <c r="A20" s="83" t="str">
        <f t="shared" si="0"/>
        <v>[Search Items-10]</v>
      </c>
      <c r="B20" s="209"/>
      <c r="C20" s="81" t="s">
        <v>67</v>
      </c>
      <c r="D20" s="19" t="s">
        <v>270</v>
      </c>
      <c r="E20" s="81" t="s">
        <v>280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39.6" x14ac:dyDescent="0.3">
      <c r="A21" s="83" t="str">
        <f t="shared" si="0"/>
        <v>[Search Items-11]</v>
      </c>
      <c r="B21" s="209"/>
      <c r="C21" s="81" t="s">
        <v>67</v>
      </c>
      <c r="D21" s="19" t="s">
        <v>269</v>
      </c>
      <c r="E21" s="81" t="s">
        <v>280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26.4" x14ac:dyDescent="0.3">
      <c r="A22" s="83" t="str">
        <f t="shared" si="0"/>
        <v>[Search Items-12]</v>
      </c>
      <c r="B22" s="209"/>
      <c r="C22" s="81" t="s">
        <v>67</v>
      </c>
      <c r="D22" s="19" t="s">
        <v>271</v>
      </c>
      <c r="E22" s="81" t="s">
        <v>281</v>
      </c>
      <c r="F22" s="86" t="s">
        <v>38</v>
      </c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52.8" x14ac:dyDescent="0.3">
      <c r="A23" s="83" t="str">
        <f t="shared" si="0"/>
        <v>[Search Items-13]</v>
      </c>
      <c r="B23" s="209"/>
      <c r="C23" s="81" t="s">
        <v>67</v>
      </c>
      <c r="D23" s="19" t="s">
        <v>275</v>
      </c>
      <c r="E23" s="81" t="s">
        <v>272</v>
      </c>
      <c r="F23" s="86" t="s">
        <v>38</v>
      </c>
      <c r="G23" s="83"/>
      <c r="H23" s="83"/>
      <c r="I23" s="8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52.8" x14ac:dyDescent="0.3">
      <c r="A24" s="83" t="str">
        <f t="shared" si="0"/>
        <v>[Search Items-14]</v>
      </c>
      <c r="B24" s="209"/>
      <c r="C24" s="81" t="s">
        <v>67</v>
      </c>
      <c r="D24" s="19" t="s">
        <v>275</v>
      </c>
      <c r="E24" s="81" t="s">
        <v>273</v>
      </c>
      <c r="F24" s="86" t="s">
        <v>38</v>
      </c>
      <c r="G24" s="83"/>
      <c r="H24" s="83"/>
      <c r="I24" s="87"/>
    </row>
    <row r="25" spans="1:26" ht="39.6" x14ac:dyDescent="0.3">
      <c r="A25" s="83" t="str">
        <f t="shared" si="0"/>
        <v>[Search Items-15]</v>
      </c>
      <c r="B25" s="209"/>
      <c r="C25" s="81" t="s">
        <v>67</v>
      </c>
      <c r="D25" s="19" t="s">
        <v>289</v>
      </c>
      <c r="E25" s="81" t="s">
        <v>276</v>
      </c>
      <c r="F25" s="86" t="s">
        <v>38</v>
      </c>
      <c r="G25" s="83"/>
      <c r="H25" s="83"/>
      <c r="I25" s="87"/>
    </row>
    <row r="26" spans="1:26" ht="52.8" x14ac:dyDescent="0.3">
      <c r="A26" s="83" t="str">
        <f t="shared" si="0"/>
        <v>[Search Items-16]</v>
      </c>
      <c r="B26" s="209"/>
      <c r="C26" s="81" t="s">
        <v>67</v>
      </c>
      <c r="D26" s="19" t="s">
        <v>290</v>
      </c>
      <c r="E26" s="81" t="s">
        <v>277</v>
      </c>
      <c r="F26" s="86" t="s">
        <v>38</v>
      </c>
      <c r="G26" s="83"/>
      <c r="H26" s="83"/>
      <c r="I26" s="87"/>
    </row>
    <row r="27" spans="1:26" ht="52.8" x14ac:dyDescent="0.3">
      <c r="A27" s="83" t="str">
        <f t="shared" si="0"/>
        <v>[Search Items-17]</v>
      </c>
      <c r="B27" s="209"/>
      <c r="C27" s="81" t="s">
        <v>67</v>
      </c>
      <c r="D27" s="19" t="s">
        <v>291</v>
      </c>
      <c r="E27" s="81" t="s">
        <v>278</v>
      </c>
      <c r="F27" s="86" t="s">
        <v>38</v>
      </c>
      <c r="G27" s="83"/>
      <c r="H27" s="83"/>
      <c r="I27" s="87"/>
    </row>
    <row r="28" spans="1:26" ht="66" x14ac:dyDescent="0.3">
      <c r="A28" s="83" t="str">
        <f t="shared" ref="A28:A29" si="1">IF(AND(E28=""),"","["&amp;TEXT($B$1,"##")&amp;"-"&amp;TEXT(ROW()-9- COUNTBLANK($E$8:E27) +1,"##")&amp;"]")</f>
        <v>[Search Items-18]</v>
      </c>
      <c r="B28" s="209"/>
      <c r="C28" s="81" t="s">
        <v>67</v>
      </c>
      <c r="D28" s="19" t="s">
        <v>292</v>
      </c>
      <c r="E28" s="81" t="s">
        <v>285</v>
      </c>
      <c r="F28" s="86" t="s">
        <v>38</v>
      </c>
      <c r="G28" s="83"/>
      <c r="H28" s="83"/>
      <c r="I28" s="87"/>
    </row>
    <row r="29" spans="1:26" ht="66" x14ac:dyDescent="0.3">
      <c r="A29" s="83" t="str">
        <f t="shared" si="1"/>
        <v>[Search Items-19]</v>
      </c>
      <c r="B29" s="209"/>
      <c r="C29" s="81" t="s">
        <v>67</v>
      </c>
      <c r="D29" s="19" t="s">
        <v>293</v>
      </c>
      <c r="E29" s="81" t="s">
        <v>286</v>
      </c>
      <c r="F29" s="86" t="s">
        <v>38</v>
      </c>
      <c r="G29" s="83"/>
      <c r="H29" s="83"/>
      <c r="I29" s="87"/>
    </row>
    <row r="30" spans="1:26" ht="66" x14ac:dyDescent="0.3">
      <c r="A30" s="83" t="str">
        <f t="shared" ref="A30:A34" si="2">IF(AND(E30=""),"","["&amp;TEXT($B$1,"##")&amp;"-"&amp;TEXT(ROW()-9- COUNTBLANK($E$8:E29) +1,"##")&amp;"]")</f>
        <v>[Search Items-20]</v>
      </c>
      <c r="B30" s="209"/>
      <c r="C30" s="81" t="s">
        <v>67</v>
      </c>
      <c r="D30" s="19" t="s">
        <v>294</v>
      </c>
      <c r="E30" s="81" t="s">
        <v>287</v>
      </c>
      <c r="F30" s="86"/>
      <c r="G30" s="83"/>
      <c r="H30" s="83"/>
      <c r="I30" s="87"/>
    </row>
    <row r="31" spans="1:26" ht="66" x14ac:dyDescent="0.3">
      <c r="A31" s="83" t="str">
        <f t="shared" si="2"/>
        <v>[Search Items-21]</v>
      </c>
      <c r="B31" s="209"/>
      <c r="C31" s="81" t="s">
        <v>67</v>
      </c>
      <c r="D31" s="19" t="s">
        <v>295</v>
      </c>
      <c r="E31" s="81" t="s">
        <v>288</v>
      </c>
      <c r="F31" s="86"/>
      <c r="G31" s="83"/>
      <c r="H31" s="83"/>
      <c r="I31" s="87"/>
    </row>
    <row r="32" spans="1:26" ht="79.2" x14ac:dyDescent="0.3">
      <c r="A32" s="83" t="str">
        <f t="shared" si="2"/>
        <v>[Search Items-22]</v>
      </c>
      <c r="B32" s="209"/>
      <c r="C32" s="81" t="s">
        <v>67</v>
      </c>
      <c r="D32" s="19" t="s">
        <v>296</v>
      </c>
      <c r="E32" s="81" t="s">
        <v>297</v>
      </c>
      <c r="F32" s="86"/>
      <c r="G32" s="83"/>
      <c r="H32" s="83"/>
      <c r="I32" s="87"/>
    </row>
    <row r="33" spans="1:26" ht="79.2" x14ac:dyDescent="0.3">
      <c r="A33" s="83" t="str">
        <f t="shared" si="2"/>
        <v>[Search Items-23]</v>
      </c>
      <c r="B33" s="209"/>
      <c r="C33" s="81" t="s">
        <v>67</v>
      </c>
      <c r="D33" s="19" t="s">
        <v>298</v>
      </c>
      <c r="E33" s="81" t="s">
        <v>299</v>
      </c>
      <c r="F33" s="86"/>
      <c r="G33" s="83"/>
      <c r="H33" s="83"/>
      <c r="I33" s="87"/>
    </row>
    <row r="34" spans="1:26" ht="52.8" x14ac:dyDescent="0.3">
      <c r="A34" s="83" t="str">
        <f t="shared" si="2"/>
        <v>[Search Items-24]</v>
      </c>
      <c r="B34" s="210"/>
      <c r="C34" s="81" t="s">
        <v>67</v>
      </c>
      <c r="D34" s="19" t="s">
        <v>301</v>
      </c>
      <c r="E34" s="81" t="s">
        <v>302</v>
      </c>
      <c r="F34" s="86"/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.25" customHeight="1" x14ac:dyDescent="0.3">
      <c r="B35" s="88"/>
      <c r="C35" s="89"/>
      <c r="E35" s="90"/>
      <c r="F35" s="5"/>
      <c r="G35" s="1"/>
      <c r="H35" s="1"/>
      <c r="I35" s="91"/>
    </row>
    <row r="36" spans="1:26" ht="14.25" customHeight="1" x14ac:dyDescent="0.3">
      <c r="B36" s="88"/>
      <c r="C36" s="89"/>
      <c r="E36" s="90"/>
      <c r="F36" s="5"/>
      <c r="G36" s="1"/>
      <c r="H36" s="1"/>
      <c r="I36" s="91"/>
    </row>
    <row r="37" spans="1:26" ht="14.25" customHeight="1" x14ac:dyDescent="0.3">
      <c r="B37" s="88"/>
      <c r="C37" s="89"/>
      <c r="E37" s="90"/>
      <c r="F37" s="5"/>
      <c r="G37" s="1"/>
      <c r="H37" s="1"/>
      <c r="I37" s="91"/>
    </row>
    <row r="38" spans="1:26" ht="14.25" customHeight="1" x14ac:dyDescent="0.3">
      <c r="B38" s="88"/>
      <c r="C38" s="89"/>
      <c r="E38" s="90"/>
      <c r="F38" s="5"/>
      <c r="G38" s="1"/>
      <c r="H38" s="1"/>
      <c r="I38" s="91"/>
    </row>
    <row r="39" spans="1:26" ht="14.25" customHeight="1" x14ac:dyDescent="0.3">
      <c r="B39" s="88"/>
      <c r="C39" s="89"/>
      <c r="E39" s="90"/>
      <c r="F39" s="5"/>
      <c r="G39" s="1"/>
      <c r="H39" s="1"/>
      <c r="I39" s="91"/>
    </row>
    <row r="40" spans="1:26" ht="14.25" customHeight="1" x14ac:dyDescent="0.3">
      <c r="B40" s="88"/>
      <c r="C40" s="89"/>
      <c r="E40" s="90"/>
      <c r="F40" s="5"/>
      <c r="G40" s="1"/>
      <c r="H40" s="1"/>
      <c r="I40" s="91"/>
    </row>
    <row r="41" spans="1:26" ht="14.25" customHeight="1" x14ac:dyDescent="0.3">
      <c r="B41" s="88"/>
      <c r="C41" s="89"/>
      <c r="E41" s="90"/>
      <c r="F41" s="5"/>
      <c r="G41" s="1"/>
      <c r="H41" s="1"/>
      <c r="I41" s="91"/>
    </row>
    <row r="42" spans="1:26" ht="14.25" customHeight="1" x14ac:dyDescent="0.3">
      <c r="B42" s="88"/>
      <c r="C42" s="89"/>
      <c r="E42" s="90"/>
      <c r="F42" s="5"/>
      <c r="G42" s="1"/>
      <c r="H42" s="1"/>
      <c r="I42" s="91"/>
    </row>
    <row r="43" spans="1:26" ht="14.25" customHeight="1" x14ac:dyDescent="0.3">
      <c r="B43" s="88"/>
      <c r="C43" s="89"/>
      <c r="E43" s="90"/>
      <c r="F43" s="5"/>
      <c r="G43" s="1"/>
      <c r="H43" s="1"/>
      <c r="I43" s="91"/>
    </row>
    <row r="44" spans="1:26" ht="14.25" customHeight="1" x14ac:dyDescent="0.3">
      <c r="B44" s="88"/>
      <c r="C44" s="89"/>
      <c r="E44" s="90"/>
      <c r="F44" s="5"/>
      <c r="G44" s="1"/>
      <c r="H44" s="1"/>
      <c r="I44" s="91"/>
    </row>
    <row r="45" spans="1:26" ht="14.25" customHeight="1" x14ac:dyDescent="0.3">
      <c r="B45" s="88"/>
      <c r="C45" s="89"/>
      <c r="E45" s="90"/>
      <c r="F45" s="5"/>
      <c r="G45" s="1"/>
      <c r="H45" s="1"/>
      <c r="I45" s="91"/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</sheetData>
  <autoFilter ref="A8:I20" xr:uid="{00000000-0009-0000-0000-000002000000}"/>
  <mergeCells count="4">
    <mergeCell ref="B1:E1"/>
    <mergeCell ref="B2:E2"/>
    <mergeCell ref="B3:E3"/>
    <mergeCell ref="B14:B34"/>
  </mergeCells>
  <dataValidations count="2">
    <dataValidation type="list" allowBlank="1" showErrorMessage="1" sqref="F10:F12 F15:F34" xr:uid="{CFF2F4A8-AC23-49D7-8C73-6859F66F98EB}">
      <formula1>"Pass,Fail,N/A,Untested"</formula1>
    </dataValidation>
    <dataValidation type="list" allowBlank="1" showErrorMessage="1" sqref="F1:H2" xr:uid="{6A88F3EB-375C-448A-8758-91CDF91C4F93}">
      <formula1>$J$1:$J$5</formula1>
    </dataValidation>
  </dataValidations>
  <pageMargins left="0.7" right="0.7" top="0.75" bottom="0.75" header="0" footer="0"/>
  <pageSetup scale="2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E3C-7E7F-48E0-B61A-1DBC50E72987}">
  <sheetPr>
    <tabColor rgb="FF00B050"/>
  </sheetPr>
  <dimension ref="A1:Z847"/>
  <sheetViews>
    <sheetView zoomScale="80" zoomScaleNormal="80" workbookViewId="0">
      <selection activeCell="E23" sqref="E23"/>
    </sheetView>
  </sheetViews>
  <sheetFormatPr defaultColWidth="14.44140625" defaultRowHeight="15" customHeight="1" x14ac:dyDescent="0.3"/>
  <cols>
    <col min="1" max="1" width="21.44140625" customWidth="1"/>
    <col min="2" max="2" width="27" customWidth="1"/>
    <col min="3" max="3" width="28.554687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6</v>
      </c>
      <c r="B5" s="60">
        <f>COUNTIF(F:F,"Fail")</f>
        <v>6</v>
      </c>
      <c r="C5" s="60">
        <f>COUNTIF(F:F,"Untested")</f>
        <v>1</v>
      </c>
      <c r="D5" s="61">
        <f>COUNTIF(F:F,"N/A")</f>
        <v>10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84.8" x14ac:dyDescent="0.3">
      <c r="A10" s="80" t="str">
        <f t="shared" ref="A10:A39" si="0">IF(AND(E10=""),"","["&amp;TEXT($B$1,"##")&amp;"-"&amp;TEXT(ROW()-9- COUNTBLANK($E$8:E9) +1,"##")&amp;"]")</f>
        <v>[Product Detail-1]</v>
      </c>
      <c r="B10" s="81" t="s">
        <v>386</v>
      </c>
      <c r="C10" s="81" t="s">
        <v>387</v>
      </c>
      <c r="D10" s="19" t="s">
        <v>388</v>
      </c>
      <c r="E10" s="82" t="s">
        <v>403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05.6" x14ac:dyDescent="0.3">
      <c r="A11" s="137" t="str">
        <f t="shared" si="0"/>
        <v>[Product Detail-2]</v>
      </c>
      <c r="B11" s="81" t="s">
        <v>389</v>
      </c>
      <c r="C11" s="81" t="s">
        <v>387</v>
      </c>
      <c r="D11" s="19" t="s">
        <v>388</v>
      </c>
      <c r="E11" s="149" t="s">
        <v>402</v>
      </c>
      <c r="F11" s="83"/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5.6" x14ac:dyDescent="0.3">
      <c r="A12" s="137" t="str">
        <f t="shared" si="0"/>
        <v>[Product Detail-3]</v>
      </c>
      <c r="B12" s="81" t="s">
        <v>390</v>
      </c>
      <c r="C12" s="81" t="s">
        <v>387</v>
      </c>
      <c r="D12" s="19" t="s">
        <v>388</v>
      </c>
      <c r="E12" s="149" t="s">
        <v>392</v>
      </c>
      <c r="F12" s="83"/>
      <c r="G12" s="80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3">
      <c r="A13" s="137" t="str">
        <f t="shared" si="0"/>
        <v>[Product Detail-4]</v>
      </c>
      <c r="B13" s="81" t="s">
        <v>391</v>
      </c>
      <c r="C13" s="81" t="s">
        <v>387</v>
      </c>
      <c r="D13" s="19" t="s">
        <v>388</v>
      </c>
      <c r="E13" s="149" t="s">
        <v>393</v>
      </c>
      <c r="F13" s="83"/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05.6" x14ac:dyDescent="0.3">
      <c r="A14" s="137" t="str">
        <f t="shared" si="0"/>
        <v>[Product Detail-5]</v>
      </c>
      <c r="B14" s="81" t="s">
        <v>394</v>
      </c>
      <c r="C14" s="81" t="s">
        <v>387</v>
      </c>
      <c r="D14" s="19" t="s">
        <v>388</v>
      </c>
      <c r="E14" s="149" t="s">
        <v>395</v>
      </c>
      <c r="F14" s="83"/>
      <c r="G14" s="80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05.6" x14ac:dyDescent="0.3">
      <c r="A15" s="137" t="str">
        <f t="shared" si="0"/>
        <v>[Product Detail-6]</v>
      </c>
      <c r="B15" s="81" t="s">
        <v>404</v>
      </c>
      <c r="C15" s="81" t="s">
        <v>387</v>
      </c>
      <c r="D15" s="19" t="s">
        <v>388</v>
      </c>
      <c r="E15" s="149" t="s">
        <v>405</v>
      </c>
      <c r="F15" s="83"/>
      <c r="G15" s="80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05.6" x14ac:dyDescent="0.3">
      <c r="A16" s="137" t="str">
        <f t="shared" si="0"/>
        <v>[Product Detail-7]</v>
      </c>
      <c r="B16" s="81" t="s">
        <v>396</v>
      </c>
      <c r="C16" s="81" t="s">
        <v>387</v>
      </c>
      <c r="D16" s="19" t="s">
        <v>388</v>
      </c>
      <c r="E16" s="149" t="s">
        <v>446</v>
      </c>
      <c r="F16" s="83" t="s">
        <v>17</v>
      </c>
      <c r="G16" s="80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5.6" x14ac:dyDescent="0.3">
      <c r="A17" s="137" t="str">
        <f t="shared" si="0"/>
        <v>[Product Detail-8]</v>
      </c>
      <c r="B17" s="81" t="s">
        <v>397</v>
      </c>
      <c r="C17" s="81" t="s">
        <v>387</v>
      </c>
      <c r="D17" s="19" t="s">
        <v>388</v>
      </c>
      <c r="E17" s="149" t="s">
        <v>398</v>
      </c>
      <c r="F17" s="83" t="s">
        <v>19</v>
      </c>
      <c r="G17" s="80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5.6" x14ac:dyDescent="0.3">
      <c r="A18" s="137" t="str">
        <f t="shared" si="0"/>
        <v>[Product Detail-9]</v>
      </c>
      <c r="B18" s="81" t="s">
        <v>400</v>
      </c>
      <c r="C18" s="81" t="s">
        <v>387</v>
      </c>
      <c r="D18" s="19" t="s">
        <v>388</v>
      </c>
      <c r="E18" s="149" t="s">
        <v>401</v>
      </c>
      <c r="F18" s="83" t="s">
        <v>17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.6" x14ac:dyDescent="0.3">
      <c r="A19" s="137" t="str">
        <f t="shared" si="0"/>
        <v>[Product Detail-10]</v>
      </c>
      <c r="B19" s="81" t="s">
        <v>406</v>
      </c>
      <c r="C19" s="81" t="s">
        <v>387</v>
      </c>
      <c r="D19" s="19" t="s">
        <v>388</v>
      </c>
      <c r="E19" s="149" t="s">
        <v>416</v>
      </c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5.6" x14ac:dyDescent="0.3">
      <c r="A20" s="137" t="str">
        <f t="shared" si="0"/>
        <v>[Product Detail-11]</v>
      </c>
      <c r="B20" s="81" t="s">
        <v>407</v>
      </c>
      <c r="C20" s="81" t="s">
        <v>387</v>
      </c>
      <c r="D20" s="19" t="s">
        <v>388</v>
      </c>
      <c r="E20" s="81" t="s">
        <v>436</v>
      </c>
      <c r="F20" s="83" t="s">
        <v>17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.6" x14ac:dyDescent="0.3">
      <c r="A21" s="137" t="str">
        <f t="shared" si="0"/>
        <v>[Product Detail-12]</v>
      </c>
      <c r="B21" s="81" t="s">
        <v>408</v>
      </c>
      <c r="C21" s="81" t="s">
        <v>387</v>
      </c>
      <c r="D21" s="19" t="s">
        <v>388</v>
      </c>
      <c r="E21" s="149" t="s">
        <v>413</v>
      </c>
      <c r="F21" s="83" t="s">
        <v>19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5.6" x14ac:dyDescent="0.3">
      <c r="A22" s="137" t="str">
        <f t="shared" si="0"/>
        <v>[Product Detail-13]</v>
      </c>
      <c r="B22" s="81" t="s">
        <v>409</v>
      </c>
      <c r="C22" s="81" t="s">
        <v>387</v>
      </c>
      <c r="D22" s="19" t="s">
        <v>388</v>
      </c>
      <c r="E22" s="149" t="s">
        <v>411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5.6" x14ac:dyDescent="0.3">
      <c r="A23" s="137" t="str">
        <f t="shared" si="0"/>
        <v>[Product Detail-14]</v>
      </c>
      <c r="B23" s="81" t="s">
        <v>410</v>
      </c>
      <c r="C23" s="81" t="s">
        <v>387</v>
      </c>
      <c r="D23" s="19" t="s">
        <v>388</v>
      </c>
      <c r="E23" s="149" t="s">
        <v>412</v>
      </c>
      <c r="F23" s="83" t="s">
        <v>19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4.25" customHeight="1" x14ac:dyDescent="0.3">
      <c r="A24" s="75"/>
      <c r="B24" s="75" t="s">
        <v>139</v>
      </c>
      <c r="C24" s="76"/>
      <c r="D24" s="75"/>
      <c r="E24" s="76"/>
      <c r="F24" s="77"/>
      <c r="G24" s="77"/>
      <c r="H24" s="77"/>
      <c r="I24" s="78"/>
      <c r="J24" s="7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4.75" customHeight="1" x14ac:dyDescent="0.3">
      <c r="A25" s="137" t="str">
        <f t="shared" si="0"/>
        <v>[Product Detail-15]</v>
      </c>
      <c r="B25" s="208" t="s">
        <v>414</v>
      </c>
      <c r="C25" s="81" t="s">
        <v>418</v>
      </c>
      <c r="D25" s="19" t="s">
        <v>415</v>
      </c>
      <c r="E25" s="81" t="s">
        <v>448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44.75" customHeight="1" x14ac:dyDescent="0.3">
      <c r="A26" s="137" t="str">
        <f t="shared" si="0"/>
        <v>[Product Detail-16]</v>
      </c>
      <c r="B26" s="209"/>
      <c r="C26" s="81" t="s">
        <v>418</v>
      </c>
      <c r="D26" s="19" t="s">
        <v>447</v>
      </c>
      <c r="E26" s="81" t="s">
        <v>449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4.75" customHeight="1" x14ac:dyDescent="0.3">
      <c r="A27" s="137" t="str">
        <f t="shared" si="0"/>
        <v>[Product Detail-17]</v>
      </c>
      <c r="B27" s="209"/>
      <c r="C27" s="81" t="s">
        <v>419</v>
      </c>
      <c r="D27" s="19" t="s">
        <v>415</v>
      </c>
      <c r="E27" s="81" t="s">
        <v>420</v>
      </c>
      <c r="F27" s="83" t="s">
        <v>17</v>
      </c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37.25" customHeight="1" x14ac:dyDescent="0.3">
      <c r="A28" s="137" t="str">
        <f t="shared" si="0"/>
        <v>[Product Detail-18]</v>
      </c>
      <c r="B28" s="209"/>
      <c r="C28" s="81" t="s">
        <v>418</v>
      </c>
      <c r="D28" s="19" t="s">
        <v>417</v>
      </c>
      <c r="E28" s="81" t="s">
        <v>421</v>
      </c>
      <c r="F28" s="83" t="s">
        <v>17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45.5" customHeight="1" x14ac:dyDescent="0.3">
      <c r="A29" s="137" t="str">
        <f t="shared" si="0"/>
        <v>[Product Detail-19]</v>
      </c>
      <c r="B29" s="209"/>
      <c r="C29" s="81" t="s">
        <v>418</v>
      </c>
      <c r="D29" s="19" t="s">
        <v>423</v>
      </c>
      <c r="E29" s="81" t="s">
        <v>422</v>
      </c>
      <c r="F29" s="83" t="s">
        <v>17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46.25" customHeight="1" x14ac:dyDescent="0.3">
      <c r="A30" s="137" t="str">
        <f t="shared" si="0"/>
        <v>[Product Detail-20]</v>
      </c>
      <c r="B30" s="209"/>
      <c r="C30" s="81" t="s">
        <v>418</v>
      </c>
      <c r="D30" s="19" t="s">
        <v>424</v>
      </c>
      <c r="E30" s="81" t="s">
        <v>450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6.25" customHeight="1" x14ac:dyDescent="0.3">
      <c r="A31" s="137" t="str">
        <f t="shared" si="0"/>
        <v>[Product Detail-21]</v>
      </c>
      <c r="B31" s="209"/>
      <c r="C31" s="81" t="s">
        <v>418</v>
      </c>
      <c r="D31" s="19" t="s">
        <v>425</v>
      </c>
      <c r="E31" s="81" t="s">
        <v>426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71.25" customHeight="1" x14ac:dyDescent="0.3">
      <c r="A32" s="137" t="str">
        <f t="shared" si="0"/>
        <v>[Product Detail-22]</v>
      </c>
      <c r="B32" s="209"/>
      <c r="C32" s="81" t="s">
        <v>427</v>
      </c>
      <c r="D32" s="19" t="s">
        <v>428</v>
      </c>
      <c r="E32" s="81" t="s">
        <v>429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38.75" customHeight="1" x14ac:dyDescent="0.3">
      <c r="A33" s="137" t="str">
        <f t="shared" si="0"/>
        <v>[Product Detail-23]</v>
      </c>
      <c r="B33" s="209"/>
      <c r="C33" s="81" t="s">
        <v>418</v>
      </c>
      <c r="D33" s="19" t="s">
        <v>430</v>
      </c>
      <c r="E33" s="81" t="s">
        <v>431</v>
      </c>
      <c r="F33" s="83" t="s">
        <v>19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38.75" customHeight="1" x14ac:dyDescent="0.3">
      <c r="A34" s="137" t="str">
        <f t="shared" si="0"/>
        <v>[Product Detail-24]</v>
      </c>
      <c r="B34" s="209"/>
      <c r="C34" s="81" t="s">
        <v>418</v>
      </c>
      <c r="D34" s="19" t="s">
        <v>432</v>
      </c>
      <c r="E34" s="81" t="s">
        <v>433</v>
      </c>
      <c r="F34" s="83" t="s">
        <v>19</v>
      </c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1.75" customHeight="1" x14ac:dyDescent="0.3">
      <c r="A35" s="137" t="str">
        <f t="shared" si="0"/>
        <v>[Product Detail-25]</v>
      </c>
      <c r="B35" s="209"/>
      <c r="C35" s="81" t="s">
        <v>418</v>
      </c>
      <c r="D35" s="19" t="s">
        <v>434</v>
      </c>
      <c r="E35" s="81" t="s">
        <v>435</v>
      </c>
      <c r="F35" s="83" t="s">
        <v>19</v>
      </c>
      <c r="G35" s="83"/>
      <c r="H35" s="83"/>
      <c r="I35" s="84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8.5" customHeight="1" x14ac:dyDescent="0.3">
      <c r="A36" s="137" t="str">
        <f t="shared" si="0"/>
        <v>[Product Detail-26]</v>
      </c>
      <c r="B36" s="209"/>
      <c r="C36" s="81" t="s">
        <v>437</v>
      </c>
      <c r="D36" s="19" t="s">
        <v>439</v>
      </c>
      <c r="E36" s="81" t="s">
        <v>438</v>
      </c>
      <c r="F36" s="83" t="s">
        <v>19</v>
      </c>
      <c r="G36" s="83"/>
      <c r="H36" s="83"/>
      <c r="I36" s="84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32" x14ac:dyDescent="0.3">
      <c r="A37" s="137" t="str">
        <f t="shared" si="0"/>
        <v>[Product Detail-27]</v>
      </c>
      <c r="B37" s="209"/>
      <c r="C37" s="81" t="s">
        <v>437</v>
      </c>
      <c r="D37" s="19" t="s">
        <v>441</v>
      </c>
      <c r="E37" s="81" t="s">
        <v>440</v>
      </c>
      <c r="F37" s="83" t="s">
        <v>16</v>
      </c>
      <c r="G37" s="83"/>
      <c r="H37" s="83"/>
      <c r="I37" s="84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32" x14ac:dyDescent="0.3">
      <c r="A38" s="137" t="str">
        <f t="shared" si="0"/>
        <v>[Product Detail-28]</v>
      </c>
      <c r="B38" s="209"/>
      <c r="C38" s="81" t="s">
        <v>437</v>
      </c>
      <c r="D38" s="19" t="s">
        <v>442</v>
      </c>
      <c r="E38" s="81" t="s">
        <v>444</v>
      </c>
      <c r="F38" s="83" t="s">
        <v>19</v>
      </c>
      <c r="G38" s="83"/>
      <c r="H38" s="83"/>
      <c r="I38" s="84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32" x14ac:dyDescent="0.3">
      <c r="A39" s="137" t="str">
        <f t="shared" si="0"/>
        <v>[Product Detail-29]</v>
      </c>
      <c r="B39" s="210"/>
      <c r="C39" s="81" t="s">
        <v>437</v>
      </c>
      <c r="D39" s="19" t="s">
        <v>443</v>
      </c>
      <c r="E39" s="81" t="s">
        <v>445</v>
      </c>
      <c r="F39" s="86" t="s">
        <v>19</v>
      </c>
      <c r="G39" s="83"/>
      <c r="H39" s="83"/>
      <c r="I39" s="87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4.25" customHeight="1" x14ac:dyDescent="0.3">
      <c r="B40" s="88"/>
      <c r="C40" s="89"/>
      <c r="E40" s="90"/>
      <c r="F40" s="5"/>
      <c r="G40" s="1"/>
      <c r="H40" s="1"/>
      <c r="I40" s="91"/>
    </row>
    <row r="41" spans="1:26" ht="14.25" customHeight="1" x14ac:dyDescent="0.3">
      <c r="B41" s="88"/>
      <c r="C41" s="89"/>
      <c r="E41" s="90"/>
      <c r="F41" s="5"/>
      <c r="G41" s="1"/>
      <c r="H41" s="1"/>
      <c r="I41" s="91"/>
    </row>
    <row r="42" spans="1:26" ht="14.25" customHeight="1" x14ac:dyDescent="0.3">
      <c r="B42" s="88"/>
      <c r="C42" s="89"/>
      <c r="E42" s="90"/>
      <c r="F42" s="5"/>
      <c r="G42" s="1"/>
      <c r="H42" s="1"/>
      <c r="I42" s="91"/>
    </row>
    <row r="43" spans="1:26" ht="14.25" customHeight="1" x14ac:dyDescent="0.3">
      <c r="B43" s="88"/>
      <c r="C43" s="89"/>
      <c r="E43" s="90"/>
      <c r="F43" s="5"/>
      <c r="G43" s="1"/>
      <c r="H43" s="1"/>
      <c r="I43" s="91"/>
    </row>
    <row r="44" spans="1:26" ht="14.25" customHeight="1" x14ac:dyDescent="0.3">
      <c r="B44" s="88"/>
      <c r="C44" s="89"/>
      <c r="E44" s="90"/>
      <c r="F44" s="5"/>
      <c r="G44" s="1"/>
      <c r="H44" s="1"/>
      <c r="I44" s="91"/>
    </row>
    <row r="45" spans="1:26" ht="14.25" customHeight="1" x14ac:dyDescent="0.3">
      <c r="B45" s="88"/>
      <c r="C45" s="89"/>
      <c r="E45" s="90"/>
      <c r="F45" s="5"/>
      <c r="G45" s="1"/>
      <c r="H45" s="1"/>
      <c r="I45" s="91"/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</sheetData>
  <autoFilter ref="A8:I37" xr:uid="{00000000-0009-0000-0000-000002000000}"/>
  <mergeCells count="4">
    <mergeCell ref="B1:E1"/>
    <mergeCell ref="B2:E2"/>
    <mergeCell ref="B3:E3"/>
    <mergeCell ref="B25:B39"/>
  </mergeCells>
  <dataValidations count="2">
    <dataValidation type="list" allowBlank="1" showErrorMessage="1" sqref="F10:F23 F25:F39" xr:uid="{66BB6DED-05B5-4BDF-8E01-FD778E1C3B37}">
      <formula1>"Pass,Fail,N/A,Untested"</formula1>
    </dataValidation>
    <dataValidation type="list" allowBlank="1" showErrorMessage="1" sqref="F1:H2" xr:uid="{F608BC7F-9518-4320-A21E-055ED3CC9B93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F83-0F74-4D8D-9E8B-625A2F446A82}">
  <sheetPr>
    <tabColor rgb="FF00B050"/>
  </sheetPr>
  <dimension ref="A1:Z1005"/>
  <sheetViews>
    <sheetView zoomScale="80" zoomScaleNormal="80" workbookViewId="0">
      <selection activeCell="G46" sqref="G46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54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19</v>
      </c>
      <c r="B5" s="60">
        <f>COUNTIF(F:F,"Fail")</f>
        <v>6</v>
      </c>
      <c r="C5" s="60">
        <f>COUNTIF(F:F,"Untested")</f>
        <v>7</v>
      </c>
      <c r="D5" s="61">
        <f>COUNTIF(F:F,"N/A")</f>
        <v>1</v>
      </c>
      <c r="E5" s="60">
        <f>SUM(A5:D5)</f>
        <v>33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307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92.4" x14ac:dyDescent="0.3">
      <c r="A10" s="80" t="str">
        <f t="shared" ref="A10:A45" si="0">IF(AND(E10=""),"","["&amp;TEXT($B$1,"##")&amp;"-"&amp;TEXT(ROW()-9- COUNTBLANK($E$8:E9) +1,"##")&amp;"]")</f>
        <v>[Shopping Cart-1]</v>
      </c>
      <c r="B10" s="81" t="s">
        <v>308</v>
      </c>
      <c r="C10" s="81" t="s">
        <v>305</v>
      </c>
      <c r="D10" s="19" t="s">
        <v>304</v>
      </c>
      <c r="E10" s="82" t="s">
        <v>310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6" x14ac:dyDescent="0.3">
      <c r="A11" s="83" t="str">
        <f>IF(AND(E11=""),"","["&amp;TEXT($B$1,"##")&amp;"-"&amp;TEXT(ROW()-9- COUNTBLANK($E$8:E9) +1,"##")&amp;"]")</f>
        <v>[Shopping Cart-2]</v>
      </c>
      <c r="B11" s="81" t="s">
        <v>309</v>
      </c>
      <c r="C11" s="81" t="s">
        <v>305</v>
      </c>
      <c r="D11" s="19" t="s">
        <v>304</v>
      </c>
      <c r="E11" s="81" t="s">
        <v>316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6" x14ac:dyDescent="0.3">
      <c r="A12" s="83" t="str">
        <f>IF(AND(E12=""),"","["&amp;TEXT($B$1,"##")&amp;"-"&amp;TEXT(ROW()-9- COUNTBLANK($E$8:E10) +1,"##")&amp;"]")</f>
        <v>[Shopping Cart-3]</v>
      </c>
      <c r="B12" s="81" t="s">
        <v>311</v>
      </c>
      <c r="C12" s="81" t="s">
        <v>305</v>
      </c>
      <c r="D12" s="19" t="s">
        <v>304</v>
      </c>
      <c r="E12" s="81" t="s">
        <v>315</v>
      </c>
      <c r="F12" s="83" t="s">
        <v>17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6" x14ac:dyDescent="0.3">
      <c r="A13" s="83" t="str">
        <f t="shared" si="0"/>
        <v>[Shopping Cart-4]</v>
      </c>
      <c r="B13" s="81" t="s">
        <v>312</v>
      </c>
      <c r="C13" s="81" t="s">
        <v>305</v>
      </c>
      <c r="D13" s="19" t="s">
        <v>304</v>
      </c>
      <c r="E13" s="81" t="s">
        <v>317</v>
      </c>
      <c r="F13" s="83" t="s">
        <v>19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66" x14ac:dyDescent="0.3">
      <c r="A14" s="83" t="str">
        <f t="shared" si="0"/>
        <v>[Shopping Cart-5]</v>
      </c>
      <c r="B14" s="81" t="s">
        <v>313</v>
      </c>
      <c r="C14" s="81" t="s">
        <v>305</v>
      </c>
      <c r="D14" s="19" t="s">
        <v>304</v>
      </c>
      <c r="E14" s="81" t="s">
        <v>318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75" customHeight="1" x14ac:dyDescent="0.3">
      <c r="A15" s="83" t="str">
        <f t="shared" si="0"/>
        <v>[Shopping Cart-6]</v>
      </c>
      <c r="B15" s="81" t="s">
        <v>314</v>
      </c>
      <c r="C15" s="81" t="s">
        <v>305</v>
      </c>
      <c r="D15" s="19" t="s">
        <v>304</v>
      </c>
      <c r="E15" s="81" t="s">
        <v>319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4.25" customHeight="1" x14ac:dyDescent="0.3">
      <c r="A16" s="75"/>
      <c r="B16" s="75" t="s">
        <v>338</v>
      </c>
      <c r="C16" s="76"/>
      <c r="D16" s="75"/>
      <c r="E16" s="76"/>
      <c r="F16" s="77"/>
      <c r="G16" s="77"/>
      <c r="H16" s="77"/>
      <c r="I16" s="78"/>
      <c r="J16" s="7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92.4" x14ac:dyDescent="0.3">
      <c r="A17" s="83" t="str">
        <f t="shared" si="0"/>
        <v>[Shopping Cart-7]</v>
      </c>
      <c r="B17" s="81" t="s">
        <v>320</v>
      </c>
      <c r="C17" s="81" t="s">
        <v>305</v>
      </c>
      <c r="D17" s="19" t="s">
        <v>321</v>
      </c>
      <c r="E17" s="82" t="s">
        <v>322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71.25" customHeight="1" x14ac:dyDescent="0.3">
      <c r="A18" s="83" t="str">
        <f t="shared" si="0"/>
        <v>[Shopping Cart-8]</v>
      </c>
      <c r="B18" s="81" t="s">
        <v>323</v>
      </c>
      <c r="C18" s="81" t="s">
        <v>305</v>
      </c>
      <c r="D18" s="19" t="s">
        <v>340</v>
      </c>
      <c r="E18" s="81" t="s">
        <v>325</v>
      </c>
      <c r="F18" s="83" t="s">
        <v>16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78" customHeight="1" x14ac:dyDescent="0.3">
      <c r="A19" s="83" t="str">
        <f t="shared" si="0"/>
        <v>[Shopping Cart-9]</v>
      </c>
      <c r="B19" s="81" t="s">
        <v>324</v>
      </c>
      <c r="C19" s="81" t="s">
        <v>305</v>
      </c>
      <c r="D19" s="19" t="s">
        <v>340</v>
      </c>
      <c r="E19" s="81" t="s">
        <v>326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70.5" customHeight="1" x14ac:dyDescent="0.3">
      <c r="A20" s="83" t="str">
        <f t="shared" si="0"/>
        <v>[Shopping Cart-10]</v>
      </c>
      <c r="B20" s="81" t="s">
        <v>371</v>
      </c>
      <c r="C20" s="81" t="s">
        <v>305</v>
      </c>
      <c r="D20" s="19" t="s">
        <v>340</v>
      </c>
      <c r="E20" s="81" t="s">
        <v>327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70.5" customHeight="1" x14ac:dyDescent="0.3">
      <c r="A21" s="83" t="str">
        <f t="shared" ref="A21" si="1">IF(AND(E21=""),"","["&amp;TEXT($B$1,"##")&amp;"-"&amp;TEXT(ROW()-9- COUNTBLANK($E$8:E20) +1,"##")&amp;"]")</f>
        <v>[Shopping Cart-11]</v>
      </c>
      <c r="B21" s="81" t="s">
        <v>372</v>
      </c>
      <c r="C21" s="81" t="s">
        <v>305</v>
      </c>
      <c r="D21" s="19" t="s">
        <v>340</v>
      </c>
      <c r="E21" s="81" t="s">
        <v>373</v>
      </c>
      <c r="F21" s="83" t="s">
        <v>17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5.75" customHeight="1" x14ac:dyDescent="0.3">
      <c r="A22" s="83" t="str">
        <f>IF(AND(E22=""),"","["&amp;TEXT($B$1,"##")&amp;"-"&amp;TEXT(ROW()-9- COUNTBLANK($E$8:E20) +1,"##")&amp;"]")</f>
        <v>[Shopping Cart-12]</v>
      </c>
      <c r="B22" s="81" t="s">
        <v>328</v>
      </c>
      <c r="C22" s="81" t="s">
        <v>305</v>
      </c>
      <c r="D22" s="19" t="s">
        <v>340</v>
      </c>
      <c r="E22" s="81" t="s">
        <v>329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73.5" customHeight="1" x14ac:dyDescent="0.3">
      <c r="A23" s="83" t="str">
        <f t="shared" si="0"/>
        <v>[Shopping Cart-13]</v>
      </c>
      <c r="B23" s="81" t="s">
        <v>330</v>
      </c>
      <c r="C23" s="81" t="s">
        <v>305</v>
      </c>
      <c r="D23" s="19" t="s">
        <v>340</v>
      </c>
      <c r="E23" s="81" t="s">
        <v>332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75.75" customHeight="1" x14ac:dyDescent="0.3">
      <c r="A24" s="83" t="str">
        <f t="shared" si="0"/>
        <v>[Shopping Cart-14]</v>
      </c>
      <c r="B24" s="81" t="s">
        <v>333</v>
      </c>
      <c r="C24" s="81" t="s">
        <v>305</v>
      </c>
      <c r="D24" s="19" t="s">
        <v>340</v>
      </c>
      <c r="E24" s="81" t="s">
        <v>335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5" customHeight="1" x14ac:dyDescent="0.3">
      <c r="A25" s="83" t="str">
        <f t="shared" ref="A25" si="2">IF(AND(E25=""),"","["&amp;TEXT($B$1,"##")&amp;"-"&amp;TEXT(ROW()-9- COUNTBLANK($E$8:E24) +1,"##")&amp;"]")</f>
        <v>[Shopping Cart-15]</v>
      </c>
      <c r="B25" s="81" t="s">
        <v>334</v>
      </c>
      <c r="C25" s="81" t="s">
        <v>305</v>
      </c>
      <c r="D25" s="19" t="s">
        <v>340</v>
      </c>
      <c r="E25" s="81" t="s">
        <v>336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87" customHeight="1" x14ac:dyDescent="0.3">
      <c r="A26" s="83" t="str">
        <f t="shared" si="0"/>
        <v>[Shopping Cart-16]</v>
      </c>
      <c r="B26" s="81" t="s">
        <v>339</v>
      </c>
      <c r="C26" s="81" t="s">
        <v>305</v>
      </c>
      <c r="D26" s="19" t="s">
        <v>340</v>
      </c>
      <c r="E26" s="81" t="s">
        <v>341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.25" customHeight="1" x14ac:dyDescent="0.3">
      <c r="A27" s="75"/>
      <c r="B27" s="75" t="s">
        <v>139</v>
      </c>
      <c r="C27" s="76"/>
      <c r="D27" s="75"/>
      <c r="E27" s="76"/>
      <c r="F27" s="77"/>
      <c r="G27" s="77"/>
      <c r="H27" s="77"/>
      <c r="I27" s="78"/>
      <c r="J27" s="7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52.8" x14ac:dyDescent="0.3">
      <c r="A28" s="83" t="str">
        <f>IF(AND(E28=""),"","["&amp;TEXT($B$1,"##")&amp;"-"&amp;TEXT(ROW()-9- COUNTBLANK($E$8:E27) +1,"##")&amp;"]")</f>
        <v>[Shopping Cart-17]</v>
      </c>
      <c r="B28" s="208" t="s">
        <v>342</v>
      </c>
      <c r="C28" s="81" t="s">
        <v>345</v>
      </c>
      <c r="D28" s="19" t="s">
        <v>347</v>
      </c>
      <c r="E28" s="81" t="s">
        <v>348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66" x14ac:dyDescent="0.3">
      <c r="A29" s="83" t="str">
        <f t="shared" si="0"/>
        <v>[Shopping Cart-18]</v>
      </c>
      <c r="B29" s="209"/>
      <c r="C29" s="81" t="s">
        <v>305</v>
      </c>
      <c r="D29" s="19" t="s">
        <v>346</v>
      </c>
      <c r="E29" s="81" t="s">
        <v>344</v>
      </c>
      <c r="F29" s="83" t="s">
        <v>16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66" x14ac:dyDescent="0.3">
      <c r="A30" s="83" t="str">
        <f t="shared" si="0"/>
        <v>[Shopping Cart-19]</v>
      </c>
      <c r="B30" s="209"/>
      <c r="C30" s="81" t="s">
        <v>305</v>
      </c>
      <c r="D30" s="19" t="s">
        <v>343</v>
      </c>
      <c r="E30" s="81" t="s">
        <v>350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2.25" customHeight="1" x14ac:dyDescent="0.3">
      <c r="A31" s="83" t="str">
        <f t="shared" si="0"/>
        <v>[Shopping Cart-20]</v>
      </c>
      <c r="B31" s="209"/>
      <c r="C31" s="81" t="s">
        <v>305</v>
      </c>
      <c r="D31" s="19" t="s">
        <v>349</v>
      </c>
      <c r="E31" s="81" t="s">
        <v>351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" customHeight="1" x14ac:dyDescent="0.3">
      <c r="A32" s="163" t="str">
        <f t="shared" si="0"/>
        <v>[Shopping Cart-21]</v>
      </c>
      <c r="B32" s="213" t="s">
        <v>352</v>
      </c>
      <c r="C32" s="164" t="s">
        <v>353</v>
      </c>
      <c r="D32" s="19" t="s">
        <v>354</v>
      </c>
      <c r="E32" s="81" t="s">
        <v>358</v>
      </c>
      <c r="F32" s="83" t="s">
        <v>16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41.75" customHeight="1" x14ac:dyDescent="0.3">
      <c r="A33" s="163" t="str">
        <f t="shared" si="0"/>
        <v>[Shopping Cart-22]</v>
      </c>
      <c r="B33" s="214"/>
      <c r="C33" s="164" t="s">
        <v>355</v>
      </c>
      <c r="D33" s="19" t="s">
        <v>356</v>
      </c>
      <c r="E33" s="81" t="s">
        <v>357</v>
      </c>
      <c r="F33" s="83" t="s">
        <v>16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1.75" customHeight="1" x14ac:dyDescent="0.3">
      <c r="A34" s="163"/>
      <c r="B34" s="214"/>
      <c r="C34" s="164" t="s">
        <v>355</v>
      </c>
      <c r="D34" s="19" t="s">
        <v>354</v>
      </c>
      <c r="E34" s="81" t="s">
        <v>500</v>
      </c>
      <c r="F34" s="83"/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5.75" customHeight="1" x14ac:dyDescent="0.3">
      <c r="A35" s="163" t="str">
        <f>IF(AND(E35=""),"","["&amp;TEXT($B$1,"##")&amp;"-"&amp;TEXT(ROW()-9- COUNTBLANK($E$8:E33) +1,"##")&amp;"]")</f>
        <v>[Shopping Cart-24]</v>
      </c>
      <c r="B35" s="214"/>
      <c r="C35" s="164" t="s">
        <v>353</v>
      </c>
      <c r="D35" s="19" t="s">
        <v>359</v>
      </c>
      <c r="E35" s="81" t="s">
        <v>364</v>
      </c>
      <c r="F35" s="86" t="s">
        <v>38</v>
      </c>
      <c r="G35" s="83"/>
      <c r="H35" s="83"/>
      <c r="I35" s="87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5.19999999999999" x14ac:dyDescent="0.3">
      <c r="A36" s="163" t="str">
        <f t="shared" si="0"/>
        <v>[Shopping Cart-25]</v>
      </c>
      <c r="B36" s="214"/>
      <c r="C36" s="164" t="s">
        <v>360</v>
      </c>
      <c r="D36" s="19" t="s">
        <v>361</v>
      </c>
      <c r="E36" s="81" t="s">
        <v>365</v>
      </c>
      <c r="F36" s="86" t="s">
        <v>38</v>
      </c>
      <c r="G36" s="83"/>
      <c r="H36" s="83"/>
      <c r="I36" s="87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45.19999999999999" x14ac:dyDescent="0.3">
      <c r="A37" s="163" t="str">
        <f t="shared" si="0"/>
        <v>[Shopping Cart-26]</v>
      </c>
      <c r="B37" s="214"/>
      <c r="C37" s="164" t="s">
        <v>362</v>
      </c>
      <c r="D37" s="19" t="s">
        <v>363</v>
      </c>
      <c r="E37" s="81" t="s">
        <v>366</v>
      </c>
      <c r="F37" s="86" t="s">
        <v>38</v>
      </c>
      <c r="G37" s="83"/>
      <c r="H37" s="83"/>
      <c r="I37" s="87"/>
    </row>
    <row r="38" spans="1:26" ht="145.19999999999999" x14ac:dyDescent="0.3">
      <c r="A38" s="163" t="str">
        <f t="shared" si="0"/>
        <v>[Shopping Cart-27]</v>
      </c>
      <c r="B38" s="214"/>
      <c r="C38" s="164" t="s">
        <v>362</v>
      </c>
      <c r="D38" s="19" t="s">
        <v>367</v>
      </c>
      <c r="E38" s="81" t="s">
        <v>368</v>
      </c>
      <c r="F38" s="86" t="s">
        <v>38</v>
      </c>
      <c r="G38" s="83"/>
      <c r="H38" s="83"/>
      <c r="I38" s="87"/>
    </row>
    <row r="39" spans="1:26" ht="145.19999999999999" x14ac:dyDescent="0.3">
      <c r="A39" s="163" t="str">
        <f t="shared" si="0"/>
        <v>[Shopping Cart-28]</v>
      </c>
      <c r="B39" s="214"/>
      <c r="C39" s="164" t="s">
        <v>362</v>
      </c>
      <c r="D39" s="19" t="s">
        <v>369</v>
      </c>
      <c r="E39" s="81" t="s">
        <v>379</v>
      </c>
      <c r="F39" s="86" t="s">
        <v>16</v>
      </c>
      <c r="G39" s="83"/>
      <c r="H39" s="83"/>
      <c r="I39" s="87"/>
    </row>
    <row r="40" spans="1:26" ht="145.19999999999999" x14ac:dyDescent="0.3">
      <c r="A40" s="163" t="str">
        <f t="shared" si="0"/>
        <v>[Shopping Cart-29]</v>
      </c>
      <c r="B40" s="214"/>
      <c r="C40" s="164" t="s">
        <v>362</v>
      </c>
      <c r="D40" s="19" t="s">
        <v>370</v>
      </c>
      <c r="E40" s="81" t="s">
        <v>379</v>
      </c>
      <c r="F40" s="86" t="s">
        <v>38</v>
      </c>
      <c r="G40" s="83"/>
      <c r="H40" s="83"/>
      <c r="I40" s="87"/>
    </row>
    <row r="41" spans="1:26" ht="145.19999999999999" x14ac:dyDescent="0.3">
      <c r="A41" s="163" t="str">
        <f t="shared" si="0"/>
        <v>[Shopping Cart-30]</v>
      </c>
      <c r="B41" s="214"/>
      <c r="C41" s="164" t="s">
        <v>362</v>
      </c>
      <c r="D41" s="19" t="s">
        <v>374</v>
      </c>
      <c r="E41" s="81" t="s">
        <v>375</v>
      </c>
      <c r="F41" s="86" t="s">
        <v>38</v>
      </c>
      <c r="G41" s="83"/>
      <c r="H41" s="83"/>
      <c r="I41" s="87"/>
    </row>
    <row r="42" spans="1:26" ht="145.19999999999999" x14ac:dyDescent="0.3">
      <c r="A42" s="163" t="str">
        <f t="shared" si="0"/>
        <v>[Shopping Cart-31]</v>
      </c>
      <c r="B42" s="214"/>
      <c r="C42" s="164" t="s">
        <v>362</v>
      </c>
      <c r="D42" s="19" t="s">
        <v>376</v>
      </c>
      <c r="E42" s="81" t="s">
        <v>380</v>
      </c>
      <c r="F42" s="86" t="s">
        <v>17</v>
      </c>
      <c r="G42" s="83"/>
      <c r="H42" s="83"/>
      <c r="I42" s="87" t="s">
        <v>377</v>
      </c>
    </row>
    <row r="43" spans="1:26" ht="145.19999999999999" x14ac:dyDescent="0.3">
      <c r="A43" s="163" t="str">
        <f t="shared" si="0"/>
        <v>[Shopping Cart-32]</v>
      </c>
      <c r="B43" s="215"/>
      <c r="C43" s="164" t="s">
        <v>362</v>
      </c>
      <c r="D43" s="19" t="s">
        <v>378</v>
      </c>
      <c r="E43" s="81" t="s">
        <v>380</v>
      </c>
      <c r="F43" s="86" t="s">
        <v>38</v>
      </c>
      <c r="G43" s="83"/>
      <c r="H43" s="83"/>
      <c r="I43" s="87"/>
    </row>
    <row r="44" spans="1:26" ht="145.19999999999999" x14ac:dyDescent="0.3">
      <c r="A44" s="163" t="str">
        <f t="shared" si="0"/>
        <v>[Shopping Cart-33]</v>
      </c>
      <c r="B44" s="148"/>
      <c r="C44" s="164" t="s">
        <v>362</v>
      </c>
      <c r="D44" s="19" t="s">
        <v>382</v>
      </c>
      <c r="E44" s="81" t="s">
        <v>383</v>
      </c>
      <c r="F44" s="86" t="s">
        <v>17</v>
      </c>
      <c r="G44" s="83"/>
      <c r="H44" s="83"/>
      <c r="I44" s="87" t="s">
        <v>381</v>
      </c>
    </row>
    <row r="45" spans="1:26" ht="145.19999999999999" x14ac:dyDescent="0.3">
      <c r="A45" s="163" t="str">
        <f t="shared" si="0"/>
        <v>[Shopping Cart-34]</v>
      </c>
      <c r="B45" s="148"/>
      <c r="C45" s="164" t="s">
        <v>362</v>
      </c>
      <c r="D45" s="19" t="s">
        <v>385</v>
      </c>
      <c r="E45" s="81" t="s">
        <v>384</v>
      </c>
      <c r="F45" s="86" t="s">
        <v>17</v>
      </c>
      <c r="G45" s="83"/>
      <c r="H45" s="83"/>
      <c r="I45" s="87" t="s">
        <v>381</v>
      </c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165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D55" s="166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  <row r="1001" spans="2:9" ht="14.25" customHeight="1" x14ac:dyDescent="0.3">
      <c r="B1001" s="88"/>
      <c r="C1001" s="89"/>
      <c r="E1001" s="90"/>
      <c r="F1001" s="5"/>
      <c r="G1001" s="1"/>
      <c r="H1001" s="1"/>
      <c r="I1001" s="91"/>
    </row>
    <row r="1002" spans="2:9" ht="14.25" customHeight="1" x14ac:dyDescent="0.3">
      <c r="B1002" s="88"/>
      <c r="C1002" s="89"/>
      <c r="E1002" s="90"/>
      <c r="F1002" s="5"/>
      <c r="G1002" s="1"/>
      <c r="H1002" s="1"/>
      <c r="I1002" s="91"/>
    </row>
    <row r="1003" spans="2:9" ht="14.25" customHeight="1" x14ac:dyDescent="0.3">
      <c r="B1003" s="88"/>
      <c r="C1003" s="89"/>
      <c r="E1003" s="90"/>
      <c r="F1003" s="5"/>
      <c r="G1003" s="1"/>
      <c r="H1003" s="1"/>
      <c r="I1003" s="91"/>
    </row>
    <row r="1004" spans="2:9" ht="14.25" customHeight="1" x14ac:dyDescent="0.3">
      <c r="B1004" s="88"/>
      <c r="C1004" s="89"/>
      <c r="E1004" s="90"/>
      <c r="F1004" s="5"/>
      <c r="G1004" s="1"/>
      <c r="H1004" s="1"/>
      <c r="I1004" s="91"/>
    </row>
    <row r="1005" spans="2:9" ht="14.25" customHeight="1" x14ac:dyDescent="0.3">
      <c r="B1005" s="88"/>
      <c r="C1005" s="89"/>
      <c r="E1005" s="90"/>
      <c r="F1005" s="5"/>
      <c r="G1005" s="1"/>
      <c r="H1005" s="1"/>
      <c r="I1005" s="91"/>
    </row>
  </sheetData>
  <autoFilter ref="A8:I26" xr:uid="{00000000-0009-0000-0000-000002000000}"/>
  <mergeCells count="5">
    <mergeCell ref="B32:B43"/>
    <mergeCell ref="B1:E1"/>
    <mergeCell ref="B2:E2"/>
    <mergeCell ref="B3:E3"/>
    <mergeCell ref="B28:B31"/>
  </mergeCells>
  <dataValidations count="2">
    <dataValidation type="list" allowBlank="1" showErrorMessage="1" sqref="F1:H2" xr:uid="{305FAA8F-7EDF-43C6-AEA6-3AD9A285F12F}">
      <formula1>$J$1:$J$5</formula1>
    </dataValidation>
    <dataValidation type="list" allowBlank="1" showErrorMessage="1" sqref="F28:F45 F10:F15 F17:F26" xr:uid="{3092BF1B-5A75-4712-BE8A-7F130A8FE224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C1-76C1-4A73-9D1A-5C011D3A37B3}">
  <sheetPr>
    <tabColor rgb="FFFF0066"/>
  </sheetPr>
  <dimension ref="A1:Z1000"/>
  <sheetViews>
    <sheetView workbookViewId="0">
      <selection activeCell="D17" sqref="D17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36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25" customHeight="1" x14ac:dyDescent="0.3">
      <c r="A10" s="80"/>
      <c r="B10" s="81"/>
      <c r="C10" s="81"/>
      <c r="D10" s="19"/>
      <c r="E10" s="82"/>
      <c r="F10" s="83"/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3">
      <c r="A11" s="83"/>
      <c r="B11" s="81"/>
      <c r="C11" s="81"/>
      <c r="D11" s="19"/>
      <c r="E11" s="81"/>
      <c r="F11" s="83"/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4.25" customHeight="1" x14ac:dyDescent="0.3">
      <c r="A12" s="83"/>
      <c r="B12" s="81"/>
      <c r="C12" s="81"/>
      <c r="D12" s="19"/>
      <c r="E12" s="81"/>
      <c r="F12" s="83"/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3">
      <c r="A13" s="83"/>
      <c r="B13" s="81"/>
      <c r="C13" s="81"/>
      <c r="D13" s="19"/>
      <c r="E13" s="81"/>
      <c r="F13" s="83"/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.25" customHeight="1" x14ac:dyDescent="0.3">
      <c r="A14" s="83"/>
      <c r="B14" s="81"/>
      <c r="C14" s="81"/>
      <c r="D14" s="19"/>
      <c r="E14" s="81"/>
      <c r="F14" s="83"/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37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3">
      <c r="A16" s="83"/>
      <c r="B16" s="81"/>
      <c r="C16" s="81"/>
      <c r="D16" s="19"/>
      <c r="E16" s="81"/>
      <c r="F16" s="83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3">
      <c r="A17" s="83"/>
      <c r="B17" s="81"/>
      <c r="C17" s="81"/>
      <c r="D17" s="19"/>
      <c r="E17" s="81"/>
      <c r="F17" s="83"/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3">
      <c r="A18" s="83"/>
      <c r="B18" s="81"/>
      <c r="C18" s="81"/>
      <c r="D18" s="19"/>
      <c r="E18" s="81"/>
      <c r="F18" s="83"/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4.25" customHeight="1" x14ac:dyDescent="0.3">
      <c r="A19" s="83"/>
      <c r="B19" s="81"/>
      <c r="C19" s="81"/>
      <c r="D19" s="19"/>
      <c r="E19" s="81"/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4.25" customHeight="1" x14ac:dyDescent="0.3">
      <c r="A20" s="83"/>
      <c r="B20" s="81"/>
      <c r="C20" s="81"/>
      <c r="D20" s="19"/>
      <c r="E20" s="81"/>
      <c r="F20" s="83"/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3">
      <c r="A21" s="83"/>
      <c r="B21" s="81"/>
      <c r="C21" s="81"/>
      <c r="D21" s="19"/>
      <c r="E21" s="81"/>
      <c r="F21" s="86"/>
      <c r="G21" s="83"/>
      <c r="H21" s="83"/>
      <c r="I21" s="8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A22" s="83"/>
      <c r="B22" s="81"/>
      <c r="C22" s="81"/>
      <c r="D22" s="19"/>
      <c r="E22" s="81"/>
      <c r="F22" s="86"/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F5CD87BD-B3F8-49D9-B027-FA3D09AFF271}">
      <formula1>$J$1:$J$5</formula1>
    </dataValidation>
    <dataValidation type="list" allowBlank="1" showErrorMessage="1" sqref="F10:F14 F16:F22" xr:uid="{DBCD38D9-D46B-4E13-A065-4E3C045A28D8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9EEE-446A-BAA4-7584EBD9314A}">
  <sheetPr>
    <tabColor rgb="FF00B050"/>
  </sheetPr>
  <dimension ref="A1:Z643"/>
  <sheetViews>
    <sheetView zoomScale="80" zoomScaleNormal="8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7</v>
      </c>
      <c r="B5" s="60">
        <f>COUNTIF(F:F,"Fail")</f>
        <v>2</v>
      </c>
      <c r="C5" s="60">
        <f>COUNTIF(F:F,"Untested")</f>
        <v>5</v>
      </c>
      <c r="D5" s="61">
        <f>COUNTIF(F:F,"N/A")</f>
        <v>16</v>
      </c>
      <c r="E5" s="60">
        <f>SUM(A5:D5)</f>
        <v>30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468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8.4" x14ac:dyDescent="0.3">
      <c r="A10" s="80" t="str">
        <f t="shared" ref="A10:A22" si="0">IF(AND(E10=""),"","["&amp;TEXT($B$1,"##")&amp;"-"&amp;TEXT(ROW()-9- COUNTBLANK($E$8:E9) +1,"##")&amp;"]")</f>
        <v>[Order Manage-1]</v>
      </c>
      <c r="B10" s="81" t="s">
        <v>457</v>
      </c>
      <c r="C10" s="81" t="s">
        <v>470</v>
      </c>
      <c r="D10" s="19" t="s">
        <v>458</v>
      </c>
      <c r="E10" s="82" t="s">
        <v>471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18.8" x14ac:dyDescent="0.3">
      <c r="A11" s="137" t="str">
        <f t="shared" si="0"/>
        <v>[Order Manage-2]</v>
      </c>
      <c r="B11" s="81" t="s">
        <v>459</v>
      </c>
      <c r="C11" s="81" t="s">
        <v>470</v>
      </c>
      <c r="D11" s="19" t="s">
        <v>458</v>
      </c>
      <c r="E11" s="81" t="s">
        <v>474</v>
      </c>
      <c r="F11" s="83" t="s">
        <v>16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18.8" x14ac:dyDescent="0.3">
      <c r="A12" s="137" t="str">
        <f t="shared" si="0"/>
        <v>[Order Manage-3]</v>
      </c>
      <c r="B12" s="81" t="s">
        <v>460</v>
      </c>
      <c r="C12" s="81" t="s">
        <v>470</v>
      </c>
      <c r="D12" s="19" t="s">
        <v>458</v>
      </c>
      <c r="E12" s="81" t="s">
        <v>475</v>
      </c>
      <c r="F12" s="83" t="s">
        <v>16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6.75" customHeight="1" x14ac:dyDescent="0.3">
      <c r="A13" s="137" t="str">
        <f t="shared" si="0"/>
        <v>[Order Manage-4]</v>
      </c>
      <c r="B13" s="81" t="s">
        <v>461</v>
      </c>
      <c r="C13" s="81" t="s">
        <v>470</v>
      </c>
      <c r="D13" s="19" t="s">
        <v>458</v>
      </c>
      <c r="E13" s="81" t="s">
        <v>476</v>
      </c>
      <c r="F13" s="83" t="s">
        <v>16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18.8" x14ac:dyDescent="0.3">
      <c r="A14" s="137" t="str">
        <f t="shared" si="0"/>
        <v>[Order Manage-5]</v>
      </c>
      <c r="B14" s="81" t="s">
        <v>462</v>
      </c>
      <c r="C14" s="81" t="s">
        <v>470</v>
      </c>
      <c r="D14" s="19" t="s">
        <v>458</v>
      </c>
      <c r="E14" s="81" t="s">
        <v>477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18.8" x14ac:dyDescent="0.3">
      <c r="A15" s="137" t="str">
        <f t="shared" si="0"/>
        <v>[Order Manage-6]</v>
      </c>
      <c r="B15" s="81" t="s">
        <v>463</v>
      </c>
      <c r="C15" s="81" t="s">
        <v>470</v>
      </c>
      <c r="D15" s="19" t="s">
        <v>458</v>
      </c>
      <c r="E15" s="81" t="s">
        <v>478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18.8" x14ac:dyDescent="0.3">
      <c r="A16" s="137" t="str">
        <f t="shared" si="0"/>
        <v>[Order Manage-7]</v>
      </c>
      <c r="B16" s="81" t="s">
        <v>464</v>
      </c>
      <c r="C16" s="81" t="s">
        <v>470</v>
      </c>
      <c r="D16" s="19" t="s">
        <v>458</v>
      </c>
      <c r="E16" s="81" t="s">
        <v>479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18.8" x14ac:dyDescent="0.3">
      <c r="A17" s="137" t="str">
        <f t="shared" ref="A17:A18" si="1">IF(AND(E17=""),"","["&amp;TEXT($B$1,"##")&amp;"-"&amp;TEXT(ROW()-9- COUNTBLANK($E$8:E16) +1,"##")&amp;"]")</f>
        <v>[Order Manage-8]</v>
      </c>
      <c r="B17" s="81" t="s">
        <v>481</v>
      </c>
      <c r="C17" s="81" t="s">
        <v>470</v>
      </c>
      <c r="D17" s="19" t="s">
        <v>458</v>
      </c>
      <c r="E17" s="81" t="s">
        <v>482</v>
      </c>
      <c r="F17" s="83" t="s">
        <v>17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18.8" x14ac:dyDescent="0.3">
      <c r="A18" s="137" t="str">
        <f t="shared" si="1"/>
        <v>[Order Manage-9]</v>
      </c>
      <c r="B18" s="81" t="s">
        <v>465</v>
      </c>
      <c r="C18" s="81" t="s">
        <v>470</v>
      </c>
      <c r="D18" s="19" t="s">
        <v>458</v>
      </c>
      <c r="E18" s="81" t="s">
        <v>480</v>
      </c>
      <c r="F18" s="83" t="s">
        <v>19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18.8" x14ac:dyDescent="0.3">
      <c r="A19" s="137" t="str">
        <f t="shared" si="0"/>
        <v>[Order Manage-10]</v>
      </c>
      <c r="B19" s="81" t="s">
        <v>466</v>
      </c>
      <c r="C19" s="81" t="s">
        <v>470</v>
      </c>
      <c r="D19" s="19" t="s">
        <v>458</v>
      </c>
      <c r="E19" s="81" t="s">
        <v>498</v>
      </c>
      <c r="F19" s="83" t="s">
        <v>19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8.8" x14ac:dyDescent="0.3">
      <c r="A20" s="137" t="str">
        <f t="shared" si="0"/>
        <v>[Order Manage-11]</v>
      </c>
      <c r="B20" s="81" t="s">
        <v>467</v>
      </c>
      <c r="C20" s="81" t="s">
        <v>470</v>
      </c>
      <c r="D20" s="19" t="s">
        <v>458</v>
      </c>
      <c r="E20" s="81" t="s">
        <v>484</v>
      </c>
      <c r="F20" s="83" t="s">
        <v>19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3">
      <c r="A21" s="75"/>
      <c r="B21" s="75" t="s">
        <v>469</v>
      </c>
      <c r="C21" s="76"/>
      <c r="D21" s="75"/>
      <c r="E21" s="76"/>
      <c r="F21" s="77"/>
      <c r="G21" s="77"/>
      <c r="H21" s="77"/>
      <c r="I21" s="78"/>
      <c r="J21" s="7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18.8" x14ac:dyDescent="0.3">
      <c r="A22" s="80" t="str">
        <f t="shared" si="0"/>
        <v>[Order Manage-12]</v>
      </c>
      <c r="B22" s="81" t="s">
        <v>473</v>
      </c>
      <c r="C22" s="81" t="s">
        <v>470</v>
      </c>
      <c r="D22" s="19" t="s">
        <v>472</v>
      </c>
      <c r="E22" s="82" t="s">
        <v>483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3">
      <c r="A23" s="75"/>
      <c r="B23" s="167" t="s">
        <v>139</v>
      </c>
      <c r="C23" s="76"/>
      <c r="D23" s="75"/>
      <c r="E23" s="76"/>
      <c r="F23" s="77"/>
      <c r="G23" s="77"/>
      <c r="H23" s="77"/>
      <c r="I23" s="78"/>
      <c r="J23" s="7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18.8" x14ac:dyDescent="0.3">
      <c r="A24" s="137" t="str">
        <f>IF(AND(E24=""),"","["&amp;TEXT($B$1,"##")&amp;"-"&amp;TEXT(ROW()-9- COUNTBLANK($E$8:E23) +1,"##")&amp;"]")</f>
        <v>[Order Manage-13]</v>
      </c>
      <c r="B24" s="208" t="s">
        <v>485</v>
      </c>
      <c r="C24" s="81" t="s">
        <v>470</v>
      </c>
      <c r="D24" s="19" t="s">
        <v>486</v>
      </c>
      <c r="E24" s="81" t="s">
        <v>487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9.2" x14ac:dyDescent="0.3">
      <c r="A25" s="137" t="str">
        <f>IF(AND(E25=""),"","["&amp;TEXT($B$1,"##")&amp;"-"&amp;TEXT(ROW()-9- COUNTBLANK($E$8:E24) +1,"##")&amp;"]")</f>
        <v>[Order Manage-14]</v>
      </c>
      <c r="B25" s="209"/>
      <c r="C25" s="81" t="s">
        <v>353</v>
      </c>
      <c r="D25" s="19" t="s">
        <v>501</v>
      </c>
      <c r="E25" s="81" t="s">
        <v>502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8.8" x14ac:dyDescent="0.3">
      <c r="A26" s="137" t="str">
        <f>IF(AND(E26=""),"","["&amp;TEXT($B$1,"##")&amp;"-"&amp;TEXT(ROW()-9- COUNTBLANK($E$8:E24) +1,"##")&amp;"]")</f>
        <v>[Order Manage-15]</v>
      </c>
      <c r="B26" s="209"/>
      <c r="C26" s="81" t="s">
        <v>470</v>
      </c>
      <c r="D26" s="19" t="s">
        <v>488</v>
      </c>
      <c r="E26" s="81" t="s">
        <v>510</v>
      </c>
      <c r="F26" s="83" t="s">
        <v>19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8.8" x14ac:dyDescent="0.3">
      <c r="A27" s="137" t="str">
        <f>IF(AND(E27=""),"","["&amp;TEXT($B$1,"##")&amp;"-"&amp;TEXT(ROW()-9- COUNTBLANK($E$8:E25) +1,"##")&amp;"]")</f>
        <v>[Order Manage-16]</v>
      </c>
      <c r="B27" s="209"/>
      <c r="C27" s="81" t="s">
        <v>470</v>
      </c>
      <c r="D27" s="19" t="s">
        <v>488</v>
      </c>
      <c r="E27" s="81" t="s">
        <v>514</v>
      </c>
      <c r="F27" s="83"/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4.5" customHeight="1" x14ac:dyDescent="0.3">
      <c r="A28" s="137" t="str">
        <f>IF(AND(E28=""),"","["&amp;TEXT($B$1,"##")&amp;"-"&amp;TEXT(ROW()-9- COUNTBLANK($E$8:E25) +1,"##")&amp;"]")</f>
        <v>[Order Manage-17]</v>
      </c>
      <c r="B28" s="209"/>
      <c r="C28" s="81" t="s">
        <v>470</v>
      </c>
      <c r="D28" s="19" t="s">
        <v>511</v>
      </c>
      <c r="E28" s="81" t="s">
        <v>512</v>
      </c>
      <c r="F28" s="83"/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18.8" x14ac:dyDescent="0.3">
      <c r="A29" s="137" t="str">
        <f>IF(AND(E29=""),"","["&amp;TEXT($B$1,"##")&amp;"-"&amp;TEXT(ROW()-9- COUNTBLANK($E$8:E26) +1,"##")&amp;"]")</f>
        <v>[Order Manage-18]</v>
      </c>
      <c r="B29" s="209"/>
      <c r="C29" s="81" t="s">
        <v>470</v>
      </c>
      <c r="D29" s="19" t="s">
        <v>499</v>
      </c>
      <c r="E29" s="81" t="s">
        <v>513</v>
      </c>
      <c r="F29" s="83" t="s">
        <v>19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18.8" x14ac:dyDescent="0.3">
      <c r="A30" s="137" t="str">
        <f>IF(AND(E30=""),"","["&amp;TEXT($B$1,"##")&amp;"-"&amp;TEXT(ROW()-9- COUNTBLANK($E$8:E28) +1,"##")&amp;"]")</f>
        <v>[Order Manage-19]</v>
      </c>
      <c r="B30" s="209"/>
      <c r="C30" s="81" t="s">
        <v>470</v>
      </c>
      <c r="D30" s="19" t="s">
        <v>489</v>
      </c>
      <c r="E30" s="81" t="s">
        <v>490</v>
      </c>
      <c r="F30" s="83" t="s">
        <v>19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18.8" x14ac:dyDescent="0.3">
      <c r="A31" s="137" t="str">
        <f>IF(AND(E31=""),"","["&amp;TEXT($B$1,"##")&amp;"-"&amp;TEXT(ROW()-9- COUNTBLANK($E$8:E29) +1,"##")&amp;"]")</f>
        <v>[Order Manage-20]</v>
      </c>
      <c r="B31" s="209"/>
      <c r="C31" s="81" t="s">
        <v>470</v>
      </c>
      <c r="D31" s="19" t="s">
        <v>491</v>
      </c>
      <c r="E31" s="81" t="s">
        <v>492</v>
      </c>
      <c r="F31" s="83" t="s">
        <v>19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8.8" x14ac:dyDescent="0.3">
      <c r="A32" s="137" t="str">
        <f>IF(AND(E32=""),"","["&amp;TEXT($B$1,"##")&amp;"-"&amp;TEXT(ROW()-9- COUNTBLANK($E$8:E30) +1,"##")&amp;"]")</f>
        <v>[Order Manage-21]</v>
      </c>
      <c r="B32" s="209"/>
      <c r="C32" s="81" t="s">
        <v>470</v>
      </c>
      <c r="D32" s="19" t="s">
        <v>493</v>
      </c>
      <c r="E32" s="81" t="s">
        <v>492</v>
      </c>
      <c r="F32" s="83" t="s">
        <v>19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18.8" x14ac:dyDescent="0.3">
      <c r="A33" s="137" t="str">
        <f>IF(AND(E33=""),"","["&amp;TEXT($B$1,"##")&amp;"-"&amp;TEXT(ROW()-9- COUNTBLANK($E$8:E31) +1,"##")&amp;"]")</f>
        <v>[Order Manage-22]</v>
      </c>
      <c r="B33" s="209"/>
      <c r="C33" s="81" t="s">
        <v>470</v>
      </c>
      <c r="D33" s="19" t="s">
        <v>494</v>
      </c>
      <c r="E33" s="81" t="s">
        <v>495</v>
      </c>
      <c r="F33" s="86" t="s">
        <v>19</v>
      </c>
      <c r="G33" s="83"/>
      <c r="H33" s="83"/>
      <c r="I33" s="87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18.8" x14ac:dyDescent="0.3">
      <c r="A34" s="137" t="str">
        <f>IF(AND(E34=""),"","["&amp;TEXT($B$1,"##")&amp;"-"&amp;TEXT(ROW()-9- COUNTBLANK($E$8:E32) +1,"##")&amp;"]")</f>
        <v>[Order Manage-23]</v>
      </c>
      <c r="B34" s="209"/>
      <c r="C34" s="81" t="s">
        <v>470</v>
      </c>
      <c r="D34" s="19" t="s">
        <v>496</v>
      </c>
      <c r="E34" s="81" t="s">
        <v>497</v>
      </c>
      <c r="F34" s="86" t="s">
        <v>19</v>
      </c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2" x14ac:dyDescent="0.3">
      <c r="A35" s="137" t="str">
        <f>IF(AND(E35=""),"","["&amp;TEXT($B$1,"##")&amp;"-"&amp;TEXT(ROW()-9- COUNTBLANK($E$8:E33) +1,"##")&amp;"]")</f>
        <v>[Order Manage-24]</v>
      </c>
      <c r="B35" s="209"/>
      <c r="C35" s="81" t="s">
        <v>505</v>
      </c>
      <c r="D35" s="19" t="s">
        <v>504</v>
      </c>
      <c r="E35" s="81" t="s">
        <v>515</v>
      </c>
      <c r="F35" s="86" t="s">
        <v>19</v>
      </c>
      <c r="G35" s="83"/>
      <c r="H35" s="83"/>
      <c r="I35" s="87"/>
    </row>
    <row r="36" spans="1:26" ht="184.8" x14ac:dyDescent="0.3">
      <c r="A36" s="137" t="str">
        <f>IF(AND(E36=""),"","["&amp;TEXT($B$1,"##")&amp;"-"&amp;TEXT(ROW()-9- COUNTBLANK($E$8:E34) +1,"##")&amp;"]")</f>
        <v>[Order Manage-25]</v>
      </c>
      <c r="B36" s="209"/>
      <c r="C36" s="81" t="s">
        <v>503</v>
      </c>
      <c r="D36" s="19" t="s">
        <v>504</v>
      </c>
      <c r="E36" s="81" t="s">
        <v>515</v>
      </c>
      <c r="F36" s="86" t="s">
        <v>38</v>
      </c>
      <c r="G36" s="83"/>
      <c r="H36" s="83"/>
      <c r="I36" s="87"/>
    </row>
    <row r="37" spans="1:26" ht="184.8" x14ac:dyDescent="0.3">
      <c r="A37" s="137" t="str">
        <f>IF(AND(E37=""),"","["&amp;TEXT($B$1,"##")&amp;"-"&amp;TEXT(ROW()-9- COUNTBLANK($E$8:E35) +1,"##")&amp;"]")</f>
        <v>[Order Manage-26]</v>
      </c>
      <c r="B37" s="209"/>
      <c r="C37" s="81" t="s">
        <v>503</v>
      </c>
      <c r="D37" s="19" t="s">
        <v>506</v>
      </c>
      <c r="E37" s="81" t="s">
        <v>516</v>
      </c>
      <c r="F37" s="86" t="s">
        <v>38</v>
      </c>
      <c r="G37" s="83"/>
      <c r="H37" s="83"/>
      <c r="I37" s="87"/>
    </row>
    <row r="38" spans="1:26" ht="184.8" x14ac:dyDescent="0.3">
      <c r="A38" s="137" t="str">
        <f>IF(AND(E38=""),"","["&amp;TEXT($B$1,"##")&amp;"-"&amp;TEXT(ROW()-9- COUNTBLANK($E$8:E36) +1,"##")&amp;"]")</f>
        <v>[Order Manage-27]</v>
      </c>
      <c r="B38" s="209"/>
      <c r="C38" s="81" t="s">
        <v>503</v>
      </c>
      <c r="D38" s="19" t="s">
        <v>507</v>
      </c>
      <c r="E38" s="81" t="s">
        <v>516</v>
      </c>
      <c r="F38" s="86" t="s">
        <v>38</v>
      </c>
      <c r="G38" s="83"/>
      <c r="H38" s="83"/>
      <c r="I38" s="87"/>
    </row>
    <row r="39" spans="1:26" ht="184.8" x14ac:dyDescent="0.3">
      <c r="A39" s="137" t="str">
        <f>IF(AND(E39=""),"","["&amp;TEXT($B$1,"##")&amp;"-"&amp;TEXT(ROW()-9- COUNTBLANK($E$8:E37) +1,"##")&amp;"]")</f>
        <v>[Order Manage-28]</v>
      </c>
      <c r="B39" s="209"/>
      <c r="C39" s="81" t="s">
        <v>503</v>
      </c>
      <c r="D39" s="19" t="s">
        <v>508</v>
      </c>
      <c r="E39" s="81" t="s">
        <v>509</v>
      </c>
      <c r="F39" s="86" t="s">
        <v>38</v>
      </c>
      <c r="G39" s="83"/>
      <c r="H39" s="83"/>
      <c r="I39" s="87"/>
    </row>
    <row r="40" spans="1:26" ht="184.8" x14ac:dyDescent="0.3">
      <c r="A40" s="137" t="str">
        <f>IF(AND(E40=""),"","["&amp;TEXT($B$1,"##")&amp;"-"&amp;TEXT(ROW()-9- COUNTBLANK($E$8:E39) +1,"##")&amp;"]")</f>
        <v>[Order Manage-29]</v>
      </c>
      <c r="B40" s="209"/>
      <c r="C40" s="81" t="s">
        <v>517</v>
      </c>
      <c r="D40" s="19" t="s">
        <v>518</v>
      </c>
      <c r="E40" s="81" t="s">
        <v>519</v>
      </c>
      <c r="F40" s="86" t="s">
        <v>19</v>
      </c>
      <c r="G40" s="83"/>
      <c r="H40" s="83"/>
      <c r="I40" s="87"/>
    </row>
    <row r="41" spans="1:26" ht="184.8" x14ac:dyDescent="0.3">
      <c r="A41" s="137" t="str">
        <f>IF(AND(E41=""),"","["&amp;TEXT($B$1,"##")&amp;"-"&amp;TEXT(ROW()-9- COUNTBLANK($E$8:E40) +1,"##")&amp;"]")</f>
        <v>[Order Manage-30]</v>
      </c>
      <c r="B41" s="209"/>
      <c r="C41" s="81" t="s">
        <v>520</v>
      </c>
      <c r="D41" s="19" t="s">
        <v>518</v>
      </c>
      <c r="E41" s="81" t="s">
        <v>521</v>
      </c>
      <c r="F41" s="86" t="s">
        <v>19</v>
      </c>
      <c r="G41" s="83"/>
      <c r="H41" s="83"/>
      <c r="I41" s="87"/>
    </row>
    <row r="42" spans="1:26" ht="184.8" x14ac:dyDescent="0.3">
      <c r="A42" s="137" t="str">
        <f>IF(AND(E42=""),"","["&amp;TEXT($B$1,"##")&amp;"-"&amp;TEXT(ROW()-9- COUNTBLANK($E$8:E41) +1,"##")&amp;"]")</f>
        <v>[Order Manage-31]</v>
      </c>
      <c r="B42" s="209"/>
      <c r="C42" s="81" t="s">
        <v>503</v>
      </c>
      <c r="D42" s="19" t="s">
        <v>522</v>
      </c>
      <c r="E42" s="81" t="s">
        <v>523</v>
      </c>
      <c r="F42" s="86" t="s">
        <v>19</v>
      </c>
      <c r="G42" s="83"/>
      <c r="H42" s="83"/>
      <c r="I42" s="87"/>
    </row>
    <row r="43" spans="1:26" ht="184.8" x14ac:dyDescent="0.3">
      <c r="A43" s="137" t="str">
        <f>IF(AND(E43=""),"","["&amp;TEXT($B$1,"##")&amp;"-"&amp;TEXT(ROW()-9- COUNTBLANK($E$8:E42) +1,"##")&amp;"]")</f>
        <v>[Order Manage-32]</v>
      </c>
      <c r="B43" s="210"/>
      <c r="C43" s="81" t="s">
        <v>503</v>
      </c>
      <c r="D43" s="19" t="s">
        <v>525</v>
      </c>
      <c r="E43" s="81" t="s">
        <v>524</v>
      </c>
      <c r="F43" s="86" t="s">
        <v>38</v>
      </c>
      <c r="G43" s="83"/>
      <c r="H43" s="83"/>
      <c r="I43" s="87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</sheetData>
  <autoFilter ref="A8:I31" xr:uid="{00000000-0009-0000-0000-000002000000}"/>
  <mergeCells count="4">
    <mergeCell ref="B1:E1"/>
    <mergeCell ref="B2:E2"/>
    <mergeCell ref="B3:E3"/>
    <mergeCell ref="B24:B43"/>
  </mergeCells>
  <dataValidations count="2">
    <dataValidation type="list" allowBlank="1" showErrorMessage="1" sqref="F1:H2" xr:uid="{653B7575-D4F3-4E74-B6A1-B5766E24FADD}">
      <formula1>$J$1:$J$5</formula1>
    </dataValidation>
    <dataValidation type="list" allowBlank="1" showErrorMessage="1" sqref="F22 F10:F20 F24:F43" xr:uid="{D030295D-2D4A-45D0-B9A8-8C9772532FFD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92"/>
      <c r="B1" s="93"/>
      <c r="C1" s="94"/>
      <c r="D1" s="92"/>
      <c r="E1" s="90"/>
      <c r="F1" s="95"/>
      <c r="G1" s="96"/>
      <c r="H1" s="96"/>
      <c r="I1" s="97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2.75" customHeight="1" x14ac:dyDescent="0.3">
      <c r="A2" s="98" t="s">
        <v>39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 x14ac:dyDescent="0.3">
      <c r="A3" s="102" t="s">
        <v>26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 x14ac:dyDescent="0.3">
      <c r="A4" s="106" t="s">
        <v>27</v>
      </c>
      <c r="B4" s="107"/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 x14ac:dyDescent="0.3">
      <c r="A5" s="111" t="s">
        <v>16</v>
      </c>
      <c r="B5" s="112" t="s">
        <v>17</v>
      </c>
      <c r="C5" s="112" t="s">
        <v>38</v>
      </c>
      <c r="D5" s="113" t="s">
        <v>19</v>
      </c>
      <c r="E5" s="112" t="s">
        <v>28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 x14ac:dyDescent="0.3">
      <c r="A6" s="114" t="s">
        <v>23</v>
      </c>
      <c r="B6" s="114" t="s">
        <v>23</v>
      </c>
      <c r="C6" s="114" t="s">
        <v>23</v>
      </c>
      <c r="D6" s="114" t="s">
        <v>23</v>
      </c>
      <c r="E6" s="114" t="s">
        <v>23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 x14ac:dyDescent="0.3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 x14ac:dyDescent="0.3">
      <c r="A8" s="119" t="s">
        <v>14</v>
      </c>
      <c r="B8" s="119" t="s">
        <v>40</v>
      </c>
      <c r="C8" s="120" t="s">
        <v>41</v>
      </c>
      <c r="D8" s="120" t="s">
        <v>42</v>
      </c>
      <c r="E8" s="120" t="s">
        <v>43</v>
      </c>
      <c r="F8" s="120" t="s">
        <v>44</v>
      </c>
      <c r="G8" s="120" t="s">
        <v>45</v>
      </c>
      <c r="H8" s="121" t="s">
        <v>34</v>
      </c>
      <c r="I8" s="121" t="s">
        <v>35</v>
      </c>
      <c r="J8" s="121" t="s">
        <v>27</v>
      </c>
      <c r="K8" s="121" t="s">
        <v>12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4.25" customHeight="1" x14ac:dyDescent="0.3">
      <c r="A9" s="122" t="s">
        <v>46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4.25" customHeight="1" x14ac:dyDescent="0.3">
      <c r="A10" s="125">
        <v>1</v>
      </c>
      <c r="B10" s="126"/>
      <c r="C10" s="127" t="s">
        <v>47</v>
      </c>
      <c r="D10" s="127" t="s">
        <v>48</v>
      </c>
      <c r="E10" s="127" t="s">
        <v>47</v>
      </c>
      <c r="F10" s="127" t="s">
        <v>48</v>
      </c>
      <c r="G10" s="127" t="s">
        <v>47</v>
      </c>
      <c r="H10" s="125"/>
      <c r="I10" s="125"/>
      <c r="J10" s="125"/>
      <c r="K10" s="12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4.25" customHeight="1" x14ac:dyDescent="0.3">
      <c r="A11" s="125">
        <v>2</v>
      </c>
      <c r="B11" s="126"/>
      <c r="C11" s="127" t="s">
        <v>47</v>
      </c>
      <c r="D11" s="127" t="s">
        <v>48</v>
      </c>
      <c r="E11" s="127" t="s">
        <v>47</v>
      </c>
      <c r="F11" s="127" t="s">
        <v>48</v>
      </c>
      <c r="G11" s="127" t="s">
        <v>47</v>
      </c>
      <c r="H11" s="125"/>
      <c r="I11" s="125"/>
      <c r="J11" s="125"/>
      <c r="K11" s="125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4.25" customHeight="1" x14ac:dyDescent="0.3">
      <c r="A12" s="125">
        <v>3</v>
      </c>
      <c r="B12" s="126"/>
      <c r="C12" s="127" t="s">
        <v>47</v>
      </c>
      <c r="D12" s="127" t="s">
        <v>48</v>
      </c>
      <c r="E12" s="127" t="s">
        <v>47</v>
      </c>
      <c r="F12" s="127" t="s">
        <v>48</v>
      </c>
      <c r="G12" s="127" t="s">
        <v>47</v>
      </c>
      <c r="H12" s="125"/>
      <c r="I12" s="125"/>
      <c r="J12" s="125"/>
      <c r="K12" s="1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4.25" customHeight="1" x14ac:dyDescent="0.3">
      <c r="A13" s="125">
        <v>4</v>
      </c>
      <c r="B13" s="126"/>
      <c r="C13" s="127" t="s">
        <v>47</v>
      </c>
      <c r="D13" s="127" t="s">
        <v>48</v>
      </c>
      <c r="E13" s="127" t="s">
        <v>47</v>
      </c>
      <c r="F13" s="127" t="s">
        <v>48</v>
      </c>
      <c r="G13" s="127" t="s">
        <v>47</v>
      </c>
      <c r="H13" s="125"/>
      <c r="I13" s="125"/>
      <c r="J13" s="125"/>
      <c r="K13" s="125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4.25" customHeight="1" x14ac:dyDescent="0.3">
      <c r="A14" s="125">
        <v>5</v>
      </c>
      <c r="B14" s="126"/>
      <c r="C14" s="127" t="s">
        <v>49</v>
      </c>
      <c r="D14" s="127"/>
      <c r="E14" s="127" t="s">
        <v>49</v>
      </c>
      <c r="F14" s="127"/>
      <c r="G14" s="127" t="s">
        <v>49</v>
      </c>
      <c r="H14" s="125"/>
      <c r="I14" s="125"/>
      <c r="J14" s="125"/>
      <c r="K14" s="12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4.25" customHeight="1" x14ac:dyDescent="0.3">
      <c r="A15" s="122" t="s">
        <v>50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4.25" customHeight="1" x14ac:dyDescent="0.3">
      <c r="A16" s="125">
        <v>12</v>
      </c>
      <c r="B16" s="126"/>
      <c r="C16" s="127" t="s">
        <v>47</v>
      </c>
      <c r="D16" s="127" t="s">
        <v>48</v>
      </c>
      <c r="E16" s="127" t="s">
        <v>47</v>
      </c>
      <c r="F16" s="127" t="s">
        <v>48</v>
      </c>
      <c r="G16" s="127" t="s">
        <v>47</v>
      </c>
      <c r="H16" s="125"/>
      <c r="I16" s="125"/>
      <c r="J16" s="125"/>
      <c r="K16" s="125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4.25" customHeight="1" x14ac:dyDescent="0.3">
      <c r="A17" s="125">
        <v>13</v>
      </c>
      <c r="B17" s="126"/>
      <c r="C17" s="127" t="s">
        <v>47</v>
      </c>
      <c r="D17" s="127" t="s">
        <v>48</v>
      </c>
      <c r="E17" s="127" t="s">
        <v>47</v>
      </c>
      <c r="F17" s="127" t="s">
        <v>48</v>
      </c>
      <c r="G17" s="127" t="s">
        <v>47</v>
      </c>
      <c r="H17" s="125"/>
      <c r="I17" s="125"/>
      <c r="J17" s="125"/>
      <c r="K17" s="125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 x14ac:dyDescent="0.3">
      <c r="A18" s="125">
        <v>14</v>
      </c>
      <c r="B18" s="126"/>
      <c r="C18" s="127" t="s">
        <v>47</v>
      </c>
      <c r="D18" s="127" t="s">
        <v>47</v>
      </c>
      <c r="E18" s="127" t="s">
        <v>47</v>
      </c>
      <c r="F18" s="127" t="s">
        <v>47</v>
      </c>
      <c r="G18" s="127" t="s">
        <v>47</v>
      </c>
      <c r="H18" s="125"/>
      <c r="I18" s="125"/>
      <c r="J18" s="125"/>
      <c r="K18" s="125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4.25" customHeight="1" x14ac:dyDescent="0.3">
      <c r="A19" s="125">
        <v>15</v>
      </c>
      <c r="B19" s="126"/>
      <c r="C19" s="127" t="s">
        <v>47</v>
      </c>
      <c r="D19" s="127" t="s">
        <v>47</v>
      </c>
      <c r="E19" s="127" t="s">
        <v>47</v>
      </c>
      <c r="F19" s="127" t="s">
        <v>47</v>
      </c>
      <c r="G19" s="127" t="s">
        <v>47</v>
      </c>
      <c r="H19" s="125"/>
      <c r="I19" s="125"/>
      <c r="J19" s="125"/>
      <c r="K19" s="12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4.25" customHeight="1" x14ac:dyDescent="0.3">
      <c r="A20" s="125">
        <v>16</v>
      </c>
      <c r="B20" s="126"/>
      <c r="C20" s="127" t="s">
        <v>47</v>
      </c>
      <c r="D20" s="127" t="s">
        <v>47</v>
      </c>
      <c r="E20" s="127" t="s">
        <v>47</v>
      </c>
      <c r="F20" s="127" t="s">
        <v>47</v>
      </c>
      <c r="G20" s="127" t="s">
        <v>47</v>
      </c>
      <c r="H20" s="125"/>
      <c r="I20" s="125"/>
      <c r="J20" s="125"/>
      <c r="K20" s="125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4.25" customHeight="1" x14ac:dyDescent="0.3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3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4.25" customHeight="1" x14ac:dyDescent="0.3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4.25" customHeight="1" x14ac:dyDescent="0.3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4.25" customHeight="1" x14ac:dyDescent="0.3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4.25" customHeight="1" x14ac:dyDescent="0.3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4.25" customHeight="1" x14ac:dyDescent="0.3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4.25" customHeight="1" x14ac:dyDescent="0.3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4.25" customHeight="1" x14ac:dyDescent="0.3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4.25" customHeight="1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4.25" customHeight="1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4.25" customHeight="1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4.25" customHeight="1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4.25" customHeight="1" x14ac:dyDescent="0.3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4.25" customHeight="1" x14ac:dyDescent="0.3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4.25" customHeight="1" x14ac:dyDescent="0.3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4.25" customHeight="1" x14ac:dyDescent="0.3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4.25" customHeight="1" x14ac:dyDescent="0.3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4.25" customHeight="1" x14ac:dyDescent="0.3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4.25" customHeight="1" x14ac:dyDescent="0.3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4.25" customHeight="1" x14ac:dyDescent="0.3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3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3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3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3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3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3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3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3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3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3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3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3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3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3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3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3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3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3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3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3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3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3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3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3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3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3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3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3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3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3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3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3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3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3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3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3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3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3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3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3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3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3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3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3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3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3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3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3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3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3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3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3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3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3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3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3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3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3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3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3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3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3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3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3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3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3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3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3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3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3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3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3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3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3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3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3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3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3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3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3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3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3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3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3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3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3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3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3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3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3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3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3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3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3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3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3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3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3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3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3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3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3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3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3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3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3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3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3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3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3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3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3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3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3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3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3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3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3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3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3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3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3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3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3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3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3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3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3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3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3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3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3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3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3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3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3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3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3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3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3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3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3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3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3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3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3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3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3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3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3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3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3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3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3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3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3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3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3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3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3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3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4.25" customHeight="1" x14ac:dyDescent="0.3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4.25" customHeight="1" x14ac:dyDescent="0.3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4.25" customHeight="1" x14ac:dyDescent="0.3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4.25" customHeight="1" x14ac:dyDescent="0.3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4.25" customHeight="1" x14ac:dyDescent="0.3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4.25" customHeight="1" x14ac:dyDescent="0.3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4.25" customHeight="1" x14ac:dyDescent="0.3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4.25" customHeight="1" x14ac:dyDescent="0.3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4.25" customHeight="1" x14ac:dyDescent="0.3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4.25" customHeight="1" x14ac:dyDescent="0.3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4.25" customHeight="1" x14ac:dyDescent="0.3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4.25" customHeight="1" x14ac:dyDescent="0.3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4.25" customHeight="1" x14ac:dyDescent="0.3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4.25" customHeight="1" x14ac:dyDescent="0.3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4.25" customHeight="1" x14ac:dyDescent="0.3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4.25" customHeight="1" x14ac:dyDescent="0.3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4.25" customHeight="1" x14ac:dyDescent="0.3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4.25" customHeight="1" x14ac:dyDescent="0.3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4.25" customHeight="1" x14ac:dyDescent="0.3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4.25" customHeight="1" x14ac:dyDescent="0.3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4.25" customHeight="1" x14ac:dyDescent="0.3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4.25" customHeight="1" x14ac:dyDescent="0.3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4.25" customHeight="1" x14ac:dyDescent="0.3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4.25" customHeight="1" x14ac:dyDescent="0.3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4.25" customHeight="1" x14ac:dyDescent="0.3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4.25" customHeight="1" x14ac:dyDescent="0.3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4.25" customHeight="1" x14ac:dyDescent="0.3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4.25" customHeight="1" x14ac:dyDescent="0.3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4.25" customHeight="1" x14ac:dyDescent="0.3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4.25" customHeight="1" x14ac:dyDescent="0.3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4.25" customHeight="1" x14ac:dyDescent="0.3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4.25" customHeight="1" x14ac:dyDescent="0.3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4.25" customHeight="1" x14ac:dyDescent="0.3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4.25" customHeight="1" x14ac:dyDescent="0.3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4.25" customHeight="1" x14ac:dyDescent="0.3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4.25" customHeight="1" x14ac:dyDescent="0.3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4.25" customHeight="1" x14ac:dyDescent="0.3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4.25" customHeight="1" x14ac:dyDescent="0.3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4.25" customHeight="1" x14ac:dyDescent="0.3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4.25" customHeight="1" x14ac:dyDescent="0.3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4.25" customHeight="1" x14ac:dyDescent="0.3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4.25" customHeight="1" x14ac:dyDescent="0.3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4.25" customHeight="1" x14ac:dyDescent="0.3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4.25" customHeight="1" x14ac:dyDescent="0.3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4.25" customHeight="1" x14ac:dyDescent="0.3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4.25" customHeight="1" x14ac:dyDescent="0.3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4.25" customHeight="1" x14ac:dyDescent="0.3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4.25" customHeight="1" x14ac:dyDescent="0.3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4.25" customHeight="1" x14ac:dyDescent="0.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4.25" customHeight="1" x14ac:dyDescent="0.3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4.25" customHeight="1" x14ac:dyDescent="0.3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4.25" customHeight="1" x14ac:dyDescent="0.3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4.25" customHeight="1" x14ac:dyDescent="0.3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4.25" customHeight="1" x14ac:dyDescent="0.3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4.25" customHeight="1" x14ac:dyDescent="0.3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4.25" customHeight="1" x14ac:dyDescent="0.3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4.25" customHeight="1" x14ac:dyDescent="0.3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4.25" customHeight="1" x14ac:dyDescent="0.3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4.25" customHeight="1" x14ac:dyDescent="0.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4.25" customHeight="1" x14ac:dyDescent="0.3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4.25" customHeight="1" x14ac:dyDescent="0.3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 x14ac:dyDescent="0.3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 x14ac:dyDescent="0.3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 x14ac:dyDescent="0.3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 x14ac:dyDescent="0.3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 x14ac:dyDescent="0.3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 x14ac:dyDescent="0.3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 x14ac:dyDescent="0.3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 x14ac:dyDescent="0.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 x14ac:dyDescent="0.3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 x14ac:dyDescent="0.3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 x14ac:dyDescent="0.3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4.25" customHeight="1" x14ac:dyDescent="0.3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 x14ac:dyDescent="0.3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 x14ac:dyDescent="0.3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 x14ac:dyDescent="0.3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 x14ac:dyDescent="0.3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 x14ac:dyDescent="0.3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 x14ac:dyDescent="0.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 x14ac:dyDescent="0.3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 x14ac:dyDescent="0.3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 x14ac:dyDescent="0.3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 x14ac:dyDescent="0.3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 x14ac:dyDescent="0.3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 x14ac:dyDescent="0.3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 x14ac:dyDescent="0.3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 x14ac:dyDescent="0.3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4.25" customHeight="1" x14ac:dyDescent="0.3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 x14ac:dyDescent="0.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 x14ac:dyDescent="0.3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 x14ac:dyDescent="0.3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 x14ac:dyDescent="0.3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 x14ac:dyDescent="0.3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 x14ac:dyDescent="0.3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 x14ac:dyDescent="0.3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 x14ac:dyDescent="0.3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 x14ac:dyDescent="0.3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 x14ac:dyDescent="0.3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 x14ac:dyDescent="0.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 x14ac:dyDescent="0.3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 x14ac:dyDescent="0.3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 x14ac:dyDescent="0.3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4.25" customHeight="1" x14ac:dyDescent="0.3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 x14ac:dyDescent="0.3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 x14ac:dyDescent="0.3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 x14ac:dyDescent="0.3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 x14ac:dyDescent="0.3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 x14ac:dyDescent="0.3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 x14ac:dyDescent="0.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 x14ac:dyDescent="0.3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 x14ac:dyDescent="0.3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 x14ac:dyDescent="0.3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 x14ac:dyDescent="0.3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 x14ac:dyDescent="0.3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 x14ac:dyDescent="0.3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 x14ac:dyDescent="0.3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 x14ac:dyDescent="0.3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4.25" customHeight="1" x14ac:dyDescent="0.3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 x14ac:dyDescent="0.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 x14ac:dyDescent="0.3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 x14ac:dyDescent="0.3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 x14ac:dyDescent="0.3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 x14ac:dyDescent="0.3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 x14ac:dyDescent="0.3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 x14ac:dyDescent="0.3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 x14ac:dyDescent="0.3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 x14ac:dyDescent="0.3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 x14ac:dyDescent="0.3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 x14ac:dyDescent="0.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 x14ac:dyDescent="0.3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 x14ac:dyDescent="0.3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 x14ac:dyDescent="0.3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4.25" customHeight="1" x14ac:dyDescent="0.3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 x14ac:dyDescent="0.3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 x14ac:dyDescent="0.3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 x14ac:dyDescent="0.3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 x14ac:dyDescent="0.3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 x14ac:dyDescent="0.3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 x14ac:dyDescent="0.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 x14ac:dyDescent="0.3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 x14ac:dyDescent="0.3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 x14ac:dyDescent="0.3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 x14ac:dyDescent="0.3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 x14ac:dyDescent="0.3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 x14ac:dyDescent="0.3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 x14ac:dyDescent="0.3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 x14ac:dyDescent="0.3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4.25" customHeight="1" x14ac:dyDescent="0.3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 x14ac:dyDescent="0.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 x14ac:dyDescent="0.3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 x14ac:dyDescent="0.3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 x14ac:dyDescent="0.3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 x14ac:dyDescent="0.3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 x14ac:dyDescent="0.3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 x14ac:dyDescent="0.3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 x14ac:dyDescent="0.3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 x14ac:dyDescent="0.3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 x14ac:dyDescent="0.3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 x14ac:dyDescent="0.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 x14ac:dyDescent="0.3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 x14ac:dyDescent="0.3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 x14ac:dyDescent="0.3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4.25" customHeight="1" x14ac:dyDescent="0.3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 x14ac:dyDescent="0.3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 x14ac:dyDescent="0.3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 x14ac:dyDescent="0.3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 x14ac:dyDescent="0.3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 x14ac:dyDescent="0.3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 x14ac:dyDescent="0.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 x14ac:dyDescent="0.3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 x14ac:dyDescent="0.3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 x14ac:dyDescent="0.3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 x14ac:dyDescent="0.3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 x14ac:dyDescent="0.3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 x14ac:dyDescent="0.3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 x14ac:dyDescent="0.3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 x14ac:dyDescent="0.3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4.25" customHeight="1" x14ac:dyDescent="0.3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 x14ac:dyDescent="0.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 x14ac:dyDescent="0.3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 x14ac:dyDescent="0.3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 x14ac:dyDescent="0.3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 x14ac:dyDescent="0.3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 x14ac:dyDescent="0.3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 x14ac:dyDescent="0.3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 x14ac:dyDescent="0.3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 x14ac:dyDescent="0.3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 x14ac:dyDescent="0.3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 x14ac:dyDescent="0.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 x14ac:dyDescent="0.3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 x14ac:dyDescent="0.3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 x14ac:dyDescent="0.3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4.25" customHeight="1" x14ac:dyDescent="0.3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 x14ac:dyDescent="0.3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 x14ac:dyDescent="0.3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 x14ac:dyDescent="0.3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 x14ac:dyDescent="0.3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 x14ac:dyDescent="0.3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 x14ac:dyDescent="0.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 x14ac:dyDescent="0.3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 x14ac:dyDescent="0.3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 x14ac:dyDescent="0.3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 x14ac:dyDescent="0.3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 x14ac:dyDescent="0.3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 x14ac:dyDescent="0.3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 x14ac:dyDescent="0.3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 x14ac:dyDescent="0.3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4.25" customHeight="1" x14ac:dyDescent="0.3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 x14ac:dyDescent="0.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 x14ac:dyDescent="0.3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 x14ac:dyDescent="0.3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 x14ac:dyDescent="0.3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 x14ac:dyDescent="0.3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 x14ac:dyDescent="0.3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 x14ac:dyDescent="0.3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 x14ac:dyDescent="0.3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 x14ac:dyDescent="0.3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 x14ac:dyDescent="0.3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 x14ac:dyDescent="0.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 x14ac:dyDescent="0.3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 x14ac:dyDescent="0.3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 x14ac:dyDescent="0.3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4.25" customHeight="1" x14ac:dyDescent="0.3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 x14ac:dyDescent="0.3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 x14ac:dyDescent="0.3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 x14ac:dyDescent="0.3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 x14ac:dyDescent="0.3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 x14ac:dyDescent="0.3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 x14ac:dyDescent="0.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 x14ac:dyDescent="0.3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 x14ac:dyDescent="0.3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 x14ac:dyDescent="0.3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 x14ac:dyDescent="0.3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 x14ac:dyDescent="0.3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 x14ac:dyDescent="0.3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 x14ac:dyDescent="0.3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 x14ac:dyDescent="0.3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4.25" customHeight="1" x14ac:dyDescent="0.3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 x14ac:dyDescent="0.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 x14ac:dyDescent="0.3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 x14ac:dyDescent="0.3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 x14ac:dyDescent="0.3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 x14ac:dyDescent="0.3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 x14ac:dyDescent="0.3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 x14ac:dyDescent="0.3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 x14ac:dyDescent="0.3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 x14ac:dyDescent="0.3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 x14ac:dyDescent="0.3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 x14ac:dyDescent="0.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 x14ac:dyDescent="0.3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 x14ac:dyDescent="0.3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 x14ac:dyDescent="0.3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4.25" customHeight="1" x14ac:dyDescent="0.3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 x14ac:dyDescent="0.3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 x14ac:dyDescent="0.3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 x14ac:dyDescent="0.3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 x14ac:dyDescent="0.3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 x14ac:dyDescent="0.3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 x14ac:dyDescent="0.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 x14ac:dyDescent="0.3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 x14ac:dyDescent="0.3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 x14ac:dyDescent="0.3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 x14ac:dyDescent="0.3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 x14ac:dyDescent="0.3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 x14ac:dyDescent="0.3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 x14ac:dyDescent="0.3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 x14ac:dyDescent="0.3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4.25" customHeight="1" x14ac:dyDescent="0.3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 x14ac:dyDescent="0.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 x14ac:dyDescent="0.3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 x14ac:dyDescent="0.3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 x14ac:dyDescent="0.3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 x14ac:dyDescent="0.3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 x14ac:dyDescent="0.3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 x14ac:dyDescent="0.3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 x14ac:dyDescent="0.3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 x14ac:dyDescent="0.3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 x14ac:dyDescent="0.3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 x14ac:dyDescent="0.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 x14ac:dyDescent="0.3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 x14ac:dyDescent="0.3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 x14ac:dyDescent="0.3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4.25" customHeight="1" x14ac:dyDescent="0.3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 x14ac:dyDescent="0.3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 x14ac:dyDescent="0.3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 x14ac:dyDescent="0.3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 x14ac:dyDescent="0.3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 x14ac:dyDescent="0.3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 x14ac:dyDescent="0.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 x14ac:dyDescent="0.3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 x14ac:dyDescent="0.3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 x14ac:dyDescent="0.3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 x14ac:dyDescent="0.3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 x14ac:dyDescent="0.3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 x14ac:dyDescent="0.3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 x14ac:dyDescent="0.3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 x14ac:dyDescent="0.3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4.25" customHeight="1" x14ac:dyDescent="0.3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 x14ac:dyDescent="0.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 x14ac:dyDescent="0.3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 x14ac:dyDescent="0.3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 x14ac:dyDescent="0.3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 x14ac:dyDescent="0.3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 x14ac:dyDescent="0.3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 x14ac:dyDescent="0.3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 x14ac:dyDescent="0.3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 x14ac:dyDescent="0.3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 x14ac:dyDescent="0.3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 x14ac:dyDescent="0.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 x14ac:dyDescent="0.3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 x14ac:dyDescent="0.3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 x14ac:dyDescent="0.3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4.25" customHeight="1" x14ac:dyDescent="0.3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 x14ac:dyDescent="0.3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 x14ac:dyDescent="0.3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 x14ac:dyDescent="0.3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 x14ac:dyDescent="0.3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 x14ac:dyDescent="0.3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 x14ac:dyDescent="0.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 x14ac:dyDescent="0.3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 x14ac:dyDescent="0.3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 x14ac:dyDescent="0.3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 x14ac:dyDescent="0.3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 x14ac:dyDescent="0.3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 x14ac:dyDescent="0.3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 x14ac:dyDescent="0.3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 x14ac:dyDescent="0.3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4.25" customHeight="1" x14ac:dyDescent="0.3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 x14ac:dyDescent="0.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 x14ac:dyDescent="0.3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 x14ac:dyDescent="0.3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 x14ac:dyDescent="0.3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 x14ac:dyDescent="0.3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 x14ac:dyDescent="0.3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 x14ac:dyDescent="0.3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 x14ac:dyDescent="0.3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 x14ac:dyDescent="0.3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 x14ac:dyDescent="0.3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 x14ac:dyDescent="0.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 x14ac:dyDescent="0.3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 x14ac:dyDescent="0.3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 x14ac:dyDescent="0.3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4.25" customHeight="1" x14ac:dyDescent="0.3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 x14ac:dyDescent="0.3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 x14ac:dyDescent="0.3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 x14ac:dyDescent="0.3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 x14ac:dyDescent="0.3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 x14ac:dyDescent="0.3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 x14ac:dyDescent="0.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 x14ac:dyDescent="0.3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 x14ac:dyDescent="0.3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 x14ac:dyDescent="0.3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 x14ac:dyDescent="0.3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 x14ac:dyDescent="0.3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 x14ac:dyDescent="0.3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 x14ac:dyDescent="0.3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 x14ac:dyDescent="0.3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4.25" customHeight="1" x14ac:dyDescent="0.3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 x14ac:dyDescent="0.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 x14ac:dyDescent="0.3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 x14ac:dyDescent="0.3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 x14ac:dyDescent="0.3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 x14ac:dyDescent="0.3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 x14ac:dyDescent="0.3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 x14ac:dyDescent="0.3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 x14ac:dyDescent="0.3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 x14ac:dyDescent="0.3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 x14ac:dyDescent="0.3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 x14ac:dyDescent="0.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 x14ac:dyDescent="0.3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 x14ac:dyDescent="0.3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 x14ac:dyDescent="0.3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4.25" customHeight="1" x14ac:dyDescent="0.3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 x14ac:dyDescent="0.3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 x14ac:dyDescent="0.3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 x14ac:dyDescent="0.3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 x14ac:dyDescent="0.3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 x14ac:dyDescent="0.3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 x14ac:dyDescent="0.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 x14ac:dyDescent="0.3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 x14ac:dyDescent="0.3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 x14ac:dyDescent="0.3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 x14ac:dyDescent="0.3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 x14ac:dyDescent="0.3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 x14ac:dyDescent="0.3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 x14ac:dyDescent="0.3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 x14ac:dyDescent="0.3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4.25" customHeight="1" x14ac:dyDescent="0.3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 x14ac:dyDescent="0.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 x14ac:dyDescent="0.3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 x14ac:dyDescent="0.3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 x14ac:dyDescent="0.3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 x14ac:dyDescent="0.3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 x14ac:dyDescent="0.3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 x14ac:dyDescent="0.3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 x14ac:dyDescent="0.3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 x14ac:dyDescent="0.3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 x14ac:dyDescent="0.3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 x14ac:dyDescent="0.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 x14ac:dyDescent="0.3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 x14ac:dyDescent="0.3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 x14ac:dyDescent="0.3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4.25" customHeight="1" x14ac:dyDescent="0.3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 x14ac:dyDescent="0.3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 x14ac:dyDescent="0.3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 x14ac:dyDescent="0.3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 x14ac:dyDescent="0.3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 x14ac:dyDescent="0.3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 x14ac:dyDescent="0.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 x14ac:dyDescent="0.3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 x14ac:dyDescent="0.3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 x14ac:dyDescent="0.3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 x14ac:dyDescent="0.3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 x14ac:dyDescent="0.3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 x14ac:dyDescent="0.3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 x14ac:dyDescent="0.3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 x14ac:dyDescent="0.3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4.25" customHeight="1" x14ac:dyDescent="0.3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 x14ac:dyDescent="0.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 x14ac:dyDescent="0.3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 x14ac:dyDescent="0.3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 x14ac:dyDescent="0.3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 x14ac:dyDescent="0.3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 x14ac:dyDescent="0.3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 x14ac:dyDescent="0.3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 x14ac:dyDescent="0.3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 x14ac:dyDescent="0.3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 x14ac:dyDescent="0.3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 x14ac:dyDescent="0.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 x14ac:dyDescent="0.3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 x14ac:dyDescent="0.3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 x14ac:dyDescent="0.3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4.25" customHeight="1" x14ac:dyDescent="0.3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 x14ac:dyDescent="0.3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 x14ac:dyDescent="0.3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 x14ac:dyDescent="0.3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 x14ac:dyDescent="0.3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 x14ac:dyDescent="0.3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 x14ac:dyDescent="0.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 x14ac:dyDescent="0.3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 x14ac:dyDescent="0.3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 x14ac:dyDescent="0.3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 x14ac:dyDescent="0.3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 x14ac:dyDescent="0.3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 x14ac:dyDescent="0.3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 x14ac:dyDescent="0.3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 x14ac:dyDescent="0.3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4.25" customHeight="1" x14ac:dyDescent="0.3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 x14ac:dyDescent="0.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 x14ac:dyDescent="0.3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 x14ac:dyDescent="0.3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 x14ac:dyDescent="0.3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 x14ac:dyDescent="0.3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 x14ac:dyDescent="0.3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 x14ac:dyDescent="0.3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 x14ac:dyDescent="0.3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 x14ac:dyDescent="0.3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 x14ac:dyDescent="0.3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 x14ac:dyDescent="0.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 x14ac:dyDescent="0.3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 x14ac:dyDescent="0.3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 x14ac:dyDescent="0.3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4.25" customHeight="1" x14ac:dyDescent="0.3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 x14ac:dyDescent="0.3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 x14ac:dyDescent="0.3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 x14ac:dyDescent="0.3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 x14ac:dyDescent="0.3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 x14ac:dyDescent="0.3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 x14ac:dyDescent="0.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 x14ac:dyDescent="0.3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 x14ac:dyDescent="0.3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 x14ac:dyDescent="0.3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 x14ac:dyDescent="0.3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 x14ac:dyDescent="0.3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 x14ac:dyDescent="0.3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 x14ac:dyDescent="0.3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 x14ac:dyDescent="0.3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4.25" customHeight="1" x14ac:dyDescent="0.3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 x14ac:dyDescent="0.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 x14ac:dyDescent="0.3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 x14ac:dyDescent="0.3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 x14ac:dyDescent="0.3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 x14ac:dyDescent="0.3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 x14ac:dyDescent="0.3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 x14ac:dyDescent="0.3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 x14ac:dyDescent="0.3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 x14ac:dyDescent="0.3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 x14ac:dyDescent="0.3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 x14ac:dyDescent="0.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 x14ac:dyDescent="0.3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 x14ac:dyDescent="0.3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 x14ac:dyDescent="0.3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4.25" customHeight="1" x14ac:dyDescent="0.3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 x14ac:dyDescent="0.3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 x14ac:dyDescent="0.3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 x14ac:dyDescent="0.3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 x14ac:dyDescent="0.3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 x14ac:dyDescent="0.3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 x14ac:dyDescent="0.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 x14ac:dyDescent="0.3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 x14ac:dyDescent="0.3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 x14ac:dyDescent="0.3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 x14ac:dyDescent="0.3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 x14ac:dyDescent="0.3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 x14ac:dyDescent="0.3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 x14ac:dyDescent="0.3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 x14ac:dyDescent="0.3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4.25" customHeight="1" x14ac:dyDescent="0.3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 x14ac:dyDescent="0.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 x14ac:dyDescent="0.3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 x14ac:dyDescent="0.3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 x14ac:dyDescent="0.3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 x14ac:dyDescent="0.3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 x14ac:dyDescent="0.3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 x14ac:dyDescent="0.3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 x14ac:dyDescent="0.3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 x14ac:dyDescent="0.3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 x14ac:dyDescent="0.3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 x14ac:dyDescent="0.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 x14ac:dyDescent="0.3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 x14ac:dyDescent="0.3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 x14ac:dyDescent="0.3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4.25" customHeight="1" x14ac:dyDescent="0.3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 x14ac:dyDescent="0.3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 x14ac:dyDescent="0.3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 x14ac:dyDescent="0.3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 x14ac:dyDescent="0.3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 x14ac:dyDescent="0.3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 x14ac:dyDescent="0.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 x14ac:dyDescent="0.3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 x14ac:dyDescent="0.3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 x14ac:dyDescent="0.3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 x14ac:dyDescent="0.3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 x14ac:dyDescent="0.3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 x14ac:dyDescent="0.3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 x14ac:dyDescent="0.3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 x14ac:dyDescent="0.3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4.25" customHeight="1" x14ac:dyDescent="0.3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 x14ac:dyDescent="0.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 x14ac:dyDescent="0.3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 x14ac:dyDescent="0.3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 x14ac:dyDescent="0.3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 x14ac:dyDescent="0.3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 x14ac:dyDescent="0.3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 x14ac:dyDescent="0.3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 x14ac:dyDescent="0.3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 x14ac:dyDescent="0.3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 x14ac:dyDescent="0.3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 x14ac:dyDescent="0.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 x14ac:dyDescent="0.3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 x14ac:dyDescent="0.3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 x14ac:dyDescent="0.3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4.25" customHeight="1" x14ac:dyDescent="0.3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 x14ac:dyDescent="0.3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 x14ac:dyDescent="0.3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 x14ac:dyDescent="0.3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 x14ac:dyDescent="0.3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 x14ac:dyDescent="0.3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 x14ac:dyDescent="0.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 x14ac:dyDescent="0.3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 x14ac:dyDescent="0.3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 x14ac:dyDescent="0.3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 x14ac:dyDescent="0.3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 x14ac:dyDescent="0.3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 x14ac:dyDescent="0.3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 x14ac:dyDescent="0.3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 x14ac:dyDescent="0.3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4.25" customHeight="1" x14ac:dyDescent="0.3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 x14ac:dyDescent="0.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 x14ac:dyDescent="0.3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 x14ac:dyDescent="0.3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 x14ac:dyDescent="0.3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 x14ac:dyDescent="0.3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 x14ac:dyDescent="0.3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 x14ac:dyDescent="0.3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 x14ac:dyDescent="0.3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 x14ac:dyDescent="0.3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 x14ac:dyDescent="0.3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 x14ac:dyDescent="0.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 x14ac:dyDescent="0.3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 x14ac:dyDescent="0.3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 x14ac:dyDescent="0.3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4.25" customHeight="1" x14ac:dyDescent="0.3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 x14ac:dyDescent="0.3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 x14ac:dyDescent="0.3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 x14ac:dyDescent="0.3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 x14ac:dyDescent="0.3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 x14ac:dyDescent="0.3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 x14ac:dyDescent="0.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 x14ac:dyDescent="0.3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 x14ac:dyDescent="0.3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 x14ac:dyDescent="0.3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 x14ac:dyDescent="0.3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 x14ac:dyDescent="0.3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 x14ac:dyDescent="0.3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 x14ac:dyDescent="0.3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 x14ac:dyDescent="0.3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4.25" customHeight="1" x14ac:dyDescent="0.3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 x14ac:dyDescent="0.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 x14ac:dyDescent="0.3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 x14ac:dyDescent="0.3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 x14ac:dyDescent="0.3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 x14ac:dyDescent="0.3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 x14ac:dyDescent="0.3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 x14ac:dyDescent="0.3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 x14ac:dyDescent="0.3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 x14ac:dyDescent="0.3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 x14ac:dyDescent="0.3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 x14ac:dyDescent="0.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 x14ac:dyDescent="0.3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 x14ac:dyDescent="0.3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 x14ac:dyDescent="0.3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4.25" customHeight="1" x14ac:dyDescent="0.3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 x14ac:dyDescent="0.3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 x14ac:dyDescent="0.3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 x14ac:dyDescent="0.3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 x14ac:dyDescent="0.3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 x14ac:dyDescent="0.3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 x14ac:dyDescent="0.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 x14ac:dyDescent="0.3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 x14ac:dyDescent="0.3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 x14ac:dyDescent="0.3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 x14ac:dyDescent="0.3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 x14ac:dyDescent="0.3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 x14ac:dyDescent="0.3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 x14ac:dyDescent="0.3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 x14ac:dyDescent="0.3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4.25" customHeight="1" x14ac:dyDescent="0.3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 x14ac:dyDescent="0.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 x14ac:dyDescent="0.3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 x14ac:dyDescent="0.3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 x14ac:dyDescent="0.3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 x14ac:dyDescent="0.3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 x14ac:dyDescent="0.3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 x14ac:dyDescent="0.3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 x14ac:dyDescent="0.3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 x14ac:dyDescent="0.3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 x14ac:dyDescent="0.3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 x14ac:dyDescent="0.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 x14ac:dyDescent="0.3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 x14ac:dyDescent="0.3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 x14ac:dyDescent="0.3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4.25" customHeight="1" x14ac:dyDescent="0.3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 x14ac:dyDescent="0.3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 x14ac:dyDescent="0.3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 x14ac:dyDescent="0.3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 x14ac:dyDescent="0.3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 x14ac:dyDescent="0.3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 x14ac:dyDescent="0.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 x14ac:dyDescent="0.3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 x14ac:dyDescent="0.3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 x14ac:dyDescent="0.3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 x14ac:dyDescent="0.3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 x14ac:dyDescent="0.3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 x14ac:dyDescent="0.3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 x14ac:dyDescent="0.3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 x14ac:dyDescent="0.3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4.25" customHeight="1" x14ac:dyDescent="0.3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 x14ac:dyDescent="0.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 x14ac:dyDescent="0.3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 x14ac:dyDescent="0.3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 x14ac:dyDescent="0.3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 x14ac:dyDescent="0.3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 x14ac:dyDescent="0.3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 x14ac:dyDescent="0.3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 x14ac:dyDescent="0.3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 x14ac:dyDescent="0.3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 x14ac:dyDescent="0.3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 x14ac:dyDescent="0.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 x14ac:dyDescent="0.3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 x14ac:dyDescent="0.3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 x14ac:dyDescent="0.3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4.25" customHeight="1" x14ac:dyDescent="0.3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 x14ac:dyDescent="0.3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 x14ac:dyDescent="0.3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 x14ac:dyDescent="0.3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 x14ac:dyDescent="0.3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 x14ac:dyDescent="0.3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 x14ac:dyDescent="0.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 x14ac:dyDescent="0.3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 x14ac:dyDescent="0.3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 x14ac:dyDescent="0.3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 x14ac:dyDescent="0.3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 x14ac:dyDescent="0.3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 x14ac:dyDescent="0.3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 x14ac:dyDescent="0.3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 x14ac:dyDescent="0.3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4.25" customHeight="1" x14ac:dyDescent="0.3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 x14ac:dyDescent="0.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 x14ac:dyDescent="0.3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 x14ac:dyDescent="0.3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 x14ac:dyDescent="0.3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 x14ac:dyDescent="0.3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 x14ac:dyDescent="0.3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 x14ac:dyDescent="0.3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 x14ac:dyDescent="0.3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 x14ac:dyDescent="0.3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 x14ac:dyDescent="0.3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 x14ac:dyDescent="0.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 x14ac:dyDescent="0.3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 x14ac:dyDescent="0.3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 x14ac:dyDescent="0.3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4.25" customHeight="1" x14ac:dyDescent="0.3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 x14ac:dyDescent="0.3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 x14ac:dyDescent="0.3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 x14ac:dyDescent="0.3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 x14ac:dyDescent="0.3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 x14ac:dyDescent="0.3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 x14ac:dyDescent="0.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 x14ac:dyDescent="0.3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 x14ac:dyDescent="0.3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 x14ac:dyDescent="0.3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 x14ac:dyDescent="0.3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 x14ac:dyDescent="0.3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 x14ac:dyDescent="0.3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 x14ac:dyDescent="0.3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 x14ac:dyDescent="0.3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4.25" customHeight="1" x14ac:dyDescent="0.3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 x14ac:dyDescent="0.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 x14ac:dyDescent="0.3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 x14ac:dyDescent="0.3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 x14ac:dyDescent="0.3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 x14ac:dyDescent="0.3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 x14ac:dyDescent="0.3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 x14ac:dyDescent="0.3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 x14ac:dyDescent="0.3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 x14ac:dyDescent="0.3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 x14ac:dyDescent="0.3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 x14ac:dyDescent="0.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 x14ac:dyDescent="0.3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 x14ac:dyDescent="0.3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 x14ac:dyDescent="0.3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4.25" customHeight="1" x14ac:dyDescent="0.3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 x14ac:dyDescent="0.3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 x14ac:dyDescent="0.3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 x14ac:dyDescent="0.3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 x14ac:dyDescent="0.3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 x14ac:dyDescent="0.3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 x14ac:dyDescent="0.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 x14ac:dyDescent="0.3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 x14ac:dyDescent="0.3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 x14ac:dyDescent="0.3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 x14ac:dyDescent="0.3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 x14ac:dyDescent="0.3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 x14ac:dyDescent="0.3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 x14ac:dyDescent="0.3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 x14ac:dyDescent="0.3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4.25" customHeight="1" x14ac:dyDescent="0.3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 x14ac:dyDescent="0.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 x14ac:dyDescent="0.3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 x14ac:dyDescent="0.3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 x14ac:dyDescent="0.3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 x14ac:dyDescent="0.3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 x14ac:dyDescent="0.3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 x14ac:dyDescent="0.3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 x14ac:dyDescent="0.3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 x14ac:dyDescent="0.3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 x14ac:dyDescent="0.3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 x14ac:dyDescent="0.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 x14ac:dyDescent="0.3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 x14ac:dyDescent="0.3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 x14ac:dyDescent="0.3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4.25" customHeight="1" x14ac:dyDescent="0.3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 x14ac:dyDescent="0.3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 x14ac:dyDescent="0.3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 x14ac:dyDescent="0.3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 x14ac:dyDescent="0.3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 x14ac:dyDescent="0.3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 x14ac:dyDescent="0.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 x14ac:dyDescent="0.3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 x14ac:dyDescent="0.3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 x14ac:dyDescent="0.3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 x14ac:dyDescent="0.3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 x14ac:dyDescent="0.3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 x14ac:dyDescent="0.3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 x14ac:dyDescent="0.3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REPORT</vt:lpstr>
      <vt:lpstr>TC-Homepage</vt:lpstr>
      <vt:lpstr>TC-Register</vt:lpstr>
      <vt:lpstr>TC-Sign-in</vt:lpstr>
      <vt:lpstr>TC-Forgot Password</vt:lpstr>
      <vt:lpstr>TC-Change Password</vt:lpstr>
      <vt:lpstr>TC-Search Items</vt:lpstr>
      <vt:lpstr>TC-Product Detail</vt:lpstr>
      <vt:lpstr>TC-Shopping Cart</vt:lpstr>
      <vt:lpstr>TC-Payment</vt:lpstr>
      <vt:lpstr>TC-Order Manage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Hoàng Đỉnh</cp:lastModifiedBy>
  <dcterms:created xsi:type="dcterms:W3CDTF">2019-04-08T09:14:46Z</dcterms:created>
  <dcterms:modified xsi:type="dcterms:W3CDTF">2025-10-14T17:57:08Z</dcterms:modified>
</cp:coreProperties>
</file>