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\Documents\SeniorProj\Documents\Research\"/>
    </mc:Choice>
  </mc:AlternateContent>
  <bookViews>
    <workbookView xWindow="480" yWindow="420" windowWidth="16605" windowHeight="8145"/>
  </bookViews>
  <sheets>
    <sheet name="Formulas" sheetId="1" r:id="rId1"/>
    <sheet name="Acceleration" sheetId="13" r:id="rId2"/>
    <sheet name="Weighted-Grades-TR1 Normal" sheetId="9" r:id="rId3"/>
    <sheet name="Weighted-Grades-TR1 Reverse" sheetId="10" r:id="rId4"/>
    <sheet name="Weighted-Grades-TR2 Normal" sheetId="11" r:id="rId5"/>
    <sheet name="Weighted-Grades-TR2 Reverse" sheetId="12" r:id="rId6"/>
    <sheet name="Southbound - Normal - Track 1" sheetId="2" r:id="rId7"/>
    <sheet name="Southbound - Reverse - Track 2" sheetId="3" r:id="rId8"/>
    <sheet name="Northbound - Reverse - Track 1" sheetId="6" r:id="rId9"/>
    <sheet name="Northbound - Normal - Track 2" sheetId="5" r:id="rId10"/>
  </sheets>
  <calcPr calcId="152511"/>
</workbook>
</file>

<file path=xl/calcChain.xml><?xml version="1.0" encoding="utf-8"?>
<calcChain xmlns="http://schemas.openxmlformats.org/spreadsheetml/2006/main">
  <c r="L17" i="1" l="1"/>
  <c r="U17" i="1" s="1"/>
  <c r="H17" i="1"/>
  <c r="L16" i="1"/>
  <c r="U16" i="1" s="1"/>
  <c r="H16" i="1"/>
  <c r="L15" i="1"/>
  <c r="U15" i="1" s="1"/>
  <c r="H15" i="1"/>
  <c r="U14" i="1"/>
  <c r="L14" i="1"/>
  <c r="P14" i="1" s="1"/>
  <c r="H14" i="1"/>
  <c r="U13" i="1"/>
  <c r="L13" i="1"/>
  <c r="P13" i="1" s="1"/>
  <c r="H13" i="1"/>
  <c r="U12" i="1"/>
  <c r="L12" i="1"/>
  <c r="P12" i="1" s="1"/>
  <c r="H12" i="1"/>
  <c r="U11" i="1"/>
  <c r="P11" i="1"/>
  <c r="L11" i="1"/>
  <c r="N11" i="1" s="1"/>
  <c r="H11" i="1"/>
  <c r="U10" i="1"/>
  <c r="P10" i="1"/>
  <c r="N10" i="1"/>
  <c r="Y10" i="1" s="1"/>
  <c r="L10" i="1"/>
  <c r="H10" i="1"/>
  <c r="N9" i="1"/>
  <c r="L9" i="1"/>
  <c r="U9" i="1" s="1"/>
  <c r="H9" i="1"/>
  <c r="L8" i="1"/>
  <c r="H8" i="1"/>
  <c r="L7" i="1"/>
  <c r="U7" i="1" s="1"/>
  <c r="H7" i="1"/>
  <c r="Y11" i="1" l="1"/>
  <c r="W11" i="1"/>
  <c r="AB11" i="1" s="1"/>
  <c r="AC11" i="1" s="1"/>
  <c r="S11" i="1"/>
  <c r="R11" i="1"/>
  <c r="U8" i="1"/>
  <c r="P8" i="1"/>
  <c r="N8" i="1"/>
  <c r="Y9" i="1"/>
  <c r="W9" i="1"/>
  <c r="S9" i="1"/>
  <c r="R9" i="1"/>
  <c r="P9" i="1"/>
  <c r="AB9" i="1" s="1"/>
  <c r="AC9" i="1" s="1"/>
  <c r="R10" i="1"/>
  <c r="N7" i="1"/>
  <c r="S10" i="1"/>
  <c r="P7" i="1"/>
  <c r="W10" i="1"/>
  <c r="AB10" i="1" s="1"/>
  <c r="AC10" i="1" s="1"/>
  <c r="N17" i="1"/>
  <c r="N16" i="1"/>
  <c r="P17" i="1"/>
  <c r="N15" i="1"/>
  <c r="P16" i="1"/>
  <c r="N14" i="1"/>
  <c r="P15" i="1"/>
  <c r="N13" i="1"/>
  <c r="N12" i="1"/>
  <c r="L17" i="2"/>
  <c r="H17" i="2"/>
  <c r="L16" i="2"/>
  <c r="P16" i="2" s="1"/>
  <c r="H16" i="2"/>
  <c r="L15" i="2"/>
  <c r="N15" i="2" s="1"/>
  <c r="S15" i="2" s="1"/>
  <c r="H15" i="2"/>
  <c r="L14" i="2"/>
  <c r="U14" i="2" s="1"/>
  <c r="H14" i="2"/>
  <c r="L13" i="2"/>
  <c r="H13" i="2"/>
  <c r="L12" i="2"/>
  <c r="P12" i="2" s="1"/>
  <c r="H12" i="2"/>
  <c r="L11" i="2"/>
  <c r="P11" i="2" s="1"/>
  <c r="H11" i="2"/>
  <c r="L10" i="2"/>
  <c r="U10" i="2" s="1"/>
  <c r="H10" i="2"/>
  <c r="L9" i="2"/>
  <c r="H9" i="2"/>
  <c r="L8" i="2"/>
  <c r="P8" i="2" s="1"/>
  <c r="H8" i="2"/>
  <c r="Y17" i="1" l="1"/>
  <c r="W17" i="1"/>
  <c r="S17" i="1"/>
  <c r="R17" i="1"/>
  <c r="Y8" i="1"/>
  <c r="W8" i="1"/>
  <c r="AB8" i="1" s="1"/>
  <c r="AC8" i="1" s="1"/>
  <c r="S8" i="1"/>
  <c r="R8" i="1"/>
  <c r="R12" i="1"/>
  <c r="Y12" i="1"/>
  <c r="W12" i="1"/>
  <c r="S12" i="1"/>
  <c r="Y7" i="1"/>
  <c r="W7" i="1"/>
  <c r="AB7" i="1" s="1"/>
  <c r="AC7" i="1" s="1"/>
  <c r="S7" i="1"/>
  <c r="R7" i="1"/>
  <c r="S13" i="1"/>
  <c r="R13" i="1"/>
  <c r="Y13" i="1"/>
  <c r="W13" i="1"/>
  <c r="S14" i="1"/>
  <c r="R14" i="1"/>
  <c r="Y14" i="1"/>
  <c r="W14" i="1"/>
  <c r="W15" i="1"/>
  <c r="AB15" i="1" s="1"/>
  <c r="AC15" i="1" s="1"/>
  <c r="S15" i="1"/>
  <c r="R15" i="1"/>
  <c r="Y15" i="1"/>
  <c r="AB17" i="1"/>
  <c r="AC17" i="1" s="1"/>
  <c r="Y16" i="1"/>
  <c r="W16" i="1"/>
  <c r="AB16" i="1" s="1"/>
  <c r="AC16" i="1" s="1"/>
  <c r="S16" i="1"/>
  <c r="R16" i="1"/>
  <c r="U11" i="2"/>
  <c r="P15" i="2"/>
  <c r="U16" i="2"/>
  <c r="N11" i="2"/>
  <c r="S11" i="2" s="1"/>
  <c r="U15" i="2"/>
  <c r="U8" i="2"/>
  <c r="N16" i="2"/>
  <c r="Y16" i="2" s="1"/>
  <c r="N10" i="2"/>
  <c r="P10" i="2"/>
  <c r="W15" i="2"/>
  <c r="P14" i="2"/>
  <c r="N12" i="2"/>
  <c r="R12" i="2" s="1"/>
  <c r="U12" i="2"/>
  <c r="N8" i="2"/>
  <c r="R8" i="2" s="1"/>
  <c r="S8" i="2"/>
  <c r="P9" i="2"/>
  <c r="U9" i="2"/>
  <c r="N9" i="2"/>
  <c r="S12" i="2"/>
  <c r="Y12" i="2"/>
  <c r="P13" i="2"/>
  <c r="U13" i="2"/>
  <c r="N13" i="2"/>
  <c r="P17" i="2"/>
  <c r="U17" i="2"/>
  <c r="N17" i="2"/>
  <c r="R11" i="2"/>
  <c r="Y11" i="2"/>
  <c r="R15" i="2"/>
  <c r="Y15" i="2"/>
  <c r="N14" i="2"/>
  <c r="L7" i="2"/>
  <c r="U7" i="2" s="1"/>
  <c r="H7" i="2"/>
  <c r="AB13" i="1" l="1"/>
  <c r="AC13" i="1" s="1"/>
  <c r="AB14" i="1"/>
  <c r="AC14" i="1" s="1"/>
  <c r="AB12" i="1"/>
  <c r="AC12" i="1" s="1"/>
  <c r="S16" i="2"/>
  <c r="W16" i="2"/>
  <c r="R16" i="2"/>
  <c r="W11" i="2"/>
  <c r="S10" i="2"/>
  <c r="R10" i="2"/>
  <c r="Y10" i="2"/>
  <c r="W10" i="2"/>
  <c r="AB15" i="2"/>
  <c r="AC15" i="2" s="1"/>
  <c r="W12" i="2"/>
  <c r="AB12" i="2" s="1"/>
  <c r="AC12" i="2" s="1"/>
  <c r="AB11" i="2"/>
  <c r="AC11" i="2" s="1"/>
  <c r="W8" i="2"/>
  <c r="Y8" i="2"/>
  <c r="Y17" i="2"/>
  <c r="R17" i="2"/>
  <c r="W17" i="2"/>
  <c r="S17" i="2"/>
  <c r="AB16" i="2"/>
  <c r="AC16" i="2" s="1"/>
  <c r="Y13" i="2"/>
  <c r="R13" i="2"/>
  <c r="W13" i="2"/>
  <c r="S13" i="2"/>
  <c r="W14" i="2"/>
  <c r="S14" i="2"/>
  <c r="Y14" i="2"/>
  <c r="R14" i="2"/>
  <c r="Y9" i="2"/>
  <c r="R9" i="2"/>
  <c r="W9" i="2"/>
  <c r="S9" i="2"/>
  <c r="P7" i="2"/>
  <c r="N7" i="2"/>
  <c r="G80" i="10"/>
  <c r="I80" i="10" s="1"/>
  <c r="G79" i="10"/>
  <c r="I79" i="10" s="1"/>
  <c r="G78" i="10"/>
  <c r="I78" i="10" s="1"/>
  <c r="G41" i="10"/>
  <c r="I41" i="10" s="1"/>
  <c r="G40" i="10"/>
  <c r="I40" i="10" s="1"/>
  <c r="G39" i="10"/>
  <c r="I39" i="10" s="1"/>
  <c r="G318" i="10"/>
  <c r="I318" i="10" s="1"/>
  <c r="G317" i="10"/>
  <c r="I317" i="10" s="1"/>
  <c r="G316" i="10"/>
  <c r="I316" i="10" s="1"/>
  <c r="G315" i="10"/>
  <c r="G313" i="10"/>
  <c r="I313" i="10" s="1"/>
  <c r="G312" i="10"/>
  <c r="I312" i="10" s="1"/>
  <c r="G311" i="10"/>
  <c r="I311" i="10" s="1"/>
  <c r="G310" i="10"/>
  <c r="I310" i="10" s="1"/>
  <c r="G309" i="10"/>
  <c r="I309" i="10" s="1"/>
  <c r="G308" i="10"/>
  <c r="I308" i="10" s="1"/>
  <c r="G306" i="10"/>
  <c r="I306" i="10" s="1"/>
  <c r="G305" i="10"/>
  <c r="I305" i="10" s="1"/>
  <c r="G304" i="10"/>
  <c r="G303" i="10"/>
  <c r="I303" i="10" s="1"/>
  <c r="G302" i="10"/>
  <c r="I302" i="10" s="1"/>
  <c r="G301" i="10"/>
  <c r="I301" i="10" s="1"/>
  <c r="G300" i="10"/>
  <c r="I300" i="10" s="1"/>
  <c r="G299" i="10"/>
  <c r="I299" i="10" s="1"/>
  <c r="G297" i="10"/>
  <c r="G296" i="10"/>
  <c r="I296" i="10" s="1"/>
  <c r="G295" i="10"/>
  <c r="I295" i="10" s="1"/>
  <c r="G294" i="10"/>
  <c r="I294" i="10" s="1"/>
  <c r="G293" i="10"/>
  <c r="I293" i="10" s="1"/>
  <c r="G292" i="10"/>
  <c r="I292" i="10" s="1"/>
  <c r="G291" i="10"/>
  <c r="I291" i="10" s="1"/>
  <c r="G290" i="10"/>
  <c r="I290" i="10" s="1"/>
  <c r="G289" i="10"/>
  <c r="I289" i="10" s="1"/>
  <c r="G288" i="10"/>
  <c r="G286" i="10"/>
  <c r="I286" i="10" s="1"/>
  <c r="G285" i="10"/>
  <c r="I285" i="10" s="1"/>
  <c r="G284" i="10"/>
  <c r="I284" i="10" s="1"/>
  <c r="G283" i="10"/>
  <c r="I283" i="10" s="1"/>
  <c r="G282" i="10"/>
  <c r="I282" i="10" s="1"/>
  <c r="G281" i="10"/>
  <c r="I281" i="10" s="1"/>
  <c r="G280" i="10"/>
  <c r="I280" i="10" s="1"/>
  <c r="G279" i="10"/>
  <c r="I279" i="10" s="1"/>
  <c r="G278" i="10"/>
  <c r="G276" i="10"/>
  <c r="I276" i="10" s="1"/>
  <c r="G275" i="10"/>
  <c r="I275" i="10" s="1"/>
  <c r="G274" i="10"/>
  <c r="I274" i="10" s="1"/>
  <c r="G273" i="10"/>
  <c r="I273" i="10" s="1"/>
  <c r="G272" i="10"/>
  <c r="I272" i="10" s="1"/>
  <c r="G271" i="10"/>
  <c r="I271" i="10" s="1"/>
  <c r="G270" i="10"/>
  <c r="I270" i="10" s="1"/>
  <c r="G269" i="10"/>
  <c r="G267" i="10"/>
  <c r="I267" i="10" s="1"/>
  <c r="G266" i="10"/>
  <c r="I266" i="10" s="1"/>
  <c r="G265" i="10"/>
  <c r="I265" i="10" s="1"/>
  <c r="G264" i="10"/>
  <c r="I264" i="10" s="1"/>
  <c r="G263" i="10"/>
  <c r="I263" i="10" s="1"/>
  <c r="G262" i="10"/>
  <c r="I262" i="10" s="1"/>
  <c r="G261" i="10"/>
  <c r="I261" i="10" s="1"/>
  <c r="G260" i="10"/>
  <c r="G258" i="10"/>
  <c r="I258" i="10" s="1"/>
  <c r="G257" i="10"/>
  <c r="I257" i="10" s="1"/>
  <c r="G256" i="10"/>
  <c r="I256" i="10" s="1"/>
  <c r="G255" i="10"/>
  <c r="I255" i="10" s="1"/>
  <c r="G254" i="10"/>
  <c r="I254" i="10" s="1"/>
  <c r="G253" i="10"/>
  <c r="I253" i="10" s="1"/>
  <c r="G252" i="10"/>
  <c r="G250" i="10"/>
  <c r="I250" i="10" s="1"/>
  <c r="G249" i="10"/>
  <c r="I249" i="10" s="1"/>
  <c r="G248" i="10"/>
  <c r="I248" i="10" s="1"/>
  <c r="G247" i="10"/>
  <c r="I247" i="10" s="1"/>
  <c r="G246" i="10"/>
  <c r="I246" i="10" s="1"/>
  <c r="G245" i="10"/>
  <c r="I245" i="10" s="1"/>
  <c r="G244" i="10"/>
  <c r="I244" i="10" s="1"/>
  <c r="G243" i="10"/>
  <c r="G242" i="10"/>
  <c r="G240" i="10"/>
  <c r="I240" i="10" s="1"/>
  <c r="G239" i="10"/>
  <c r="I239" i="10" s="1"/>
  <c r="G238" i="10"/>
  <c r="I238" i="10" s="1"/>
  <c r="G237" i="10"/>
  <c r="I237" i="10" s="1"/>
  <c r="G236" i="10"/>
  <c r="G235" i="10"/>
  <c r="I235" i="10" s="1"/>
  <c r="G234" i="10"/>
  <c r="I234" i="10" s="1"/>
  <c r="G232" i="10"/>
  <c r="I232" i="10" s="1"/>
  <c r="G231" i="10"/>
  <c r="I231" i="10" s="1"/>
  <c r="G230" i="10"/>
  <c r="I230" i="10" s="1"/>
  <c r="G229" i="10"/>
  <c r="I229" i="10" s="1"/>
  <c r="G228" i="10"/>
  <c r="I228" i="10" s="1"/>
  <c r="G227" i="10"/>
  <c r="I227" i="10" s="1"/>
  <c r="G226" i="10"/>
  <c r="I226" i="10" s="1"/>
  <c r="G224" i="10"/>
  <c r="I224" i="10" s="1"/>
  <c r="G223" i="10"/>
  <c r="I223" i="10" s="1"/>
  <c r="G222" i="10"/>
  <c r="I222" i="10" s="1"/>
  <c r="G221" i="10"/>
  <c r="I221" i="10" s="1"/>
  <c r="G220" i="10"/>
  <c r="I220" i="10" s="1"/>
  <c r="G219" i="10"/>
  <c r="I219" i="10" s="1"/>
  <c r="G218" i="10"/>
  <c r="G216" i="10"/>
  <c r="I216" i="10" s="1"/>
  <c r="G215" i="10"/>
  <c r="I215" i="10" s="1"/>
  <c r="I214" i="10"/>
  <c r="G214" i="10"/>
  <c r="G213" i="10"/>
  <c r="I213" i="10" s="1"/>
  <c r="G212" i="10"/>
  <c r="I212" i="10" s="1"/>
  <c r="I211" i="10"/>
  <c r="J212" i="10" s="1"/>
  <c r="G211" i="10"/>
  <c r="G209" i="10"/>
  <c r="I209" i="10" s="1"/>
  <c r="G208" i="10"/>
  <c r="I208" i="10" s="1"/>
  <c r="I207" i="10"/>
  <c r="G207" i="10"/>
  <c r="G206" i="10"/>
  <c r="I206" i="10" s="1"/>
  <c r="G205" i="10"/>
  <c r="K205" i="10" s="1"/>
  <c r="G203" i="10"/>
  <c r="I203" i="10" s="1"/>
  <c r="G202" i="10"/>
  <c r="G200" i="10"/>
  <c r="G199" i="10"/>
  <c r="I199" i="10" s="1"/>
  <c r="G197" i="10"/>
  <c r="I197" i="10" s="1"/>
  <c r="G196" i="10"/>
  <c r="I196" i="10" s="1"/>
  <c r="G195" i="10"/>
  <c r="I195" i="10" s="1"/>
  <c r="G194" i="10"/>
  <c r="I194" i="10" s="1"/>
  <c r="G193" i="10"/>
  <c r="I193" i="10" s="1"/>
  <c r="G192" i="10"/>
  <c r="K192" i="10" s="1"/>
  <c r="G190" i="10"/>
  <c r="I190" i="10" s="1"/>
  <c r="G189" i="10"/>
  <c r="G187" i="10"/>
  <c r="I187" i="10" s="1"/>
  <c r="G186" i="10"/>
  <c r="I186" i="10" s="1"/>
  <c r="G185" i="10"/>
  <c r="I185" i="10" s="1"/>
  <c r="G184" i="10"/>
  <c r="I184" i="10" s="1"/>
  <c r="G183" i="10"/>
  <c r="I183" i="10" s="1"/>
  <c r="G181" i="10"/>
  <c r="I181" i="10" s="1"/>
  <c r="G180" i="10"/>
  <c r="K181" i="10" s="1"/>
  <c r="G178" i="10"/>
  <c r="G177" i="10"/>
  <c r="I177" i="10" s="1"/>
  <c r="G176" i="10"/>
  <c r="G175" i="10"/>
  <c r="I175" i="10" s="1"/>
  <c r="G174" i="10"/>
  <c r="G173" i="10"/>
  <c r="I173" i="10" s="1"/>
  <c r="G171" i="10"/>
  <c r="I171" i="10" s="1"/>
  <c r="G170" i="10"/>
  <c r="I170" i="10" s="1"/>
  <c r="G169" i="10"/>
  <c r="I169" i="10" s="1"/>
  <c r="G168" i="10"/>
  <c r="I168" i="10" s="1"/>
  <c r="G167" i="10"/>
  <c r="I167" i="10" s="1"/>
  <c r="G166" i="10"/>
  <c r="I166" i="10" s="1"/>
  <c r="G165" i="10"/>
  <c r="G163" i="10"/>
  <c r="I163" i="10" s="1"/>
  <c r="G162" i="10"/>
  <c r="I162" i="10" s="1"/>
  <c r="G161" i="10"/>
  <c r="I161" i="10" s="1"/>
  <c r="G160" i="10"/>
  <c r="I160" i="10" s="1"/>
  <c r="G159" i="10"/>
  <c r="G158" i="10"/>
  <c r="I158" i="10" s="1"/>
  <c r="G157" i="10"/>
  <c r="I157" i="10" s="1"/>
  <c r="G156" i="10"/>
  <c r="I156" i="10" s="1"/>
  <c r="G154" i="10"/>
  <c r="I154" i="10" s="1"/>
  <c r="G153" i="10"/>
  <c r="I153" i="10" s="1"/>
  <c r="G152" i="10"/>
  <c r="I152" i="10" s="1"/>
  <c r="G151" i="10"/>
  <c r="I151" i="10" s="1"/>
  <c r="G150" i="10"/>
  <c r="I150" i="10" s="1"/>
  <c r="G149" i="10"/>
  <c r="I149" i="10" s="1"/>
  <c r="G148" i="10"/>
  <c r="I148" i="10" s="1"/>
  <c r="G147" i="10"/>
  <c r="I147" i="10" s="1"/>
  <c r="G146" i="10"/>
  <c r="G144" i="10"/>
  <c r="I144" i="10" s="1"/>
  <c r="G143" i="10"/>
  <c r="I143" i="10" s="1"/>
  <c r="G142" i="10"/>
  <c r="I142" i="10" s="1"/>
  <c r="G141" i="10"/>
  <c r="I141" i="10" s="1"/>
  <c r="G140" i="10"/>
  <c r="I140" i="10" s="1"/>
  <c r="G139" i="10"/>
  <c r="I139" i="10" s="1"/>
  <c r="G138" i="10"/>
  <c r="I138" i="10" s="1"/>
  <c r="G137" i="10"/>
  <c r="I137" i="10" s="1"/>
  <c r="G136" i="10"/>
  <c r="I136" i="10" s="1"/>
  <c r="G135" i="10"/>
  <c r="I135" i="10" s="1"/>
  <c r="G134" i="10"/>
  <c r="G132" i="10"/>
  <c r="I132" i="10" s="1"/>
  <c r="G131" i="10"/>
  <c r="I131" i="10" s="1"/>
  <c r="G130" i="10"/>
  <c r="I130" i="10" s="1"/>
  <c r="G129" i="10"/>
  <c r="I129" i="10" s="1"/>
  <c r="G128" i="10"/>
  <c r="I128" i="10" s="1"/>
  <c r="G127" i="10"/>
  <c r="I127" i="10" s="1"/>
  <c r="G126" i="10"/>
  <c r="G125" i="10"/>
  <c r="K125" i="10" s="1"/>
  <c r="G123" i="10"/>
  <c r="I123" i="10" s="1"/>
  <c r="G122" i="10"/>
  <c r="I122" i="10" s="1"/>
  <c r="G121" i="10"/>
  <c r="I121" i="10" s="1"/>
  <c r="G120" i="10"/>
  <c r="I120" i="10" s="1"/>
  <c r="G119" i="10"/>
  <c r="I119" i="10" s="1"/>
  <c r="G118" i="10"/>
  <c r="G116" i="10"/>
  <c r="I116" i="10" s="1"/>
  <c r="G115" i="10"/>
  <c r="I115" i="10" s="1"/>
  <c r="G114" i="10"/>
  <c r="I114" i="10" s="1"/>
  <c r="G113" i="10"/>
  <c r="G112" i="10"/>
  <c r="I112" i="10" s="1"/>
  <c r="G111" i="10"/>
  <c r="I111" i="10" s="1"/>
  <c r="G109" i="10"/>
  <c r="I109" i="10" s="1"/>
  <c r="G108" i="10"/>
  <c r="I108" i="10" s="1"/>
  <c r="G107" i="10"/>
  <c r="I107" i="10" s="1"/>
  <c r="G106" i="10"/>
  <c r="I106" i="10" s="1"/>
  <c r="G105" i="10"/>
  <c r="I105" i="10" s="1"/>
  <c r="G104" i="10"/>
  <c r="G102" i="10"/>
  <c r="I102" i="10" s="1"/>
  <c r="G101" i="10"/>
  <c r="I101" i="10" s="1"/>
  <c r="G100" i="10"/>
  <c r="I100" i="10" s="1"/>
  <c r="G99" i="10"/>
  <c r="I99" i="10" s="1"/>
  <c r="G98" i="10"/>
  <c r="I98" i="10" s="1"/>
  <c r="G97" i="10"/>
  <c r="K99" i="10" s="1"/>
  <c r="G95" i="10"/>
  <c r="I95" i="10" s="1"/>
  <c r="G94" i="10"/>
  <c r="I94" i="10" s="1"/>
  <c r="G93" i="10"/>
  <c r="I93" i="10" s="1"/>
  <c r="G92" i="10"/>
  <c r="I92" i="10" s="1"/>
  <c r="G91" i="10"/>
  <c r="I91" i="10" s="1"/>
  <c r="G90" i="10"/>
  <c r="I90" i="10" s="1"/>
  <c r="G88" i="10"/>
  <c r="G87" i="10"/>
  <c r="I87" i="10" s="1"/>
  <c r="G86" i="10"/>
  <c r="I86" i="10" s="1"/>
  <c r="G85" i="10"/>
  <c r="I85" i="10" s="1"/>
  <c r="G84" i="10"/>
  <c r="I84" i="10" s="1"/>
  <c r="G83" i="10"/>
  <c r="I83" i="10" s="1"/>
  <c r="G82" i="10"/>
  <c r="G77" i="10"/>
  <c r="I77" i="10" s="1"/>
  <c r="G76" i="10"/>
  <c r="I76" i="10" s="1"/>
  <c r="G75" i="10"/>
  <c r="I75" i="10" s="1"/>
  <c r="G74" i="10"/>
  <c r="I74" i="10" s="1"/>
  <c r="G73" i="10"/>
  <c r="I73" i="10" s="1"/>
  <c r="G72" i="10"/>
  <c r="I72" i="10" s="1"/>
  <c r="G71" i="10"/>
  <c r="G69" i="10"/>
  <c r="I69" i="10" s="1"/>
  <c r="G68" i="10"/>
  <c r="I68" i="10" s="1"/>
  <c r="G67" i="10"/>
  <c r="I67" i="10" s="1"/>
  <c r="G66" i="10"/>
  <c r="I66" i="10" s="1"/>
  <c r="G65" i="10"/>
  <c r="I65" i="10" s="1"/>
  <c r="G64" i="10"/>
  <c r="I64" i="10" s="1"/>
  <c r="G63" i="10"/>
  <c r="G61" i="10"/>
  <c r="I61" i="10" s="1"/>
  <c r="G60" i="10"/>
  <c r="I60" i="10" s="1"/>
  <c r="G59" i="10"/>
  <c r="I59" i="10" s="1"/>
  <c r="G58" i="10"/>
  <c r="I58" i="10" s="1"/>
  <c r="G57" i="10"/>
  <c r="I57" i="10" s="1"/>
  <c r="G56" i="10"/>
  <c r="G54" i="10"/>
  <c r="I54" i="10" s="1"/>
  <c r="G53" i="10"/>
  <c r="I53" i="10" s="1"/>
  <c r="G52" i="10"/>
  <c r="I52" i="10" s="1"/>
  <c r="G51" i="10"/>
  <c r="I51" i="10" s="1"/>
  <c r="G50" i="10"/>
  <c r="I50" i="10" s="1"/>
  <c r="G49" i="10"/>
  <c r="I49" i="10" s="1"/>
  <c r="G48" i="10"/>
  <c r="I48" i="10" s="1"/>
  <c r="G47" i="10"/>
  <c r="G45" i="10"/>
  <c r="I45" i="10" s="1"/>
  <c r="G44" i="10"/>
  <c r="I44" i="10" s="1"/>
  <c r="G43" i="10"/>
  <c r="G38" i="10"/>
  <c r="I38" i="10" s="1"/>
  <c r="G37" i="10"/>
  <c r="I37" i="10" s="1"/>
  <c r="G36" i="10"/>
  <c r="I36" i="10" s="1"/>
  <c r="G35" i="10"/>
  <c r="I35" i="10" s="1"/>
  <c r="G34" i="10"/>
  <c r="G33" i="10"/>
  <c r="G31" i="10"/>
  <c r="I31" i="10" s="1"/>
  <c r="G30" i="10"/>
  <c r="I30" i="10" s="1"/>
  <c r="G29" i="10"/>
  <c r="I29" i="10" s="1"/>
  <c r="G28" i="10"/>
  <c r="I28" i="10" s="1"/>
  <c r="G27" i="10"/>
  <c r="I27" i="10" s="1"/>
  <c r="G26" i="10"/>
  <c r="G24" i="10"/>
  <c r="I24" i="10" s="1"/>
  <c r="G23" i="10"/>
  <c r="I23" i="10" s="1"/>
  <c r="G22" i="10"/>
  <c r="I22" i="10" s="1"/>
  <c r="G21" i="10"/>
  <c r="I21" i="10" s="1"/>
  <c r="G19" i="10"/>
  <c r="I19" i="10" s="1"/>
  <c r="G18" i="10"/>
  <c r="I18" i="10" s="1"/>
  <c r="G17" i="10"/>
  <c r="I17" i="10" s="1"/>
  <c r="G16" i="10"/>
  <c r="I16" i="10" s="1"/>
  <c r="G15" i="10"/>
  <c r="I15" i="10" s="1"/>
  <c r="G14" i="10"/>
  <c r="I14" i="10" s="1"/>
  <c r="G12" i="10"/>
  <c r="I12" i="10" s="1"/>
  <c r="G11" i="10"/>
  <c r="I11" i="10" s="1"/>
  <c r="G10" i="10"/>
  <c r="I10" i="10" s="1"/>
  <c r="G9" i="10"/>
  <c r="I9" i="10" s="1"/>
  <c r="G8" i="10"/>
  <c r="I8" i="10" s="1"/>
  <c r="G7" i="10"/>
  <c r="K312" i="11"/>
  <c r="G315" i="11"/>
  <c r="I315" i="11" s="1"/>
  <c r="G314" i="11"/>
  <c r="I314" i="11" s="1"/>
  <c r="G313" i="11"/>
  <c r="I313" i="11" s="1"/>
  <c r="I312" i="11"/>
  <c r="J312" i="11" s="1"/>
  <c r="G312" i="11"/>
  <c r="G310" i="11"/>
  <c r="I310" i="11" s="1"/>
  <c r="G309" i="11"/>
  <c r="I309" i="11" s="1"/>
  <c r="G308" i="11"/>
  <c r="I308" i="11" s="1"/>
  <c r="G307" i="11"/>
  <c r="I307" i="11" s="1"/>
  <c r="G306" i="11"/>
  <c r="I306" i="11" s="1"/>
  <c r="G305" i="11"/>
  <c r="K310" i="11" s="1"/>
  <c r="G303" i="11"/>
  <c r="I303" i="11" s="1"/>
  <c r="G302" i="11"/>
  <c r="I302" i="11" s="1"/>
  <c r="G301" i="11"/>
  <c r="I301" i="11" s="1"/>
  <c r="G300" i="11"/>
  <c r="I300" i="11" s="1"/>
  <c r="G299" i="11"/>
  <c r="I299" i="11" s="1"/>
  <c r="G298" i="11"/>
  <c r="I298" i="11" s="1"/>
  <c r="G297" i="11"/>
  <c r="I297" i="11" s="1"/>
  <c r="G296" i="11"/>
  <c r="G294" i="11"/>
  <c r="I294" i="11" s="1"/>
  <c r="G293" i="11"/>
  <c r="I293" i="11" s="1"/>
  <c r="I292" i="11"/>
  <c r="G292" i="11"/>
  <c r="G291" i="11"/>
  <c r="I291" i="11" s="1"/>
  <c r="G290" i="11"/>
  <c r="I290" i="11" s="1"/>
  <c r="G289" i="11"/>
  <c r="I289" i="11" s="1"/>
  <c r="G288" i="11"/>
  <c r="I288" i="11" s="1"/>
  <c r="G287" i="11"/>
  <c r="I287" i="11" s="1"/>
  <c r="G286" i="11"/>
  <c r="G285" i="11"/>
  <c r="G280" i="11"/>
  <c r="I280" i="11" s="1"/>
  <c r="G279" i="11"/>
  <c r="I279" i="11" s="1"/>
  <c r="G278" i="11"/>
  <c r="I278" i="11" s="1"/>
  <c r="G277" i="11"/>
  <c r="I277" i="11" s="1"/>
  <c r="G276" i="11"/>
  <c r="G275" i="11"/>
  <c r="I275" i="11" s="1"/>
  <c r="G271" i="11"/>
  <c r="I271" i="11" s="1"/>
  <c r="G270" i="11"/>
  <c r="I270" i="11" s="1"/>
  <c r="G269" i="11"/>
  <c r="I269" i="11" s="1"/>
  <c r="G268" i="11"/>
  <c r="I268" i="11" s="1"/>
  <c r="G267" i="11"/>
  <c r="I267" i="11" s="1"/>
  <c r="G266" i="11"/>
  <c r="K269" i="11" s="1"/>
  <c r="G264" i="11"/>
  <c r="I264" i="11" s="1"/>
  <c r="G263" i="11"/>
  <c r="I263" i="11" s="1"/>
  <c r="G262" i="11"/>
  <c r="I262" i="11" s="1"/>
  <c r="G261" i="11"/>
  <c r="I261" i="11" s="1"/>
  <c r="G260" i="11"/>
  <c r="I260" i="11" s="1"/>
  <c r="G259" i="11"/>
  <c r="I259" i="11" s="1"/>
  <c r="G258" i="11"/>
  <c r="I258" i="11" s="1"/>
  <c r="G257" i="11"/>
  <c r="K260" i="11" s="1"/>
  <c r="G272" i="11"/>
  <c r="I272" i="11" s="1"/>
  <c r="G273" i="11"/>
  <c r="I273" i="11" s="1"/>
  <c r="G281" i="11"/>
  <c r="I281" i="11" s="1"/>
  <c r="G282" i="11"/>
  <c r="I282" i="11" s="1"/>
  <c r="G283" i="11"/>
  <c r="I283" i="11" s="1"/>
  <c r="G255" i="11"/>
  <c r="I255" i="11" s="1"/>
  <c r="G254" i="11"/>
  <c r="I254" i="11" s="1"/>
  <c r="I253" i="11"/>
  <c r="G253" i="11"/>
  <c r="G252" i="11"/>
  <c r="I252" i="11" s="1"/>
  <c r="G251" i="11"/>
  <c r="I251" i="11" s="1"/>
  <c r="G250" i="11"/>
  <c r="I250" i="11" s="1"/>
  <c r="G249" i="11"/>
  <c r="G246" i="11"/>
  <c r="I246" i="11" s="1"/>
  <c r="G243" i="11"/>
  <c r="I243" i="11" s="1"/>
  <c r="G242" i="11"/>
  <c r="I242" i="11" s="1"/>
  <c r="G241" i="11"/>
  <c r="I241" i="11" s="1"/>
  <c r="G240" i="11"/>
  <c r="I240" i="11" s="1"/>
  <c r="G239" i="11"/>
  <c r="G235" i="11"/>
  <c r="I235" i="11" s="1"/>
  <c r="G234" i="11"/>
  <c r="I234" i="11" s="1"/>
  <c r="G233" i="11"/>
  <c r="I233" i="11" s="1"/>
  <c r="G232" i="11"/>
  <c r="I232" i="11" s="1"/>
  <c r="G231" i="11"/>
  <c r="G229" i="11"/>
  <c r="I229" i="11" s="1"/>
  <c r="G228" i="11"/>
  <c r="I228" i="11" s="1"/>
  <c r="G227" i="11"/>
  <c r="I227" i="11" s="1"/>
  <c r="G226" i="11"/>
  <c r="I226" i="11" s="1"/>
  <c r="G225" i="11"/>
  <c r="I225" i="11" s="1"/>
  <c r="G224" i="11"/>
  <c r="G223" i="11"/>
  <c r="I223" i="11" s="1"/>
  <c r="G221" i="11"/>
  <c r="I221" i="11" s="1"/>
  <c r="G220" i="11"/>
  <c r="I220" i="11" s="1"/>
  <c r="G219" i="11"/>
  <c r="I219" i="11" s="1"/>
  <c r="G218" i="11"/>
  <c r="I218" i="11" s="1"/>
  <c r="G217" i="11"/>
  <c r="I217" i="11" s="1"/>
  <c r="G216" i="11"/>
  <c r="I216" i="11" s="1"/>
  <c r="G215" i="11"/>
  <c r="K215" i="11" s="1"/>
  <c r="K209" i="11"/>
  <c r="G213" i="11"/>
  <c r="I213" i="11" s="1"/>
  <c r="G212" i="11"/>
  <c r="I212" i="11" s="1"/>
  <c r="G211" i="11"/>
  <c r="I211" i="11" s="1"/>
  <c r="G210" i="11"/>
  <c r="I210" i="11" s="1"/>
  <c r="G209" i="11"/>
  <c r="I209" i="11" s="1"/>
  <c r="G208" i="11"/>
  <c r="K208" i="11" s="1"/>
  <c r="G206" i="11"/>
  <c r="I206" i="11" s="1"/>
  <c r="G205" i="11"/>
  <c r="I205" i="11" s="1"/>
  <c r="G204" i="11"/>
  <c r="I204" i="11" s="1"/>
  <c r="G203" i="11"/>
  <c r="I203" i="11" s="1"/>
  <c r="G202" i="11"/>
  <c r="G200" i="11"/>
  <c r="I200" i="11" s="1"/>
  <c r="G199" i="11"/>
  <c r="K200" i="11" s="1"/>
  <c r="G197" i="11"/>
  <c r="I197" i="11" s="1"/>
  <c r="G196" i="11"/>
  <c r="G194" i="11"/>
  <c r="I194" i="11" s="1"/>
  <c r="G189" i="11"/>
  <c r="G193" i="11"/>
  <c r="I193" i="11" s="1"/>
  <c r="G192" i="11"/>
  <c r="I192" i="11" s="1"/>
  <c r="G191" i="11"/>
  <c r="I191" i="11" s="1"/>
  <c r="G190" i="11"/>
  <c r="G187" i="11"/>
  <c r="I187" i="11" s="1"/>
  <c r="G186" i="11"/>
  <c r="I186" i="11" s="1"/>
  <c r="G184" i="11"/>
  <c r="I184" i="11" s="1"/>
  <c r="G183" i="11"/>
  <c r="I183" i="11" s="1"/>
  <c r="G182" i="11"/>
  <c r="I182" i="11" s="1"/>
  <c r="G181" i="11"/>
  <c r="G180" i="11"/>
  <c r="G178" i="11"/>
  <c r="I178" i="11" s="1"/>
  <c r="G177" i="11"/>
  <c r="K178" i="11" s="1"/>
  <c r="G175" i="11"/>
  <c r="G174" i="11"/>
  <c r="I174" i="11" s="1"/>
  <c r="G173" i="11"/>
  <c r="I173" i="11" s="1"/>
  <c r="G172" i="11"/>
  <c r="I172" i="11" s="1"/>
  <c r="G171" i="11"/>
  <c r="G170" i="11"/>
  <c r="G168" i="11"/>
  <c r="I168" i="11" s="1"/>
  <c r="G167" i="11"/>
  <c r="I167" i="11" s="1"/>
  <c r="G166" i="11"/>
  <c r="I166" i="11" s="1"/>
  <c r="G165" i="11"/>
  <c r="I165" i="11" s="1"/>
  <c r="G164" i="11"/>
  <c r="I164" i="11" s="1"/>
  <c r="G163" i="11"/>
  <c r="I163" i="11" s="1"/>
  <c r="G162" i="11"/>
  <c r="G160" i="11"/>
  <c r="I160" i="11" s="1"/>
  <c r="G159" i="11"/>
  <c r="I159" i="11" s="1"/>
  <c r="G158" i="11"/>
  <c r="I158" i="11" s="1"/>
  <c r="G157" i="11"/>
  <c r="I157" i="11" s="1"/>
  <c r="G156" i="11"/>
  <c r="I156" i="11" s="1"/>
  <c r="G155" i="11"/>
  <c r="I155" i="11" s="1"/>
  <c r="G154" i="11"/>
  <c r="I154" i="11" s="1"/>
  <c r="G153" i="11"/>
  <c r="G151" i="11"/>
  <c r="I151" i="11" s="1"/>
  <c r="G150" i="11"/>
  <c r="I150" i="11" s="1"/>
  <c r="G149" i="11"/>
  <c r="I149" i="11" s="1"/>
  <c r="G148" i="11"/>
  <c r="I148" i="11" s="1"/>
  <c r="G147" i="11"/>
  <c r="I147" i="11" s="1"/>
  <c r="G146" i="11"/>
  <c r="I146" i="11" s="1"/>
  <c r="G145" i="11"/>
  <c r="I145" i="11" s="1"/>
  <c r="G144" i="11"/>
  <c r="I144" i="11" s="1"/>
  <c r="G143" i="11"/>
  <c r="G141" i="11"/>
  <c r="I141" i="11" s="1"/>
  <c r="G140" i="11"/>
  <c r="I140" i="11" s="1"/>
  <c r="G139" i="11"/>
  <c r="I139" i="11" s="1"/>
  <c r="G138" i="11"/>
  <c r="I138" i="11" s="1"/>
  <c r="G137" i="11"/>
  <c r="I137" i="11" s="1"/>
  <c r="G136" i="11"/>
  <c r="I136" i="11" s="1"/>
  <c r="G135" i="11"/>
  <c r="I135" i="11" s="1"/>
  <c r="G134" i="11"/>
  <c r="I134" i="11" s="1"/>
  <c r="G133" i="11"/>
  <c r="I133" i="11" s="1"/>
  <c r="G132" i="11"/>
  <c r="G131" i="11"/>
  <c r="I131" i="11" s="1"/>
  <c r="G129" i="11"/>
  <c r="I129" i="11" s="1"/>
  <c r="G128" i="11"/>
  <c r="I128" i="11" s="1"/>
  <c r="G127" i="11"/>
  <c r="I127" i="11" s="1"/>
  <c r="G126" i="11"/>
  <c r="I126" i="11" s="1"/>
  <c r="G125" i="11"/>
  <c r="I125" i="11" s="1"/>
  <c r="G124" i="11"/>
  <c r="I124" i="11" s="1"/>
  <c r="G123" i="11"/>
  <c r="I123" i="11" s="1"/>
  <c r="G122" i="11"/>
  <c r="G120" i="11"/>
  <c r="I120" i="11" s="1"/>
  <c r="G119" i="11"/>
  <c r="I119" i="11" s="1"/>
  <c r="G118" i="11"/>
  <c r="G117" i="11"/>
  <c r="I117" i="11" s="1"/>
  <c r="G116" i="11"/>
  <c r="G115" i="11"/>
  <c r="G113" i="11"/>
  <c r="I113" i="11" s="1"/>
  <c r="G112" i="11"/>
  <c r="I112" i="11" s="1"/>
  <c r="G111" i="11"/>
  <c r="I111" i="11" s="1"/>
  <c r="G110" i="11"/>
  <c r="I110" i="11" s="1"/>
  <c r="G109" i="11"/>
  <c r="I109" i="11" s="1"/>
  <c r="G108" i="11"/>
  <c r="G103" i="11"/>
  <c r="I103" i="11" s="1"/>
  <c r="G102" i="11"/>
  <c r="I102" i="11" s="1"/>
  <c r="G101" i="11"/>
  <c r="I101" i="11" s="1"/>
  <c r="J101" i="11" s="1"/>
  <c r="G99" i="11"/>
  <c r="I99" i="11" s="1"/>
  <c r="G98" i="11"/>
  <c r="I98" i="11" s="1"/>
  <c r="G97" i="11"/>
  <c r="I97" i="11" s="1"/>
  <c r="G96" i="11"/>
  <c r="I96" i="11" s="1"/>
  <c r="G95" i="11"/>
  <c r="G94" i="11"/>
  <c r="I94" i="11" s="1"/>
  <c r="G87" i="11"/>
  <c r="I87" i="11" s="1"/>
  <c r="G88" i="11"/>
  <c r="I88" i="11" s="1"/>
  <c r="G89" i="11"/>
  <c r="I89" i="11" s="1"/>
  <c r="G90" i="11"/>
  <c r="I90" i="11" s="1"/>
  <c r="G91" i="11"/>
  <c r="I91" i="11" s="1"/>
  <c r="G79" i="11"/>
  <c r="I79" i="11" s="1"/>
  <c r="G80" i="11"/>
  <c r="I80" i="11" s="1"/>
  <c r="G81" i="11"/>
  <c r="I81" i="11" s="1"/>
  <c r="G82" i="11"/>
  <c r="I82" i="11" s="1"/>
  <c r="G83" i="11"/>
  <c r="I83" i="11" s="1"/>
  <c r="G84" i="11"/>
  <c r="I84" i="11" s="1"/>
  <c r="G85" i="11"/>
  <c r="G77" i="11"/>
  <c r="I77" i="11" s="1"/>
  <c r="G76" i="11"/>
  <c r="I76" i="11" s="1"/>
  <c r="G75" i="11"/>
  <c r="I75" i="11" s="1"/>
  <c r="G74" i="11"/>
  <c r="I74" i="11" s="1"/>
  <c r="G73" i="11"/>
  <c r="I73" i="11" s="1"/>
  <c r="G72" i="11"/>
  <c r="I72" i="11" s="1"/>
  <c r="G71" i="11"/>
  <c r="I71" i="11" s="1"/>
  <c r="G70" i="11"/>
  <c r="I70" i="11" s="1"/>
  <c r="G69" i="11"/>
  <c r="G68" i="11"/>
  <c r="G66" i="11"/>
  <c r="I66" i="11" s="1"/>
  <c r="G65" i="11"/>
  <c r="I65" i="11" s="1"/>
  <c r="G64" i="11"/>
  <c r="I64" i="11" s="1"/>
  <c r="G63" i="11"/>
  <c r="I63" i="11" s="1"/>
  <c r="G62" i="11"/>
  <c r="G61" i="11"/>
  <c r="I61" i="11" s="1"/>
  <c r="G60" i="11"/>
  <c r="K61" i="11" s="1"/>
  <c r="G58" i="11"/>
  <c r="I58" i="11" s="1"/>
  <c r="G57" i="11"/>
  <c r="I57" i="11" s="1"/>
  <c r="G56" i="11"/>
  <c r="I56" i="11" s="1"/>
  <c r="G55" i="11"/>
  <c r="I55" i="11" s="1"/>
  <c r="G54" i="11"/>
  <c r="I54" i="11" s="1"/>
  <c r="G53" i="11"/>
  <c r="K53" i="11" s="1"/>
  <c r="G51" i="11"/>
  <c r="I51" i="11" s="1"/>
  <c r="G50" i="11"/>
  <c r="I50" i="11" s="1"/>
  <c r="G49" i="11"/>
  <c r="I49" i="11" s="1"/>
  <c r="G48" i="11"/>
  <c r="I48" i="11" s="1"/>
  <c r="G47" i="11"/>
  <c r="I47" i="11" s="1"/>
  <c r="G46" i="11"/>
  <c r="I46" i="11" s="1"/>
  <c r="K45" i="11"/>
  <c r="G45" i="11"/>
  <c r="G44" i="11"/>
  <c r="G42" i="11"/>
  <c r="I42" i="11" s="1"/>
  <c r="G41" i="11"/>
  <c r="G40" i="11"/>
  <c r="G33" i="11"/>
  <c r="I33" i="11" s="1"/>
  <c r="J33" i="11" s="1"/>
  <c r="G38" i="11"/>
  <c r="I38" i="11" s="1"/>
  <c r="G37" i="11"/>
  <c r="I37" i="11" s="1"/>
  <c r="G36" i="11"/>
  <c r="I36" i="11" s="1"/>
  <c r="G35" i="11"/>
  <c r="G34" i="11"/>
  <c r="G31" i="11"/>
  <c r="I31" i="11" s="1"/>
  <c r="G30" i="11"/>
  <c r="I30" i="11" s="1"/>
  <c r="G29" i="11"/>
  <c r="I29" i="11" s="1"/>
  <c r="G28" i="11"/>
  <c r="I28" i="11" s="1"/>
  <c r="G27" i="11"/>
  <c r="I27" i="11" s="1"/>
  <c r="G26" i="11"/>
  <c r="I26" i="11" s="1"/>
  <c r="G24" i="11"/>
  <c r="I24" i="11" s="1"/>
  <c r="G23" i="11"/>
  <c r="I23" i="11" s="1"/>
  <c r="G22" i="11"/>
  <c r="I22" i="11" s="1"/>
  <c r="G21" i="11"/>
  <c r="G19" i="11"/>
  <c r="I19" i="11" s="1"/>
  <c r="G18" i="11"/>
  <c r="I18" i="11" s="1"/>
  <c r="G17" i="11"/>
  <c r="I17" i="11" s="1"/>
  <c r="G16" i="11"/>
  <c r="I16" i="11" s="1"/>
  <c r="G15" i="11"/>
  <c r="I15" i="11" s="1"/>
  <c r="G14" i="11"/>
  <c r="G12" i="11"/>
  <c r="I12" i="11" s="1"/>
  <c r="G11" i="11"/>
  <c r="I11" i="11" s="1"/>
  <c r="G10" i="11"/>
  <c r="I10" i="11" s="1"/>
  <c r="G9" i="11"/>
  <c r="G8" i="11"/>
  <c r="I8" i="11" s="1"/>
  <c r="G7" i="11"/>
  <c r="I7" i="11" s="1"/>
  <c r="K174" i="10" l="1"/>
  <c r="K278" i="11"/>
  <c r="K204" i="11"/>
  <c r="J103" i="11"/>
  <c r="K166" i="10"/>
  <c r="K288" i="11"/>
  <c r="K255" i="11"/>
  <c r="K300" i="11"/>
  <c r="K80" i="10"/>
  <c r="K42" i="11"/>
  <c r="K74" i="11"/>
  <c r="K197" i="11"/>
  <c r="K267" i="11"/>
  <c r="K315" i="11"/>
  <c r="AB10" i="2"/>
  <c r="AC10" i="2" s="1"/>
  <c r="AB17" i="2"/>
  <c r="AC17" i="2" s="1"/>
  <c r="AB13" i="2"/>
  <c r="AC13" i="2" s="1"/>
  <c r="AB9" i="2"/>
  <c r="AC9" i="2" s="1"/>
  <c r="AB8" i="2"/>
  <c r="AC8" i="2" s="1"/>
  <c r="AB14" i="2"/>
  <c r="AC14" i="2" s="1"/>
  <c r="S7" i="2"/>
  <c r="Y7" i="2"/>
  <c r="R7" i="2"/>
  <c r="W7" i="2"/>
  <c r="K38" i="10"/>
  <c r="K106" i="10"/>
  <c r="K200" i="10"/>
  <c r="I178" i="10"/>
  <c r="K251" i="11"/>
  <c r="K276" i="11"/>
  <c r="K294" i="11"/>
  <c r="I196" i="11"/>
  <c r="J197" i="11" s="1"/>
  <c r="K206" i="11"/>
  <c r="I257" i="11"/>
  <c r="K36" i="11"/>
  <c r="K48" i="11"/>
  <c r="K117" i="11"/>
  <c r="K194" i="11"/>
  <c r="I249" i="11"/>
  <c r="K283" i="11"/>
  <c r="K280" i="11"/>
  <c r="K286" i="11"/>
  <c r="K291" i="11"/>
  <c r="I175" i="11"/>
  <c r="K290" i="11"/>
  <c r="K203" i="11"/>
  <c r="K253" i="11"/>
  <c r="K258" i="11"/>
  <c r="K262" i="11"/>
  <c r="I285" i="11"/>
  <c r="J315" i="11"/>
  <c r="L315" i="11" s="1"/>
  <c r="K55" i="11"/>
  <c r="K109" i="11"/>
  <c r="K202" i="11"/>
  <c r="K241" i="11"/>
  <c r="K249" i="11"/>
  <c r="K36" i="10"/>
  <c r="J24" i="10"/>
  <c r="K77" i="10"/>
  <c r="K112" i="10"/>
  <c r="I200" i="10"/>
  <c r="K214" i="10"/>
  <c r="K246" i="10"/>
  <c r="K35" i="10"/>
  <c r="K158" i="10"/>
  <c r="K190" i="10"/>
  <c r="K41" i="10"/>
  <c r="K140" i="10"/>
  <c r="K137" i="10"/>
  <c r="K73" i="10"/>
  <c r="I71" i="10"/>
  <c r="K85" i="10"/>
  <c r="I165" i="10"/>
  <c r="J166" i="10" s="1"/>
  <c r="L166" i="10" s="1"/>
  <c r="I189" i="10"/>
  <c r="J190" i="10" s="1"/>
  <c r="L190" i="10" s="1"/>
  <c r="I205" i="10"/>
  <c r="J205" i="10" s="1"/>
  <c r="L205" i="10" s="1"/>
  <c r="K224" i="10"/>
  <c r="K218" i="10"/>
  <c r="I243" i="10"/>
  <c r="K29" i="10"/>
  <c r="K33" i="10"/>
  <c r="I33" i="10"/>
  <c r="K45" i="10"/>
  <c r="K116" i="10"/>
  <c r="I218" i="10"/>
  <c r="J220" i="10" s="1"/>
  <c r="K227" i="10"/>
  <c r="I43" i="10"/>
  <c r="J45" i="10" s="1"/>
  <c r="K54" i="10"/>
  <c r="K58" i="10"/>
  <c r="K132" i="10"/>
  <c r="J187" i="10"/>
  <c r="K212" i="10"/>
  <c r="L212" i="10" s="1"/>
  <c r="K211" i="10"/>
  <c r="K303" i="10"/>
  <c r="K300" i="10"/>
  <c r="K100" i="10"/>
  <c r="K102" i="10"/>
  <c r="K130" i="10"/>
  <c r="K178" i="10"/>
  <c r="K244" i="10"/>
  <c r="K243" i="10"/>
  <c r="K265" i="10"/>
  <c r="K267" i="10"/>
  <c r="I97" i="10"/>
  <c r="J99" i="10" s="1"/>
  <c r="L99" i="10" s="1"/>
  <c r="I125" i="10"/>
  <c r="J125" i="10" s="1"/>
  <c r="L125" i="10" s="1"/>
  <c r="I174" i="10"/>
  <c r="K187" i="10"/>
  <c r="K184" i="10"/>
  <c r="K240" i="10"/>
  <c r="K235" i="10"/>
  <c r="I242" i="10"/>
  <c r="J250" i="10" s="1"/>
  <c r="K283" i="10"/>
  <c r="J19" i="10"/>
  <c r="K19" i="10"/>
  <c r="K12" i="10"/>
  <c r="K24" i="10"/>
  <c r="K56" i="10"/>
  <c r="K69" i="10"/>
  <c r="K64" i="10"/>
  <c r="I63" i="10"/>
  <c r="K94" i="10"/>
  <c r="I88" i="10"/>
  <c r="K114" i="10"/>
  <c r="I118" i="10"/>
  <c r="K123" i="10"/>
  <c r="K120" i="10"/>
  <c r="K148" i="10"/>
  <c r="I146" i="10"/>
  <c r="J147" i="10" s="1"/>
  <c r="K152" i="10"/>
  <c r="K163" i="10"/>
  <c r="K171" i="10"/>
  <c r="K170" i="10"/>
  <c r="J174" i="10"/>
  <c r="L174" i="10" s="1"/>
  <c r="J112" i="10"/>
  <c r="I7" i="10"/>
  <c r="J12" i="10" s="1"/>
  <c r="I47" i="10"/>
  <c r="K51" i="10"/>
  <c r="K121" i="10"/>
  <c r="K144" i="10"/>
  <c r="K138" i="10"/>
  <c r="K135" i="10"/>
  <c r="I134" i="10"/>
  <c r="K142" i="10"/>
  <c r="K150" i="10"/>
  <c r="K176" i="10"/>
  <c r="I176" i="10"/>
  <c r="K88" i="10"/>
  <c r="K83" i="10"/>
  <c r="I82" i="10"/>
  <c r="K109" i="10"/>
  <c r="K31" i="10"/>
  <c r="I34" i="10"/>
  <c r="J41" i="10" s="1"/>
  <c r="K48" i="10"/>
  <c r="I56" i="10"/>
  <c r="K67" i="10"/>
  <c r="I26" i="10"/>
  <c r="K49" i="10"/>
  <c r="K61" i="10"/>
  <c r="K75" i="10"/>
  <c r="K91" i="10"/>
  <c r="K162" i="10"/>
  <c r="K207" i="10"/>
  <c r="K256" i="10"/>
  <c r="I252" i="10"/>
  <c r="K252" i="10"/>
  <c r="K254" i="10"/>
  <c r="K258" i="10"/>
  <c r="K297" i="10"/>
  <c r="K289" i="10"/>
  <c r="I288" i="10"/>
  <c r="K293" i="10"/>
  <c r="K294" i="10"/>
  <c r="K291" i="10"/>
  <c r="K306" i="10"/>
  <c r="I104" i="10"/>
  <c r="I113" i="10"/>
  <c r="J114" i="10" s="1"/>
  <c r="I126" i="10"/>
  <c r="K127" i="10"/>
  <c r="K154" i="10"/>
  <c r="J158" i="10"/>
  <c r="L158" i="10" s="1"/>
  <c r="I159" i="10"/>
  <c r="J163" i="10" s="1"/>
  <c r="K160" i="10"/>
  <c r="K177" i="10"/>
  <c r="J231" i="10"/>
  <c r="J227" i="10"/>
  <c r="J232" i="10"/>
  <c r="J229" i="10"/>
  <c r="K276" i="10"/>
  <c r="K104" i="10"/>
  <c r="K147" i="10"/>
  <c r="K168" i="10"/>
  <c r="J184" i="10"/>
  <c r="J186" i="10"/>
  <c r="J185" i="10"/>
  <c r="K186" i="10"/>
  <c r="K195" i="10"/>
  <c r="K209" i="10"/>
  <c r="J214" i="10"/>
  <c r="I236" i="10"/>
  <c r="J240" i="10" s="1"/>
  <c r="K238" i="10"/>
  <c r="K274" i="10"/>
  <c r="K310" i="10"/>
  <c r="K309" i="10"/>
  <c r="K129" i="10"/>
  <c r="J160" i="10"/>
  <c r="L160" i="10" s="1"/>
  <c r="I180" i="10"/>
  <c r="J181" i="10" s="1"/>
  <c r="J200" i="10"/>
  <c r="K203" i="10"/>
  <c r="I202" i="10"/>
  <c r="J203" i="10" s="1"/>
  <c r="J206" i="10"/>
  <c r="K232" i="10"/>
  <c r="I315" i="10"/>
  <c r="K315" i="10"/>
  <c r="K318" i="10"/>
  <c r="K193" i="10"/>
  <c r="J216" i="10"/>
  <c r="K222" i="10"/>
  <c r="K231" i="10"/>
  <c r="K250" i="10"/>
  <c r="K263" i="10"/>
  <c r="K272" i="10"/>
  <c r="K281" i="10"/>
  <c r="K286" i="10"/>
  <c r="K313" i="10"/>
  <c r="K185" i="10"/>
  <c r="I192" i="10"/>
  <c r="K194" i="10"/>
  <c r="K197" i="10"/>
  <c r="K206" i="10"/>
  <c r="J211" i="10"/>
  <c r="K216" i="10"/>
  <c r="K220" i="10"/>
  <c r="K229" i="10"/>
  <c r="K248" i="10"/>
  <c r="I260" i="10"/>
  <c r="K261" i="10"/>
  <c r="I269" i="10"/>
  <c r="K270" i="10"/>
  <c r="I278" i="10"/>
  <c r="K279" i="10"/>
  <c r="I297" i="10"/>
  <c r="K302" i="10"/>
  <c r="I304" i="10"/>
  <c r="J235" i="10"/>
  <c r="L235" i="10" s="1"/>
  <c r="K237" i="10"/>
  <c r="L312" i="11"/>
  <c r="I305" i="11"/>
  <c r="K306" i="11"/>
  <c r="K307" i="11"/>
  <c r="K303" i="11"/>
  <c r="K299" i="11"/>
  <c r="I296" i="11"/>
  <c r="K297" i="11"/>
  <c r="I286" i="11"/>
  <c r="I276" i="11"/>
  <c r="J276" i="11" s="1"/>
  <c r="K271" i="11"/>
  <c r="K273" i="11"/>
  <c r="I266" i="11"/>
  <c r="J271" i="11" s="1"/>
  <c r="K264" i="11"/>
  <c r="K228" i="11"/>
  <c r="K240" i="11"/>
  <c r="K243" i="11"/>
  <c r="K232" i="11"/>
  <c r="K234" i="11"/>
  <c r="K235" i="11"/>
  <c r="I239" i="11"/>
  <c r="K219" i="11"/>
  <c r="K226" i="11"/>
  <c r="K229" i="11"/>
  <c r="K217" i="11"/>
  <c r="K221" i="11"/>
  <c r="K224" i="11"/>
  <c r="I231" i="11"/>
  <c r="I224" i="11"/>
  <c r="I215" i="11"/>
  <c r="J215" i="11" s="1"/>
  <c r="K211" i="11"/>
  <c r="K213" i="11"/>
  <c r="I208" i="11"/>
  <c r="I202" i="11"/>
  <c r="I199" i="11"/>
  <c r="J200" i="11" s="1"/>
  <c r="L200" i="11" s="1"/>
  <c r="K183" i="11"/>
  <c r="L197" i="11"/>
  <c r="K103" i="11"/>
  <c r="L103" i="11" s="1"/>
  <c r="K111" i="11"/>
  <c r="K33" i="11"/>
  <c r="L33" i="11" s="1"/>
  <c r="K189" i="11"/>
  <c r="K192" i="11"/>
  <c r="I44" i="11"/>
  <c r="J51" i="11" s="1"/>
  <c r="K113" i="11"/>
  <c r="I115" i="11"/>
  <c r="K187" i="11"/>
  <c r="K190" i="11"/>
  <c r="K46" i="11"/>
  <c r="K101" i="11"/>
  <c r="L101" i="11" s="1"/>
  <c r="K191" i="11"/>
  <c r="I189" i="11"/>
  <c r="I190" i="11"/>
  <c r="K182" i="11"/>
  <c r="K184" i="11"/>
  <c r="K181" i="11"/>
  <c r="J187" i="11"/>
  <c r="I180" i="11"/>
  <c r="I181" i="11"/>
  <c r="K175" i="11"/>
  <c r="K171" i="11"/>
  <c r="K174" i="11"/>
  <c r="K173" i="11"/>
  <c r="I170" i="11"/>
  <c r="I177" i="11"/>
  <c r="J178" i="11" s="1"/>
  <c r="I171" i="11"/>
  <c r="K160" i="11"/>
  <c r="K167" i="11"/>
  <c r="K159" i="11"/>
  <c r="K165" i="11"/>
  <c r="K168" i="11"/>
  <c r="I162" i="11"/>
  <c r="K157" i="11"/>
  <c r="K163" i="11"/>
  <c r="I153" i="11"/>
  <c r="K155" i="11"/>
  <c r="K137" i="11"/>
  <c r="K141" i="11"/>
  <c r="K132" i="11"/>
  <c r="K135" i="11"/>
  <c r="K139" i="11"/>
  <c r="K134" i="11"/>
  <c r="K145" i="11"/>
  <c r="K149" i="11"/>
  <c r="I143" i="11"/>
  <c r="K144" i="11"/>
  <c r="K147" i="11"/>
  <c r="K151" i="11"/>
  <c r="K124" i="11"/>
  <c r="K122" i="11"/>
  <c r="K127" i="11"/>
  <c r="K126" i="11"/>
  <c r="K129" i="11"/>
  <c r="I132" i="11"/>
  <c r="J139" i="11" s="1"/>
  <c r="K120" i="11"/>
  <c r="I118" i="11"/>
  <c r="K118" i="11"/>
  <c r="I122" i="11"/>
  <c r="I116" i="11"/>
  <c r="I108" i="11"/>
  <c r="K97" i="11"/>
  <c r="K91" i="11"/>
  <c r="I95" i="11"/>
  <c r="J99" i="11" s="1"/>
  <c r="K96" i="11"/>
  <c r="K99" i="11"/>
  <c r="I85" i="11"/>
  <c r="J88" i="11" s="1"/>
  <c r="K72" i="11"/>
  <c r="K88" i="11"/>
  <c r="J82" i="11"/>
  <c r="K77" i="11"/>
  <c r="K82" i="11"/>
  <c r="J80" i="11"/>
  <c r="I68" i="11"/>
  <c r="K70" i="11"/>
  <c r="K80" i="11"/>
  <c r="K85" i="11"/>
  <c r="I69" i="11"/>
  <c r="K66" i="11"/>
  <c r="K64" i="11"/>
  <c r="K58" i="11"/>
  <c r="K51" i="11"/>
  <c r="I62" i="11"/>
  <c r="I60" i="11"/>
  <c r="J61" i="11" s="1"/>
  <c r="I53" i="11"/>
  <c r="J58" i="11" s="1"/>
  <c r="I45" i="11"/>
  <c r="I40" i="11"/>
  <c r="I41" i="11"/>
  <c r="K35" i="11"/>
  <c r="K38" i="11"/>
  <c r="I35" i="11"/>
  <c r="I34" i="11"/>
  <c r="K24" i="11"/>
  <c r="J29" i="11"/>
  <c r="K31" i="11"/>
  <c r="J31" i="11"/>
  <c r="K29" i="11"/>
  <c r="I21" i="11"/>
  <c r="K19" i="11"/>
  <c r="K12" i="11"/>
  <c r="I9" i="11"/>
  <c r="J12" i="11" s="1"/>
  <c r="I14" i="11"/>
  <c r="J19" i="11" s="1"/>
  <c r="G303" i="9"/>
  <c r="I303" i="9" s="1"/>
  <c r="G302" i="9"/>
  <c r="G303" i="12"/>
  <c r="I303" i="12" s="1"/>
  <c r="G302" i="12"/>
  <c r="K303" i="12" s="1"/>
  <c r="G134" i="9"/>
  <c r="I134" i="9" s="1"/>
  <c r="G133" i="9"/>
  <c r="I133" i="9" s="1"/>
  <c r="G132" i="9"/>
  <c r="I132" i="9" s="1"/>
  <c r="G131" i="9"/>
  <c r="G134" i="12"/>
  <c r="I134" i="12" s="1"/>
  <c r="G133" i="12"/>
  <c r="I133" i="12" s="1"/>
  <c r="G132" i="12"/>
  <c r="I132" i="12" s="1"/>
  <c r="G131" i="12"/>
  <c r="G136" i="12"/>
  <c r="I136" i="12" s="1"/>
  <c r="G137" i="12"/>
  <c r="I137" i="12"/>
  <c r="J273" i="11" l="1"/>
  <c r="L273" i="11" s="1"/>
  <c r="K303" i="9"/>
  <c r="J154" i="10"/>
  <c r="J278" i="11"/>
  <c r="L278" i="11" s="1"/>
  <c r="J280" i="11"/>
  <c r="L280" i="11" s="1"/>
  <c r="L181" i="10"/>
  <c r="AB7" i="2"/>
  <c r="AC7" i="2" s="1"/>
  <c r="J77" i="10"/>
  <c r="J80" i="10"/>
  <c r="L80" i="10" s="1"/>
  <c r="L187" i="10"/>
  <c r="J207" i="10"/>
  <c r="L207" i="10" s="1"/>
  <c r="J209" i="10"/>
  <c r="L209" i="10" s="1"/>
  <c r="L184" i="10"/>
  <c r="L200" i="10"/>
  <c r="J75" i="10"/>
  <c r="L214" i="10"/>
  <c r="J162" i="10"/>
  <c r="L229" i="10"/>
  <c r="L114" i="10"/>
  <c r="J148" i="10"/>
  <c r="L148" i="10" s="1"/>
  <c r="J176" i="10"/>
  <c r="L176" i="10" s="1"/>
  <c r="L112" i="10"/>
  <c r="J102" i="10"/>
  <c r="L102" i="10" s="1"/>
  <c r="J73" i="10"/>
  <c r="J74" i="11"/>
  <c r="L74" i="11" s="1"/>
  <c r="J209" i="11"/>
  <c r="J208" i="11"/>
  <c r="L208" i="11" s="1"/>
  <c r="J217" i="11"/>
  <c r="L217" i="11" s="1"/>
  <c r="L271" i="11"/>
  <c r="J42" i="11"/>
  <c r="L42" i="11" s="1"/>
  <c r="J294" i="11"/>
  <c r="L294" i="11" s="1"/>
  <c r="J290" i="11"/>
  <c r="L290" i="11" s="1"/>
  <c r="J291" i="11"/>
  <c r="J286" i="11"/>
  <c r="L286" i="11" s="1"/>
  <c r="J288" i="11"/>
  <c r="L288" i="11" s="1"/>
  <c r="L178" i="11"/>
  <c r="J260" i="11"/>
  <c r="L260" i="11" s="1"/>
  <c r="J262" i="11"/>
  <c r="L262" i="11" s="1"/>
  <c r="J258" i="11"/>
  <c r="J213" i="11"/>
  <c r="L213" i="11" s="1"/>
  <c r="J264" i="11"/>
  <c r="L264" i="11" s="1"/>
  <c r="J206" i="11"/>
  <c r="J204" i="11"/>
  <c r="J202" i="11"/>
  <c r="J203" i="11"/>
  <c r="L203" i="11" s="1"/>
  <c r="J211" i="11"/>
  <c r="L211" i="11" s="1"/>
  <c r="J221" i="11"/>
  <c r="J219" i="11"/>
  <c r="J269" i="11"/>
  <c r="L269" i="11" s="1"/>
  <c r="J267" i="11"/>
  <c r="L267" i="11" s="1"/>
  <c r="L276" i="11"/>
  <c r="L291" i="11"/>
  <c r="J255" i="11"/>
  <c r="L255" i="11" s="1"/>
  <c r="J249" i="11"/>
  <c r="L249" i="11" s="1"/>
  <c r="J251" i="11"/>
  <c r="L251" i="11" s="1"/>
  <c r="J253" i="11"/>
  <c r="L253" i="11" s="1"/>
  <c r="J283" i="11"/>
  <c r="L283" i="11" s="1"/>
  <c r="L163" i="10"/>
  <c r="J127" i="10"/>
  <c r="L127" i="10" s="1"/>
  <c r="L220" i="10"/>
  <c r="J246" i="10"/>
  <c r="L246" i="10" s="1"/>
  <c r="L41" i="10"/>
  <c r="J33" i="10"/>
  <c r="L33" i="10" s="1"/>
  <c r="J36" i="10"/>
  <c r="J38" i="10"/>
  <c r="L38" i="10" s="1"/>
  <c r="J35" i="10"/>
  <c r="L35" i="10" s="1"/>
  <c r="J238" i="10"/>
  <c r="L238" i="10" s="1"/>
  <c r="J132" i="10"/>
  <c r="L132" i="10" s="1"/>
  <c r="J170" i="10"/>
  <c r="L170" i="10" s="1"/>
  <c r="L77" i="10"/>
  <c r="J248" i="10"/>
  <c r="L248" i="10" s="1"/>
  <c r="J129" i="10"/>
  <c r="L129" i="10" s="1"/>
  <c r="L73" i="10"/>
  <c r="L45" i="10"/>
  <c r="J243" i="10"/>
  <c r="L243" i="10" s="1"/>
  <c r="J222" i="10"/>
  <c r="L222" i="10" s="1"/>
  <c r="L162" i="10"/>
  <c r="L227" i="10"/>
  <c r="J150" i="10"/>
  <c r="J100" i="10"/>
  <c r="L100" i="10" s="1"/>
  <c r="J224" i="10"/>
  <c r="L224" i="10" s="1"/>
  <c r="J116" i="10"/>
  <c r="L116" i="10" s="1"/>
  <c r="J244" i="10"/>
  <c r="L244" i="10" s="1"/>
  <c r="J168" i="10"/>
  <c r="L168" i="10" s="1"/>
  <c r="J178" i="10"/>
  <c r="L178" i="10" s="1"/>
  <c r="L211" i="10"/>
  <c r="J171" i="10"/>
  <c r="L171" i="10" s="1"/>
  <c r="J218" i="10"/>
  <c r="L218" i="10" s="1"/>
  <c r="L206" i="10"/>
  <c r="L240" i="10"/>
  <c r="L186" i="10"/>
  <c r="J130" i="10"/>
  <c r="L130" i="10" s="1"/>
  <c r="J152" i="10"/>
  <c r="L152" i="10" s="1"/>
  <c r="L12" i="10"/>
  <c r="L19" i="10"/>
  <c r="L250" i="10"/>
  <c r="J54" i="10"/>
  <c r="L54" i="10" s="1"/>
  <c r="J49" i="10"/>
  <c r="L49" i="10" s="1"/>
  <c r="J51" i="10"/>
  <c r="L51" i="10" s="1"/>
  <c r="J48" i="10"/>
  <c r="L48" i="10" s="1"/>
  <c r="J67" i="10"/>
  <c r="L67" i="10" s="1"/>
  <c r="J69" i="10"/>
  <c r="L69" i="10" s="1"/>
  <c r="J64" i="10"/>
  <c r="L64" i="10" s="1"/>
  <c r="J313" i="10"/>
  <c r="L313" i="10" s="1"/>
  <c r="J309" i="10"/>
  <c r="L309" i="10" s="1"/>
  <c r="J310" i="10"/>
  <c r="L310" i="10" s="1"/>
  <c r="J286" i="10"/>
  <c r="L286" i="10" s="1"/>
  <c r="J281" i="10"/>
  <c r="L281" i="10" s="1"/>
  <c r="J279" i="10"/>
  <c r="L279" i="10" s="1"/>
  <c r="J283" i="10"/>
  <c r="L283" i="10" s="1"/>
  <c r="J263" i="10"/>
  <c r="L263" i="10" s="1"/>
  <c r="J267" i="10"/>
  <c r="L267" i="10" s="1"/>
  <c r="J261" i="10"/>
  <c r="L261" i="10" s="1"/>
  <c r="J265" i="10"/>
  <c r="L265" i="10" s="1"/>
  <c r="L203" i="10"/>
  <c r="L231" i="10"/>
  <c r="J294" i="10"/>
  <c r="L294" i="10" s="1"/>
  <c r="J291" i="10"/>
  <c r="L291" i="10" s="1"/>
  <c r="J293" i="10"/>
  <c r="L293" i="10" s="1"/>
  <c r="J289" i="10"/>
  <c r="L289" i="10" s="1"/>
  <c r="J297" i="10"/>
  <c r="L297" i="10" s="1"/>
  <c r="J177" i="10"/>
  <c r="L177" i="10" s="1"/>
  <c r="J318" i="10"/>
  <c r="L318" i="10" s="1"/>
  <c r="J315" i="10"/>
  <c r="L315" i="10" s="1"/>
  <c r="J29" i="10"/>
  <c r="L29" i="10" s="1"/>
  <c r="J31" i="10"/>
  <c r="L31" i="10" s="1"/>
  <c r="J303" i="10"/>
  <c r="L303" i="10" s="1"/>
  <c r="J300" i="10"/>
  <c r="L300" i="10" s="1"/>
  <c r="J302" i="10"/>
  <c r="L302" i="10" s="1"/>
  <c r="J306" i="10"/>
  <c r="L306" i="10" s="1"/>
  <c r="J272" i="10"/>
  <c r="L272" i="10" s="1"/>
  <c r="J276" i="10"/>
  <c r="L276" i="10" s="1"/>
  <c r="J270" i="10"/>
  <c r="L270" i="10" s="1"/>
  <c r="J274" i="10"/>
  <c r="L274" i="10" s="1"/>
  <c r="J193" i="10"/>
  <c r="L193" i="10" s="1"/>
  <c r="J195" i="10"/>
  <c r="L195" i="10" s="1"/>
  <c r="J197" i="10"/>
  <c r="L197" i="10" s="1"/>
  <c r="J194" i="10"/>
  <c r="L194" i="10" s="1"/>
  <c r="J192" i="10"/>
  <c r="L192" i="10" s="1"/>
  <c r="L232" i="10"/>
  <c r="J254" i="10"/>
  <c r="L254" i="10" s="1"/>
  <c r="J258" i="10"/>
  <c r="L258" i="10" s="1"/>
  <c r="J252" i="10"/>
  <c r="L252" i="10" s="1"/>
  <c r="J256" i="10"/>
  <c r="L256" i="10" s="1"/>
  <c r="L154" i="10"/>
  <c r="L36" i="10"/>
  <c r="J85" i="10"/>
  <c r="L85" i="10" s="1"/>
  <c r="J83" i="10"/>
  <c r="L83" i="10" s="1"/>
  <c r="J88" i="10"/>
  <c r="L88" i="10" s="1"/>
  <c r="L75" i="10"/>
  <c r="J237" i="10"/>
  <c r="L237" i="10" s="1"/>
  <c r="L216" i="10"/>
  <c r="L185" i="10"/>
  <c r="J106" i="10"/>
  <c r="L106" i="10" s="1"/>
  <c r="J109" i="10"/>
  <c r="L109" i="10" s="1"/>
  <c r="J104" i="10"/>
  <c r="L104" i="10" s="1"/>
  <c r="L150" i="10"/>
  <c r="J61" i="10"/>
  <c r="L61" i="10" s="1"/>
  <c r="J58" i="10"/>
  <c r="L58" i="10" s="1"/>
  <c r="J56" i="10"/>
  <c r="L56" i="10" s="1"/>
  <c r="J142" i="10"/>
  <c r="L142" i="10" s="1"/>
  <c r="J144" i="10"/>
  <c r="L144" i="10" s="1"/>
  <c r="J140" i="10"/>
  <c r="L140" i="10" s="1"/>
  <c r="J137" i="10"/>
  <c r="L137" i="10" s="1"/>
  <c r="J138" i="10"/>
  <c r="L138" i="10" s="1"/>
  <c r="J135" i="10"/>
  <c r="L135" i="10" s="1"/>
  <c r="L147" i="10"/>
  <c r="J123" i="10"/>
  <c r="L123" i="10" s="1"/>
  <c r="J120" i="10"/>
  <c r="L120" i="10" s="1"/>
  <c r="J121" i="10"/>
  <c r="L121" i="10" s="1"/>
  <c r="J91" i="10"/>
  <c r="L91" i="10" s="1"/>
  <c r="J94" i="10"/>
  <c r="L94" i="10" s="1"/>
  <c r="L24" i="10"/>
  <c r="J306" i="11"/>
  <c r="L306" i="11" s="1"/>
  <c r="J310" i="11"/>
  <c r="L310" i="11" s="1"/>
  <c r="J307" i="11"/>
  <c r="L307" i="11" s="1"/>
  <c r="J299" i="11"/>
  <c r="L299" i="11" s="1"/>
  <c r="J300" i="11"/>
  <c r="L300" i="11" s="1"/>
  <c r="J297" i="11"/>
  <c r="L297" i="11" s="1"/>
  <c r="J303" i="11"/>
  <c r="L303" i="11" s="1"/>
  <c r="L258" i="11"/>
  <c r="J243" i="11"/>
  <c r="L243" i="11" s="1"/>
  <c r="J240" i="11"/>
  <c r="L240" i="11" s="1"/>
  <c r="J241" i="11"/>
  <c r="L241" i="11" s="1"/>
  <c r="J232" i="11"/>
  <c r="L232" i="11" s="1"/>
  <c r="J234" i="11"/>
  <c r="L234" i="11" s="1"/>
  <c r="J235" i="11"/>
  <c r="L235" i="11" s="1"/>
  <c r="L219" i="11"/>
  <c r="L221" i="11"/>
  <c r="J229" i="11"/>
  <c r="L229" i="11" s="1"/>
  <c r="J226" i="11"/>
  <c r="L226" i="11" s="1"/>
  <c r="J228" i="11"/>
  <c r="L228" i="11" s="1"/>
  <c r="J224" i="11"/>
  <c r="L224" i="11" s="1"/>
  <c r="L215" i="11"/>
  <c r="L209" i="11"/>
  <c r="L204" i="11"/>
  <c r="L206" i="11"/>
  <c r="L202" i="11"/>
  <c r="J45" i="11"/>
  <c r="L45" i="11" s="1"/>
  <c r="J111" i="11"/>
  <c r="L111" i="11" s="1"/>
  <c r="J113" i="11"/>
  <c r="L113" i="11" s="1"/>
  <c r="J109" i="11"/>
  <c r="L109" i="11" s="1"/>
  <c r="J48" i="11"/>
  <c r="L48" i="11" s="1"/>
  <c r="L187" i="11"/>
  <c r="J117" i="11"/>
  <c r="L117" i="11" s="1"/>
  <c r="J55" i="11"/>
  <c r="L55" i="11" s="1"/>
  <c r="J53" i="11"/>
  <c r="J190" i="11"/>
  <c r="L190" i="11" s="1"/>
  <c r="J194" i="11"/>
  <c r="L194" i="11" s="1"/>
  <c r="J191" i="11"/>
  <c r="L191" i="11" s="1"/>
  <c r="J192" i="11"/>
  <c r="L192" i="11" s="1"/>
  <c r="J189" i="11"/>
  <c r="L189" i="11" s="1"/>
  <c r="J184" i="11"/>
  <c r="L184" i="11" s="1"/>
  <c r="J182" i="11"/>
  <c r="L182" i="11" s="1"/>
  <c r="J183" i="11"/>
  <c r="L183" i="11" s="1"/>
  <c r="J181" i="11"/>
  <c r="L181" i="11" s="1"/>
  <c r="J171" i="11"/>
  <c r="L171" i="11" s="1"/>
  <c r="J173" i="11"/>
  <c r="L173" i="11" s="1"/>
  <c r="J174" i="11"/>
  <c r="L174" i="11" s="1"/>
  <c r="J175" i="11"/>
  <c r="L175" i="11" s="1"/>
  <c r="L139" i="11"/>
  <c r="J159" i="11"/>
  <c r="L159" i="11" s="1"/>
  <c r="J160" i="11"/>
  <c r="L160" i="11" s="1"/>
  <c r="J157" i="11"/>
  <c r="L157" i="11" s="1"/>
  <c r="J168" i="11"/>
  <c r="L168" i="11" s="1"/>
  <c r="J165" i="11"/>
  <c r="L165" i="11" s="1"/>
  <c r="J167" i="11"/>
  <c r="L167" i="11" s="1"/>
  <c r="J163" i="11"/>
  <c r="L163" i="11" s="1"/>
  <c r="J155" i="11"/>
  <c r="L155" i="11" s="1"/>
  <c r="J134" i="11"/>
  <c r="L134" i="11" s="1"/>
  <c r="J132" i="11"/>
  <c r="L132" i="11" s="1"/>
  <c r="J137" i="11"/>
  <c r="L137" i="11" s="1"/>
  <c r="J135" i="11"/>
  <c r="L135" i="11" s="1"/>
  <c r="J141" i="11"/>
  <c r="L141" i="11" s="1"/>
  <c r="J151" i="11"/>
  <c r="L151" i="11" s="1"/>
  <c r="J147" i="11"/>
  <c r="L147" i="11" s="1"/>
  <c r="J144" i="11"/>
  <c r="L144" i="11" s="1"/>
  <c r="J149" i="11"/>
  <c r="L149" i="11" s="1"/>
  <c r="J145" i="11"/>
  <c r="L145" i="11" s="1"/>
  <c r="J127" i="11"/>
  <c r="L127" i="11" s="1"/>
  <c r="J124" i="11"/>
  <c r="L124" i="11" s="1"/>
  <c r="J129" i="11"/>
  <c r="L129" i="11" s="1"/>
  <c r="J126" i="11"/>
  <c r="L126" i="11" s="1"/>
  <c r="J122" i="11"/>
  <c r="L122" i="11" s="1"/>
  <c r="J120" i="11"/>
  <c r="L120" i="11" s="1"/>
  <c r="J118" i="11"/>
  <c r="L118" i="11" s="1"/>
  <c r="J91" i="11"/>
  <c r="L91" i="11" s="1"/>
  <c r="J85" i="11"/>
  <c r="L85" i="11" s="1"/>
  <c r="L99" i="11"/>
  <c r="J96" i="11"/>
  <c r="L96" i="11" s="1"/>
  <c r="J97" i="11"/>
  <c r="L97" i="11" s="1"/>
  <c r="L51" i="11"/>
  <c r="L82" i="11"/>
  <c r="L88" i="11"/>
  <c r="J77" i="11"/>
  <c r="L77" i="11" s="1"/>
  <c r="J70" i="11"/>
  <c r="L70" i="11" s="1"/>
  <c r="J72" i="11"/>
  <c r="L72" i="11" s="1"/>
  <c r="L80" i="11"/>
  <c r="J66" i="11"/>
  <c r="L66" i="11" s="1"/>
  <c r="J64" i="11"/>
  <c r="L64" i="11" s="1"/>
  <c r="L61" i="11"/>
  <c r="L58" i="11"/>
  <c r="L53" i="11"/>
  <c r="L31" i="11"/>
  <c r="L29" i="11"/>
  <c r="J46" i="11"/>
  <c r="L46" i="11" s="1"/>
  <c r="J38" i="11"/>
  <c r="L38" i="11" s="1"/>
  <c r="J35" i="11"/>
  <c r="L35" i="11" s="1"/>
  <c r="J36" i="11"/>
  <c r="L36" i="11" s="1"/>
  <c r="L19" i="11"/>
  <c r="L12" i="11"/>
  <c r="I302" i="9"/>
  <c r="J303" i="9" s="1"/>
  <c r="L303" i="9" s="1"/>
  <c r="I302" i="12"/>
  <c r="J303" i="12" s="1"/>
  <c r="L303" i="12" s="1"/>
  <c r="K132" i="9"/>
  <c r="I131" i="9"/>
  <c r="K134" i="9"/>
  <c r="J137" i="12"/>
  <c r="K132" i="12"/>
  <c r="K134" i="12"/>
  <c r="I131" i="12"/>
  <c r="K137" i="12"/>
  <c r="L137" i="12" s="1"/>
  <c r="G92" i="11"/>
  <c r="I92" i="11" s="1"/>
  <c r="G104" i="11"/>
  <c r="G105" i="11"/>
  <c r="I105" i="11" s="1"/>
  <c r="G106" i="11"/>
  <c r="I106" i="11" s="1"/>
  <c r="G236" i="11"/>
  <c r="G237" i="11"/>
  <c r="I237" i="11" s="1"/>
  <c r="G244" i="11"/>
  <c r="G245" i="11"/>
  <c r="I245" i="11" s="1"/>
  <c r="G247" i="11"/>
  <c r="I247" i="11" s="1"/>
  <c r="G307" i="12"/>
  <c r="K307" i="12" s="1"/>
  <c r="G305" i="12"/>
  <c r="G300" i="12"/>
  <c r="K300" i="12" s="1"/>
  <c r="G298" i="12"/>
  <c r="I298" i="12" s="1"/>
  <c r="G297" i="12"/>
  <c r="G295" i="12"/>
  <c r="I295" i="12" s="1"/>
  <c r="G294" i="12"/>
  <c r="I294" i="12" s="1"/>
  <c r="G293" i="12"/>
  <c r="I293" i="12" s="1"/>
  <c r="G292" i="12"/>
  <c r="I292" i="12" s="1"/>
  <c r="G290" i="12"/>
  <c r="I290" i="12" s="1"/>
  <c r="G289" i="12"/>
  <c r="I289" i="12" s="1"/>
  <c r="G288" i="12"/>
  <c r="I288" i="12" s="1"/>
  <c r="G287" i="12"/>
  <c r="G285" i="12"/>
  <c r="I285" i="12" s="1"/>
  <c r="G284" i="12"/>
  <c r="I284" i="12" s="1"/>
  <c r="G283" i="12"/>
  <c r="I283" i="12" s="1"/>
  <c r="G282" i="12"/>
  <c r="I282" i="12" s="1"/>
  <c r="G281" i="12"/>
  <c r="I281" i="12" s="1"/>
  <c r="G280" i="12"/>
  <c r="G279" i="12"/>
  <c r="I279" i="12" s="1"/>
  <c r="G277" i="12"/>
  <c r="I277" i="12" s="1"/>
  <c r="G276" i="12"/>
  <c r="I276" i="12" s="1"/>
  <c r="G275" i="12"/>
  <c r="I275" i="12" s="1"/>
  <c r="G274" i="12"/>
  <c r="I274" i="12" s="1"/>
  <c r="G273" i="12"/>
  <c r="I273" i="12" s="1"/>
  <c r="G272" i="12"/>
  <c r="G271" i="12"/>
  <c r="I271" i="12" s="1"/>
  <c r="G269" i="12"/>
  <c r="I269" i="12" s="1"/>
  <c r="G268" i="12"/>
  <c r="I268" i="12" s="1"/>
  <c r="G267" i="12"/>
  <c r="I267" i="12" s="1"/>
  <c r="G266" i="12"/>
  <c r="I266" i="12" s="1"/>
  <c r="G265" i="12"/>
  <c r="I265" i="12" s="1"/>
  <c r="G264" i="12"/>
  <c r="I264" i="12" s="1"/>
  <c r="G263" i="12"/>
  <c r="I263" i="12" s="1"/>
  <c r="G262" i="12"/>
  <c r="K262" i="12" s="1"/>
  <c r="G260" i="12"/>
  <c r="I260" i="12" s="1"/>
  <c r="G259" i="12"/>
  <c r="I259" i="12" s="1"/>
  <c r="G258" i="12"/>
  <c r="I258" i="12" s="1"/>
  <c r="G257" i="12"/>
  <c r="I257" i="12" s="1"/>
  <c r="G256" i="12"/>
  <c r="I256" i="12" s="1"/>
  <c r="G255" i="12"/>
  <c r="G254" i="12"/>
  <c r="I254" i="12" s="1"/>
  <c r="G253" i="12"/>
  <c r="I253" i="12" s="1"/>
  <c r="J253" i="12" s="1"/>
  <c r="G251" i="12"/>
  <c r="I251" i="12" s="1"/>
  <c r="G250" i="12"/>
  <c r="I250" i="12" s="1"/>
  <c r="G249" i="12"/>
  <c r="I249" i="12" s="1"/>
  <c r="G248" i="12"/>
  <c r="I248" i="12" s="1"/>
  <c r="G247" i="12"/>
  <c r="I247" i="12" s="1"/>
  <c r="G246" i="12"/>
  <c r="G244" i="12"/>
  <c r="I244" i="12" s="1"/>
  <c r="G243" i="12"/>
  <c r="I243" i="12" s="1"/>
  <c r="G242" i="12"/>
  <c r="I242" i="12" s="1"/>
  <c r="G241" i="12"/>
  <c r="I241" i="12" s="1"/>
  <c r="G240" i="12"/>
  <c r="I240" i="12" s="1"/>
  <c r="G239" i="12"/>
  <c r="I239" i="12" s="1"/>
  <c r="G238" i="12"/>
  <c r="G236" i="12"/>
  <c r="I236" i="12" s="1"/>
  <c r="G235" i="12"/>
  <c r="I235" i="12" s="1"/>
  <c r="G234" i="12"/>
  <c r="I234" i="12" s="1"/>
  <c r="G233" i="12"/>
  <c r="G232" i="12"/>
  <c r="I232" i="12" s="1"/>
  <c r="G230" i="12"/>
  <c r="I230" i="12" s="1"/>
  <c r="G229" i="12"/>
  <c r="I229" i="12" s="1"/>
  <c r="G228" i="12"/>
  <c r="I228" i="12" s="1"/>
  <c r="G227" i="12"/>
  <c r="I227" i="12" s="1"/>
  <c r="G226" i="12"/>
  <c r="G225" i="12"/>
  <c r="G223" i="12"/>
  <c r="I223" i="12" s="1"/>
  <c r="G222" i="12"/>
  <c r="I222" i="12" s="1"/>
  <c r="G221" i="12"/>
  <c r="I221" i="12" s="1"/>
  <c r="G220" i="12"/>
  <c r="I220" i="12" s="1"/>
  <c r="G219" i="12"/>
  <c r="I219" i="12" s="1"/>
  <c r="G218" i="12"/>
  <c r="G217" i="12"/>
  <c r="I217" i="12" s="1"/>
  <c r="G215" i="12"/>
  <c r="I215" i="12" s="1"/>
  <c r="G214" i="12"/>
  <c r="I214" i="12" s="1"/>
  <c r="G213" i="12"/>
  <c r="I213" i="12" s="1"/>
  <c r="G212" i="12"/>
  <c r="I212" i="12" s="1"/>
  <c r="G211" i="12"/>
  <c r="I211" i="12" s="1"/>
  <c r="G210" i="12"/>
  <c r="I210" i="12" s="1"/>
  <c r="G209" i="12"/>
  <c r="G207" i="12"/>
  <c r="I207" i="12" s="1"/>
  <c r="G206" i="12"/>
  <c r="I206" i="12" s="1"/>
  <c r="G205" i="12"/>
  <c r="I205" i="12" s="1"/>
  <c r="G204" i="12"/>
  <c r="I204" i="12" s="1"/>
  <c r="G203" i="12"/>
  <c r="I203" i="12" s="1"/>
  <c r="G202" i="12"/>
  <c r="I202" i="12" s="1"/>
  <c r="G201" i="12"/>
  <c r="G199" i="12"/>
  <c r="I199" i="12" s="1"/>
  <c r="G198" i="12"/>
  <c r="I198" i="12" s="1"/>
  <c r="G197" i="12"/>
  <c r="I197" i="12" s="1"/>
  <c r="G196" i="12"/>
  <c r="I196" i="12" s="1"/>
  <c r="G195" i="12"/>
  <c r="I195" i="12" s="1"/>
  <c r="G194" i="12"/>
  <c r="G192" i="12"/>
  <c r="I192" i="12" s="1"/>
  <c r="G191" i="12"/>
  <c r="I191" i="12" s="1"/>
  <c r="G190" i="12"/>
  <c r="I190" i="12" s="1"/>
  <c r="G189" i="12"/>
  <c r="G188" i="12"/>
  <c r="I188" i="12" s="1"/>
  <c r="G187" i="12"/>
  <c r="G185" i="12"/>
  <c r="I185" i="12" s="1"/>
  <c r="G184" i="12"/>
  <c r="I184" i="12" s="1"/>
  <c r="G183" i="12"/>
  <c r="I183" i="12" s="1"/>
  <c r="G182" i="12"/>
  <c r="I182" i="12" s="1"/>
  <c r="G181" i="12"/>
  <c r="G180" i="12"/>
  <c r="I180" i="12" s="1"/>
  <c r="G178" i="12"/>
  <c r="I178" i="12" s="1"/>
  <c r="G177" i="12"/>
  <c r="I177" i="12" s="1"/>
  <c r="G176" i="12"/>
  <c r="I176" i="12" s="1"/>
  <c r="G175" i="12"/>
  <c r="I175" i="12" s="1"/>
  <c r="G174" i="12"/>
  <c r="I174" i="12" s="1"/>
  <c r="G173" i="12"/>
  <c r="K173" i="12" s="1"/>
  <c r="G171" i="12"/>
  <c r="I171" i="12" s="1"/>
  <c r="G170" i="12"/>
  <c r="I170" i="12" s="1"/>
  <c r="G169" i="12"/>
  <c r="I169" i="12" s="1"/>
  <c r="G168" i="12"/>
  <c r="I168" i="12" s="1"/>
  <c r="G167" i="12"/>
  <c r="I167" i="12" s="1"/>
  <c r="G166" i="12"/>
  <c r="I166" i="12" s="1"/>
  <c r="G165" i="12"/>
  <c r="G164" i="12"/>
  <c r="I164" i="12" s="1"/>
  <c r="G162" i="12"/>
  <c r="I162" i="12" s="1"/>
  <c r="G161" i="12"/>
  <c r="I161" i="12" s="1"/>
  <c r="G160" i="12"/>
  <c r="I160" i="12" s="1"/>
  <c r="G159" i="12"/>
  <c r="I159" i="12" s="1"/>
  <c r="G158" i="12"/>
  <c r="I158" i="12" s="1"/>
  <c r="G157" i="12"/>
  <c r="I157" i="12" s="1"/>
  <c r="G156" i="12"/>
  <c r="I156" i="12" s="1"/>
  <c r="G155" i="12"/>
  <c r="G153" i="12"/>
  <c r="I153" i="12" s="1"/>
  <c r="G152" i="12"/>
  <c r="I152" i="12" s="1"/>
  <c r="G151" i="12"/>
  <c r="I151" i="12" s="1"/>
  <c r="G150" i="12"/>
  <c r="I150" i="12" s="1"/>
  <c r="G149" i="12"/>
  <c r="I149" i="12" s="1"/>
  <c r="G148" i="12"/>
  <c r="I148" i="12" s="1"/>
  <c r="G147" i="12"/>
  <c r="I147" i="12" s="1"/>
  <c r="G146" i="12"/>
  <c r="I146" i="12" s="1"/>
  <c r="G145" i="12"/>
  <c r="G143" i="12"/>
  <c r="I143" i="12" s="1"/>
  <c r="G142" i="12"/>
  <c r="I142" i="12" s="1"/>
  <c r="G141" i="12"/>
  <c r="I141" i="12" s="1"/>
  <c r="G140" i="12"/>
  <c r="I140" i="12" s="1"/>
  <c r="G139" i="12"/>
  <c r="I139" i="12" s="1"/>
  <c r="G138" i="12"/>
  <c r="I138" i="12" s="1"/>
  <c r="G129" i="12"/>
  <c r="I129" i="12" s="1"/>
  <c r="G128" i="12"/>
  <c r="I128" i="12" s="1"/>
  <c r="G127" i="12"/>
  <c r="I127" i="12" s="1"/>
  <c r="G126" i="12"/>
  <c r="I126" i="12" s="1"/>
  <c r="G125" i="12"/>
  <c r="I125" i="12" s="1"/>
  <c r="G124" i="12"/>
  <c r="I124" i="12" s="1"/>
  <c r="G123" i="12"/>
  <c r="G122" i="12"/>
  <c r="I122" i="12" s="1"/>
  <c r="G121" i="12"/>
  <c r="G119" i="12"/>
  <c r="I119" i="12" s="1"/>
  <c r="G118" i="12"/>
  <c r="I118" i="12" s="1"/>
  <c r="G117" i="12"/>
  <c r="G115" i="12"/>
  <c r="I115" i="12" s="1"/>
  <c r="G114" i="12"/>
  <c r="I114" i="12" s="1"/>
  <c r="G113" i="12"/>
  <c r="I113" i="12" s="1"/>
  <c r="G112" i="12"/>
  <c r="I112" i="12" s="1"/>
  <c r="G111" i="12"/>
  <c r="I111" i="12" s="1"/>
  <c r="G110" i="12"/>
  <c r="I110" i="12" s="1"/>
  <c r="G109" i="12"/>
  <c r="I109" i="12" s="1"/>
  <c r="G108" i="12"/>
  <c r="G106" i="12"/>
  <c r="I106" i="12" s="1"/>
  <c r="G105" i="12"/>
  <c r="I105" i="12" s="1"/>
  <c r="G104" i="12"/>
  <c r="G103" i="12"/>
  <c r="K103" i="12" s="1"/>
  <c r="G101" i="12"/>
  <c r="I101" i="12" s="1"/>
  <c r="G100" i="12"/>
  <c r="I100" i="12" s="1"/>
  <c r="G99" i="12"/>
  <c r="I99" i="12" s="1"/>
  <c r="G98" i="12"/>
  <c r="I98" i="12" s="1"/>
  <c r="G97" i="12"/>
  <c r="I97" i="12" s="1"/>
  <c r="G96" i="12"/>
  <c r="G95" i="12"/>
  <c r="G93" i="12"/>
  <c r="I93" i="12" s="1"/>
  <c r="G92" i="12"/>
  <c r="I92" i="12" s="1"/>
  <c r="G91" i="12"/>
  <c r="G90" i="12"/>
  <c r="I90" i="12" s="1"/>
  <c r="G89" i="12"/>
  <c r="I89" i="12" s="1"/>
  <c r="G87" i="12"/>
  <c r="I87" i="12" s="1"/>
  <c r="G86" i="12"/>
  <c r="I86" i="12" s="1"/>
  <c r="G85" i="12"/>
  <c r="G84" i="12"/>
  <c r="I84" i="12" s="1"/>
  <c r="G83" i="12"/>
  <c r="G82" i="12"/>
  <c r="G80" i="12"/>
  <c r="I80" i="12" s="1"/>
  <c r="G79" i="12"/>
  <c r="I79" i="12" s="1"/>
  <c r="G78" i="12"/>
  <c r="I78" i="12" s="1"/>
  <c r="G77" i="12"/>
  <c r="I77" i="12" s="1"/>
  <c r="G76" i="12"/>
  <c r="G74" i="12"/>
  <c r="I74" i="12" s="1"/>
  <c r="G73" i="12"/>
  <c r="I73" i="12" s="1"/>
  <c r="G72" i="12"/>
  <c r="I72" i="12" s="1"/>
  <c r="G71" i="12"/>
  <c r="I71" i="12" s="1"/>
  <c r="G70" i="12"/>
  <c r="G68" i="12"/>
  <c r="I68" i="12" s="1"/>
  <c r="G67" i="12"/>
  <c r="I67" i="12" s="1"/>
  <c r="G66" i="12"/>
  <c r="I66" i="12" s="1"/>
  <c r="G65" i="12"/>
  <c r="I65" i="12" s="1"/>
  <c r="G64" i="12"/>
  <c r="G63" i="12"/>
  <c r="G61" i="12"/>
  <c r="I61" i="12" s="1"/>
  <c r="G60" i="12"/>
  <c r="I60" i="12" s="1"/>
  <c r="G59" i="12"/>
  <c r="I59" i="12" s="1"/>
  <c r="G58" i="12"/>
  <c r="I58" i="12" s="1"/>
  <c r="G57" i="12"/>
  <c r="I57" i="12" s="1"/>
  <c r="G56" i="12"/>
  <c r="I56" i="12" s="1"/>
  <c r="G55" i="12"/>
  <c r="G53" i="12"/>
  <c r="I53" i="12" s="1"/>
  <c r="G52" i="12"/>
  <c r="G51" i="12"/>
  <c r="I51" i="12" s="1"/>
  <c r="G50" i="12"/>
  <c r="I50" i="12" s="1"/>
  <c r="G49" i="12"/>
  <c r="I49" i="12" s="1"/>
  <c r="G47" i="12"/>
  <c r="I47" i="12" s="1"/>
  <c r="G46" i="12"/>
  <c r="I46" i="12" s="1"/>
  <c r="G45" i="12"/>
  <c r="I45" i="12" s="1"/>
  <c r="G44" i="12"/>
  <c r="I44" i="12" s="1"/>
  <c r="G43" i="12"/>
  <c r="G41" i="12"/>
  <c r="I41" i="12" s="1"/>
  <c r="G40" i="12"/>
  <c r="I40" i="12" s="1"/>
  <c r="G39" i="12"/>
  <c r="I39" i="12" s="1"/>
  <c r="G38" i="12"/>
  <c r="I38" i="12" s="1"/>
  <c r="G37" i="12"/>
  <c r="I37" i="12" s="1"/>
  <c r="G36" i="12"/>
  <c r="I36" i="12" s="1"/>
  <c r="G35" i="12"/>
  <c r="I35" i="12" s="1"/>
  <c r="G33" i="12"/>
  <c r="I33" i="12" s="1"/>
  <c r="G32" i="12"/>
  <c r="I32" i="12" s="1"/>
  <c r="G31" i="12"/>
  <c r="G30" i="12"/>
  <c r="I30" i="12" s="1"/>
  <c r="G29" i="12"/>
  <c r="I29" i="12" s="1"/>
  <c r="G28" i="12"/>
  <c r="I28" i="12" s="1"/>
  <c r="G27" i="12"/>
  <c r="G25" i="12"/>
  <c r="I25" i="12" s="1"/>
  <c r="G24" i="12"/>
  <c r="I24" i="12" s="1"/>
  <c r="G23" i="12"/>
  <c r="I23" i="12" s="1"/>
  <c r="G22" i="12"/>
  <c r="I22" i="12" s="1"/>
  <c r="G21" i="12"/>
  <c r="I21" i="12" s="1"/>
  <c r="G20" i="12"/>
  <c r="G17" i="12"/>
  <c r="I17" i="12" s="1"/>
  <c r="G16" i="12"/>
  <c r="I16" i="12" s="1"/>
  <c r="G15" i="12"/>
  <c r="I15" i="12" s="1"/>
  <c r="G14" i="12"/>
  <c r="I14" i="12" s="1"/>
  <c r="G13" i="12"/>
  <c r="I13" i="12" s="1"/>
  <c r="G12" i="12"/>
  <c r="G10" i="12"/>
  <c r="I10" i="12" s="1"/>
  <c r="G9" i="12"/>
  <c r="I9" i="12" s="1"/>
  <c r="G8" i="12"/>
  <c r="I8" i="12" s="1"/>
  <c r="G7" i="12"/>
  <c r="I236" i="11" l="1"/>
  <c r="J237" i="11" s="1"/>
  <c r="K237" i="11"/>
  <c r="I244" i="11"/>
  <c r="K247" i="11"/>
  <c r="K245" i="11"/>
  <c r="I104" i="11"/>
  <c r="J106" i="11" s="1"/>
  <c r="K106" i="11"/>
  <c r="J24" i="11"/>
  <c r="L24" i="11" s="1"/>
  <c r="J134" i="9"/>
  <c r="L134" i="9" s="1"/>
  <c r="J132" i="9"/>
  <c r="L132" i="9" s="1"/>
  <c r="J134" i="12"/>
  <c r="L134" i="12" s="1"/>
  <c r="J132" i="12"/>
  <c r="L132" i="12" s="1"/>
  <c r="K240" i="12"/>
  <c r="K205" i="12"/>
  <c r="K285" i="12"/>
  <c r="K83" i="12"/>
  <c r="K159" i="12"/>
  <c r="K218" i="12"/>
  <c r="K174" i="12"/>
  <c r="K155" i="12"/>
  <c r="K192" i="12"/>
  <c r="K295" i="12"/>
  <c r="I173" i="12"/>
  <c r="J173" i="12" s="1"/>
  <c r="L173" i="12" s="1"/>
  <c r="K188" i="12"/>
  <c r="K253" i="12"/>
  <c r="L253" i="12" s="1"/>
  <c r="J140" i="12"/>
  <c r="I189" i="12"/>
  <c r="K269" i="12"/>
  <c r="K290" i="12"/>
  <c r="I307" i="12"/>
  <c r="J307" i="12" s="1"/>
  <c r="L307" i="12" s="1"/>
  <c r="K176" i="12"/>
  <c r="K178" i="12"/>
  <c r="K227" i="12"/>
  <c r="I262" i="12"/>
  <c r="J269" i="12" s="1"/>
  <c r="K203" i="12"/>
  <c r="K207" i="12"/>
  <c r="I155" i="12"/>
  <c r="J157" i="12" s="1"/>
  <c r="K15" i="12"/>
  <c r="K82" i="12"/>
  <c r="K49" i="12"/>
  <c r="I82" i="12"/>
  <c r="J82" i="12" s="1"/>
  <c r="K25" i="12"/>
  <c r="K50" i="12"/>
  <c r="K110" i="12"/>
  <c r="K72" i="12"/>
  <c r="J90" i="12"/>
  <c r="K113" i="12"/>
  <c r="K10" i="12"/>
  <c r="K13" i="12"/>
  <c r="K17" i="12"/>
  <c r="K30" i="12"/>
  <c r="K66" i="12"/>
  <c r="K87" i="12"/>
  <c r="J119" i="12"/>
  <c r="K127" i="12"/>
  <c r="I12" i="12"/>
  <c r="J13" i="12" s="1"/>
  <c r="K33" i="12"/>
  <c r="K53" i="12"/>
  <c r="K78" i="12"/>
  <c r="K84" i="12"/>
  <c r="K90" i="12"/>
  <c r="K119" i="12"/>
  <c r="J41" i="12"/>
  <c r="J38" i="12"/>
  <c r="J39" i="12"/>
  <c r="J36" i="12"/>
  <c r="J49" i="12"/>
  <c r="J50" i="12"/>
  <c r="K32" i="12"/>
  <c r="K38" i="12"/>
  <c r="K39" i="12"/>
  <c r="K47" i="12"/>
  <c r="K44" i="12"/>
  <c r="I43" i="12"/>
  <c r="K58" i="12"/>
  <c r="K68" i="12"/>
  <c r="K79" i="12"/>
  <c r="K80" i="12"/>
  <c r="K101" i="12"/>
  <c r="K98" i="12"/>
  <c r="K95" i="12"/>
  <c r="K124" i="12"/>
  <c r="K184" i="12"/>
  <c r="K182" i="12"/>
  <c r="I181" i="12"/>
  <c r="J185" i="12" s="1"/>
  <c r="K212" i="12"/>
  <c r="K215" i="12"/>
  <c r="I209" i="12"/>
  <c r="K230" i="12"/>
  <c r="I7" i="12"/>
  <c r="K8" i="12"/>
  <c r="K21" i="12"/>
  <c r="I31" i="12"/>
  <c r="I52" i="12"/>
  <c r="J53" i="12" s="1"/>
  <c r="K61" i="12"/>
  <c r="I64" i="12"/>
  <c r="I76" i="12"/>
  <c r="K77" i="12"/>
  <c r="I95" i="12"/>
  <c r="I103" i="12"/>
  <c r="K106" i="12"/>
  <c r="J113" i="12"/>
  <c r="J110" i="12"/>
  <c r="J112" i="12"/>
  <c r="I123" i="12"/>
  <c r="K125" i="12"/>
  <c r="J143" i="12"/>
  <c r="J138" i="12"/>
  <c r="K140" i="12"/>
  <c r="J142" i="12"/>
  <c r="K143" i="12"/>
  <c r="I145" i="12"/>
  <c r="K150" i="12"/>
  <c r="K145" i="12"/>
  <c r="K169" i="12"/>
  <c r="K171" i="12"/>
  <c r="I226" i="12"/>
  <c r="K241" i="12"/>
  <c r="K260" i="12"/>
  <c r="I255" i="12"/>
  <c r="J260" i="12" s="1"/>
  <c r="I20" i="12"/>
  <c r="K36" i="12"/>
  <c r="K41" i="12"/>
  <c r="K60" i="12"/>
  <c r="K56" i="12"/>
  <c r="K74" i="12"/>
  <c r="K71" i="12"/>
  <c r="I70" i="12"/>
  <c r="J89" i="12"/>
  <c r="J93" i="12"/>
  <c r="J115" i="12"/>
  <c r="K129" i="12"/>
  <c r="K146" i="12"/>
  <c r="K153" i="12"/>
  <c r="K157" i="12"/>
  <c r="K162" i="12"/>
  <c r="K166" i="12"/>
  <c r="K165" i="12"/>
  <c r="K185" i="12"/>
  <c r="K199" i="12"/>
  <c r="K194" i="12"/>
  <c r="K197" i="12"/>
  <c r="I194" i="12"/>
  <c r="K221" i="12"/>
  <c r="K223" i="12"/>
  <c r="K248" i="12"/>
  <c r="K247" i="12"/>
  <c r="I246" i="12"/>
  <c r="K277" i="12"/>
  <c r="I300" i="12"/>
  <c r="J300" i="12" s="1"/>
  <c r="L300" i="12" s="1"/>
  <c r="K23" i="12"/>
  <c r="I27" i="12"/>
  <c r="K45" i="12"/>
  <c r="I55" i="12"/>
  <c r="K67" i="12"/>
  <c r="K64" i="12"/>
  <c r="I63" i="12"/>
  <c r="I83" i="12"/>
  <c r="K89" i="12"/>
  <c r="K93" i="12"/>
  <c r="K100" i="12"/>
  <c r="K115" i="12"/>
  <c r="K112" i="12"/>
  <c r="I121" i="12"/>
  <c r="K122" i="12"/>
  <c r="K148" i="12"/>
  <c r="I165" i="12"/>
  <c r="J171" i="12" s="1"/>
  <c r="K190" i="12"/>
  <c r="K189" i="12"/>
  <c r="I187" i="12"/>
  <c r="K210" i="12"/>
  <c r="K234" i="12"/>
  <c r="K233" i="12"/>
  <c r="I233" i="12"/>
  <c r="J234" i="12" s="1"/>
  <c r="K236" i="12"/>
  <c r="K251" i="12"/>
  <c r="I272" i="12"/>
  <c r="J277" i="12" s="1"/>
  <c r="I287" i="12"/>
  <c r="J290" i="12" s="1"/>
  <c r="I305" i="12"/>
  <c r="J305" i="12" s="1"/>
  <c r="K305" i="12"/>
  <c r="J295" i="12"/>
  <c r="K138" i="12"/>
  <c r="K142" i="12"/>
  <c r="I201" i="12"/>
  <c r="I218" i="12"/>
  <c r="J223" i="12" s="1"/>
  <c r="K226" i="12"/>
  <c r="I225" i="12"/>
  <c r="K244" i="12"/>
  <c r="I238" i="12"/>
  <c r="I280" i="12"/>
  <c r="J285" i="12" s="1"/>
  <c r="K298" i="12"/>
  <c r="I297" i="12"/>
  <c r="J298" i="12" s="1"/>
  <c r="G307" i="9"/>
  <c r="I307" i="9" s="1"/>
  <c r="J307" i="9" s="1"/>
  <c r="G305" i="9"/>
  <c r="K305" i="9" s="1"/>
  <c r="G300" i="9"/>
  <c r="I300" i="9" s="1"/>
  <c r="J300" i="9" s="1"/>
  <c r="G298" i="9"/>
  <c r="I298" i="9" s="1"/>
  <c r="G297" i="9"/>
  <c r="G295" i="9"/>
  <c r="I295" i="9" s="1"/>
  <c r="G294" i="9"/>
  <c r="I294" i="9" s="1"/>
  <c r="G293" i="9"/>
  <c r="I293" i="9" s="1"/>
  <c r="G292" i="9"/>
  <c r="G290" i="9"/>
  <c r="I290" i="9" s="1"/>
  <c r="G289" i="9"/>
  <c r="I289" i="9" s="1"/>
  <c r="G288" i="9"/>
  <c r="I288" i="9" s="1"/>
  <c r="G287" i="9"/>
  <c r="I287" i="9" s="1"/>
  <c r="G285" i="9"/>
  <c r="I285" i="9" s="1"/>
  <c r="G284" i="9"/>
  <c r="I284" i="9" s="1"/>
  <c r="G283" i="9"/>
  <c r="I283" i="9" s="1"/>
  <c r="G282" i="9"/>
  <c r="I282" i="9" s="1"/>
  <c r="G281" i="9"/>
  <c r="I281" i="9" s="1"/>
  <c r="G280" i="9"/>
  <c r="I280" i="9" s="1"/>
  <c r="I279" i="9"/>
  <c r="G279" i="9"/>
  <c r="G269" i="9"/>
  <c r="I269" i="9" s="1"/>
  <c r="G268" i="9"/>
  <c r="I268" i="9" s="1"/>
  <c r="G267" i="9"/>
  <c r="I267" i="9" s="1"/>
  <c r="G266" i="9"/>
  <c r="I266" i="9" s="1"/>
  <c r="G265" i="9"/>
  <c r="I265" i="9" s="1"/>
  <c r="G264" i="9"/>
  <c r="I264" i="9" s="1"/>
  <c r="G263" i="9"/>
  <c r="I263" i="9" s="1"/>
  <c r="G262" i="9"/>
  <c r="I262" i="9" s="1"/>
  <c r="J262" i="9" s="1"/>
  <c r="I277" i="9"/>
  <c r="G277" i="9"/>
  <c r="G276" i="9"/>
  <c r="I276" i="9" s="1"/>
  <c r="G275" i="9"/>
  <c r="I275" i="9" s="1"/>
  <c r="G274" i="9"/>
  <c r="I274" i="9" s="1"/>
  <c r="G273" i="9"/>
  <c r="I273" i="9" s="1"/>
  <c r="G272" i="9"/>
  <c r="I272" i="9" s="1"/>
  <c r="G271" i="9"/>
  <c r="I271" i="9" s="1"/>
  <c r="G256" i="9"/>
  <c r="I256" i="9" s="1"/>
  <c r="G255" i="9"/>
  <c r="I255" i="9" s="1"/>
  <c r="G254" i="9"/>
  <c r="I254" i="9" s="1"/>
  <c r="I253" i="9"/>
  <c r="J253" i="9" s="1"/>
  <c r="G253" i="9"/>
  <c r="K253" i="9" s="1"/>
  <c r="G251" i="9"/>
  <c r="I251" i="9" s="1"/>
  <c r="G250" i="9"/>
  <c r="I250" i="9" s="1"/>
  <c r="G249" i="9"/>
  <c r="I249" i="9" s="1"/>
  <c r="G248" i="9"/>
  <c r="G247" i="9"/>
  <c r="I247" i="9" s="1"/>
  <c r="G246" i="9"/>
  <c r="K247" i="9" s="1"/>
  <c r="G238" i="9"/>
  <c r="G257" i="9"/>
  <c r="I257" i="9" s="1"/>
  <c r="G240" i="9"/>
  <c r="I240" i="9" s="1"/>
  <c r="G239" i="9"/>
  <c r="I239" i="9" s="1"/>
  <c r="G236" i="9"/>
  <c r="I236" i="9" s="1"/>
  <c r="G235" i="9"/>
  <c r="I235" i="9" s="1"/>
  <c r="G232" i="9"/>
  <c r="I232" i="9" s="1"/>
  <c r="G233" i="9"/>
  <c r="I233" i="9" s="1"/>
  <c r="G234" i="9"/>
  <c r="I234" i="9" s="1"/>
  <c r="G229" i="9"/>
  <c r="I229" i="9" s="1"/>
  <c r="G228" i="9"/>
  <c r="I228" i="9" s="1"/>
  <c r="G227" i="9"/>
  <c r="I227" i="9" s="1"/>
  <c r="G226" i="9"/>
  <c r="I226" i="9" s="1"/>
  <c r="G225" i="9"/>
  <c r="I225" i="9" s="1"/>
  <c r="G223" i="9"/>
  <c r="I223" i="9" s="1"/>
  <c r="G222" i="9"/>
  <c r="I222" i="9" s="1"/>
  <c r="G221" i="9"/>
  <c r="I221" i="9" s="1"/>
  <c r="G220" i="9"/>
  <c r="I220" i="9" s="1"/>
  <c r="G219" i="9"/>
  <c r="G218" i="9"/>
  <c r="I218" i="9" s="1"/>
  <c r="G217" i="9"/>
  <c r="I217" i="9" s="1"/>
  <c r="G215" i="9"/>
  <c r="I215" i="9" s="1"/>
  <c r="G214" i="9"/>
  <c r="I214" i="9" s="1"/>
  <c r="G213" i="9"/>
  <c r="I213" i="9" s="1"/>
  <c r="G212" i="9"/>
  <c r="I212" i="9" s="1"/>
  <c r="G211" i="9"/>
  <c r="I211" i="9" s="1"/>
  <c r="G210" i="9"/>
  <c r="I210" i="9" s="1"/>
  <c r="G209" i="9"/>
  <c r="I209" i="9" s="1"/>
  <c r="G205" i="9"/>
  <c r="I205" i="9" s="1"/>
  <c r="G204" i="9"/>
  <c r="I204" i="9" s="1"/>
  <c r="G203" i="9"/>
  <c r="I203" i="9" s="1"/>
  <c r="G202" i="9"/>
  <c r="I202" i="9" s="1"/>
  <c r="G201" i="9"/>
  <c r="I201" i="9" s="1"/>
  <c r="G197" i="9"/>
  <c r="I197" i="9" s="1"/>
  <c r="G196" i="9"/>
  <c r="I196" i="9" s="1"/>
  <c r="G195" i="9"/>
  <c r="I195" i="9" s="1"/>
  <c r="G194" i="9"/>
  <c r="G192" i="9"/>
  <c r="I192" i="9" s="1"/>
  <c r="G191" i="9"/>
  <c r="I191" i="9" s="1"/>
  <c r="G190" i="9"/>
  <c r="I190" i="9" s="1"/>
  <c r="G189" i="9"/>
  <c r="I189" i="9" s="1"/>
  <c r="G188" i="9"/>
  <c r="I188" i="9" s="1"/>
  <c r="G187" i="9"/>
  <c r="L253" i="9" l="1"/>
  <c r="K307" i="9"/>
  <c r="J247" i="11"/>
  <c r="L247" i="11" s="1"/>
  <c r="J245" i="11"/>
  <c r="L245" i="11" s="1"/>
  <c r="L237" i="11"/>
  <c r="L106" i="11"/>
  <c r="K248" i="9"/>
  <c r="K262" i="9"/>
  <c r="K298" i="9"/>
  <c r="L307" i="9"/>
  <c r="K251" i="9"/>
  <c r="L290" i="12"/>
  <c r="J159" i="12"/>
  <c r="L159" i="12" s="1"/>
  <c r="L285" i="12"/>
  <c r="L298" i="12"/>
  <c r="J262" i="12"/>
  <c r="L262" i="12" s="1"/>
  <c r="J162" i="12"/>
  <c r="L162" i="12" s="1"/>
  <c r="J155" i="12"/>
  <c r="L155" i="12" s="1"/>
  <c r="L82" i="12"/>
  <c r="L260" i="12"/>
  <c r="L50" i="12"/>
  <c r="J176" i="12"/>
  <c r="L176" i="12" s="1"/>
  <c r="J178" i="12"/>
  <c r="L178" i="12" s="1"/>
  <c r="L269" i="12"/>
  <c r="J174" i="12"/>
  <c r="L174" i="12" s="1"/>
  <c r="L223" i="12"/>
  <c r="L295" i="12"/>
  <c r="L277" i="12"/>
  <c r="L140" i="12"/>
  <c r="J233" i="12"/>
  <c r="L233" i="12" s="1"/>
  <c r="J221" i="12"/>
  <c r="L221" i="12" s="1"/>
  <c r="J165" i="12"/>
  <c r="L165" i="12" s="1"/>
  <c r="L185" i="12"/>
  <c r="L49" i="12"/>
  <c r="L234" i="12"/>
  <c r="J236" i="12"/>
  <c r="L236" i="12" s="1"/>
  <c r="J218" i="12"/>
  <c r="L218" i="12" s="1"/>
  <c r="J17" i="12"/>
  <c r="L17" i="12" s="1"/>
  <c r="L110" i="12"/>
  <c r="J83" i="12"/>
  <c r="L83" i="12" s="1"/>
  <c r="L53" i="12"/>
  <c r="L13" i="12"/>
  <c r="J87" i="12"/>
  <c r="L87" i="12" s="1"/>
  <c r="J15" i="12"/>
  <c r="L15" i="12" s="1"/>
  <c r="J84" i="12"/>
  <c r="L84" i="12" s="1"/>
  <c r="L115" i="12"/>
  <c r="L113" i="12"/>
  <c r="L36" i="12"/>
  <c r="L119" i="12"/>
  <c r="L90" i="12"/>
  <c r="J203" i="12"/>
  <c r="L203" i="12" s="1"/>
  <c r="J207" i="12"/>
  <c r="L207" i="12" s="1"/>
  <c r="J205" i="12"/>
  <c r="L205" i="12" s="1"/>
  <c r="J251" i="12"/>
  <c r="L251" i="12" s="1"/>
  <c r="J247" i="12"/>
  <c r="L247" i="12" s="1"/>
  <c r="J248" i="12"/>
  <c r="L248" i="12" s="1"/>
  <c r="J197" i="12"/>
  <c r="L197" i="12" s="1"/>
  <c r="J194" i="12"/>
  <c r="L194" i="12" s="1"/>
  <c r="J199" i="12"/>
  <c r="L199" i="12" s="1"/>
  <c r="J72" i="12"/>
  <c r="L72" i="12" s="1"/>
  <c r="J74" i="12"/>
  <c r="L74" i="12" s="1"/>
  <c r="J71" i="12"/>
  <c r="L71" i="12" s="1"/>
  <c r="J227" i="12"/>
  <c r="L227" i="12" s="1"/>
  <c r="J226" i="12"/>
  <c r="L226" i="12" s="1"/>
  <c r="J230" i="12"/>
  <c r="L230" i="12" s="1"/>
  <c r="L305" i="12"/>
  <c r="J182" i="12"/>
  <c r="L182" i="12" s="1"/>
  <c r="L171" i="12"/>
  <c r="J127" i="12"/>
  <c r="L127" i="12" s="1"/>
  <c r="J124" i="12"/>
  <c r="L124" i="12" s="1"/>
  <c r="J129" i="12"/>
  <c r="L129" i="12" s="1"/>
  <c r="J122" i="12"/>
  <c r="L122" i="12" s="1"/>
  <c r="J125" i="12"/>
  <c r="L125" i="12" s="1"/>
  <c r="J61" i="12"/>
  <c r="L61" i="12" s="1"/>
  <c r="J58" i="12"/>
  <c r="L58" i="12" s="1"/>
  <c r="J60" i="12"/>
  <c r="L60" i="12" s="1"/>
  <c r="J56" i="12"/>
  <c r="L56" i="12" s="1"/>
  <c r="J150" i="12"/>
  <c r="L150" i="12" s="1"/>
  <c r="J146" i="12"/>
  <c r="L146" i="12" s="1"/>
  <c r="J148" i="12"/>
  <c r="L148" i="12" s="1"/>
  <c r="J145" i="12"/>
  <c r="L145" i="12" s="1"/>
  <c r="J153" i="12"/>
  <c r="L153" i="12" s="1"/>
  <c r="J79" i="12"/>
  <c r="L79" i="12" s="1"/>
  <c r="J80" i="12"/>
  <c r="L80" i="12" s="1"/>
  <c r="J78" i="12"/>
  <c r="L78" i="12" s="1"/>
  <c r="J77" i="12"/>
  <c r="L77" i="12" s="1"/>
  <c r="J212" i="12"/>
  <c r="L212" i="12" s="1"/>
  <c r="J215" i="12"/>
  <c r="L215" i="12" s="1"/>
  <c r="J210" i="12"/>
  <c r="L210" i="12" s="1"/>
  <c r="J45" i="12"/>
  <c r="L45" i="12" s="1"/>
  <c r="J44" i="12"/>
  <c r="L44" i="12" s="1"/>
  <c r="J47" i="12"/>
  <c r="L47" i="12" s="1"/>
  <c r="L39" i="12"/>
  <c r="J192" i="12"/>
  <c r="L192" i="12" s="1"/>
  <c r="J189" i="12"/>
  <c r="L189" i="12" s="1"/>
  <c r="J188" i="12"/>
  <c r="L188" i="12" s="1"/>
  <c r="J190" i="12"/>
  <c r="L190" i="12" s="1"/>
  <c r="J184" i="12"/>
  <c r="L184" i="12" s="1"/>
  <c r="J68" i="12"/>
  <c r="L68" i="12" s="1"/>
  <c r="J64" i="12"/>
  <c r="L64" i="12" s="1"/>
  <c r="J67" i="12"/>
  <c r="L67" i="12" s="1"/>
  <c r="J66" i="12"/>
  <c r="L66" i="12" s="1"/>
  <c r="L93" i="12"/>
  <c r="J166" i="12"/>
  <c r="L166" i="12" s="1"/>
  <c r="L138" i="12"/>
  <c r="L112" i="12"/>
  <c r="J106" i="12"/>
  <c r="L106" i="12" s="1"/>
  <c r="J103" i="12"/>
  <c r="L103" i="12" s="1"/>
  <c r="J10" i="12"/>
  <c r="L10" i="12" s="1"/>
  <c r="J8" i="12"/>
  <c r="L8" i="12" s="1"/>
  <c r="L38" i="12"/>
  <c r="J244" i="12"/>
  <c r="L244" i="12" s="1"/>
  <c r="J240" i="12"/>
  <c r="L240" i="12" s="1"/>
  <c r="J241" i="12"/>
  <c r="L241" i="12" s="1"/>
  <c r="J32" i="12"/>
  <c r="L32" i="12" s="1"/>
  <c r="J30" i="12"/>
  <c r="L30" i="12" s="1"/>
  <c r="J33" i="12"/>
  <c r="L33" i="12" s="1"/>
  <c r="L89" i="12"/>
  <c r="J23" i="12"/>
  <c r="L23" i="12" s="1"/>
  <c r="J25" i="12"/>
  <c r="L25" i="12" s="1"/>
  <c r="J21" i="12"/>
  <c r="L21" i="12" s="1"/>
  <c r="J169" i="12"/>
  <c r="L169" i="12" s="1"/>
  <c r="L142" i="12"/>
  <c r="L143" i="12"/>
  <c r="J101" i="12"/>
  <c r="L101" i="12" s="1"/>
  <c r="J100" i="12"/>
  <c r="L100" i="12" s="1"/>
  <c r="J95" i="12"/>
  <c r="L95" i="12" s="1"/>
  <c r="J98" i="12"/>
  <c r="L98" i="12" s="1"/>
  <c r="L157" i="12"/>
  <c r="L41" i="12"/>
  <c r="K240" i="9"/>
  <c r="I248" i="9"/>
  <c r="J290" i="9"/>
  <c r="K295" i="9"/>
  <c r="I238" i="9"/>
  <c r="I305" i="9"/>
  <c r="J305" i="9" s="1"/>
  <c r="L305" i="9" s="1"/>
  <c r="K277" i="9"/>
  <c r="K285" i="9"/>
  <c r="K290" i="9"/>
  <c r="L290" i="9" s="1"/>
  <c r="K269" i="9"/>
  <c r="K300" i="9"/>
  <c r="L300" i="9" s="1"/>
  <c r="I297" i="9"/>
  <c r="I292" i="9"/>
  <c r="J295" i="9" s="1"/>
  <c r="J285" i="9"/>
  <c r="J269" i="9"/>
  <c r="L262" i="9"/>
  <c r="J277" i="9"/>
  <c r="I246" i="9"/>
  <c r="J210" i="9"/>
  <c r="K210" i="9"/>
  <c r="J205" i="9"/>
  <c r="J218" i="9"/>
  <c r="J212" i="9"/>
  <c r="K218" i="9"/>
  <c r="J203" i="9"/>
  <c r="K203" i="9"/>
  <c r="J234" i="9"/>
  <c r="K194" i="9"/>
  <c r="K197" i="9"/>
  <c r="K205" i="9"/>
  <c r="K212" i="9"/>
  <c r="J236" i="9"/>
  <c r="K234" i="9"/>
  <c r="J233" i="9"/>
  <c r="K233" i="9"/>
  <c r="K236" i="9"/>
  <c r="J226" i="9"/>
  <c r="J227" i="9"/>
  <c r="K226" i="9"/>
  <c r="K227" i="9"/>
  <c r="J215" i="9"/>
  <c r="K223" i="9"/>
  <c r="K215" i="9"/>
  <c r="K221" i="9"/>
  <c r="I219" i="9"/>
  <c r="K192" i="9"/>
  <c r="K188" i="9"/>
  <c r="K190" i="9"/>
  <c r="K189" i="9"/>
  <c r="I194" i="9"/>
  <c r="I187" i="9"/>
  <c r="G185" i="9"/>
  <c r="I185" i="9" s="1"/>
  <c r="G184" i="9"/>
  <c r="I184" i="9" s="1"/>
  <c r="G183" i="9"/>
  <c r="I183" i="9" s="1"/>
  <c r="G182" i="9"/>
  <c r="G181" i="9"/>
  <c r="I181" i="9" s="1"/>
  <c r="G180" i="9"/>
  <c r="G178" i="9"/>
  <c r="I178" i="9" s="1"/>
  <c r="G177" i="9"/>
  <c r="I177" i="9" s="1"/>
  <c r="G176" i="9"/>
  <c r="I176" i="9" s="1"/>
  <c r="G175" i="9"/>
  <c r="I175" i="9" s="1"/>
  <c r="G174" i="9"/>
  <c r="I174" i="9" s="1"/>
  <c r="G173" i="9"/>
  <c r="G171" i="9"/>
  <c r="I171" i="9" s="1"/>
  <c r="G170" i="9"/>
  <c r="I170" i="9" s="1"/>
  <c r="G169" i="9"/>
  <c r="I169" i="9" s="1"/>
  <c r="G168" i="9"/>
  <c r="I168" i="9" s="1"/>
  <c r="G167" i="9"/>
  <c r="I167" i="9" s="1"/>
  <c r="G166" i="9"/>
  <c r="I166" i="9" s="1"/>
  <c r="G165" i="9"/>
  <c r="G164" i="9"/>
  <c r="G162" i="9"/>
  <c r="I162" i="9" s="1"/>
  <c r="G161" i="9"/>
  <c r="I161" i="9" s="1"/>
  <c r="G160" i="9"/>
  <c r="I160" i="9" s="1"/>
  <c r="G159" i="9"/>
  <c r="I159" i="9" s="1"/>
  <c r="G158" i="9"/>
  <c r="I158" i="9" s="1"/>
  <c r="G157" i="9"/>
  <c r="I157" i="9" s="1"/>
  <c r="G156" i="9"/>
  <c r="G155" i="9"/>
  <c r="G153" i="9"/>
  <c r="I153" i="9" s="1"/>
  <c r="G152" i="9"/>
  <c r="I152" i="9" s="1"/>
  <c r="G151" i="9"/>
  <c r="I151" i="9" s="1"/>
  <c r="G150" i="9"/>
  <c r="I150" i="9" s="1"/>
  <c r="G149" i="9"/>
  <c r="I149" i="9" s="1"/>
  <c r="G148" i="9"/>
  <c r="I148" i="9" s="1"/>
  <c r="G147" i="9"/>
  <c r="I147" i="9" s="1"/>
  <c r="G146" i="9"/>
  <c r="I146" i="9" s="1"/>
  <c r="G145" i="9"/>
  <c r="L212" i="9" l="1"/>
  <c r="L277" i="9"/>
  <c r="J247" i="9"/>
  <c r="L247" i="9" s="1"/>
  <c r="J248" i="9"/>
  <c r="L248" i="9" s="1"/>
  <c r="J251" i="9"/>
  <c r="L251" i="9" s="1"/>
  <c r="L205" i="9"/>
  <c r="L269" i="9"/>
  <c r="J240" i="9"/>
  <c r="L240" i="9" s="1"/>
  <c r="L218" i="9"/>
  <c r="L295" i="9"/>
  <c r="J298" i="9"/>
  <c r="L298" i="9" s="1"/>
  <c r="L285" i="9"/>
  <c r="L203" i="9"/>
  <c r="L210" i="9"/>
  <c r="L234" i="9"/>
  <c r="J197" i="9"/>
  <c r="L197" i="9" s="1"/>
  <c r="J194" i="9"/>
  <c r="L194" i="9" s="1"/>
  <c r="L215" i="9"/>
  <c r="L236" i="9"/>
  <c r="L227" i="9"/>
  <c r="L233" i="9"/>
  <c r="L226" i="9"/>
  <c r="J223" i="9"/>
  <c r="L223" i="9" s="1"/>
  <c r="J221" i="9"/>
  <c r="L221" i="9" s="1"/>
  <c r="K185" i="9"/>
  <c r="K171" i="9"/>
  <c r="K174" i="9"/>
  <c r="I182" i="9"/>
  <c r="K184" i="9"/>
  <c r="K176" i="9"/>
  <c r="J192" i="9"/>
  <c r="L192" i="9" s="1"/>
  <c r="J189" i="9"/>
  <c r="L189" i="9" s="1"/>
  <c r="J190" i="9"/>
  <c r="L190" i="9" s="1"/>
  <c r="J188" i="9"/>
  <c r="L188" i="9" s="1"/>
  <c r="K169" i="9"/>
  <c r="K178" i="9"/>
  <c r="I165" i="9"/>
  <c r="I173" i="9"/>
  <c r="K166" i="9"/>
  <c r="K173" i="9"/>
  <c r="K182" i="9"/>
  <c r="K159" i="9"/>
  <c r="K165" i="9"/>
  <c r="I180" i="9"/>
  <c r="I155" i="9"/>
  <c r="K157" i="9"/>
  <c r="K162" i="9"/>
  <c r="K153" i="9"/>
  <c r="K155" i="9"/>
  <c r="I164" i="9"/>
  <c r="I156" i="9"/>
  <c r="K146" i="9"/>
  <c r="K150" i="9"/>
  <c r="K145" i="9"/>
  <c r="K148" i="9"/>
  <c r="I145" i="9"/>
  <c r="G143" i="9"/>
  <c r="I143" i="9" s="1"/>
  <c r="G142" i="9"/>
  <c r="I142" i="9" s="1"/>
  <c r="G141" i="9"/>
  <c r="I141" i="9" s="1"/>
  <c r="G140" i="9"/>
  <c r="I140" i="9" s="1"/>
  <c r="G139" i="9"/>
  <c r="I139" i="9" s="1"/>
  <c r="G138" i="9"/>
  <c r="I138" i="9" s="1"/>
  <c r="G137" i="9"/>
  <c r="I137" i="9" s="1"/>
  <c r="G136" i="9"/>
  <c r="G129" i="9"/>
  <c r="I129" i="9" s="1"/>
  <c r="G128" i="9"/>
  <c r="I128" i="9" s="1"/>
  <c r="G127" i="9"/>
  <c r="I127" i="9" s="1"/>
  <c r="G126" i="9"/>
  <c r="I126" i="9" s="1"/>
  <c r="G125" i="9"/>
  <c r="I125" i="9" s="1"/>
  <c r="G124" i="9"/>
  <c r="I124" i="9" s="1"/>
  <c r="G123" i="9"/>
  <c r="I123" i="9" s="1"/>
  <c r="G122" i="9"/>
  <c r="G121" i="9"/>
  <c r="G119" i="9"/>
  <c r="I119" i="9" s="1"/>
  <c r="G118" i="9"/>
  <c r="I118" i="9" s="1"/>
  <c r="G117" i="9"/>
  <c r="G115" i="9"/>
  <c r="I115" i="9" s="1"/>
  <c r="G114" i="9"/>
  <c r="I114" i="9" s="1"/>
  <c r="G113" i="9"/>
  <c r="I113" i="9" s="1"/>
  <c r="G112" i="9"/>
  <c r="I112" i="9" s="1"/>
  <c r="G111" i="9"/>
  <c r="I111" i="9" s="1"/>
  <c r="G110" i="9"/>
  <c r="I110" i="9" s="1"/>
  <c r="G109" i="9"/>
  <c r="I109" i="9" s="1"/>
  <c r="G108" i="9"/>
  <c r="G106" i="9"/>
  <c r="I106" i="9" s="1"/>
  <c r="G105" i="9"/>
  <c r="I105" i="9" s="1"/>
  <c r="G104" i="9"/>
  <c r="G103" i="9"/>
  <c r="I103" i="9" s="1"/>
  <c r="G101" i="9"/>
  <c r="I101" i="9" s="1"/>
  <c r="G100" i="9"/>
  <c r="I100" i="9" s="1"/>
  <c r="G99" i="9"/>
  <c r="I99" i="9" s="1"/>
  <c r="G98" i="9"/>
  <c r="I98" i="9" s="1"/>
  <c r="G97" i="9"/>
  <c r="G96" i="9"/>
  <c r="G95" i="9"/>
  <c r="I95" i="9" s="1"/>
  <c r="J95" i="9" s="1"/>
  <c r="G93" i="9"/>
  <c r="I93" i="9" s="1"/>
  <c r="G92" i="9"/>
  <c r="I92" i="9" s="1"/>
  <c r="G91" i="9"/>
  <c r="G90" i="9"/>
  <c r="I90" i="9" s="1"/>
  <c r="G89" i="9"/>
  <c r="G85" i="9"/>
  <c r="G87" i="9"/>
  <c r="I87" i="9" s="1"/>
  <c r="G86" i="9"/>
  <c r="I86" i="9" s="1"/>
  <c r="G84" i="9"/>
  <c r="I84" i="9" s="1"/>
  <c r="G83" i="9"/>
  <c r="I83" i="9" s="1"/>
  <c r="G82" i="9"/>
  <c r="K82" i="9" s="1"/>
  <c r="G80" i="9"/>
  <c r="I80" i="9" s="1"/>
  <c r="G79" i="9"/>
  <c r="I79" i="9" s="1"/>
  <c r="G78" i="9"/>
  <c r="I78" i="9" s="1"/>
  <c r="G77" i="9"/>
  <c r="I77" i="9" s="1"/>
  <c r="G76" i="9"/>
  <c r="G74" i="9"/>
  <c r="I74" i="9" s="1"/>
  <c r="G73" i="9"/>
  <c r="I73" i="9" s="1"/>
  <c r="G72" i="9"/>
  <c r="I72" i="9" s="1"/>
  <c r="G71" i="9"/>
  <c r="G70" i="9"/>
  <c r="I70" i="9" s="1"/>
  <c r="G68" i="9"/>
  <c r="I68" i="9" s="1"/>
  <c r="G67" i="9"/>
  <c r="I67" i="9" s="1"/>
  <c r="G66" i="9"/>
  <c r="I66" i="9" s="1"/>
  <c r="G65" i="9"/>
  <c r="I65" i="9" s="1"/>
  <c r="G64" i="9"/>
  <c r="I64" i="9" s="1"/>
  <c r="G63" i="9"/>
  <c r="I63" i="9" s="1"/>
  <c r="G61" i="9"/>
  <c r="I61" i="9" s="1"/>
  <c r="G60" i="9"/>
  <c r="I60" i="9" s="1"/>
  <c r="G59" i="9"/>
  <c r="I59" i="9" s="1"/>
  <c r="G58" i="9"/>
  <c r="I58" i="9" s="1"/>
  <c r="G57" i="9"/>
  <c r="I57" i="9" s="1"/>
  <c r="G56" i="9"/>
  <c r="I56" i="9" s="1"/>
  <c r="G55" i="9"/>
  <c r="G53" i="9"/>
  <c r="I53" i="9" s="1"/>
  <c r="G52" i="9"/>
  <c r="I52" i="9" s="1"/>
  <c r="G51" i="9"/>
  <c r="I51" i="9" s="1"/>
  <c r="G50" i="9"/>
  <c r="I50" i="9" s="1"/>
  <c r="G49" i="9"/>
  <c r="I49" i="9" s="1"/>
  <c r="J49" i="9" s="1"/>
  <c r="G47" i="9"/>
  <c r="I47" i="9" s="1"/>
  <c r="G46" i="9"/>
  <c r="I46" i="9" s="1"/>
  <c r="G45" i="9"/>
  <c r="I45" i="9" s="1"/>
  <c r="G44" i="9"/>
  <c r="I44" i="9" s="1"/>
  <c r="G43" i="9"/>
  <c r="G41" i="9"/>
  <c r="I41" i="9" s="1"/>
  <c r="G40" i="9"/>
  <c r="I40" i="9" s="1"/>
  <c r="G39" i="9"/>
  <c r="G38" i="9"/>
  <c r="I38" i="9" s="1"/>
  <c r="G37" i="9"/>
  <c r="G36" i="9"/>
  <c r="I36" i="9" s="1"/>
  <c r="G35" i="9"/>
  <c r="G33" i="9"/>
  <c r="I33" i="9" s="1"/>
  <c r="G32" i="9"/>
  <c r="I32" i="9" s="1"/>
  <c r="G31" i="9"/>
  <c r="I31" i="9" s="1"/>
  <c r="G30" i="9"/>
  <c r="I30" i="9" s="1"/>
  <c r="G29" i="9"/>
  <c r="I29" i="9" s="1"/>
  <c r="G28" i="9"/>
  <c r="I28" i="9" s="1"/>
  <c r="G27" i="9"/>
  <c r="G25" i="9"/>
  <c r="I25" i="9" s="1"/>
  <c r="G24" i="9"/>
  <c r="I24" i="9" s="1"/>
  <c r="G17" i="9"/>
  <c r="I17" i="9" s="1"/>
  <c r="G16" i="9"/>
  <c r="I16" i="9" s="1"/>
  <c r="G23" i="9"/>
  <c r="I23" i="9" s="1"/>
  <c r="G22" i="9"/>
  <c r="I22" i="9" s="1"/>
  <c r="G21" i="9"/>
  <c r="I21" i="9" s="1"/>
  <c r="G20" i="9"/>
  <c r="G15" i="9"/>
  <c r="I15" i="9" s="1"/>
  <c r="G14" i="9"/>
  <c r="I14" i="9" s="1"/>
  <c r="G13" i="9"/>
  <c r="I13" i="9" s="1"/>
  <c r="G12" i="9"/>
  <c r="I12" i="9" s="1"/>
  <c r="J182" i="9" l="1"/>
  <c r="L182" i="9" s="1"/>
  <c r="J178" i="9"/>
  <c r="L178" i="9" s="1"/>
  <c r="J174" i="9"/>
  <c r="L174" i="9" s="1"/>
  <c r="J176" i="9"/>
  <c r="L176" i="9" s="1"/>
  <c r="J173" i="9"/>
  <c r="L173" i="9" s="1"/>
  <c r="J169" i="9"/>
  <c r="L169" i="9" s="1"/>
  <c r="J171" i="9"/>
  <c r="L171" i="9" s="1"/>
  <c r="J166" i="9"/>
  <c r="L166" i="9" s="1"/>
  <c r="J184" i="9"/>
  <c r="L184" i="9" s="1"/>
  <c r="J185" i="9"/>
  <c r="L185" i="9" s="1"/>
  <c r="J165" i="9"/>
  <c r="L165" i="9" s="1"/>
  <c r="J162" i="9"/>
  <c r="L162" i="9" s="1"/>
  <c r="J157" i="9"/>
  <c r="L157" i="9" s="1"/>
  <c r="J159" i="9"/>
  <c r="L159" i="9" s="1"/>
  <c r="J155" i="9"/>
  <c r="L155" i="9" s="1"/>
  <c r="J150" i="9"/>
  <c r="L150" i="9" s="1"/>
  <c r="J146" i="9"/>
  <c r="L146" i="9" s="1"/>
  <c r="J153" i="9"/>
  <c r="L153" i="9" s="1"/>
  <c r="J148" i="9"/>
  <c r="L148" i="9" s="1"/>
  <c r="J145" i="9"/>
  <c r="K138" i="9"/>
  <c r="K142" i="9"/>
  <c r="K137" i="9"/>
  <c r="K140" i="9"/>
  <c r="K143" i="9"/>
  <c r="K129" i="9"/>
  <c r="K122" i="9"/>
  <c r="I121" i="9"/>
  <c r="K124" i="9"/>
  <c r="K127" i="9"/>
  <c r="K125" i="9"/>
  <c r="J119" i="9"/>
  <c r="I136" i="9"/>
  <c r="I122" i="9"/>
  <c r="J113" i="9"/>
  <c r="K119" i="9"/>
  <c r="J115" i="9"/>
  <c r="K115" i="9"/>
  <c r="J110" i="9"/>
  <c r="K110" i="9"/>
  <c r="K113" i="9"/>
  <c r="J112" i="9"/>
  <c r="K112" i="9"/>
  <c r="K95" i="9"/>
  <c r="L95" i="9" s="1"/>
  <c r="K101" i="9"/>
  <c r="K106" i="9"/>
  <c r="J106" i="9"/>
  <c r="J103" i="9"/>
  <c r="K103" i="9"/>
  <c r="K100" i="9"/>
  <c r="K93" i="9"/>
  <c r="K98" i="9"/>
  <c r="I97" i="9"/>
  <c r="J100" i="9" s="1"/>
  <c r="K89" i="9"/>
  <c r="I89" i="9"/>
  <c r="K90" i="9"/>
  <c r="K87" i="9"/>
  <c r="K84" i="9"/>
  <c r="K83" i="9"/>
  <c r="K56" i="9"/>
  <c r="K80" i="9"/>
  <c r="K78" i="9"/>
  <c r="K79" i="9"/>
  <c r="K77" i="9"/>
  <c r="I82" i="9"/>
  <c r="K74" i="9"/>
  <c r="J66" i="9"/>
  <c r="J68" i="9"/>
  <c r="I76" i="9"/>
  <c r="K64" i="9"/>
  <c r="K68" i="9"/>
  <c r="I71" i="9"/>
  <c r="J74" i="9" s="1"/>
  <c r="K66" i="9"/>
  <c r="J67" i="9"/>
  <c r="K71" i="9"/>
  <c r="J53" i="9"/>
  <c r="K67" i="9"/>
  <c r="J64" i="9"/>
  <c r="K72" i="9"/>
  <c r="K45" i="9"/>
  <c r="K41" i="9"/>
  <c r="J50" i="9"/>
  <c r="K38" i="9"/>
  <c r="K44" i="9"/>
  <c r="K47" i="9"/>
  <c r="K60" i="9"/>
  <c r="K32" i="9"/>
  <c r="I43" i="9"/>
  <c r="K49" i="9"/>
  <c r="L49" i="9" s="1"/>
  <c r="K53" i="9"/>
  <c r="K58" i="9"/>
  <c r="K61" i="9"/>
  <c r="K36" i="9"/>
  <c r="K39" i="9"/>
  <c r="K50" i="9"/>
  <c r="I55" i="9"/>
  <c r="I39" i="9"/>
  <c r="I37" i="9"/>
  <c r="I35" i="9"/>
  <c r="K33" i="9"/>
  <c r="K30" i="9"/>
  <c r="K21" i="9"/>
  <c r="I27" i="9"/>
  <c r="K23" i="9"/>
  <c r="K17" i="9"/>
  <c r="K25" i="9"/>
  <c r="I20" i="9"/>
  <c r="K13" i="9"/>
  <c r="J13" i="9"/>
  <c r="K15" i="9"/>
  <c r="G241" i="9"/>
  <c r="G242" i="9"/>
  <c r="I242" i="9" s="1"/>
  <c r="G243" i="9"/>
  <c r="I243" i="9" s="1"/>
  <c r="G244" i="9"/>
  <c r="I244" i="9" s="1"/>
  <c r="G258" i="9"/>
  <c r="G259" i="9"/>
  <c r="I259" i="9" s="1"/>
  <c r="G260" i="9"/>
  <c r="I260" i="9" s="1"/>
  <c r="K241" i="9" l="1"/>
  <c r="K244" i="9"/>
  <c r="I258" i="9"/>
  <c r="J260" i="9" s="1"/>
  <c r="K260" i="9"/>
  <c r="I241" i="9"/>
  <c r="L145" i="9"/>
  <c r="L113" i="9"/>
  <c r="J143" i="9"/>
  <c r="L143" i="9" s="1"/>
  <c r="J142" i="9"/>
  <c r="L142" i="9" s="1"/>
  <c r="J138" i="9"/>
  <c r="L138" i="9" s="1"/>
  <c r="J140" i="9"/>
  <c r="L140" i="9" s="1"/>
  <c r="J137" i="9"/>
  <c r="L137" i="9" s="1"/>
  <c r="L115" i="9"/>
  <c r="J129" i="9"/>
  <c r="L129" i="9" s="1"/>
  <c r="J125" i="9"/>
  <c r="L125" i="9" s="1"/>
  <c r="L119" i="9"/>
  <c r="J124" i="9"/>
  <c r="L124" i="9" s="1"/>
  <c r="J127" i="9"/>
  <c r="L127" i="9" s="1"/>
  <c r="J122" i="9"/>
  <c r="L122" i="9" s="1"/>
  <c r="L110" i="9"/>
  <c r="L112" i="9"/>
  <c r="L103" i="9"/>
  <c r="L100" i="9"/>
  <c r="L106" i="9"/>
  <c r="J98" i="9"/>
  <c r="L98" i="9" s="1"/>
  <c r="J101" i="9"/>
  <c r="L101" i="9" s="1"/>
  <c r="J90" i="9"/>
  <c r="L90" i="9" s="1"/>
  <c r="J93" i="9"/>
  <c r="L93" i="9" s="1"/>
  <c r="J89" i="9"/>
  <c r="L89" i="9" s="1"/>
  <c r="J87" i="9"/>
  <c r="L87" i="9" s="1"/>
  <c r="J83" i="9"/>
  <c r="L83" i="9" s="1"/>
  <c r="J84" i="9"/>
  <c r="L84" i="9" s="1"/>
  <c r="J82" i="9"/>
  <c r="L82" i="9" s="1"/>
  <c r="L66" i="9"/>
  <c r="L53" i="9"/>
  <c r="J80" i="9"/>
  <c r="L80" i="9" s="1"/>
  <c r="J77" i="9"/>
  <c r="L77" i="9" s="1"/>
  <c r="J78" i="9"/>
  <c r="L78" i="9" s="1"/>
  <c r="J79" i="9"/>
  <c r="L79" i="9" s="1"/>
  <c r="L68" i="9"/>
  <c r="L67" i="9"/>
  <c r="L74" i="9"/>
  <c r="J71" i="9"/>
  <c r="L71" i="9" s="1"/>
  <c r="J72" i="9"/>
  <c r="L72" i="9" s="1"/>
  <c r="L13" i="9"/>
  <c r="J60" i="9"/>
  <c r="L60" i="9" s="1"/>
  <c r="J61" i="9"/>
  <c r="L61" i="9" s="1"/>
  <c r="J58" i="9"/>
  <c r="L58" i="9" s="1"/>
  <c r="J56" i="9"/>
  <c r="L56" i="9" s="1"/>
  <c r="J47" i="9"/>
  <c r="L47" i="9" s="1"/>
  <c r="J44" i="9"/>
  <c r="L44" i="9" s="1"/>
  <c r="J45" i="9"/>
  <c r="L45" i="9" s="1"/>
  <c r="J38" i="9"/>
  <c r="L38" i="9" s="1"/>
  <c r="J41" i="9"/>
  <c r="L41" i="9" s="1"/>
  <c r="J39" i="9"/>
  <c r="L39" i="9" s="1"/>
  <c r="J36" i="9"/>
  <c r="L36" i="9" s="1"/>
  <c r="L64" i="9"/>
  <c r="L50" i="9"/>
  <c r="J30" i="9"/>
  <c r="L30" i="9" s="1"/>
  <c r="J33" i="9"/>
  <c r="L33" i="9" s="1"/>
  <c r="J32" i="9"/>
  <c r="L32" i="9" s="1"/>
  <c r="J15" i="9"/>
  <c r="L15" i="9" s="1"/>
  <c r="J17" i="9"/>
  <c r="L17" i="9" s="1"/>
  <c r="J21" i="9"/>
  <c r="L21" i="9" s="1"/>
  <c r="J25" i="9"/>
  <c r="L25" i="9" s="1"/>
  <c r="J23" i="9"/>
  <c r="L23" i="9" s="1"/>
  <c r="G198" i="9"/>
  <c r="G199" i="9"/>
  <c r="I199" i="9" s="1"/>
  <c r="G206" i="9"/>
  <c r="G207" i="9"/>
  <c r="I207" i="9" s="1"/>
  <c r="G230" i="9"/>
  <c r="G10" i="9"/>
  <c r="I10" i="9" s="1"/>
  <c r="G9" i="9"/>
  <c r="I9" i="9" s="1"/>
  <c r="G8" i="9"/>
  <c r="I8" i="9" s="1"/>
  <c r="G7" i="9"/>
  <c r="L260" i="9" l="1"/>
  <c r="J241" i="9"/>
  <c r="L241" i="9" s="1"/>
  <c r="J244" i="9"/>
  <c r="L244" i="9" s="1"/>
  <c r="I230" i="9"/>
  <c r="J230" i="9" s="1"/>
  <c r="K230" i="9"/>
  <c r="I198" i="9"/>
  <c r="J199" i="9" s="1"/>
  <c r="K199" i="9"/>
  <c r="I206" i="9"/>
  <c r="J207" i="9" s="1"/>
  <c r="K207" i="9"/>
  <c r="I7" i="9"/>
  <c r="K8" i="9"/>
  <c r="K10" i="9"/>
  <c r="L207" i="9" l="1"/>
  <c r="L199" i="9"/>
  <c r="L230" i="9"/>
  <c r="J8" i="9"/>
  <c r="L8" i="9" s="1"/>
  <c r="J10" i="9"/>
  <c r="L10" i="9" s="1"/>
</calcChain>
</file>

<file path=xl/sharedStrings.xml><?xml version="1.0" encoding="utf-8"?>
<sst xmlns="http://schemas.openxmlformats.org/spreadsheetml/2006/main" count="523" uniqueCount="203">
  <si>
    <t>Col 1</t>
  </si>
  <si>
    <t>Col 2</t>
  </si>
  <si>
    <t>Col 3</t>
  </si>
  <si>
    <t>Col 4</t>
  </si>
  <si>
    <t>Col 6</t>
  </si>
  <si>
    <t>Col 7</t>
  </si>
  <si>
    <t>Col 8</t>
  </si>
  <si>
    <t>Col 9</t>
  </si>
  <si>
    <t>Col 10</t>
  </si>
  <si>
    <t>Col 11</t>
  </si>
  <si>
    <t>Col 12</t>
  </si>
  <si>
    <t>Col 13</t>
  </si>
  <si>
    <t>Col 14</t>
  </si>
  <si>
    <t>Col 15</t>
  </si>
  <si>
    <t>Col 16</t>
  </si>
  <si>
    <t>Col 17</t>
  </si>
  <si>
    <t>Col 18</t>
  </si>
  <si>
    <t>Col 19</t>
  </si>
  <si>
    <t>Track</t>
  </si>
  <si>
    <t>Direction</t>
  </si>
  <si>
    <r>
      <t>Move,</t>
    </r>
    <r>
      <rPr>
        <sz val="8"/>
        <rFont val="Arial"/>
        <family val="2"/>
      </rPr>
      <t xml:space="preserve"> Normal, Reverse, Diverging</t>
    </r>
  </si>
  <si>
    <t xml:space="preserve">(Target Location) Not to exceed stop location (ft) </t>
  </si>
  <si>
    <t>(Brake Location) Start/Brake command location (ft)</t>
  </si>
  <si>
    <t>Available stopping distance  (ft)</t>
  </si>
  <si>
    <t>Worst case grade, during stop</t>
  </si>
  <si>
    <t>Reaction Time (s)</t>
  </si>
  <si>
    <t>Reaction Distance (ft)</t>
  </si>
  <si>
    <t>Overhang distance (ft)</t>
  </si>
  <si>
    <t>(Buffer Distance) Remaining distance must be positive (ft)</t>
  </si>
  <si>
    <t>Notes and Comments</t>
  </si>
  <si>
    <t>used weighted grade</t>
  </si>
  <si>
    <t>Safe Braking Distance Explanation (SBD)</t>
  </si>
  <si>
    <t>Grade</t>
  </si>
  <si>
    <t>From</t>
  </si>
  <si>
    <t>Speed</t>
  </si>
  <si>
    <t xml:space="preserve">To </t>
  </si>
  <si>
    <t>Product</t>
  </si>
  <si>
    <t>Distance</t>
  </si>
  <si>
    <t>Sum of Distance</t>
  </si>
  <si>
    <t>Sum of Product</t>
  </si>
  <si>
    <t>Weighted Grade</t>
  </si>
  <si>
    <t>Col 20</t>
  </si>
  <si>
    <t>Col 21</t>
  </si>
  <si>
    <t>Overspeed 2.0 for speeds 25 mph and above, 1.0 mph below 25 mph</t>
  </si>
  <si>
    <t>Runaway Acceleration (sec)</t>
  </si>
  <si>
    <t>Col 22</t>
  </si>
  <si>
    <t>Safe Braking Distance Model (Ref.)</t>
  </si>
  <si>
    <t>K</t>
  </si>
  <si>
    <t>L</t>
  </si>
  <si>
    <t>Propulsion Removal (sec)</t>
  </si>
  <si>
    <t>Propulsion Removal    (ft)</t>
  </si>
  <si>
    <t>Brake Build Up (Sec)</t>
  </si>
  <si>
    <t>Brake Build Up (ft)</t>
  </si>
  <si>
    <t>Final Braking Distance  Including Safety Factor of Column P   (ft)</t>
  </si>
  <si>
    <t>Safety Factor (%)</t>
  </si>
  <si>
    <t>Col 23</t>
  </si>
  <si>
    <t>Col 24</t>
  </si>
  <si>
    <t>Col 25</t>
  </si>
  <si>
    <t>Col 26</t>
  </si>
  <si>
    <t>Col 27</t>
  </si>
  <si>
    <t>Col 28</t>
  </si>
  <si>
    <t>Normal</t>
  </si>
  <si>
    <t>I</t>
  </si>
  <si>
    <t>M</t>
  </si>
  <si>
    <t>O</t>
  </si>
  <si>
    <t>P</t>
  </si>
  <si>
    <t>Q</t>
  </si>
  <si>
    <t>Dr (K)</t>
  </si>
  <si>
    <t>Db (P)</t>
  </si>
  <si>
    <t>Col 29</t>
  </si>
  <si>
    <t>Final Velocity (Vf)        (mph)</t>
  </si>
  <si>
    <r>
      <t>Runaway Acceleration (ft</t>
    </r>
    <r>
      <rPr>
        <sz val="8"/>
        <rFont val="Arial"/>
        <family val="2"/>
      </rPr>
      <t>)</t>
    </r>
  </si>
  <si>
    <t>Grade Adjusted (-) Braking Distance (ft)</t>
  </si>
  <si>
    <t>Grade Adjusted (+) Braking Distance (ft)</t>
  </si>
  <si>
    <t>Brake Rate (mphps)</t>
  </si>
  <si>
    <t>Vehicle Acceleration (mphps)</t>
  </si>
  <si>
    <t xml:space="preserve">Track Circuit                       </t>
  </si>
  <si>
    <t>Grades</t>
  </si>
  <si>
    <t>Track 1 - Normal - Northbound</t>
  </si>
  <si>
    <t>Track 2 - Normal - Southbound</t>
  </si>
  <si>
    <t>Track 2 - Reverse - Northbound</t>
  </si>
  <si>
    <t>Tracks</t>
  </si>
  <si>
    <t>931T</t>
  </si>
  <si>
    <t>921T</t>
  </si>
  <si>
    <t>35(45)</t>
  </si>
  <si>
    <t>951T</t>
  </si>
  <si>
    <t>35(55)</t>
  </si>
  <si>
    <t>961T</t>
  </si>
  <si>
    <t>981T</t>
  </si>
  <si>
    <t>1001T</t>
  </si>
  <si>
    <t>1021T</t>
  </si>
  <si>
    <t>1041T</t>
  </si>
  <si>
    <t>1061T</t>
  </si>
  <si>
    <t>1081T</t>
  </si>
  <si>
    <t>1091T</t>
  </si>
  <si>
    <t>1111T</t>
  </si>
  <si>
    <t>1131T</t>
  </si>
  <si>
    <t>1141T</t>
  </si>
  <si>
    <t>1161T</t>
  </si>
  <si>
    <t>4-1T</t>
  </si>
  <si>
    <t>1181T</t>
  </si>
  <si>
    <t>3 Loop</t>
  </si>
  <si>
    <t>Overspeed Total (mph)  (Vi)</t>
  </si>
  <si>
    <t>1201T</t>
  </si>
  <si>
    <t>1211T</t>
  </si>
  <si>
    <t>1221T</t>
  </si>
  <si>
    <t>1231T</t>
  </si>
  <si>
    <t>1241T</t>
  </si>
  <si>
    <t>1261T</t>
  </si>
  <si>
    <t>1281T</t>
  </si>
  <si>
    <t>1301T</t>
  </si>
  <si>
    <t>1311T</t>
  </si>
  <si>
    <t>1331T</t>
  </si>
  <si>
    <t>1341T</t>
  </si>
  <si>
    <t>1361T</t>
  </si>
  <si>
    <t>1381T</t>
  </si>
  <si>
    <t>1391T</t>
  </si>
  <si>
    <t>1411T</t>
  </si>
  <si>
    <t>1421T</t>
  </si>
  <si>
    <t>1 Normal</t>
  </si>
  <si>
    <t>1 Reverse</t>
  </si>
  <si>
    <t>4-1AT</t>
  </si>
  <si>
    <t>10 after 3 sec.</t>
  </si>
  <si>
    <t>1461T</t>
  </si>
  <si>
    <t>0 after 17 sec.</t>
  </si>
  <si>
    <t>Track 1 - Reverse - Southbound</t>
  </si>
  <si>
    <t>932T</t>
  </si>
  <si>
    <t>942 T</t>
  </si>
  <si>
    <t>962T</t>
  </si>
  <si>
    <t>1002T</t>
  </si>
  <si>
    <t>982T</t>
  </si>
  <si>
    <t>1022T</t>
  </si>
  <si>
    <t>1042T</t>
  </si>
  <si>
    <t>1062T</t>
  </si>
  <si>
    <t>1072T</t>
  </si>
  <si>
    <t>1092T</t>
  </si>
  <si>
    <t>1112T</t>
  </si>
  <si>
    <t>1122T</t>
  </si>
  <si>
    <t>1142T</t>
  </si>
  <si>
    <t>1162T</t>
  </si>
  <si>
    <t>1172T</t>
  </si>
  <si>
    <t>3 Normal</t>
  </si>
  <si>
    <t>3 Reverse</t>
  </si>
  <si>
    <t>1 Loop</t>
  </si>
  <si>
    <t>2-2T</t>
  </si>
  <si>
    <t>1202T</t>
  </si>
  <si>
    <t>932T (unocc)</t>
  </si>
  <si>
    <t>20 (w/1R &amp; 2-2T occ)</t>
  </si>
  <si>
    <t>20 (w/3R &amp; 4-1T occ)</t>
  </si>
  <si>
    <t>2-2T/4-1T</t>
  </si>
  <si>
    <t>4-1T/2-2T</t>
  </si>
  <si>
    <t>1212T</t>
  </si>
  <si>
    <t>1222T</t>
  </si>
  <si>
    <t>1232T</t>
  </si>
  <si>
    <t>1242T</t>
  </si>
  <si>
    <t>Should have been 60 mph same as Normal</t>
  </si>
  <si>
    <t>1262T</t>
  </si>
  <si>
    <t>1282T</t>
  </si>
  <si>
    <t>1292T</t>
  </si>
  <si>
    <t>1312T</t>
  </si>
  <si>
    <t>1332T</t>
  </si>
  <si>
    <t>1342T</t>
  </si>
  <si>
    <t>1362T</t>
  </si>
  <si>
    <t>1382T</t>
  </si>
  <si>
    <t>1392T</t>
  </si>
  <si>
    <t>1412T</t>
  </si>
  <si>
    <t>1422T</t>
  </si>
  <si>
    <t>1432T</t>
  </si>
  <si>
    <t>2-2AT</t>
  </si>
  <si>
    <t>1472T</t>
  </si>
  <si>
    <t>4-1AT/2-2T</t>
  </si>
  <si>
    <t>2-2T/4-1AT</t>
  </si>
  <si>
    <t>55(w/1362T unoccupied)</t>
  </si>
  <si>
    <t>25W/3R &amp; 2-2T OCC.</t>
  </si>
  <si>
    <t>20W/3R &amp; 2-2T OCC.</t>
  </si>
  <si>
    <t>942T</t>
  </si>
  <si>
    <t>45 W/1472T unoccupied</t>
  </si>
  <si>
    <t>45 W/1461T</t>
  </si>
  <si>
    <t>25W/1R &amp; 4-1AT OCC.</t>
  </si>
  <si>
    <t>Might not have extended far enough compared to Trk 2 SB.</t>
  </si>
  <si>
    <t>65(w/1292T unoccupied)</t>
  </si>
  <si>
    <t>w/1281T unoccupied)</t>
  </si>
  <si>
    <t>Might have extended to far compared to Trk 1 SB.</t>
  </si>
  <si>
    <t>Should have been 60 mph compared to Trk 1 SB.</t>
  </si>
  <si>
    <t>20W/1R &amp; 4-1T OCC.</t>
  </si>
  <si>
    <t>Track 2 10 mph</t>
  </si>
  <si>
    <t>Track 2 35 mph</t>
  </si>
  <si>
    <t>Track 2 20 mph</t>
  </si>
  <si>
    <t>Track 2 45 mph</t>
  </si>
  <si>
    <t>Track 2 55 mph</t>
  </si>
  <si>
    <t>Track 2 15 mph</t>
  </si>
  <si>
    <t>Track 2 30 mph</t>
  </si>
  <si>
    <t>MPH</t>
  </si>
  <si>
    <t>Acceleration</t>
  </si>
  <si>
    <t>MAS</t>
  </si>
  <si>
    <r>
      <t>Mphps</t>
    </r>
    <r>
      <rPr>
        <vertAlign val="superscript"/>
        <sz val="11"/>
        <color theme="1"/>
        <rFont val="Cambria"/>
        <family val="1"/>
        <scheme val="major"/>
      </rPr>
      <t>2</t>
    </r>
  </si>
  <si>
    <t>BRAKE</t>
  </si>
  <si>
    <r>
      <t>Mphps</t>
    </r>
    <r>
      <rPr>
        <vertAlign val="superscript"/>
        <sz val="11"/>
        <color theme="1"/>
        <rFont val="Calibri"/>
        <family val="2"/>
        <scheme val="minor"/>
      </rPr>
      <t>2</t>
    </r>
  </si>
  <si>
    <t>COMFORT</t>
  </si>
  <si>
    <t>Northbound</t>
  </si>
  <si>
    <t>Max theoretical entry speed-(CSS) (m/hr)</t>
  </si>
  <si>
    <t>Col 5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</si>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</sst>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Times New Roman"/>
      <family val="1"/>
    </font>
    <font>
      <b/>
      <u/>
      <sz val="14"/>
      <color rgb="FFC00000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mbria"/>
      <family val="1"/>
      <scheme val="major"/>
    </font>
    <font>
      <vertAlign val="superscript"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/>
    <xf numFmtId="0" fontId="7" fillId="0" borderId="3" xfId="0" applyFont="1" applyBorder="1" applyAlignment="1">
      <alignment horizontal="center" vertical="top"/>
    </xf>
    <xf numFmtId="0" fontId="8" fillId="0" borderId="0" xfId="0" applyFont="1"/>
    <xf numFmtId="1" fontId="6" fillId="0" borderId="0" xfId="1" applyNumberFormat="1" applyFont="1" applyBorder="1" applyAlignment="1">
      <alignment horizontal="center" vertical="top"/>
    </xf>
    <xf numFmtId="0" fontId="4" fillId="0" borderId="0" xfId="1" applyFont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5" fillId="2" borderId="5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wrapText="1"/>
    </xf>
    <xf numFmtId="0" fontId="6" fillId="2" borderId="4" xfId="1" applyFont="1" applyFill="1" applyBorder="1" applyAlignment="1">
      <alignment horizontal="center" wrapText="1"/>
    </xf>
    <xf numFmtId="3" fontId="6" fillId="2" borderId="4" xfId="1" applyNumberFormat="1" applyFont="1" applyFill="1" applyBorder="1" applyAlignment="1">
      <alignment horizontal="center" wrapText="1"/>
    </xf>
    <xf numFmtId="0" fontId="6" fillId="2" borderId="5" xfId="1" applyFont="1" applyFill="1" applyBorder="1" applyAlignment="1">
      <alignment horizontal="center" wrapText="1"/>
    </xf>
    <xf numFmtId="0" fontId="6" fillId="2" borderId="6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Alignment="1">
      <alignment horizontal="center"/>
    </xf>
    <xf numFmtId="0" fontId="6" fillId="2" borderId="3" xfId="1" applyFont="1" applyFill="1" applyBorder="1" applyAlignment="1">
      <alignment horizontal="center" wrapText="1"/>
    </xf>
    <xf numFmtId="0" fontId="4" fillId="0" borderId="7" xfId="1" applyFont="1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10" borderId="3" xfId="1" applyNumberFormat="1" applyFont="1" applyFill="1" applyBorder="1" applyAlignment="1">
      <alignment horizontal="center" vertical="center" wrapText="1"/>
    </xf>
    <xf numFmtId="0" fontId="4" fillId="9" borderId="3" xfId="1" applyFont="1" applyFill="1" applyBorder="1" applyAlignment="1">
      <alignment horizontal="center" vertical="center" wrapText="1"/>
    </xf>
    <xf numFmtId="164" fontId="4" fillId="4" borderId="3" xfId="1" applyNumberFormat="1" applyFont="1" applyFill="1" applyBorder="1" applyAlignment="1">
      <alignment horizontal="center" vertical="center" wrapText="1"/>
    </xf>
    <xf numFmtId="164" fontId="4" fillId="6" borderId="7" xfId="1" applyNumberFormat="1" applyFont="1" applyFill="1" applyBorder="1" applyAlignment="1">
      <alignment horizontal="center" vertical="center" wrapText="1"/>
    </xf>
    <xf numFmtId="164" fontId="4" fillId="8" borderId="3" xfId="1" applyNumberFormat="1" applyFont="1" applyFill="1" applyBorder="1" applyAlignment="1">
      <alignment horizontal="center" vertical="center" wrapText="1"/>
    </xf>
    <xf numFmtId="164" fontId="4" fillId="7" borderId="3" xfId="1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center" vertical="center" wrapText="1"/>
    </xf>
    <xf numFmtId="164" fontId="4" fillId="13" borderId="3" xfId="1" applyNumberFormat="1" applyFont="1" applyFill="1" applyBorder="1" applyAlignment="1">
      <alignment horizontal="center" vertical="center" wrapText="1"/>
    </xf>
    <xf numFmtId="164" fontId="4" fillId="4" borderId="7" xfId="1" applyNumberFormat="1" applyFont="1" applyFill="1" applyBorder="1" applyAlignment="1">
      <alignment horizontal="center" vertical="center" wrapText="1"/>
    </xf>
    <xf numFmtId="1" fontId="6" fillId="3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0" fillId="8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" fillId="0" borderId="0" xfId="1" applyFill="1" applyAlignment="1">
      <alignment wrapText="1"/>
    </xf>
    <xf numFmtId="0" fontId="3" fillId="0" borderId="0" xfId="1" applyFont="1" applyFill="1" applyAlignment="1">
      <alignment wrapText="1"/>
    </xf>
    <xf numFmtId="9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center" wrapText="1"/>
    </xf>
    <xf numFmtId="3" fontId="6" fillId="0" borderId="0" xfId="1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/>
    </xf>
    <xf numFmtId="0" fontId="4" fillId="0" borderId="0" xfId="1" applyFont="1" applyFill="1" applyBorder="1" applyAlignment="1">
      <alignment horizontal="center" vertical="top" wrapText="1"/>
    </xf>
    <xf numFmtId="1" fontId="4" fillId="0" borderId="0" xfId="1" applyNumberFormat="1" applyFont="1" applyFill="1" applyBorder="1" applyAlignment="1">
      <alignment horizontal="center" vertical="top" wrapText="1"/>
    </xf>
    <xf numFmtId="1" fontId="6" fillId="0" borderId="0" xfId="1" applyNumberFormat="1" applyFont="1" applyFill="1" applyBorder="1" applyAlignment="1">
      <alignment horizontal="center" vertical="top"/>
    </xf>
    <xf numFmtId="0" fontId="4" fillId="0" borderId="0" xfId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wrapText="1"/>
    </xf>
    <xf numFmtId="1" fontId="6" fillId="3" borderId="7" xfId="1" applyNumberFormat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17" xfId="0" applyFont="1" applyBorder="1" applyAlignment="1">
      <alignment horizontal="center" vertical="top"/>
    </xf>
    <xf numFmtId="0" fontId="6" fillId="2" borderId="17" xfId="1" applyFont="1" applyFill="1" applyBorder="1" applyAlignment="1">
      <alignment horizontal="center" wrapText="1"/>
    </xf>
    <xf numFmtId="0" fontId="4" fillId="0" borderId="17" xfId="1" applyFont="1" applyBorder="1" applyAlignment="1">
      <alignment horizontal="center" vertical="center"/>
    </xf>
    <xf numFmtId="0" fontId="3" fillId="0" borderId="0" xfId="3" applyFont="1" applyFill="1" applyAlignment="1">
      <alignment horizontal="left" wrapText="1" indent="1"/>
    </xf>
    <xf numFmtId="0" fontId="3" fillId="0" borderId="0" xfId="1" applyFont="1" applyFill="1" applyAlignment="1"/>
    <xf numFmtId="0" fontId="3" fillId="0" borderId="0" xfId="1" applyFont="1" applyFill="1" applyAlignment="1">
      <alignment wrapText="1"/>
    </xf>
    <xf numFmtId="0" fontId="3" fillId="0" borderId="0" xfId="3" applyFont="1" applyFill="1" applyAlignment="1">
      <alignment wrapText="1"/>
    </xf>
  </cellXfs>
  <cellStyles count="5">
    <cellStyle name="Normal" xfId="0" builtinId="0"/>
    <cellStyle name="Normal 2" xfId="1"/>
    <cellStyle name="Normal 3" xfId="3"/>
    <cellStyle name="Percent 2" xfId="2"/>
    <cellStyle name="Percent 3" xfId="4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abSelected="1" topLeftCell="A6" zoomScale="81" zoomScaleNormal="81" workbookViewId="0">
      <selection activeCell="B18" sqref="B18"/>
    </sheetView>
  </sheetViews>
  <sheetFormatPr defaultRowHeight="15" x14ac:dyDescent="0.25"/>
  <cols>
    <col min="1" max="1" width="9.140625" style="1"/>
    <col min="3" max="3" width="9.5703125" customWidth="1"/>
    <col min="5" max="5" width="10.85546875" customWidth="1"/>
    <col min="11" max="14" width="8.85546875" style="1"/>
    <col min="19" max="25" width="8.85546875" style="1"/>
    <col min="29" max="29" width="8.85546875" style="1"/>
    <col min="30" max="30" width="16" bestFit="1" customWidth="1"/>
    <col min="31" max="31" width="8.85546875" style="1"/>
    <col min="32" max="32" width="18.85546875" customWidth="1"/>
  </cols>
  <sheetData>
    <row r="1" spans="1:32" ht="15" customHeight="1" x14ac:dyDescent="0.25">
      <c r="B1" s="1"/>
      <c r="C1" s="1"/>
      <c r="D1" s="1"/>
      <c r="E1" s="1"/>
      <c r="F1" s="1"/>
      <c r="G1" s="1"/>
      <c r="H1" s="1"/>
      <c r="I1" s="1"/>
      <c r="J1" s="1"/>
      <c r="O1" s="1"/>
      <c r="P1" s="1"/>
      <c r="Q1" s="1"/>
      <c r="R1" s="1"/>
      <c r="Z1" s="1"/>
      <c r="AA1" s="1"/>
      <c r="AB1" s="1"/>
      <c r="AD1" s="1"/>
    </row>
    <row r="2" spans="1:32" s="1" customFormat="1" ht="15" customHeight="1" x14ac:dyDescent="0.3">
      <c r="B2" s="3" t="s">
        <v>31</v>
      </c>
    </row>
    <row r="3" spans="1:32" s="1" customFormat="1" ht="15" customHeight="1" thickBot="1" x14ac:dyDescent="0.3"/>
    <row r="4" spans="1:32" s="1" customFormat="1" ht="76.900000000000006" customHeight="1" thickBot="1" x14ac:dyDescent="0.3">
      <c r="A4" s="13" t="s">
        <v>46</v>
      </c>
      <c r="B4" s="18"/>
      <c r="C4" s="18"/>
      <c r="D4" s="18"/>
      <c r="E4" s="19"/>
      <c r="F4" s="19"/>
      <c r="G4" s="20"/>
      <c r="H4" s="29"/>
      <c r="I4" s="20"/>
      <c r="J4" s="22" t="s">
        <v>62</v>
      </c>
      <c r="K4" s="22" t="s">
        <v>62</v>
      </c>
      <c r="L4" s="24" t="s">
        <v>62</v>
      </c>
      <c r="M4" s="19"/>
      <c r="N4" s="29"/>
      <c r="O4" s="31" t="s">
        <v>47</v>
      </c>
      <c r="P4" s="27" t="s">
        <v>67</v>
      </c>
      <c r="Q4" s="26" t="s">
        <v>65</v>
      </c>
      <c r="R4" s="25" t="s">
        <v>68</v>
      </c>
      <c r="S4" s="26" t="s">
        <v>68</v>
      </c>
      <c r="T4" s="52" t="s">
        <v>48</v>
      </c>
      <c r="U4" s="53" t="s">
        <v>48</v>
      </c>
      <c r="V4" s="28" t="s">
        <v>63</v>
      </c>
      <c r="W4" s="21" t="s">
        <v>63</v>
      </c>
      <c r="X4" s="23" t="s">
        <v>64</v>
      </c>
      <c r="Y4" s="23" t="s">
        <v>64</v>
      </c>
      <c r="Z4" s="30" t="s">
        <v>66</v>
      </c>
      <c r="AA4" s="19"/>
      <c r="AB4" s="18"/>
      <c r="AC4" s="18"/>
      <c r="AD4" s="87"/>
      <c r="AE4" s="80"/>
      <c r="AF4" s="80"/>
    </row>
    <row r="5" spans="1:32" s="1" customFormat="1" ht="13.9" customHeight="1" thickBot="1" x14ac:dyDescent="0.3">
      <c r="B5" s="2" t="s">
        <v>0</v>
      </c>
      <c r="C5" s="17" t="s">
        <v>1</v>
      </c>
      <c r="D5" s="2" t="s">
        <v>2</v>
      </c>
      <c r="E5" s="17" t="s">
        <v>3</v>
      </c>
      <c r="F5" s="2" t="s">
        <v>201</v>
      </c>
      <c r="G5" s="17" t="s">
        <v>4</v>
      </c>
      <c r="H5" s="2" t="s">
        <v>5</v>
      </c>
      <c r="I5" s="17" t="s">
        <v>6</v>
      </c>
      <c r="J5" s="2" t="s">
        <v>7</v>
      </c>
      <c r="K5" s="17" t="s">
        <v>8</v>
      </c>
      <c r="L5" s="2" t="s">
        <v>9</v>
      </c>
      <c r="M5" s="17" t="s">
        <v>10</v>
      </c>
      <c r="N5" s="2" t="s">
        <v>11</v>
      </c>
      <c r="O5" s="17" t="s">
        <v>12</v>
      </c>
      <c r="P5" s="2" t="s">
        <v>13</v>
      </c>
      <c r="Q5" s="17" t="s">
        <v>14</v>
      </c>
      <c r="R5" s="2" t="s">
        <v>15</v>
      </c>
      <c r="S5" s="17" t="s">
        <v>16</v>
      </c>
      <c r="T5" s="2" t="s">
        <v>17</v>
      </c>
      <c r="U5" s="17" t="s">
        <v>41</v>
      </c>
      <c r="V5" s="2" t="s">
        <v>42</v>
      </c>
      <c r="W5" s="17" t="s">
        <v>45</v>
      </c>
      <c r="X5" s="2" t="s">
        <v>55</v>
      </c>
      <c r="Y5" s="17" t="s">
        <v>56</v>
      </c>
      <c r="Z5" s="2" t="s">
        <v>57</v>
      </c>
      <c r="AA5" s="17" t="s">
        <v>58</v>
      </c>
      <c r="AB5" s="2" t="s">
        <v>59</v>
      </c>
      <c r="AC5" s="17" t="s">
        <v>60</v>
      </c>
      <c r="AD5" s="88" t="s">
        <v>69</v>
      </c>
      <c r="AE5" s="79"/>
      <c r="AF5" s="79"/>
    </row>
    <row r="6" spans="1:32" s="1" customFormat="1" ht="91.5" thickBot="1" x14ac:dyDescent="0.3">
      <c r="B6" s="6" t="s">
        <v>18</v>
      </c>
      <c r="C6" s="7" t="s">
        <v>19</v>
      </c>
      <c r="D6" s="8" t="s">
        <v>20</v>
      </c>
      <c r="E6" s="8" t="s">
        <v>76</v>
      </c>
      <c r="F6" s="9" t="s">
        <v>22</v>
      </c>
      <c r="G6" s="9" t="s">
        <v>21</v>
      </c>
      <c r="H6" s="10" t="s">
        <v>23</v>
      </c>
      <c r="I6" s="11" t="s">
        <v>24</v>
      </c>
      <c r="J6" s="9" t="s">
        <v>200</v>
      </c>
      <c r="K6" s="9" t="s">
        <v>43</v>
      </c>
      <c r="L6" s="16" t="s">
        <v>102</v>
      </c>
      <c r="M6" s="16" t="s">
        <v>75</v>
      </c>
      <c r="N6" s="16" t="s">
        <v>70</v>
      </c>
      <c r="O6" s="11" t="s">
        <v>25</v>
      </c>
      <c r="P6" s="9" t="s">
        <v>26</v>
      </c>
      <c r="Q6" s="9" t="s">
        <v>74</v>
      </c>
      <c r="R6" s="11" t="s">
        <v>72</v>
      </c>
      <c r="S6" s="9" t="s">
        <v>73</v>
      </c>
      <c r="T6" s="12" t="s">
        <v>44</v>
      </c>
      <c r="U6" s="9" t="s">
        <v>71</v>
      </c>
      <c r="V6" s="9" t="s">
        <v>49</v>
      </c>
      <c r="W6" s="9" t="s">
        <v>50</v>
      </c>
      <c r="X6" s="9" t="s">
        <v>51</v>
      </c>
      <c r="Y6" s="9" t="s">
        <v>52</v>
      </c>
      <c r="Z6" s="12" t="s">
        <v>27</v>
      </c>
      <c r="AA6" s="9" t="s">
        <v>54</v>
      </c>
      <c r="AB6" s="11" t="s">
        <v>53</v>
      </c>
      <c r="AC6" s="84" t="s">
        <v>28</v>
      </c>
      <c r="AD6" s="89" t="s">
        <v>29</v>
      </c>
      <c r="AE6" s="81"/>
      <c r="AF6" s="81"/>
    </row>
    <row r="7" spans="1:32" s="1" customFormat="1" ht="25.15" customHeight="1" thickBot="1" x14ac:dyDescent="0.3">
      <c r="B7" s="18">
        <v>1</v>
      </c>
      <c r="C7" s="32" t="s">
        <v>199</v>
      </c>
      <c r="D7" s="33" t="s">
        <v>61</v>
      </c>
      <c r="E7" s="32" t="s">
        <v>83</v>
      </c>
      <c r="F7" s="32">
        <v>48895</v>
      </c>
      <c r="G7" s="33">
        <v>49485</v>
      </c>
      <c r="H7" s="34">
        <f>ABS(G7-F7)</f>
        <v>590</v>
      </c>
      <c r="I7" s="33">
        <v>1.296</v>
      </c>
      <c r="J7" s="35">
        <v>15</v>
      </c>
      <c r="K7" s="35">
        <v>1</v>
      </c>
      <c r="L7" s="36">
        <f>J7+K7</f>
        <v>16</v>
      </c>
      <c r="M7" s="32">
        <v>2.31</v>
      </c>
      <c r="N7" s="37">
        <f>M7*1.2+L7</f>
        <v>18.771999999999998</v>
      </c>
      <c r="O7" s="33">
        <v>4.8</v>
      </c>
      <c r="P7" s="38">
        <f>O7*L7*1.467</f>
        <v>112.6656</v>
      </c>
      <c r="Q7" s="33">
        <v>1.67</v>
      </c>
      <c r="R7" s="39">
        <f>0.733*N7*N7/(Q7+(0.219*I7))</f>
        <v>132.20248715953943</v>
      </c>
      <c r="S7" s="39">
        <f>0.733*N7*N7/(Q7-(0.219*I7))</f>
        <v>186.34025713329331</v>
      </c>
      <c r="T7" s="32">
        <v>1.2</v>
      </c>
      <c r="U7" s="40">
        <f>1.467*(0.5*M7*T7+L7)*T7</f>
        <v>30.606314400000002</v>
      </c>
      <c r="V7" s="33">
        <v>0.5</v>
      </c>
      <c r="W7" s="41">
        <f>N7*1.467*V7</f>
        <v>13.769261999999999</v>
      </c>
      <c r="X7" s="42">
        <v>1</v>
      </c>
      <c r="Y7" s="43">
        <f>N7*1.467*X7</f>
        <v>27.538523999999999</v>
      </c>
      <c r="Z7" s="33">
        <v>28</v>
      </c>
      <c r="AA7" s="32"/>
      <c r="AB7" s="44">
        <f>P7+U7+W7+Y7+R7+Z7</f>
        <v>344.78218755953947</v>
      </c>
      <c r="AC7" s="85">
        <f t="shared" ref="AC7:AC17" si="0">H7-AB7</f>
        <v>245.21781244046053</v>
      </c>
      <c r="AD7" s="90" t="s">
        <v>30</v>
      </c>
      <c r="AE7" s="82"/>
      <c r="AF7" s="83"/>
    </row>
    <row r="8" spans="1:32" s="1" customFormat="1" ht="15.75" thickBot="1" x14ac:dyDescent="0.3">
      <c r="B8" s="18"/>
      <c r="C8" s="32"/>
      <c r="D8" s="33"/>
      <c r="E8" s="32" t="s">
        <v>83</v>
      </c>
      <c r="F8" s="32">
        <v>48895</v>
      </c>
      <c r="G8" s="33">
        <v>50100</v>
      </c>
      <c r="H8" s="34">
        <f t="shared" ref="H8:H17" si="1">ABS(G8-F8)</f>
        <v>1205</v>
      </c>
      <c r="I8" s="33">
        <v>2.4670000000000001</v>
      </c>
      <c r="J8" s="35">
        <v>35</v>
      </c>
      <c r="K8" s="35">
        <v>2</v>
      </c>
      <c r="L8" s="36">
        <f t="shared" ref="L8:L17" si="2">J8+K8</f>
        <v>37</v>
      </c>
      <c r="M8" s="32">
        <v>1.6007</v>
      </c>
      <c r="N8" s="37">
        <f t="shared" ref="N8:N17" si="3">M8*1.2+L8</f>
        <v>38.920839999999998</v>
      </c>
      <c r="O8" s="33">
        <v>4.8</v>
      </c>
      <c r="P8" s="38">
        <f t="shared" ref="P8:P17" si="4">O8*L8*1.467</f>
        <v>260.53919999999999</v>
      </c>
      <c r="Q8" s="33">
        <v>1.67</v>
      </c>
      <c r="R8" s="39">
        <f t="shared" ref="R8:R17" si="5">0.733*N8*N8/(Q8+(0.219*I8))</f>
        <v>502.36857590080712</v>
      </c>
      <c r="S8" s="39">
        <f t="shared" ref="S8:S17" si="6">0.733*N8*N8/(Q8-(0.219*I8))</f>
        <v>982.86727621983425</v>
      </c>
      <c r="T8" s="32">
        <v>1.2</v>
      </c>
      <c r="U8" s="40">
        <f t="shared" ref="U8:U17" si="7">1.467*(0.5*M8*T8+L8)*T8</f>
        <v>66.825523368000006</v>
      </c>
      <c r="V8" s="33">
        <v>0.5</v>
      </c>
      <c r="W8" s="41">
        <f t="shared" ref="W8:W17" si="8">N8*1.467*V8</f>
        <v>28.54843614</v>
      </c>
      <c r="X8" s="42">
        <v>1</v>
      </c>
      <c r="Y8" s="43">
        <f t="shared" ref="Y8:Y17" si="9">N8*1.467*X8</f>
        <v>57.096872279999999</v>
      </c>
      <c r="Z8" s="33">
        <v>28</v>
      </c>
      <c r="AA8" s="32"/>
      <c r="AB8" s="44">
        <f t="shared" ref="AB8:AB17" si="10">P8+U8+W8+Y8+R8+Z8</f>
        <v>943.37860768880705</v>
      </c>
      <c r="AC8" s="85">
        <f t="shared" si="0"/>
        <v>261.62139231119295</v>
      </c>
      <c r="AD8" s="90" t="s">
        <v>30</v>
      </c>
      <c r="AE8" s="4"/>
      <c r="AF8" s="5"/>
    </row>
    <row r="9" spans="1:32" s="1" customFormat="1" ht="15.75" thickBot="1" x14ac:dyDescent="0.3">
      <c r="B9" s="18">
        <v>1</v>
      </c>
      <c r="C9" s="32" t="s">
        <v>202</v>
      </c>
      <c r="D9" s="33" t="s">
        <v>61</v>
      </c>
      <c r="E9" s="32" t="s">
        <v>82</v>
      </c>
      <c r="F9" s="32">
        <v>49485</v>
      </c>
      <c r="G9" s="33">
        <v>50100</v>
      </c>
      <c r="H9" s="34">
        <f t="shared" si="1"/>
        <v>615</v>
      </c>
      <c r="I9" s="33">
        <v>3.59</v>
      </c>
      <c r="J9" s="35">
        <v>20</v>
      </c>
      <c r="K9" s="35">
        <v>1</v>
      </c>
      <c r="L9" s="36">
        <f t="shared" si="2"/>
        <v>21</v>
      </c>
      <c r="M9" s="32">
        <v>2.31</v>
      </c>
      <c r="N9" s="37">
        <f t="shared" si="3"/>
        <v>23.771999999999998</v>
      </c>
      <c r="O9" s="33">
        <v>4.8</v>
      </c>
      <c r="P9" s="38">
        <f t="shared" si="4"/>
        <v>147.87360000000001</v>
      </c>
      <c r="Q9" s="33">
        <v>1.67</v>
      </c>
      <c r="R9" s="39">
        <f t="shared" si="5"/>
        <v>168.64362260230189</v>
      </c>
      <c r="S9" s="39">
        <f t="shared" si="6"/>
        <v>468.69069832426248</v>
      </c>
      <c r="T9" s="32">
        <v>1.2</v>
      </c>
      <c r="U9" s="40">
        <f t="shared" si="7"/>
        <v>39.408314400000002</v>
      </c>
      <c r="V9" s="33">
        <v>0.5</v>
      </c>
      <c r="W9" s="41">
        <f t="shared" si="8"/>
        <v>17.436761999999998</v>
      </c>
      <c r="X9" s="42">
        <v>1</v>
      </c>
      <c r="Y9" s="43">
        <f t="shared" si="9"/>
        <v>34.873523999999996</v>
      </c>
      <c r="Z9" s="33">
        <v>28</v>
      </c>
      <c r="AA9" s="32"/>
      <c r="AB9" s="44">
        <f t="shared" si="10"/>
        <v>436.23582300230191</v>
      </c>
      <c r="AC9" s="85">
        <f t="shared" si="0"/>
        <v>178.76417699769809</v>
      </c>
      <c r="AD9" s="90" t="s">
        <v>30</v>
      </c>
      <c r="AE9" s="4"/>
      <c r="AF9" s="5"/>
    </row>
    <row r="10" spans="1:32" s="1" customFormat="1" ht="15.75" thickBot="1" x14ac:dyDescent="0.3">
      <c r="B10" s="18"/>
      <c r="C10" s="32"/>
      <c r="D10" s="33"/>
      <c r="E10" s="32" t="s">
        <v>82</v>
      </c>
      <c r="F10" s="32">
        <v>49485</v>
      </c>
      <c r="G10" s="33">
        <v>51066</v>
      </c>
      <c r="H10" s="34">
        <f t="shared" si="1"/>
        <v>1581</v>
      </c>
      <c r="I10" s="33">
        <v>1.879</v>
      </c>
      <c r="J10" s="35">
        <v>45</v>
      </c>
      <c r="K10" s="35">
        <v>2</v>
      </c>
      <c r="L10" s="36">
        <f t="shared" si="2"/>
        <v>47</v>
      </c>
      <c r="M10" s="32">
        <v>1.0565</v>
      </c>
      <c r="N10" s="37">
        <f t="shared" si="3"/>
        <v>48.267800000000001</v>
      </c>
      <c r="O10" s="33">
        <v>4.8</v>
      </c>
      <c r="P10" s="38">
        <f t="shared" si="4"/>
        <v>330.95519999999999</v>
      </c>
      <c r="Q10" s="33">
        <v>1.67</v>
      </c>
      <c r="R10" s="39">
        <f t="shared" si="5"/>
        <v>820.43156301328725</v>
      </c>
      <c r="S10" s="39">
        <f t="shared" si="6"/>
        <v>1356.9570725473125</v>
      </c>
      <c r="T10" s="32">
        <v>1.2</v>
      </c>
      <c r="U10" s="40">
        <f t="shared" si="7"/>
        <v>83.854717559999997</v>
      </c>
      <c r="V10" s="33">
        <v>0.5</v>
      </c>
      <c r="W10" s="41">
        <f t="shared" si="8"/>
        <v>35.404431300000006</v>
      </c>
      <c r="X10" s="42">
        <v>1</v>
      </c>
      <c r="Y10" s="43">
        <f t="shared" si="9"/>
        <v>70.808862600000012</v>
      </c>
      <c r="Z10" s="33">
        <v>28</v>
      </c>
      <c r="AA10" s="32"/>
      <c r="AB10" s="44">
        <f t="shared" si="10"/>
        <v>1369.4547744732872</v>
      </c>
      <c r="AC10" s="85">
        <f t="shared" si="0"/>
        <v>211.54522552671278</v>
      </c>
      <c r="AD10" s="90" t="s">
        <v>30</v>
      </c>
      <c r="AE10" s="4"/>
      <c r="AF10" s="5"/>
    </row>
    <row r="11" spans="1:32" s="1" customFormat="1" ht="15.75" thickBot="1" x14ac:dyDescent="0.3">
      <c r="B11" s="18"/>
      <c r="C11" s="32"/>
      <c r="D11" s="33"/>
      <c r="E11" s="32" t="s">
        <v>82</v>
      </c>
      <c r="F11" s="32">
        <v>49485</v>
      </c>
      <c r="G11" s="33">
        <v>52032</v>
      </c>
      <c r="H11" s="34">
        <f t="shared" si="1"/>
        <v>2547</v>
      </c>
      <c r="I11" s="33">
        <v>-0.40500000000000003</v>
      </c>
      <c r="J11" s="35">
        <v>55</v>
      </c>
      <c r="K11" s="35">
        <v>2</v>
      </c>
      <c r="L11" s="36">
        <f t="shared" si="2"/>
        <v>57</v>
      </c>
      <c r="M11" s="32">
        <v>0.6079</v>
      </c>
      <c r="N11" s="37">
        <f t="shared" si="3"/>
        <v>57.729480000000002</v>
      </c>
      <c r="O11" s="33">
        <v>4.8</v>
      </c>
      <c r="P11" s="38">
        <f t="shared" si="4"/>
        <v>401.37119999999999</v>
      </c>
      <c r="Q11" s="33">
        <v>1.67</v>
      </c>
      <c r="R11" s="39">
        <f t="shared" si="5"/>
        <v>1544.8404116629006</v>
      </c>
      <c r="S11" s="39">
        <f t="shared" si="6"/>
        <v>1389.0207609418367</v>
      </c>
      <c r="T11" s="32">
        <v>1.2</v>
      </c>
      <c r="U11" s="40">
        <f t="shared" si="7"/>
        <v>100.98488829599999</v>
      </c>
      <c r="V11" s="33">
        <v>0.5</v>
      </c>
      <c r="W11" s="41">
        <f t="shared" si="8"/>
        <v>42.344573580000002</v>
      </c>
      <c r="X11" s="42">
        <v>1</v>
      </c>
      <c r="Y11" s="43">
        <f t="shared" si="9"/>
        <v>84.689147160000005</v>
      </c>
      <c r="Z11" s="33">
        <v>28</v>
      </c>
      <c r="AA11" s="32"/>
      <c r="AB11" s="44">
        <f t="shared" si="10"/>
        <v>2202.2302206989007</v>
      </c>
      <c r="AC11" s="85">
        <f t="shared" si="0"/>
        <v>344.76977930109933</v>
      </c>
      <c r="AD11" s="90" t="s">
        <v>30</v>
      </c>
      <c r="AE11" s="4"/>
      <c r="AF11" s="5"/>
    </row>
    <row r="12" spans="1:32" s="1" customFormat="1" ht="15.75" thickBot="1" x14ac:dyDescent="0.3">
      <c r="B12" s="18">
        <v>1</v>
      </c>
      <c r="C12" s="32" t="s">
        <v>199</v>
      </c>
      <c r="D12" s="33" t="s">
        <v>61</v>
      </c>
      <c r="E12" s="32" t="s">
        <v>85</v>
      </c>
      <c r="F12" s="32">
        <v>50100</v>
      </c>
      <c r="G12" s="33">
        <v>51066</v>
      </c>
      <c r="H12" s="34">
        <f t="shared" si="1"/>
        <v>966</v>
      </c>
      <c r="I12" s="33">
        <v>0.79020000000000001</v>
      </c>
      <c r="J12" s="35">
        <v>25</v>
      </c>
      <c r="K12" s="35">
        <v>2</v>
      </c>
      <c r="L12" s="36">
        <f t="shared" si="2"/>
        <v>27</v>
      </c>
      <c r="M12" s="32">
        <v>2.2406000000000001</v>
      </c>
      <c r="N12" s="37">
        <f t="shared" si="3"/>
        <v>29.68872</v>
      </c>
      <c r="O12" s="33">
        <v>4.8</v>
      </c>
      <c r="P12" s="38">
        <f t="shared" si="4"/>
        <v>190.1232</v>
      </c>
      <c r="Q12" s="33">
        <v>1.67</v>
      </c>
      <c r="R12" s="39">
        <f t="shared" si="5"/>
        <v>350.54914284637118</v>
      </c>
      <c r="S12" s="39">
        <f t="shared" si="6"/>
        <v>431.59929849833429</v>
      </c>
      <c r="T12" s="32">
        <v>1.2</v>
      </c>
      <c r="U12" s="40">
        <f t="shared" si="7"/>
        <v>49.897411343999998</v>
      </c>
      <c r="V12" s="33">
        <v>0.5</v>
      </c>
      <c r="W12" s="41">
        <f t="shared" si="8"/>
        <v>21.776676120000001</v>
      </c>
      <c r="X12" s="42">
        <v>1</v>
      </c>
      <c r="Y12" s="43">
        <f t="shared" si="9"/>
        <v>43.553352240000002</v>
      </c>
      <c r="Z12" s="33">
        <v>28</v>
      </c>
      <c r="AA12" s="32"/>
      <c r="AB12" s="44">
        <f t="shared" si="10"/>
        <v>683.89978255037113</v>
      </c>
      <c r="AC12" s="85">
        <f t="shared" si="0"/>
        <v>282.10021744962887</v>
      </c>
      <c r="AD12" s="90" t="s">
        <v>30</v>
      </c>
      <c r="AE12" s="4"/>
      <c r="AF12" s="5"/>
    </row>
    <row r="13" spans="1:32" s="1" customFormat="1" ht="15.75" thickBot="1" x14ac:dyDescent="0.3">
      <c r="B13" s="18"/>
      <c r="C13" s="32"/>
      <c r="D13" s="33"/>
      <c r="E13" s="32" t="s">
        <v>85</v>
      </c>
      <c r="F13" s="32">
        <v>50100</v>
      </c>
      <c r="G13" s="33">
        <v>52032</v>
      </c>
      <c r="H13" s="34">
        <f t="shared" si="1"/>
        <v>1932</v>
      </c>
      <c r="I13" s="33">
        <v>-1.677</v>
      </c>
      <c r="J13" s="35">
        <v>35</v>
      </c>
      <c r="K13" s="35">
        <v>2</v>
      </c>
      <c r="L13" s="36">
        <f t="shared" si="2"/>
        <v>37</v>
      </c>
      <c r="M13" s="32">
        <v>1.6007</v>
      </c>
      <c r="N13" s="37">
        <f t="shared" si="3"/>
        <v>38.920839999999998</v>
      </c>
      <c r="O13" s="33">
        <v>4.8</v>
      </c>
      <c r="P13" s="38">
        <f t="shared" si="4"/>
        <v>260.53919999999999</v>
      </c>
      <c r="Q13" s="33">
        <v>1.67</v>
      </c>
      <c r="R13" s="39">
        <f t="shared" si="5"/>
        <v>852.33757800845808</v>
      </c>
      <c r="S13" s="39">
        <f t="shared" si="6"/>
        <v>545.031102691211</v>
      </c>
      <c r="T13" s="32">
        <v>1.2</v>
      </c>
      <c r="U13" s="40">
        <f t="shared" si="7"/>
        <v>66.825523368000006</v>
      </c>
      <c r="V13" s="33">
        <v>0.5</v>
      </c>
      <c r="W13" s="41">
        <f t="shared" si="8"/>
        <v>28.54843614</v>
      </c>
      <c r="X13" s="42">
        <v>1</v>
      </c>
      <c r="Y13" s="43">
        <f t="shared" si="9"/>
        <v>57.096872279999999</v>
      </c>
      <c r="Z13" s="33">
        <v>28</v>
      </c>
      <c r="AA13" s="32"/>
      <c r="AB13" s="44">
        <f t="shared" si="10"/>
        <v>1293.3476097964581</v>
      </c>
      <c r="AC13" s="85">
        <f t="shared" si="0"/>
        <v>638.65239020354193</v>
      </c>
      <c r="AD13" s="90" t="s">
        <v>30</v>
      </c>
      <c r="AE13" s="4"/>
      <c r="AF13" s="5"/>
    </row>
    <row r="14" spans="1:32" s="1" customFormat="1" ht="15.75" thickBot="1" x14ac:dyDescent="0.3">
      <c r="B14" s="18"/>
      <c r="C14" s="32"/>
      <c r="D14" s="33"/>
      <c r="E14" s="32" t="s">
        <v>85</v>
      </c>
      <c r="F14" s="32">
        <v>50100</v>
      </c>
      <c r="G14" s="33">
        <v>52998</v>
      </c>
      <c r="H14" s="34">
        <f t="shared" si="1"/>
        <v>2898</v>
      </c>
      <c r="I14" s="33">
        <v>-0.96199999999999997</v>
      </c>
      <c r="J14" s="35">
        <v>55</v>
      </c>
      <c r="K14" s="35">
        <v>2</v>
      </c>
      <c r="L14" s="36">
        <f t="shared" si="2"/>
        <v>57</v>
      </c>
      <c r="M14" s="32">
        <v>0.6079</v>
      </c>
      <c r="N14" s="37">
        <f t="shared" si="3"/>
        <v>57.729480000000002</v>
      </c>
      <c r="O14" s="33">
        <v>4.8</v>
      </c>
      <c r="P14" s="38">
        <f t="shared" si="4"/>
        <v>401.37119999999999</v>
      </c>
      <c r="Q14" s="33">
        <v>1.67</v>
      </c>
      <c r="R14" s="39">
        <f t="shared" si="5"/>
        <v>1673.9717945488405</v>
      </c>
      <c r="S14" s="39">
        <f t="shared" si="6"/>
        <v>1298.9272311180348</v>
      </c>
      <c r="T14" s="32">
        <v>1.2</v>
      </c>
      <c r="U14" s="40">
        <f t="shared" si="7"/>
        <v>100.98488829599999</v>
      </c>
      <c r="V14" s="33">
        <v>0.5</v>
      </c>
      <c r="W14" s="41">
        <f t="shared" si="8"/>
        <v>42.344573580000002</v>
      </c>
      <c r="X14" s="42">
        <v>1</v>
      </c>
      <c r="Y14" s="43">
        <f t="shared" si="9"/>
        <v>84.689147160000005</v>
      </c>
      <c r="Z14" s="33">
        <v>28</v>
      </c>
      <c r="AA14" s="32"/>
      <c r="AB14" s="44">
        <f t="shared" si="10"/>
        <v>2331.3616035848409</v>
      </c>
      <c r="AC14" s="85">
        <f t="shared" si="0"/>
        <v>566.63839641515915</v>
      </c>
      <c r="AD14" s="90" t="s">
        <v>30</v>
      </c>
      <c r="AE14" s="4"/>
      <c r="AF14" s="5"/>
    </row>
    <row r="15" spans="1:32" s="1" customFormat="1" ht="15.75" thickBot="1" x14ac:dyDescent="0.3">
      <c r="B15" s="18">
        <v>1</v>
      </c>
      <c r="C15" s="32" t="s">
        <v>199</v>
      </c>
      <c r="D15" s="33" t="s">
        <v>61</v>
      </c>
      <c r="E15" s="32" t="s">
        <v>87</v>
      </c>
      <c r="F15" s="32">
        <v>51066</v>
      </c>
      <c r="G15" s="33">
        <v>52998</v>
      </c>
      <c r="H15" s="34">
        <f t="shared" si="1"/>
        <v>1932</v>
      </c>
      <c r="I15" s="33">
        <v>-1.837</v>
      </c>
      <c r="J15" s="35">
        <v>35</v>
      </c>
      <c r="K15" s="35">
        <v>2</v>
      </c>
      <c r="L15" s="36">
        <f t="shared" si="2"/>
        <v>37</v>
      </c>
      <c r="M15" s="32">
        <v>1.6007</v>
      </c>
      <c r="N15" s="37">
        <f t="shared" si="3"/>
        <v>38.920839999999998</v>
      </c>
      <c r="O15" s="33">
        <v>4.8</v>
      </c>
      <c r="P15" s="38">
        <f t="shared" si="4"/>
        <v>260.53919999999999</v>
      </c>
      <c r="Q15" s="33">
        <v>1.67</v>
      </c>
      <c r="R15" s="39">
        <f t="shared" si="5"/>
        <v>875.89676347108536</v>
      </c>
      <c r="S15" s="39">
        <f t="shared" si="6"/>
        <v>535.81532206535667</v>
      </c>
      <c r="T15" s="32">
        <v>1.2</v>
      </c>
      <c r="U15" s="40">
        <f t="shared" si="7"/>
        <v>66.825523368000006</v>
      </c>
      <c r="V15" s="33">
        <v>0.5</v>
      </c>
      <c r="W15" s="41">
        <f t="shared" si="8"/>
        <v>28.54843614</v>
      </c>
      <c r="X15" s="42">
        <v>1</v>
      </c>
      <c r="Y15" s="43">
        <f t="shared" si="9"/>
        <v>57.096872279999999</v>
      </c>
      <c r="Z15" s="33">
        <v>28</v>
      </c>
      <c r="AA15" s="32"/>
      <c r="AB15" s="44">
        <f t="shared" si="10"/>
        <v>1316.9067952590854</v>
      </c>
      <c r="AC15" s="85">
        <f t="shared" si="0"/>
        <v>615.09320474091464</v>
      </c>
      <c r="AD15" s="90" t="s">
        <v>30</v>
      </c>
      <c r="AE15" s="4"/>
      <c r="AF15" s="5"/>
    </row>
    <row r="16" spans="1:32" s="1" customFormat="1" ht="15.75" thickBot="1" x14ac:dyDescent="0.3">
      <c r="B16" s="18"/>
      <c r="C16" s="32"/>
      <c r="D16" s="33"/>
      <c r="E16" s="32" t="s">
        <v>87</v>
      </c>
      <c r="F16" s="32">
        <v>51066</v>
      </c>
      <c r="G16" s="33">
        <v>53964</v>
      </c>
      <c r="H16" s="34">
        <f t="shared" si="1"/>
        <v>2898</v>
      </c>
      <c r="I16" s="33">
        <v>-2.032</v>
      </c>
      <c r="J16" s="35">
        <v>45</v>
      </c>
      <c r="K16" s="35">
        <v>2</v>
      </c>
      <c r="L16" s="36">
        <f t="shared" si="2"/>
        <v>47</v>
      </c>
      <c r="M16" s="32">
        <v>1.0565</v>
      </c>
      <c r="N16" s="37">
        <f t="shared" si="3"/>
        <v>48.267800000000001</v>
      </c>
      <c r="O16" s="33">
        <v>4.8</v>
      </c>
      <c r="P16" s="38">
        <f t="shared" si="4"/>
        <v>330.95519999999999</v>
      </c>
      <c r="Q16" s="33">
        <v>1.67</v>
      </c>
      <c r="R16" s="39">
        <f t="shared" si="5"/>
        <v>1394.073690965917</v>
      </c>
      <c r="S16" s="39">
        <f t="shared" si="6"/>
        <v>807.43388150007956</v>
      </c>
      <c r="T16" s="32">
        <v>1.2</v>
      </c>
      <c r="U16" s="40">
        <f t="shared" si="7"/>
        <v>83.854717559999997</v>
      </c>
      <c r="V16" s="33">
        <v>0.5</v>
      </c>
      <c r="W16" s="41">
        <f t="shared" si="8"/>
        <v>35.404431300000006</v>
      </c>
      <c r="X16" s="42">
        <v>1</v>
      </c>
      <c r="Y16" s="43">
        <f t="shared" si="9"/>
        <v>70.808862600000012</v>
      </c>
      <c r="Z16" s="33">
        <v>28</v>
      </c>
      <c r="AA16" s="32"/>
      <c r="AB16" s="44">
        <f t="shared" si="10"/>
        <v>1943.0969024259171</v>
      </c>
      <c r="AC16" s="45">
        <f t="shared" si="0"/>
        <v>954.90309757408295</v>
      </c>
      <c r="AD16" s="86" t="s">
        <v>30</v>
      </c>
      <c r="AE16" s="4"/>
      <c r="AF16" s="5"/>
    </row>
    <row r="17" spans="2:32" s="1" customFormat="1" ht="15.75" thickBot="1" x14ac:dyDescent="0.3">
      <c r="B17" s="18"/>
      <c r="C17" s="32"/>
      <c r="D17" s="33"/>
      <c r="E17" s="32" t="s">
        <v>87</v>
      </c>
      <c r="F17" s="32">
        <v>51066</v>
      </c>
      <c r="G17" s="33">
        <v>54930</v>
      </c>
      <c r="H17" s="34">
        <f t="shared" si="1"/>
        <v>3864</v>
      </c>
      <c r="I17" s="33">
        <v>-0.81899999999999995</v>
      </c>
      <c r="J17" s="35">
        <v>65</v>
      </c>
      <c r="K17" s="35">
        <v>2</v>
      </c>
      <c r="L17" s="36">
        <f t="shared" si="2"/>
        <v>67</v>
      </c>
      <c r="M17" s="32">
        <v>0.34710000000000002</v>
      </c>
      <c r="N17" s="37">
        <f t="shared" si="3"/>
        <v>67.416520000000006</v>
      </c>
      <c r="O17" s="33">
        <v>4.8</v>
      </c>
      <c r="P17" s="38">
        <f t="shared" si="4"/>
        <v>471.78719999999998</v>
      </c>
      <c r="Q17" s="33">
        <v>1.67</v>
      </c>
      <c r="R17" s="39">
        <f t="shared" si="5"/>
        <v>2234.9311904567935</v>
      </c>
      <c r="S17" s="39">
        <f t="shared" si="6"/>
        <v>1801.4198389667154</v>
      </c>
      <c r="T17" s="32">
        <v>1.2</v>
      </c>
      <c r="U17" s="40">
        <f t="shared" si="7"/>
        <v>118.313420904</v>
      </c>
      <c r="V17" s="33">
        <v>0.5</v>
      </c>
      <c r="W17" s="41">
        <f t="shared" si="8"/>
        <v>49.450017420000009</v>
      </c>
      <c r="X17" s="42">
        <v>1</v>
      </c>
      <c r="Y17" s="43">
        <f t="shared" si="9"/>
        <v>98.900034840000018</v>
      </c>
      <c r="Z17" s="33">
        <v>28</v>
      </c>
      <c r="AA17" s="32"/>
      <c r="AB17" s="44">
        <f t="shared" si="10"/>
        <v>3001.3818636207934</v>
      </c>
      <c r="AC17" s="45">
        <f t="shared" si="0"/>
        <v>862.61813637920659</v>
      </c>
      <c r="AD17" s="46" t="s">
        <v>30</v>
      </c>
      <c r="AE17" s="4"/>
      <c r="AF17" s="5"/>
    </row>
    <row r="18" spans="2:32" s="1" customFormat="1" ht="15.75" thickBot="1" x14ac:dyDescent="0.3">
      <c r="B18" s="18">
        <v>5</v>
      </c>
      <c r="C18" s="32"/>
      <c r="D18" s="33"/>
      <c r="E18" s="32"/>
      <c r="F18" s="32"/>
      <c r="G18" s="33"/>
      <c r="H18" s="34"/>
      <c r="I18" s="33"/>
      <c r="J18" s="35"/>
      <c r="K18" s="35"/>
      <c r="L18" s="36"/>
      <c r="M18" s="32"/>
      <c r="N18" s="37"/>
      <c r="O18" s="33"/>
      <c r="P18" s="38"/>
      <c r="Q18" s="33"/>
      <c r="R18" s="39"/>
      <c r="S18" s="39"/>
      <c r="T18" s="32"/>
      <c r="U18" s="40"/>
      <c r="V18" s="33"/>
      <c r="W18" s="41"/>
      <c r="X18" s="42"/>
      <c r="Y18" s="43"/>
      <c r="Z18" s="33"/>
      <c r="AA18" s="32"/>
      <c r="AB18" s="44"/>
      <c r="AC18" s="45"/>
      <c r="AD18" s="46"/>
      <c r="AE18" s="4"/>
      <c r="AF18" s="5"/>
    </row>
    <row r="19" spans="2:32" s="1" customFormat="1" ht="15.75" thickBot="1" x14ac:dyDescent="0.3">
      <c r="B19" s="18"/>
      <c r="C19" s="32"/>
      <c r="D19" s="33"/>
      <c r="E19" s="32"/>
      <c r="F19" s="32"/>
      <c r="G19" s="33"/>
      <c r="H19" s="34"/>
      <c r="I19" s="33"/>
      <c r="J19" s="35"/>
      <c r="K19" s="35"/>
      <c r="L19" s="36"/>
      <c r="M19" s="32"/>
      <c r="N19" s="37"/>
      <c r="O19" s="33"/>
      <c r="P19" s="38"/>
      <c r="Q19" s="33"/>
      <c r="R19" s="39"/>
      <c r="S19" s="39"/>
      <c r="T19" s="32"/>
      <c r="U19" s="40"/>
      <c r="V19" s="33"/>
      <c r="W19" s="41"/>
      <c r="X19" s="42"/>
      <c r="Y19" s="43"/>
      <c r="Z19" s="33"/>
      <c r="AA19" s="32"/>
      <c r="AB19" s="44"/>
      <c r="AC19" s="45"/>
      <c r="AD19" s="46"/>
      <c r="AE19" s="4"/>
      <c r="AF19" s="5"/>
    </row>
    <row r="20" spans="2:32" s="1" customFormat="1" ht="15.75" thickBot="1" x14ac:dyDescent="0.3">
      <c r="B20" s="18"/>
      <c r="C20" s="32"/>
      <c r="D20" s="33"/>
      <c r="E20" s="32"/>
      <c r="F20" s="32"/>
      <c r="G20" s="33"/>
      <c r="H20" s="34"/>
      <c r="I20" s="33"/>
      <c r="J20" s="35"/>
      <c r="K20" s="35"/>
      <c r="L20" s="36"/>
      <c r="M20" s="32"/>
      <c r="N20" s="37"/>
      <c r="O20" s="33"/>
      <c r="P20" s="38"/>
      <c r="Q20" s="33"/>
      <c r="R20" s="39"/>
      <c r="S20" s="39"/>
      <c r="T20" s="32"/>
      <c r="U20" s="40"/>
      <c r="V20" s="33"/>
      <c r="W20" s="41"/>
      <c r="X20" s="42"/>
      <c r="Y20" s="43"/>
      <c r="Z20" s="33"/>
      <c r="AA20" s="32"/>
      <c r="AB20" s="44"/>
      <c r="AC20" s="45"/>
      <c r="AD20" s="46"/>
      <c r="AE20" s="4"/>
      <c r="AF20" s="5"/>
    </row>
    <row r="21" spans="2:32" s="1" customFormat="1" ht="15.75" thickBot="1" x14ac:dyDescent="0.3">
      <c r="B21" s="18"/>
      <c r="C21" s="32"/>
      <c r="D21" s="33"/>
      <c r="E21" s="32"/>
      <c r="F21" s="32"/>
      <c r="G21" s="33"/>
      <c r="H21" s="34"/>
      <c r="I21" s="33"/>
      <c r="J21" s="35"/>
      <c r="K21" s="35"/>
      <c r="L21" s="36"/>
      <c r="M21" s="32"/>
      <c r="N21" s="37"/>
      <c r="O21" s="33"/>
      <c r="P21" s="38"/>
      <c r="Q21" s="33"/>
      <c r="R21" s="39"/>
      <c r="S21" s="39"/>
      <c r="T21" s="32"/>
      <c r="U21" s="40"/>
      <c r="V21" s="33"/>
      <c r="W21" s="41"/>
      <c r="X21" s="42"/>
      <c r="Y21" s="43"/>
      <c r="Z21" s="33"/>
      <c r="AA21" s="32"/>
      <c r="AB21" s="44"/>
      <c r="AC21" s="45"/>
      <c r="AD21" s="46"/>
      <c r="AE21" s="4"/>
      <c r="AF21" s="5"/>
    </row>
    <row r="22" spans="2:32" s="1" customFormat="1" ht="15.75" thickBot="1" x14ac:dyDescent="0.3">
      <c r="B22" s="18"/>
      <c r="C22" s="32"/>
      <c r="D22" s="33"/>
      <c r="E22" s="32"/>
      <c r="F22" s="32"/>
      <c r="G22" s="33"/>
      <c r="H22" s="34"/>
      <c r="I22" s="33"/>
      <c r="J22" s="35"/>
      <c r="K22" s="35"/>
      <c r="L22" s="36"/>
      <c r="M22" s="32"/>
      <c r="N22" s="37"/>
      <c r="O22" s="33"/>
      <c r="P22" s="38"/>
      <c r="Q22" s="33"/>
      <c r="R22" s="39"/>
      <c r="S22" s="39"/>
      <c r="T22" s="32"/>
      <c r="U22" s="40"/>
      <c r="V22" s="33"/>
      <c r="W22" s="41"/>
      <c r="X22" s="42"/>
      <c r="Y22" s="43"/>
      <c r="Z22" s="33"/>
      <c r="AA22" s="32"/>
      <c r="AB22" s="44"/>
      <c r="AC22" s="45"/>
      <c r="AD22" s="46"/>
      <c r="AE22" s="4"/>
      <c r="AF22" s="5"/>
    </row>
    <row r="23" spans="2:32" ht="15.75" customHeight="1" thickBot="1" x14ac:dyDescent="0.3">
      <c r="B23" s="18"/>
      <c r="C23" s="32"/>
      <c r="D23" s="33"/>
      <c r="E23" s="32"/>
      <c r="F23" s="32"/>
      <c r="G23" s="33"/>
      <c r="H23" s="34"/>
      <c r="I23" s="33"/>
      <c r="J23" s="35"/>
      <c r="K23" s="35"/>
      <c r="L23" s="36"/>
      <c r="M23" s="32"/>
      <c r="N23" s="37"/>
      <c r="O23" s="33"/>
      <c r="P23" s="38"/>
      <c r="Q23" s="33"/>
      <c r="R23" s="39"/>
      <c r="S23" s="39"/>
      <c r="T23" s="32"/>
      <c r="U23" s="40"/>
      <c r="V23" s="33"/>
      <c r="W23" s="41"/>
      <c r="X23" s="42"/>
      <c r="Y23" s="43"/>
      <c r="Z23" s="33"/>
      <c r="AA23" s="32"/>
      <c r="AB23" s="44"/>
      <c r="AC23" s="45"/>
      <c r="AD23" s="46"/>
    </row>
    <row r="24" spans="2:32" ht="15.75" customHeight="1" thickBot="1" x14ac:dyDescent="0.3">
      <c r="B24" s="18"/>
      <c r="C24" s="32"/>
      <c r="D24" s="33"/>
      <c r="E24" s="32"/>
      <c r="F24" s="32"/>
      <c r="G24" s="33"/>
      <c r="H24" s="34"/>
      <c r="I24" s="33"/>
      <c r="J24" s="35"/>
      <c r="K24" s="35"/>
      <c r="L24" s="36"/>
      <c r="M24" s="32"/>
      <c r="N24" s="37"/>
      <c r="O24" s="33"/>
      <c r="P24" s="38"/>
      <c r="Q24" s="33"/>
      <c r="R24" s="39"/>
      <c r="S24" s="39"/>
      <c r="T24" s="32"/>
      <c r="U24" s="40"/>
      <c r="V24" s="33"/>
      <c r="W24" s="41"/>
      <c r="X24" s="42"/>
      <c r="Y24" s="43"/>
      <c r="Z24" s="33"/>
      <c r="AA24" s="32"/>
      <c r="AB24" s="44"/>
      <c r="AC24" s="45"/>
      <c r="AD24" s="46"/>
    </row>
    <row r="25" spans="2:32" ht="15.75" customHeight="1" thickBot="1" x14ac:dyDescent="0.3">
      <c r="B25" s="18"/>
      <c r="C25" s="32"/>
      <c r="D25" s="33"/>
      <c r="E25" s="32"/>
      <c r="F25" s="32"/>
      <c r="G25" s="33"/>
      <c r="H25" s="34"/>
      <c r="I25" s="33"/>
      <c r="J25" s="35"/>
      <c r="K25" s="35"/>
      <c r="L25" s="36"/>
      <c r="M25" s="32"/>
      <c r="N25" s="37"/>
      <c r="O25" s="33"/>
      <c r="P25" s="38"/>
      <c r="Q25" s="33"/>
      <c r="R25" s="39"/>
      <c r="S25" s="39"/>
      <c r="T25" s="32"/>
      <c r="U25" s="40"/>
      <c r="V25" s="33"/>
      <c r="W25" s="41"/>
      <c r="X25" s="42"/>
      <c r="Y25" s="43"/>
      <c r="Z25" s="33"/>
      <c r="AA25" s="32"/>
      <c r="AB25" s="44"/>
      <c r="AC25" s="45"/>
      <c r="AD25" s="46"/>
    </row>
    <row r="26" spans="2:32" ht="15.75" customHeight="1" thickBot="1" x14ac:dyDescent="0.3">
      <c r="B26" s="18"/>
      <c r="C26" s="32"/>
      <c r="D26" s="33"/>
      <c r="E26" s="32"/>
      <c r="F26" s="32"/>
      <c r="G26" s="33"/>
      <c r="H26" s="34"/>
      <c r="I26" s="33"/>
      <c r="J26" s="35"/>
      <c r="K26" s="35"/>
      <c r="L26" s="36"/>
      <c r="M26" s="32"/>
      <c r="N26" s="37"/>
      <c r="O26" s="33"/>
      <c r="P26" s="38"/>
      <c r="Q26" s="33"/>
      <c r="R26" s="39"/>
      <c r="S26" s="39"/>
      <c r="T26" s="32"/>
      <c r="U26" s="40"/>
      <c r="V26" s="33"/>
      <c r="W26" s="41"/>
      <c r="X26" s="42"/>
      <c r="Y26" s="43"/>
      <c r="Z26" s="33"/>
      <c r="AA26" s="32"/>
      <c r="AB26" s="44"/>
      <c r="AC26" s="45"/>
      <c r="AD26" s="46"/>
    </row>
    <row r="27" spans="2:32" ht="15.75" customHeight="1" thickBot="1" x14ac:dyDescent="0.3">
      <c r="B27" s="18"/>
      <c r="C27" s="32"/>
      <c r="D27" s="33"/>
      <c r="E27" s="32"/>
      <c r="F27" s="32"/>
      <c r="G27" s="33"/>
      <c r="H27" s="34"/>
      <c r="I27" s="33"/>
      <c r="J27" s="35"/>
      <c r="K27" s="35"/>
      <c r="L27" s="36"/>
      <c r="M27" s="32"/>
      <c r="N27" s="37"/>
      <c r="O27" s="33"/>
      <c r="P27" s="38"/>
      <c r="Q27" s="33"/>
      <c r="R27" s="39"/>
      <c r="S27" s="39"/>
      <c r="T27" s="32"/>
      <c r="U27" s="40"/>
      <c r="V27" s="33"/>
      <c r="W27" s="41"/>
      <c r="X27" s="42"/>
      <c r="Y27" s="43"/>
      <c r="Z27" s="33"/>
      <c r="AA27" s="32"/>
      <c r="AB27" s="44"/>
      <c r="AC27" s="45"/>
      <c r="AD27" s="46"/>
    </row>
    <row r="28" spans="2:32" ht="15.75" customHeight="1" thickBot="1" x14ac:dyDescent="0.3">
      <c r="B28" s="18"/>
      <c r="C28" s="32"/>
      <c r="D28" s="33"/>
      <c r="E28" s="32"/>
      <c r="F28" s="32"/>
      <c r="G28" s="33"/>
      <c r="H28" s="34"/>
      <c r="I28" s="33"/>
      <c r="J28" s="35"/>
      <c r="K28" s="35"/>
      <c r="L28" s="36"/>
      <c r="M28" s="32"/>
      <c r="N28" s="37"/>
      <c r="O28" s="33"/>
      <c r="P28" s="38"/>
      <c r="Q28" s="33"/>
      <c r="R28" s="39"/>
      <c r="S28" s="39"/>
      <c r="T28" s="32"/>
      <c r="U28" s="40"/>
      <c r="V28" s="33"/>
      <c r="W28" s="41"/>
      <c r="X28" s="42"/>
      <c r="Y28" s="43"/>
      <c r="Z28" s="33"/>
      <c r="AA28" s="32"/>
      <c r="AB28" s="44"/>
      <c r="AC28" s="45"/>
      <c r="AD28" s="46"/>
    </row>
    <row r="29" spans="2:32" ht="15.75" customHeight="1" thickBot="1" x14ac:dyDescent="0.3">
      <c r="B29" s="18"/>
      <c r="C29" s="32"/>
      <c r="D29" s="33"/>
      <c r="E29" s="32"/>
      <c r="F29" s="32"/>
      <c r="G29" s="33"/>
      <c r="H29" s="34"/>
      <c r="I29" s="33"/>
      <c r="J29" s="35"/>
      <c r="K29" s="35"/>
      <c r="L29" s="36"/>
      <c r="M29" s="32"/>
      <c r="N29" s="37"/>
      <c r="O29" s="33"/>
      <c r="P29" s="38"/>
      <c r="Q29" s="33"/>
      <c r="R29" s="39"/>
      <c r="S29" s="39"/>
      <c r="T29" s="32"/>
      <c r="U29" s="40"/>
      <c r="V29" s="33"/>
      <c r="W29" s="41"/>
      <c r="X29" s="42"/>
      <c r="Y29" s="43"/>
      <c r="Z29" s="33"/>
      <c r="AA29" s="32"/>
      <c r="AB29" s="44"/>
      <c r="AC29" s="45"/>
      <c r="AD29" s="46"/>
    </row>
    <row r="30" spans="2:32" ht="15.75" customHeight="1" thickBot="1" x14ac:dyDescent="0.3">
      <c r="B30" s="18"/>
      <c r="C30" s="32"/>
      <c r="D30" s="33"/>
      <c r="E30" s="32"/>
      <c r="F30" s="32"/>
      <c r="G30" s="33"/>
      <c r="H30" s="34"/>
      <c r="I30" s="33"/>
      <c r="J30" s="35"/>
      <c r="K30" s="35"/>
      <c r="L30" s="36"/>
      <c r="M30" s="32"/>
      <c r="N30" s="37"/>
      <c r="O30" s="33"/>
      <c r="P30" s="38"/>
      <c r="Q30" s="33"/>
      <c r="R30" s="39"/>
      <c r="S30" s="39"/>
      <c r="T30" s="32"/>
      <c r="U30" s="40"/>
      <c r="V30" s="33"/>
      <c r="W30" s="41"/>
      <c r="X30" s="42"/>
      <c r="Y30" s="43"/>
      <c r="Z30" s="33"/>
      <c r="AA30" s="32"/>
      <c r="AB30" s="44"/>
      <c r="AC30" s="45"/>
      <c r="AD30" s="46"/>
    </row>
    <row r="31" spans="2:32" ht="15.75" customHeight="1" thickBot="1" x14ac:dyDescent="0.3">
      <c r="B31" s="18"/>
      <c r="C31" s="32"/>
      <c r="D31" s="33"/>
      <c r="E31" s="32"/>
      <c r="F31" s="32"/>
      <c r="G31" s="33"/>
      <c r="H31" s="34"/>
      <c r="I31" s="33"/>
      <c r="J31" s="35"/>
      <c r="K31" s="35"/>
      <c r="L31" s="36"/>
      <c r="M31" s="32"/>
      <c r="N31" s="37"/>
      <c r="O31" s="33"/>
      <c r="P31" s="38"/>
      <c r="Q31" s="33"/>
      <c r="R31" s="39"/>
      <c r="S31" s="39"/>
      <c r="T31" s="32"/>
      <c r="U31" s="40"/>
      <c r="V31" s="33"/>
      <c r="W31" s="41"/>
      <c r="X31" s="42"/>
      <c r="Y31" s="43"/>
      <c r="Z31" s="33"/>
      <c r="AA31" s="32"/>
      <c r="AB31" s="44"/>
      <c r="AC31" s="45"/>
      <c r="AD31" s="46"/>
    </row>
    <row r="32" spans="2:32" ht="15.75" customHeight="1" thickBot="1" x14ac:dyDescent="0.3">
      <c r="B32" s="18"/>
      <c r="C32" s="32"/>
      <c r="D32" s="33"/>
      <c r="E32" s="32"/>
      <c r="F32" s="32"/>
      <c r="G32" s="33"/>
      <c r="H32" s="34"/>
      <c r="I32" s="33"/>
      <c r="J32" s="35"/>
      <c r="K32" s="35"/>
      <c r="L32" s="36"/>
      <c r="M32" s="32"/>
      <c r="N32" s="37"/>
      <c r="O32" s="33"/>
      <c r="P32" s="38"/>
      <c r="Q32" s="33"/>
      <c r="R32" s="39"/>
      <c r="S32" s="39"/>
      <c r="T32" s="32"/>
      <c r="U32" s="40"/>
      <c r="V32" s="33"/>
      <c r="W32" s="41"/>
      <c r="X32" s="42"/>
      <c r="Y32" s="43"/>
      <c r="Z32" s="33"/>
      <c r="AA32" s="32"/>
      <c r="AB32" s="44"/>
      <c r="AC32" s="45"/>
      <c r="AD32" s="46"/>
    </row>
    <row r="33" spans="1:30" customFormat="1" ht="15.75" customHeight="1" thickBot="1" x14ac:dyDescent="0.3">
      <c r="A33" s="1"/>
      <c r="B33" s="18"/>
      <c r="C33" s="32"/>
      <c r="D33" s="33"/>
      <c r="E33" s="32"/>
      <c r="F33" s="32"/>
      <c r="G33" s="33"/>
      <c r="H33" s="34"/>
      <c r="I33" s="33"/>
      <c r="J33" s="35"/>
      <c r="K33" s="35"/>
      <c r="L33" s="36"/>
      <c r="M33" s="32"/>
      <c r="N33" s="37"/>
      <c r="O33" s="33"/>
      <c r="P33" s="38"/>
      <c r="Q33" s="33"/>
      <c r="R33" s="39"/>
      <c r="S33" s="39"/>
      <c r="T33" s="32"/>
      <c r="U33" s="40"/>
      <c r="V33" s="33"/>
      <c r="W33" s="41"/>
      <c r="X33" s="42"/>
      <c r="Y33" s="43"/>
      <c r="Z33" s="33"/>
      <c r="AA33" s="32"/>
      <c r="AB33" s="44"/>
      <c r="AC33" s="45"/>
      <c r="AD33" s="46"/>
    </row>
    <row r="34" spans="1:30" customFormat="1" ht="15.75" customHeight="1" thickBot="1" x14ac:dyDescent="0.3">
      <c r="A34" s="1"/>
      <c r="B34" s="18"/>
      <c r="C34" s="32"/>
      <c r="D34" s="33"/>
      <c r="E34" s="32"/>
      <c r="F34" s="32"/>
      <c r="G34" s="33"/>
      <c r="H34" s="34"/>
      <c r="I34" s="33"/>
      <c r="J34" s="35"/>
      <c r="K34" s="35"/>
      <c r="L34" s="36"/>
      <c r="M34" s="32"/>
      <c r="N34" s="37"/>
      <c r="O34" s="33"/>
      <c r="P34" s="38"/>
      <c r="Q34" s="33"/>
      <c r="R34" s="39"/>
      <c r="S34" s="39"/>
      <c r="T34" s="32"/>
      <c r="U34" s="40"/>
      <c r="V34" s="33"/>
      <c r="W34" s="41"/>
      <c r="X34" s="42"/>
      <c r="Y34" s="43"/>
      <c r="Z34" s="33"/>
      <c r="AA34" s="32"/>
      <c r="AB34" s="44"/>
      <c r="AC34" s="45"/>
      <c r="AD34" s="46"/>
    </row>
    <row r="35" spans="1:30" customFormat="1" ht="15.75" customHeight="1" thickBot="1" x14ac:dyDescent="0.3">
      <c r="A35" s="1"/>
      <c r="B35" s="18"/>
      <c r="C35" s="32"/>
      <c r="D35" s="33"/>
      <c r="E35" s="32"/>
      <c r="F35" s="32"/>
      <c r="G35" s="33"/>
      <c r="H35" s="34"/>
      <c r="I35" s="33"/>
      <c r="J35" s="35"/>
      <c r="K35" s="35"/>
      <c r="L35" s="36"/>
      <c r="M35" s="32"/>
      <c r="N35" s="37"/>
      <c r="O35" s="33"/>
      <c r="P35" s="38"/>
      <c r="Q35" s="33"/>
      <c r="R35" s="39"/>
      <c r="S35" s="39"/>
      <c r="T35" s="32"/>
      <c r="U35" s="40"/>
      <c r="V35" s="33"/>
      <c r="W35" s="41"/>
      <c r="X35" s="42"/>
      <c r="Y35" s="43"/>
      <c r="Z35" s="33"/>
      <c r="AA35" s="32"/>
      <c r="AB35" s="44"/>
      <c r="AC35" s="45"/>
      <c r="AD35" s="46"/>
    </row>
    <row r="36" spans="1:30" customFormat="1" ht="15.75" customHeight="1" thickBot="1" x14ac:dyDescent="0.3">
      <c r="A36" s="1"/>
      <c r="B36" s="18"/>
      <c r="C36" s="32"/>
      <c r="D36" s="33"/>
      <c r="E36" s="32"/>
      <c r="F36" s="32"/>
      <c r="G36" s="33"/>
      <c r="H36" s="34"/>
      <c r="I36" s="33"/>
      <c r="J36" s="35"/>
      <c r="K36" s="35"/>
      <c r="L36" s="36"/>
      <c r="M36" s="32"/>
      <c r="N36" s="37"/>
      <c r="O36" s="33"/>
      <c r="P36" s="38"/>
      <c r="Q36" s="33"/>
      <c r="R36" s="39"/>
      <c r="S36" s="39"/>
      <c r="T36" s="32"/>
      <c r="U36" s="40"/>
      <c r="V36" s="33"/>
      <c r="W36" s="41"/>
      <c r="X36" s="42"/>
      <c r="Y36" s="43"/>
      <c r="Z36" s="33"/>
      <c r="AA36" s="32"/>
      <c r="AB36" s="44"/>
      <c r="AC36" s="45"/>
      <c r="AD36" s="46"/>
    </row>
    <row r="37" spans="1:30" customFormat="1" ht="15.75" customHeight="1" thickBot="1" x14ac:dyDescent="0.3">
      <c r="A37" s="1"/>
      <c r="B37" s="18"/>
      <c r="C37" s="32"/>
      <c r="D37" s="33"/>
      <c r="E37" s="32"/>
      <c r="F37" s="32"/>
      <c r="G37" s="33"/>
      <c r="H37" s="34"/>
      <c r="I37" s="33"/>
      <c r="J37" s="35"/>
      <c r="K37" s="35"/>
      <c r="L37" s="36"/>
      <c r="M37" s="32"/>
      <c r="N37" s="37"/>
      <c r="O37" s="33"/>
      <c r="P37" s="38"/>
      <c r="Q37" s="33"/>
      <c r="R37" s="39"/>
      <c r="S37" s="39"/>
      <c r="T37" s="32"/>
      <c r="U37" s="40"/>
      <c r="V37" s="33"/>
      <c r="W37" s="41"/>
      <c r="X37" s="42"/>
      <c r="Y37" s="43"/>
      <c r="Z37" s="33"/>
      <c r="AA37" s="32"/>
      <c r="AB37" s="44"/>
      <c r="AC37" s="45"/>
      <c r="AD37" s="46"/>
    </row>
    <row r="38" spans="1:30" customFormat="1" ht="15.75" customHeight="1" x14ac:dyDescent="0.25">
      <c r="A38" s="48"/>
      <c r="B38" s="56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48"/>
    </row>
    <row r="39" spans="1:30" customFormat="1" ht="15.75" customHeight="1" x14ac:dyDescent="0.25">
      <c r="A39" s="48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55"/>
      <c r="AB39" s="55"/>
      <c r="AC39" s="55"/>
      <c r="AD39" s="48"/>
    </row>
    <row r="40" spans="1:30" customFormat="1" ht="15.75" customHeight="1" x14ac:dyDescent="0.25">
      <c r="A40" s="48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56"/>
      <c r="AD40" s="48"/>
    </row>
    <row r="41" spans="1:30" customFormat="1" ht="15.75" customHeight="1" x14ac:dyDescent="0.25">
      <c r="A41" s="48"/>
      <c r="B41" s="56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48"/>
    </row>
    <row r="42" spans="1:30" customFormat="1" ht="15.75" customHeight="1" x14ac:dyDescent="0.25">
      <c r="A42" s="48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55"/>
      <c r="AB42" s="55"/>
      <c r="AC42" s="55"/>
      <c r="AD42" s="48"/>
    </row>
    <row r="43" spans="1:30" customFormat="1" ht="15.75" customHeight="1" x14ac:dyDescent="0.25">
      <c r="A43" s="48"/>
      <c r="B43" s="56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48"/>
    </row>
    <row r="44" spans="1:30" customFormat="1" ht="15.75" customHeight="1" x14ac:dyDescent="0.25">
      <c r="A44" s="48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55"/>
      <c r="AB44" s="55"/>
      <c r="AC44" s="55"/>
      <c r="AD44" s="48"/>
    </row>
    <row r="45" spans="1:30" customFormat="1" ht="15.75" customHeight="1" x14ac:dyDescent="0.25">
      <c r="A45" s="48"/>
      <c r="B45" s="56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48"/>
    </row>
    <row r="46" spans="1:30" customFormat="1" ht="15.75" customHeight="1" x14ac:dyDescent="0.25">
      <c r="A46" s="48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55"/>
      <c r="AB46" s="55"/>
      <c r="AC46" s="55"/>
      <c r="AD46" s="48"/>
    </row>
    <row r="47" spans="1:30" customFormat="1" ht="15.75" customHeight="1" x14ac:dyDescent="0.25">
      <c r="A47" s="48"/>
      <c r="B47" s="56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48"/>
      <c r="AB47" s="48"/>
      <c r="AC47" s="48"/>
      <c r="AD47" s="48"/>
    </row>
    <row r="48" spans="1:30" customFormat="1" ht="15.75" customHeight="1" x14ac:dyDescent="0.25">
      <c r="A48" s="48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48"/>
      <c r="AB48" s="48"/>
      <c r="AC48" s="48"/>
      <c r="AD48" s="48"/>
    </row>
    <row r="49" spans="1:30" customFormat="1" ht="15.75" customHeight="1" x14ac:dyDescent="0.25">
      <c r="A49" s="48"/>
      <c r="B49" s="56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48"/>
      <c r="AB49" s="48"/>
      <c r="AC49" s="48"/>
      <c r="AD49" s="48"/>
    </row>
    <row r="50" spans="1:30" customFormat="1" ht="15.75" customHeight="1" x14ac:dyDescent="0.25">
      <c r="A50" s="48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48"/>
      <c r="AB50" s="48"/>
      <c r="AC50" s="48"/>
      <c r="AD50" s="48"/>
    </row>
    <row r="51" spans="1:30" customFormat="1" ht="20.25" customHeight="1" x14ac:dyDescent="0.25">
      <c r="A51" s="48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48"/>
      <c r="AB51" s="48"/>
      <c r="AC51" s="48"/>
      <c r="AD51" s="48"/>
    </row>
    <row r="52" spans="1:30" customFormat="1" ht="33" customHeight="1" x14ac:dyDescent="0.25">
      <c r="A52" s="48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48"/>
      <c r="AB52" s="48"/>
      <c r="AC52" s="48"/>
      <c r="AD52" s="48"/>
    </row>
    <row r="53" spans="1:30" customFormat="1" ht="33" customHeight="1" x14ac:dyDescent="0.25">
      <c r="A53" s="48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48"/>
      <c r="AB53" s="48"/>
      <c r="AC53" s="48"/>
      <c r="AD53" s="48"/>
    </row>
    <row r="54" spans="1:30" customFormat="1" ht="33" customHeight="1" x14ac:dyDescent="0.25">
      <c r="A54" s="48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48"/>
      <c r="AB54" s="48"/>
      <c r="AC54" s="48"/>
      <c r="AD54" s="48"/>
    </row>
    <row r="55" spans="1:30" customFormat="1" ht="50.1" customHeight="1" x14ac:dyDescent="0.25">
      <c r="A55" s="48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48"/>
      <c r="AB55" s="48"/>
      <c r="AC55" s="48"/>
      <c r="AD55" s="48"/>
    </row>
    <row r="56" spans="1:30" customFormat="1" ht="19.5" customHeight="1" x14ac:dyDescent="0.25">
      <c r="A56" s="48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48"/>
      <c r="AB56" s="48"/>
      <c r="AC56" s="48"/>
      <c r="AD56" s="48"/>
    </row>
    <row r="57" spans="1:30" customFormat="1" ht="15.75" customHeight="1" x14ac:dyDescent="0.25">
      <c r="A57" s="48"/>
      <c r="B57" s="56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48"/>
      <c r="AB57" s="48"/>
      <c r="AC57" s="48"/>
      <c r="AD57" s="48"/>
    </row>
    <row r="58" spans="1:30" customFormat="1" ht="15.75" customHeight="1" x14ac:dyDescent="0.25">
      <c r="A58" s="48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48"/>
      <c r="AB58" s="48"/>
      <c r="AC58" s="48"/>
      <c r="AD58" s="48"/>
    </row>
    <row r="59" spans="1:30" customFormat="1" ht="15.75" customHeight="1" x14ac:dyDescent="0.25">
      <c r="A59" s="48"/>
      <c r="B59" s="56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48"/>
      <c r="AB59" s="48"/>
      <c r="AC59" s="48"/>
      <c r="AD59" s="48"/>
    </row>
    <row r="60" spans="1:30" customFormat="1" ht="15.75" customHeight="1" x14ac:dyDescent="0.25">
      <c r="A60" s="48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48"/>
      <c r="AB60" s="48"/>
      <c r="AC60" s="48"/>
      <c r="AD60" s="48"/>
    </row>
    <row r="61" spans="1:30" customFormat="1" ht="15.75" customHeight="1" x14ac:dyDescent="0.25">
      <c r="A61" s="48"/>
      <c r="B61" s="56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48"/>
      <c r="AB61" s="48"/>
      <c r="AC61" s="48"/>
      <c r="AD61" s="48"/>
    </row>
    <row r="62" spans="1:30" customFormat="1" ht="15.75" customHeight="1" x14ac:dyDescent="0.25">
      <c r="A62" s="48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48"/>
      <c r="AB62" s="48"/>
      <c r="AC62" s="48"/>
      <c r="AD62" s="48"/>
    </row>
    <row r="63" spans="1:30" customFormat="1" ht="15.75" customHeight="1" x14ac:dyDescent="0.25">
      <c r="A63" s="48"/>
      <c r="B63" s="56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48"/>
      <c r="AB63" s="48"/>
      <c r="AC63" s="48"/>
      <c r="AD63" s="48"/>
    </row>
    <row r="64" spans="1:30" customFormat="1" ht="15.75" customHeight="1" x14ac:dyDescent="0.25">
      <c r="A64" s="48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48"/>
      <c r="AB64" s="48"/>
      <c r="AC64" s="48"/>
      <c r="AD64" s="48"/>
    </row>
    <row r="65" spans="1:30" customFormat="1" ht="15.75" customHeight="1" x14ac:dyDescent="0.25">
      <c r="A65" s="48"/>
      <c r="B65" s="56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48"/>
      <c r="AB65" s="48"/>
      <c r="AC65" s="48"/>
      <c r="AD65" s="48"/>
    </row>
    <row r="66" spans="1:30" customFormat="1" ht="15.75" customHeight="1" x14ac:dyDescent="0.25">
      <c r="A66" s="48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48"/>
      <c r="AB66" s="48"/>
      <c r="AC66" s="48"/>
      <c r="AD66" s="48"/>
    </row>
    <row r="67" spans="1:30" customFormat="1" ht="15.75" x14ac:dyDescent="0.25">
      <c r="A67" s="48"/>
      <c r="B67" s="56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48"/>
      <c r="AB67" s="48"/>
      <c r="AC67" s="48"/>
      <c r="AD67" s="48"/>
    </row>
    <row r="68" spans="1:30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</row>
    <row r="69" spans="1:30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</row>
    <row r="70" spans="1:30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</row>
    <row r="71" spans="1:30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</row>
    <row r="72" spans="1:30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</row>
  </sheetData>
  <mergeCells count="18">
    <mergeCell ref="B48:Z48"/>
    <mergeCell ref="B44:Z44"/>
    <mergeCell ref="B50:Z50"/>
    <mergeCell ref="B39:Z39"/>
    <mergeCell ref="B42:Z42"/>
    <mergeCell ref="B40:AB40"/>
    <mergeCell ref="B46:Z46"/>
    <mergeCell ref="B66:Z66"/>
    <mergeCell ref="B64:Z64"/>
    <mergeCell ref="B60:Z60"/>
    <mergeCell ref="B62:Z62"/>
    <mergeCell ref="B58:Z58"/>
    <mergeCell ref="B56:Z56"/>
    <mergeCell ref="B52:Z52"/>
    <mergeCell ref="B53:Z53"/>
    <mergeCell ref="B51:Z51"/>
    <mergeCell ref="B55:Z55"/>
    <mergeCell ref="B54:Z5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"/>
  <sheetViews>
    <sheetView workbookViewId="0">
      <selection sqref="A1:XFD1048576"/>
    </sheetView>
  </sheetViews>
  <sheetFormatPr defaultColWidth="8.85546875" defaultRowHeight="15" x14ac:dyDescent="0.25"/>
  <cols>
    <col min="1" max="16384" width="8.85546875" style="70"/>
  </cols>
  <sheetData>
    <row r="5" spans="2:20" x14ac:dyDescent="0.25">
      <c r="B5" s="71"/>
      <c r="C5" s="72"/>
      <c r="D5" s="72"/>
      <c r="E5" s="72"/>
      <c r="F5" s="72"/>
      <c r="G5" s="73"/>
      <c r="H5" s="73"/>
      <c r="I5" s="74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</row>
    <row r="6" spans="2:20" x14ac:dyDescent="0.25"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7"/>
      <c r="N6" s="76"/>
      <c r="O6" s="77"/>
      <c r="P6" s="76"/>
      <c r="Q6" s="76"/>
      <c r="R6" s="77"/>
      <c r="S6" s="78"/>
      <c r="T6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opLeftCell="A43" workbookViewId="0">
      <selection activeCell="F55" sqref="F55"/>
    </sheetView>
  </sheetViews>
  <sheetFormatPr defaultRowHeight="15" x14ac:dyDescent="0.25"/>
  <cols>
    <col min="2" max="2" width="10.7109375" customWidth="1"/>
  </cols>
  <sheetData>
    <row r="1" spans="1:3" s="1" customFormat="1" x14ac:dyDescent="0.25"/>
    <row r="2" spans="1:3" s="1" customFormat="1" ht="15.75" thickBot="1" x14ac:dyDescent="0.3">
      <c r="A2" s="15" t="s">
        <v>194</v>
      </c>
      <c r="B2" s="57">
        <v>0.75</v>
      </c>
      <c r="C2" s="15" t="s">
        <v>196</v>
      </c>
    </row>
    <row r="3" spans="1:3" s="1" customFormat="1" ht="18" thickBot="1" x14ac:dyDescent="0.3">
      <c r="A3" s="15">
        <v>70</v>
      </c>
      <c r="B3" s="59">
        <v>2.31</v>
      </c>
      <c r="C3" s="15" t="s">
        <v>197</v>
      </c>
    </row>
    <row r="4" spans="1:3" s="1" customFormat="1" ht="18" thickBot="1" x14ac:dyDescent="0.3">
      <c r="A4" s="60"/>
      <c r="B4" s="15" t="s">
        <v>195</v>
      </c>
      <c r="C4" s="58" t="s">
        <v>198</v>
      </c>
    </row>
    <row r="5" spans="1:3" ht="15.75" thickTop="1" x14ac:dyDescent="0.25">
      <c r="B5" s="15"/>
      <c r="C5" s="15"/>
    </row>
    <row r="6" spans="1:3" ht="15.75" thickBot="1" x14ac:dyDescent="0.3">
      <c r="A6" s="60" t="s">
        <v>192</v>
      </c>
      <c r="B6" s="60" t="s">
        <v>193</v>
      </c>
      <c r="C6" s="63">
        <v>2</v>
      </c>
    </row>
    <row r="7" spans="1:3" ht="16.5" thickTop="1" thickBot="1" x14ac:dyDescent="0.3">
      <c r="A7" s="62">
        <v>1</v>
      </c>
      <c r="B7" s="64">
        <v>1.155</v>
      </c>
      <c r="C7" s="65">
        <v>2</v>
      </c>
    </row>
    <row r="8" spans="1:3" ht="15.75" thickBot="1" x14ac:dyDescent="0.3">
      <c r="A8" s="59">
        <v>2</v>
      </c>
      <c r="B8" s="66">
        <v>1.155</v>
      </c>
      <c r="C8" s="67">
        <v>2</v>
      </c>
    </row>
    <row r="9" spans="1:3" ht="15.75" thickBot="1" x14ac:dyDescent="0.3">
      <c r="A9" s="61">
        <v>3</v>
      </c>
      <c r="B9" s="66">
        <v>2.31</v>
      </c>
      <c r="C9" s="67">
        <v>2</v>
      </c>
    </row>
    <row r="10" spans="1:3" ht="15.75" thickBot="1" x14ac:dyDescent="0.3">
      <c r="A10" s="59">
        <v>4</v>
      </c>
      <c r="B10" s="66">
        <v>2.31</v>
      </c>
      <c r="C10" s="67">
        <v>2</v>
      </c>
    </row>
    <row r="11" spans="1:3" ht="15.75" thickBot="1" x14ac:dyDescent="0.3">
      <c r="A11" s="61">
        <v>5</v>
      </c>
      <c r="B11" s="66">
        <v>2.31</v>
      </c>
      <c r="C11" s="67">
        <v>2</v>
      </c>
    </row>
    <row r="12" spans="1:3" ht="15.75" thickBot="1" x14ac:dyDescent="0.3">
      <c r="A12" s="59">
        <v>6</v>
      </c>
      <c r="B12" s="66">
        <v>2.31</v>
      </c>
      <c r="C12" s="67">
        <v>2</v>
      </c>
    </row>
    <row r="13" spans="1:3" ht="15.75" thickBot="1" x14ac:dyDescent="0.3">
      <c r="A13" s="61">
        <v>7</v>
      </c>
      <c r="B13" s="66">
        <v>2.31</v>
      </c>
      <c r="C13" s="67">
        <v>2</v>
      </c>
    </row>
    <row r="14" spans="1:3" ht="15.75" thickBot="1" x14ac:dyDescent="0.3">
      <c r="A14" s="59">
        <v>8</v>
      </c>
      <c r="B14" s="66">
        <v>2.31</v>
      </c>
      <c r="C14" s="67">
        <v>2</v>
      </c>
    </row>
    <row r="15" spans="1:3" ht="15.75" thickBot="1" x14ac:dyDescent="0.3">
      <c r="A15" s="61">
        <v>9</v>
      </c>
      <c r="B15" s="66">
        <v>2.31</v>
      </c>
      <c r="C15" s="67">
        <v>2</v>
      </c>
    </row>
    <row r="16" spans="1:3" ht="15.75" thickBot="1" x14ac:dyDescent="0.3">
      <c r="A16" s="59">
        <v>10</v>
      </c>
      <c r="B16" s="66">
        <v>2.31</v>
      </c>
      <c r="C16" s="67">
        <v>2</v>
      </c>
    </row>
    <row r="17" spans="1:3" ht="15.75" thickBot="1" x14ac:dyDescent="0.3">
      <c r="A17" s="61">
        <v>11</v>
      </c>
      <c r="B17" s="66">
        <v>2.31</v>
      </c>
      <c r="C17" s="67">
        <v>2</v>
      </c>
    </row>
    <row r="18" spans="1:3" ht="15.75" thickBot="1" x14ac:dyDescent="0.3">
      <c r="A18" s="59">
        <v>12</v>
      </c>
      <c r="B18" s="66">
        <v>2.31</v>
      </c>
      <c r="C18" s="67">
        <v>2</v>
      </c>
    </row>
    <row r="19" spans="1:3" ht="15.75" thickBot="1" x14ac:dyDescent="0.3">
      <c r="A19" s="61">
        <v>13</v>
      </c>
      <c r="B19" s="66">
        <v>2.31</v>
      </c>
      <c r="C19" s="67">
        <v>2</v>
      </c>
    </row>
    <row r="20" spans="1:3" ht="15.75" thickBot="1" x14ac:dyDescent="0.3">
      <c r="A20" s="59">
        <v>14</v>
      </c>
      <c r="B20" s="66">
        <v>2.31</v>
      </c>
      <c r="C20" s="67">
        <v>2</v>
      </c>
    </row>
    <row r="21" spans="1:3" ht="15.75" thickBot="1" x14ac:dyDescent="0.3">
      <c r="A21" s="61">
        <v>15</v>
      </c>
      <c r="B21" s="66">
        <v>2.31</v>
      </c>
      <c r="C21" s="67">
        <v>2</v>
      </c>
    </row>
    <row r="22" spans="1:3" ht="15.75" thickBot="1" x14ac:dyDescent="0.3">
      <c r="A22" s="59">
        <v>16</v>
      </c>
      <c r="B22" s="66">
        <v>2.31</v>
      </c>
      <c r="C22" s="67">
        <v>2</v>
      </c>
    </row>
    <row r="23" spans="1:3" ht="15.75" thickBot="1" x14ac:dyDescent="0.3">
      <c r="A23" s="61">
        <v>17</v>
      </c>
      <c r="B23" s="66">
        <v>2.31</v>
      </c>
      <c r="C23" s="67">
        <v>2</v>
      </c>
    </row>
    <row r="24" spans="1:3" ht="15.75" thickBot="1" x14ac:dyDescent="0.3">
      <c r="A24" s="59">
        <v>18</v>
      </c>
      <c r="B24" s="66">
        <v>2.31</v>
      </c>
      <c r="C24" s="67">
        <v>2</v>
      </c>
    </row>
    <row r="25" spans="1:3" ht="15.75" thickBot="1" x14ac:dyDescent="0.3">
      <c r="A25" s="61">
        <v>19</v>
      </c>
      <c r="B25" s="66">
        <v>2.31</v>
      </c>
      <c r="C25" s="67">
        <v>2</v>
      </c>
    </row>
    <row r="26" spans="1:3" ht="15.75" thickBot="1" x14ac:dyDescent="0.3">
      <c r="A26" s="59">
        <v>20</v>
      </c>
      <c r="B26" s="66">
        <v>2.31</v>
      </c>
      <c r="C26" s="67">
        <v>2</v>
      </c>
    </row>
    <row r="27" spans="1:3" ht="15.75" thickBot="1" x14ac:dyDescent="0.3">
      <c r="A27" s="61">
        <v>21</v>
      </c>
      <c r="B27" s="66">
        <v>2.31</v>
      </c>
      <c r="C27" s="67">
        <v>2</v>
      </c>
    </row>
    <row r="28" spans="1:3" ht="15.75" thickBot="1" x14ac:dyDescent="0.3">
      <c r="A28" s="59">
        <v>22</v>
      </c>
      <c r="B28" s="66">
        <v>2.31</v>
      </c>
      <c r="C28" s="67">
        <v>2</v>
      </c>
    </row>
    <row r="29" spans="1:3" ht="15.75" thickBot="1" x14ac:dyDescent="0.3">
      <c r="A29" s="61">
        <v>23</v>
      </c>
      <c r="B29" s="66">
        <v>2.31</v>
      </c>
      <c r="C29" s="67">
        <v>2</v>
      </c>
    </row>
    <row r="30" spans="1:3" ht="15.75" thickBot="1" x14ac:dyDescent="0.3">
      <c r="A30" s="59">
        <v>24</v>
      </c>
      <c r="B30" s="66">
        <v>2.31</v>
      </c>
      <c r="C30" s="67">
        <v>2</v>
      </c>
    </row>
    <row r="31" spans="1:3" ht="15.75" thickBot="1" x14ac:dyDescent="0.3">
      <c r="A31" s="61">
        <v>25</v>
      </c>
      <c r="B31" s="66">
        <v>2.2400000000000002</v>
      </c>
      <c r="C31" s="67">
        <v>2</v>
      </c>
    </row>
    <row r="32" spans="1:3" ht="15.75" thickBot="1" x14ac:dyDescent="0.3">
      <c r="A32" s="59">
        <v>26</v>
      </c>
      <c r="B32" s="66">
        <v>2.153</v>
      </c>
      <c r="C32" s="67">
        <v>2</v>
      </c>
    </row>
    <row r="33" spans="1:3" ht="15.75" thickBot="1" x14ac:dyDescent="0.3">
      <c r="A33" s="61">
        <v>27</v>
      </c>
      <c r="B33" s="66">
        <v>2.0653000000000001</v>
      </c>
      <c r="C33" s="67">
        <v>2</v>
      </c>
    </row>
    <row r="34" spans="1:3" ht="15.75" thickBot="1" x14ac:dyDescent="0.3">
      <c r="A34" s="59">
        <v>28</v>
      </c>
      <c r="B34" s="66">
        <v>1.9776</v>
      </c>
      <c r="C34" s="67">
        <v>2</v>
      </c>
    </row>
    <row r="35" spans="1:3" ht="15.75" thickBot="1" x14ac:dyDescent="0.3">
      <c r="A35" s="61">
        <v>29</v>
      </c>
      <c r="B35" s="66">
        <v>1.9239999999999999</v>
      </c>
      <c r="C35" s="67">
        <v>2</v>
      </c>
    </row>
    <row r="36" spans="1:3" ht="15.75" thickBot="1" x14ac:dyDescent="0.3">
      <c r="A36" s="59">
        <v>30</v>
      </c>
      <c r="B36" s="66">
        <v>1.8703000000000001</v>
      </c>
      <c r="C36" s="67">
        <v>2</v>
      </c>
    </row>
    <row r="37" spans="1:3" ht="15.75" thickBot="1" x14ac:dyDescent="0.3">
      <c r="A37" s="61">
        <v>31</v>
      </c>
      <c r="B37" s="66">
        <v>1.8165</v>
      </c>
      <c r="C37" s="67">
        <v>2</v>
      </c>
    </row>
    <row r="38" spans="1:3" ht="15.75" thickBot="1" x14ac:dyDescent="0.3">
      <c r="A38" s="59">
        <v>32</v>
      </c>
      <c r="B38" s="66">
        <v>1.7625999999999999</v>
      </c>
      <c r="C38" s="67">
        <v>2</v>
      </c>
    </row>
    <row r="39" spans="1:3" ht="15.75" thickBot="1" x14ac:dyDescent="0.3">
      <c r="A39" s="61">
        <v>33</v>
      </c>
      <c r="B39" s="66">
        <v>1.7087000000000001</v>
      </c>
      <c r="C39" s="67">
        <v>2</v>
      </c>
    </row>
    <row r="40" spans="1:3" ht="15.75" thickBot="1" x14ac:dyDescent="0.3">
      <c r="A40" s="59">
        <v>34</v>
      </c>
      <c r="B40" s="66">
        <v>1.6548</v>
      </c>
      <c r="C40" s="67">
        <v>2</v>
      </c>
    </row>
    <row r="41" spans="1:3" ht="15.75" thickBot="1" x14ac:dyDescent="0.3">
      <c r="A41" s="61">
        <v>35</v>
      </c>
      <c r="B41" s="66">
        <v>1.6007</v>
      </c>
      <c r="C41" s="67">
        <v>2</v>
      </c>
    </row>
    <row r="42" spans="1:3" ht="15.75" thickBot="1" x14ac:dyDescent="0.3">
      <c r="A42" s="59">
        <v>36</v>
      </c>
      <c r="B42" s="66">
        <v>1.5466</v>
      </c>
      <c r="C42" s="67">
        <v>2</v>
      </c>
    </row>
    <row r="43" spans="1:3" ht="15.75" thickBot="1" x14ac:dyDescent="0.3">
      <c r="A43" s="61">
        <v>37</v>
      </c>
      <c r="B43" s="66">
        <v>1.4923999999999999</v>
      </c>
      <c r="C43" s="67">
        <v>2</v>
      </c>
    </row>
    <row r="44" spans="1:3" ht="15.75" thickBot="1" x14ac:dyDescent="0.3">
      <c r="A44" s="59">
        <v>38</v>
      </c>
      <c r="B44" s="66">
        <v>1.4380999999999999</v>
      </c>
      <c r="C44" s="67">
        <v>2</v>
      </c>
    </row>
    <row r="45" spans="1:3" ht="15.75" thickBot="1" x14ac:dyDescent="0.3">
      <c r="A45" s="61">
        <v>39</v>
      </c>
      <c r="B45" s="66">
        <v>1.403</v>
      </c>
      <c r="C45" s="67">
        <v>2</v>
      </c>
    </row>
    <row r="46" spans="1:3" ht="15.75" thickBot="1" x14ac:dyDescent="0.3">
      <c r="A46" s="59">
        <v>40</v>
      </c>
      <c r="B46" s="66">
        <v>1.3677999999999999</v>
      </c>
      <c r="C46" s="67">
        <v>2</v>
      </c>
    </row>
    <row r="47" spans="1:3" ht="15.75" thickBot="1" x14ac:dyDescent="0.3">
      <c r="A47" s="61">
        <v>41</v>
      </c>
      <c r="B47" s="66">
        <v>1.3006</v>
      </c>
      <c r="C47" s="67">
        <v>2</v>
      </c>
    </row>
    <row r="48" spans="1:3" ht="15.75" thickBot="1" x14ac:dyDescent="0.3">
      <c r="A48" s="59">
        <v>42</v>
      </c>
      <c r="B48" s="66">
        <v>1.2333000000000001</v>
      </c>
      <c r="C48" s="67">
        <v>2</v>
      </c>
    </row>
    <row r="49" spans="1:3" ht="15.75" thickBot="1" x14ac:dyDescent="0.3">
      <c r="A49" s="61">
        <v>43</v>
      </c>
      <c r="B49" s="66">
        <v>1.1658999999999999</v>
      </c>
      <c r="C49" s="67">
        <v>2</v>
      </c>
    </row>
    <row r="50" spans="1:3" ht="15.75" thickBot="1" x14ac:dyDescent="0.3">
      <c r="A50" s="59">
        <v>44</v>
      </c>
      <c r="B50" s="66">
        <v>1.1112</v>
      </c>
      <c r="C50" s="67">
        <v>2</v>
      </c>
    </row>
    <row r="51" spans="1:3" ht="15.75" thickBot="1" x14ac:dyDescent="0.3">
      <c r="A51" s="61">
        <v>45</v>
      </c>
      <c r="B51" s="66">
        <v>1.0565</v>
      </c>
      <c r="C51" s="67">
        <v>2</v>
      </c>
    </row>
    <row r="52" spans="1:3" ht="15.75" thickBot="1" x14ac:dyDescent="0.3">
      <c r="A52" s="59">
        <v>46</v>
      </c>
      <c r="B52" s="66">
        <v>1.0017</v>
      </c>
      <c r="C52" s="67">
        <v>2</v>
      </c>
    </row>
    <row r="53" spans="1:3" ht="15.75" thickBot="1" x14ac:dyDescent="0.3">
      <c r="A53" s="61">
        <v>47</v>
      </c>
      <c r="B53" s="66">
        <v>0.94679999999999997</v>
      </c>
      <c r="C53" s="67">
        <v>2</v>
      </c>
    </row>
    <row r="54" spans="1:3" ht="15.75" thickBot="1" x14ac:dyDescent="0.3">
      <c r="A54" s="59">
        <v>48</v>
      </c>
      <c r="B54" s="66">
        <v>0.89190000000000003</v>
      </c>
      <c r="C54" s="67">
        <v>2</v>
      </c>
    </row>
    <row r="55" spans="1:3" ht="15.75" thickBot="1" x14ac:dyDescent="0.3">
      <c r="A55" s="61">
        <v>49</v>
      </c>
      <c r="B55" s="66">
        <v>0.84970000000000001</v>
      </c>
      <c r="C55" s="67">
        <v>2</v>
      </c>
    </row>
    <row r="56" spans="1:3" ht="15.75" thickBot="1" x14ac:dyDescent="0.3">
      <c r="A56" s="59">
        <v>50</v>
      </c>
      <c r="B56" s="66">
        <v>0.80740000000000001</v>
      </c>
      <c r="C56" s="67">
        <v>2</v>
      </c>
    </row>
    <row r="57" spans="1:3" ht="15.75" thickBot="1" x14ac:dyDescent="0.3">
      <c r="A57" s="61">
        <v>51</v>
      </c>
      <c r="B57" s="66">
        <v>0.76759999999999995</v>
      </c>
      <c r="C57" s="67">
        <v>2</v>
      </c>
    </row>
    <row r="58" spans="1:3" ht="15.75" thickBot="1" x14ac:dyDescent="0.3">
      <c r="A58" s="59">
        <v>52</v>
      </c>
      <c r="B58" s="66">
        <v>0.7278</v>
      </c>
      <c r="C58" s="67">
        <v>2</v>
      </c>
    </row>
    <row r="59" spans="1:3" ht="15.75" thickBot="1" x14ac:dyDescent="0.3">
      <c r="A59" s="61">
        <v>53</v>
      </c>
      <c r="B59" s="66">
        <v>0.68789999999999996</v>
      </c>
      <c r="C59" s="67">
        <v>2</v>
      </c>
    </row>
    <row r="60" spans="1:3" ht="15.75" thickBot="1" x14ac:dyDescent="0.3">
      <c r="A60" s="59">
        <v>54</v>
      </c>
      <c r="B60" s="66">
        <v>0.64790000000000003</v>
      </c>
      <c r="C60" s="67">
        <v>2</v>
      </c>
    </row>
    <row r="61" spans="1:3" ht="15.75" thickBot="1" x14ac:dyDescent="0.3">
      <c r="A61" s="61">
        <v>55</v>
      </c>
      <c r="B61" s="66">
        <v>0.6079</v>
      </c>
      <c r="C61" s="67">
        <v>2</v>
      </c>
    </row>
    <row r="62" spans="1:3" ht="15.75" thickBot="1" x14ac:dyDescent="0.3">
      <c r="A62" s="59">
        <v>56</v>
      </c>
      <c r="B62" s="66">
        <v>0.58309999999999995</v>
      </c>
      <c r="C62" s="67">
        <v>2</v>
      </c>
    </row>
    <row r="63" spans="1:3" ht="15.75" thickBot="1" x14ac:dyDescent="0.3">
      <c r="A63" s="61">
        <v>57</v>
      </c>
      <c r="B63" s="66">
        <v>0.55820000000000003</v>
      </c>
      <c r="C63" s="67">
        <v>2</v>
      </c>
    </row>
    <row r="64" spans="1:3" ht="15.75" thickBot="1" x14ac:dyDescent="0.3">
      <c r="A64" s="59">
        <v>58</v>
      </c>
      <c r="B64" s="66">
        <v>0.53339999999999999</v>
      </c>
      <c r="C64" s="67">
        <v>2</v>
      </c>
    </row>
    <row r="65" spans="1:3" ht="15.75" thickBot="1" x14ac:dyDescent="0.3">
      <c r="A65" s="61">
        <v>59</v>
      </c>
      <c r="B65" s="66">
        <v>0.50849999999999995</v>
      </c>
      <c r="C65" s="67">
        <v>2</v>
      </c>
    </row>
    <row r="66" spans="1:3" ht="15.75" thickBot="1" x14ac:dyDescent="0.3">
      <c r="A66" s="59">
        <v>60</v>
      </c>
      <c r="B66" s="66">
        <v>0.4834</v>
      </c>
      <c r="C66" s="67">
        <v>2</v>
      </c>
    </row>
    <row r="67" spans="1:3" ht="15.75" thickBot="1" x14ac:dyDescent="0.3">
      <c r="A67" s="61">
        <v>61</v>
      </c>
      <c r="B67" s="66">
        <v>0.45629999999999998</v>
      </c>
      <c r="C67" s="67">
        <v>2</v>
      </c>
    </row>
    <row r="68" spans="1:3" ht="15.75" thickBot="1" x14ac:dyDescent="0.3">
      <c r="A68" s="61">
        <v>62</v>
      </c>
      <c r="B68" s="66">
        <v>0.42909999999999998</v>
      </c>
      <c r="C68" s="67">
        <v>2</v>
      </c>
    </row>
    <row r="69" spans="1:3" ht="15.75" thickBot="1" x14ac:dyDescent="0.3">
      <c r="A69" s="59">
        <v>63</v>
      </c>
      <c r="B69" s="66">
        <v>0.40179999999999999</v>
      </c>
      <c r="C69" s="67">
        <v>2</v>
      </c>
    </row>
    <row r="70" spans="1:3" ht="15.75" thickBot="1" x14ac:dyDescent="0.3">
      <c r="A70" s="59">
        <v>64</v>
      </c>
      <c r="B70" s="66">
        <v>0.3745</v>
      </c>
      <c r="C70" s="67">
        <v>2</v>
      </c>
    </row>
    <row r="71" spans="1:3" ht="15.75" thickBot="1" x14ac:dyDescent="0.3">
      <c r="A71" s="59">
        <v>65</v>
      </c>
      <c r="B71" s="68">
        <v>0.34710000000000002</v>
      </c>
      <c r="C71" s="69">
        <v>2</v>
      </c>
    </row>
    <row r="72" spans="1:3" x14ac:dyDescent="0.25">
      <c r="A72" s="15"/>
      <c r="B72" s="15"/>
      <c r="C72" s="15"/>
    </row>
    <row r="73" spans="1:3" x14ac:dyDescent="0.25">
      <c r="A73" s="15"/>
      <c r="B73" s="15"/>
      <c r="C73" s="15"/>
    </row>
    <row r="74" spans="1:3" x14ac:dyDescent="0.25">
      <c r="A74" s="15"/>
      <c r="B74" s="15"/>
      <c r="C74" s="15"/>
    </row>
    <row r="75" spans="1:3" x14ac:dyDescent="0.25">
      <c r="A75" s="15"/>
      <c r="B75" s="15"/>
      <c r="C75" s="15"/>
    </row>
    <row r="76" spans="1:3" x14ac:dyDescent="0.25">
      <c r="A76" s="15"/>
      <c r="B76" s="15"/>
      <c r="C76" s="15"/>
    </row>
    <row r="77" spans="1:3" x14ac:dyDescent="0.25">
      <c r="A77" s="15"/>
      <c r="B77" s="15"/>
      <c r="C77" s="15"/>
    </row>
    <row r="78" spans="1:3" x14ac:dyDescent="0.25">
      <c r="A78" s="15"/>
      <c r="B78" s="15"/>
      <c r="C78" s="15"/>
    </row>
    <row r="79" spans="1:3" x14ac:dyDescent="0.25">
      <c r="A79" s="15"/>
      <c r="B79" s="15"/>
      <c r="C79" s="15"/>
    </row>
    <row r="80" spans="1:3" x14ac:dyDescent="0.25">
      <c r="A80" s="15"/>
      <c r="B80" s="15"/>
      <c r="C80" s="15"/>
    </row>
    <row r="81" spans="1:3" x14ac:dyDescent="0.25">
      <c r="A81" s="15"/>
      <c r="B81" s="15"/>
      <c r="C81" s="15"/>
    </row>
    <row r="82" spans="1:3" x14ac:dyDescent="0.25">
      <c r="A82" s="15"/>
      <c r="B82" s="15"/>
      <c r="C82" s="15"/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/>
      <c r="B85" s="15"/>
      <c r="C85" s="15"/>
    </row>
    <row r="86" spans="1:3" x14ac:dyDescent="0.25">
      <c r="A86" s="15"/>
      <c r="B86" s="15"/>
      <c r="C86" s="15"/>
    </row>
    <row r="87" spans="1:3" x14ac:dyDescent="0.25">
      <c r="A87" s="15"/>
      <c r="B87" s="15"/>
      <c r="C87" s="15"/>
    </row>
    <row r="88" spans="1:3" x14ac:dyDescent="0.25">
      <c r="A88" s="15"/>
      <c r="B88" s="15"/>
      <c r="C88" s="15"/>
    </row>
    <row r="89" spans="1:3" x14ac:dyDescent="0.25">
      <c r="A89" s="15"/>
      <c r="B89" s="15"/>
      <c r="C89" s="15"/>
    </row>
    <row r="90" spans="1:3" x14ac:dyDescent="0.25">
      <c r="A90" s="15"/>
      <c r="B90" s="15"/>
      <c r="C90" s="15"/>
    </row>
    <row r="91" spans="1:3" x14ac:dyDescent="0.25">
      <c r="A91" s="15"/>
      <c r="B91" s="15"/>
      <c r="C91" s="15"/>
    </row>
    <row r="92" spans="1:3" x14ac:dyDescent="0.25">
      <c r="A92" s="15"/>
      <c r="B92" s="15"/>
      <c r="C92" s="15"/>
    </row>
    <row r="93" spans="1:3" x14ac:dyDescent="0.25">
      <c r="A93" s="15"/>
      <c r="B93" s="15"/>
      <c r="C93" s="15"/>
    </row>
    <row r="94" spans="1:3" x14ac:dyDescent="0.25">
      <c r="A94" s="15"/>
      <c r="B94" s="15"/>
      <c r="C94" s="15"/>
    </row>
    <row r="95" spans="1:3" x14ac:dyDescent="0.25">
      <c r="A95" s="15"/>
      <c r="B95" s="15"/>
      <c r="C95" s="15"/>
    </row>
    <row r="96" spans="1:3" x14ac:dyDescent="0.25">
      <c r="A96" s="15"/>
      <c r="B96" s="15"/>
      <c r="C96" s="15"/>
    </row>
    <row r="97" spans="1:3" x14ac:dyDescent="0.25">
      <c r="A97" s="15"/>
      <c r="B97" s="15"/>
      <c r="C97" s="15"/>
    </row>
    <row r="98" spans="1:3" x14ac:dyDescent="0.25">
      <c r="A98" s="15"/>
      <c r="B98" s="15"/>
      <c r="C98" s="15"/>
    </row>
    <row r="99" spans="1:3" x14ac:dyDescent="0.25">
      <c r="A99" s="15"/>
      <c r="B99" s="15"/>
      <c r="C99" s="15"/>
    </row>
    <row r="100" spans="1:3" x14ac:dyDescent="0.25">
      <c r="A100" s="15"/>
      <c r="B100" s="15"/>
      <c r="C100" s="15"/>
    </row>
    <row r="101" spans="1:3" x14ac:dyDescent="0.25">
      <c r="A101" s="15"/>
      <c r="B101" s="15"/>
      <c r="C101" s="15"/>
    </row>
    <row r="102" spans="1:3" x14ac:dyDescent="0.25">
      <c r="A102" s="15"/>
      <c r="B102" s="15"/>
      <c r="C102" s="15"/>
    </row>
    <row r="103" spans="1:3" x14ac:dyDescent="0.25">
      <c r="A103" s="15"/>
      <c r="B103" s="15"/>
      <c r="C103" s="15"/>
    </row>
    <row r="104" spans="1:3" x14ac:dyDescent="0.25">
      <c r="A104" s="15"/>
      <c r="B104" s="15"/>
      <c r="C104" s="15"/>
    </row>
    <row r="105" spans="1:3" x14ac:dyDescent="0.25">
      <c r="A105" s="15"/>
      <c r="B105" s="15"/>
      <c r="C105" s="15"/>
    </row>
    <row r="106" spans="1:3" x14ac:dyDescent="0.25">
      <c r="A106" s="15"/>
      <c r="B106" s="15"/>
      <c r="C106" s="15"/>
    </row>
    <row r="107" spans="1:3" x14ac:dyDescent="0.25">
      <c r="A107" s="15"/>
      <c r="B107" s="15"/>
      <c r="C107" s="15"/>
    </row>
    <row r="108" spans="1:3" x14ac:dyDescent="0.25">
      <c r="A108" s="15"/>
      <c r="B108" s="15"/>
      <c r="C108" s="15"/>
    </row>
    <row r="109" spans="1:3" x14ac:dyDescent="0.25">
      <c r="A109" s="15"/>
      <c r="B109" s="15"/>
      <c r="C109" s="15"/>
    </row>
    <row r="110" spans="1:3" x14ac:dyDescent="0.25">
      <c r="A110" s="15"/>
      <c r="B110" s="15"/>
      <c r="C110" s="15"/>
    </row>
    <row r="111" spans="1:3" x14ac:dyDescent="0.25">
      <c r="A111" s="15"/>
      <c r="B111" s="15"/>
      <c r="C111" s="15"/>
    </row>
    <row r="112" spans="1:3" x14ac:dyDescent="0.25">
      <c r="A112" s="15"/>
      <c r="B112" s="15"/>
      <c r="C112" s="15"/>
    </row>
    <row r="113" spans="1:3" x14ac:dyDescent="0.25">
      <c r="A113" s="15"/>
      <c r="B113" s="15"/>
      <c r="C113" s="15"/>
    </row>
    <row r="114" spans="1:3" x14ac:dyDescent="0.25">
      <c r="A114" s="15"/>
      <c r="B114" s="15"/>
      <c r="C114" s="15"/>
    </row>
    <row r="115" spans="1:3" x14ac:dyDescent="0.25">
      <c r="A115" s="15"/>
      <c r="B115" s="15"/>
      <c r="C115" s="15"/>
    </row>
    <row r="116" spans="1:3" x14ac:dyDescent="0.25">
      <c r="A116" s="15"/>
      <c r="B116" s="15"/>
      <c r="C116" s="15"/>
    </row>
    <row r="117" spans="1:3" x14ac:dyDescent="0.25">
      <c r="A117" s="15"/>
      <c r="B117" s="15"/>
      <c r="C117" s="1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15"/>
      <c r="B120" s="15"/>
      <c r="C120" s="15"/>
    </row>
    <row r="121" spans="1:3" x14ac:dyDescent="0.25">
      <c r="A121" s="15"/>
      <c r="B121" s="15"/>
      <c r="C121" s="15"/>
    </row>
    <row r="122" spans="1:3" x14ac:dyDescent="0.25">
      <c r="A122" s="15"/>
      <c r="B122" s="15"/>
      <c r="C122" s="15"/>
    </row>
    <row r="123" spans="1:3" x14ac:dyDescent="0.25">
      <c r="A123" s="15"/>
      <c r="B123" s="15"/>
      <c r="C123" s="15"/>
    </row>
    <row r="124" spans="1:3" x14ac:dyDescent="0.25">
      <c r="A124" s="15"/>
      <c r="B124" s="15"/>
      <c r="C124" s="15"/>
    </row>
    <row r="125" spans="1:3" x14ac:dyDescent="0.25">
      <c r="A125" s="15"/>
      <c r="B125" s="15"/>
      <c r="C125" s="15"/>
    </row>
    <row r="126" spans="1:3" x14ac:dyDescent="0.25">
      <c r="A126" s="15"/>
      <c r="B126" s="15"/>
      <c r="C126" s="15"/>
    </row>
    <row r="127" spans="1:3" x14ac:dyDescent="0.25">
      <c r="A127" s="15"/>
      <c r="B127" s="15"/>
      <c r="C127" s="15"/>
    </row>
    <row r="128" spans="1:3" x14ac:dyDescent="0.25">
      <c r="A128" s="15"/>
      <c r="B128" s="15"/>
      <c r="C128" s="15"/>
    </row>
    <row r="129" spans="1:3" x14ac:dyDescent="0.25">
      <c r="A129" s="15"/>
      <c r="B129" s="15"/>
      <c r="C129" s="15"/>
    </row>
    <row r="130" spans="1:3" x14ac:dyDescent="0.25">
      <c r="A130" s="15"/>
      <c r="B130" s="15"/>
      <c r="C130" s="15"/>
    </row>
    <row r="131" spans="1:3" x14ac:dyDescent="0.25">
      <c r="A131" s="15"/>
      <c r="B131" s="15"/>
      <c r="C131" s="15"/>
    </row>
    <row r="132" spans="1:3" x14ac:dyDescent="0.25">
      <c r="A132" s="15"/>
      <c r="B132" s="15"/>
      <c r="C132" s="15"/>
    </row>
    <row r="133" spans="1:3" x14ac:dyDescent="0.25">
      <c r="A133" s="15"/>
      <c r="B133" s="15"/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/>
      <c r="B142" s="15"/>
      <c r="C142" s="15"/>
    </row>
    <row r="143" spans="1:3" x14ac:dyDescent="0.25">
      <c r="A143" s="15"/>
      <c r="B143" s="15"/>
      <c r="C143" s="15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  <row r="156" spans="1:3" x14ac:dyDescent="0.25">
      <c r="A156" s="15"/>
      <c r="B156" s="15"/>
      <c r="C156" s="15"/>
    </row>
    <row r="157" spans="1:3" x14ac:dyDescent="0.25">
      <c r="A157" s="15"/>
      <c r="B157" s="15"/>
      <c r="C157" s="15"/>
    </row>
    <row r="158" spans="1:3" x14ac:dyDescent="0.25">
      <c r="A158" s="15"/>
      <c r="B158" s="15"/>
      <c r="C158" s="15"/>
    </row>
    <row r="159" spans="1:3" x14ac:dyDescent="0.25">
      <c r="A159" s="15"/>
      <c r="B159" s="15"/>
      <c r="C159" s="15"/>
    </row>
    <row r="160" spans="1:3" x14ac:dyDescent="0.25">
      <c r="A160" s="15"/>
      <c r="B160" s="15"/>
      <c r="C160" s="15"/>
    </row>
    <row r="161" spans="1:3" x14ac:dyDescent="0.25">
      <c r="A161" s="15"/>
      <c r="B161" s="15"/>
      <c r="C161" s="15"/>
    </row>
    <row r="162" spans="1:3" x14ac:dyDescent="0.25">
      <c r="A162" s="15"/>
      <c r="B162" s="15"/>
      <c r="C162" s="15"/>
    </row>
    <row r="163" spans="1:3" x14ac:dyDescent="0.25">
      <c r="A163" s="15"/>
      <c r="B163" s="15"/>
      <c r="C163" s="15"/>
    </row>
    <row r="164" spans="1:3" x14ac:dyDescent="0.25">
      <c r="A164" s="15"/>
      <c r="B164" s="15"/>
      <c r="C164" s="15"/>
    </row>
    <row r="165" spans="1:3" x14ac:dyDescent="0.25">
      <c r="A165" s="15"/>
      <c r="B165" s="15"/>
      <c r="C165" s="15"/>
    </row>
    <row r="166" spans="1:3" x14ac:dyDescent="0.25">
      <c r="A166" s="15"/>
      <c r="B166" s="15"/>
      <c r="C166" s="15"/>
    </row>
    <row r="167" spans="1:3" x14ac:dyDescent="0.25">
      <c r="A167" s="15"/>
      <c r="B167" s="15"/>
      <c r="C167" s="15"/>
    </row>
    <row r="168" spans="1:3" x14ac:dyDescent="0.25">
      <c r="A168" s="15"/>
      <c r="B168" s="15"/>
      <c r="C168" s="15"/>
    </row>
    <row r="169" spans="1:3" x14ac:dyDescent="0.25">
      <c r="A169" s="15"/>
      <c r="B169" s="15"/>
      <c r="C169" s="15"/>
    </row>
    <row r="170" spans="1:3" x14ac:dyDescent="0.25">
      <c r="A170" s="15"/>
      <c r="B170" s="15"/>
      <c r="C170" s="15"/>
    </row>
    <row r="171" spans="1:3" x14ac:dyDescent="0.25">
      <c r="A171" s="15"/>
      <c r="B171" s="15"/>
      <c r="C171" s="15"/>
    </row>
    <row r="172" spans="1:3" x14ac:dyDescent="0.25">
      <c r="A172" s="15"/>
      <c r="B172" s="15"/>
      <c r="C172" s="15"/>
    </row>
    <row r="173" spans="1:3" x14ac:dyDescent="0.25">
      <c r="A173" s="15"/>
      <c r="B173" s="15"/>
      <c r="C173" s="15"/>
    </row>
    <row r="174" spans="1:3" x14ac:dyDescent="0.25">
      <c r="A174" s="15"/>
      <c r="B174" s="15"/>
      <c r="C174" s="15"/>
    </row>
    <row r="175" spans="1:3" x14ac:dyDescent="0.25">
      <c r="A175" s="15"/>
      <c r="B175" s="15"/>
      <c r="C175" s="15"/>
    </row>
    <row r="176" spans="1:3" x14ac:dyDescent="0.25">
      <c r="A176" s="15"/>
      <c r="B176" s="15"/>
      <c r="C176" s="15"/>
    </row>
    <row r="177" spans="1:3" x14ac:dyDescent="0.25">
      <c r="A177" s="15"/>
      <c r="B177" s="15"/>
      <c r="C177" s="15"/>
    </row>
    <row r="178" spans="1:3" x14ac:dyDescent="0.25">
      <c r="A178" s="15"/>
      <c r="B178" s="15"/>
      <c r="C178" s="15"/>
    </row>
    <row r="179" spans="1:3" x14ac:dyDescent="0.25">
      <c r="A179" s="15"/>
      <c r="B179" s="15"/>
      <c r="C179" s="15"/>
    </row>
    <row r="180" spans="1:3" x14ac:dyDescent="0.25">
      <c r="A180" s="15"/>
      <c r="B180" s="15"/>
      <c r="C180" s="15"/>
    </row>
    <row r="181" spans="1:3" x14ac:dyDescent="0.25">
      <c r="A181" s="15"/>
      <c r="B181" s="15"/>
      <c r="C181" s="15"/>
    </row>
    <row r="182" spans="1:3" x14ac:dyDescent="0.25">
      <c r="A182" s="15"/>
      <c r="B182" s="15"/>
      <c r="C182" s="15"/>
    </row>
    <row r="183" spans="1:3" x14ac:dyDescent="0.25">
      <c r="A183" s="15"/>
      <c r="B183" s="15"/>
      <c r="C183" s="15"/>
    </row>
    <row r="184" spans="1:3" x14ac:dyDescent="0.25">
      <c r="A184" s="15"/>
      <c r="B184" s="15"/>
      <c r="C184" s="15"/>
    </row>
    <row r="185" spans="1:3" x14ac:dyDescent="0.25">
      <c r="A185" s="15"/>
      <c r="B185" s="15"/>
      <c r="C185" s="15"/>
    </row>
    <row r="186" spans="1:3" x14ac:dyDescent="0.25">
      <c r="A186" s="15"/>
      <c r="B186" s="15"/>
      <c r="C186" s="15"/>
    </row>
    <row r="187" spans="1:3" x14ac:dyDescent="0.25">
      <c r="A187" s="15"/>
      <c r="B187" s="15"/>
      <c r="C187" s="15"/>
    </row>
    <row r="188" spans="1:3" x14ac:dyDescent="0.25">
      <c r="A188" s="15"/>
      <c r="B188" s="15"/>
      <c r="C188" s="15"/>
    </row>
    <row r="189" spans="1:3" x14ac:dyDescent="0.25">
      <c r="A189" s="15"/>
      <c r="B189" s="15"/>
      <c r="C189" s="15"/>
    </row>
    <row r="190" spans="1:3" x14ac:dyDescent="0.25">
      <c r="A190" s="15"/>
      <c r="B190" s="15"/>
      <c r="C190" s="15"/>
    </row>
    <row r="191" spans="1:3" x14ac:dyDescent="0.25">
      <c r="A191" s="15"/>
      <c r="B191" s="15"/>
      <c r="C191" s="15"/>
    </row>
    <row r="192" spans="1:3" x14ac:dyDescent="0.25">
      <c r="A192" s="15"/>
      <c r="B192" s="15"/>
      <c r="C192" s="15"/>
    </row>
    <row r="193" spans="1:3" x14ac:dyDescent="0.25">
      <c r="A193" s="15"/>
      <c r="B193" s="15"/>
      <c r="C193" s="15"/>
    </row>
    <row r="194" spans="1:3" x14ac:dyDescent="0.25">
      <c r="A194" s="15"/>
      <c r="B194" s="15"/>
      <c r="C194" s="15"/>
    </row>
    <row r="195" spans="1:3" x14ac:dyDescent="0.25">
      <c r="A195" s="15"/>
      <c r="B195" s="15"/>
      <c r="C195" s="15"/>
    </row>
    <row r="196" spans="1:3" x14ac:dyDescent="0.25">
      <c r="A196" s="15"/>
      <c r="B196" s="15"/>
      <c r="C196" s="15"/>
    </row>
    <row r="197" spans="1:3" x14ac:dyDescent="0.25">
      <c r="A197" s="15"/>
      <c r="B197" s="15"/>
      <c r="C197" s="15"/>
    </row>
    <row r="198" spans="1:3" x14ac:dyDescent="0.25">
      <c r="A198" s="15"/>
      <c r="B198" s="15"/>
      <c r="C198" s="15"/>
    </row>
    <row r="199" spans="1:3" x14ac:dyDescent="0.25">
      <c r="A199" s="15"/>
      <c r="B199" s="15"/>
      <c r="C199" s="15"/>
    </row>
    <row r="200" spans="1:3" x14ac:dyDescent="0.25">
      <c r="A200" s="15"/>
      <c r="B200" s="15"/>
      <c r="C200" s="15"/>
    </row>
    <row r="201" spans="1:3" x14ac:dyDescent="0.25">
      <c r="A201" s="15"/>
      <c r="B201" s="15"/>
      <c r="C201" s="15"/>
    </row>
    <row r="202" spans="1:3" x14ac:dyDescent="0.25">
      <c r="A202" s="15"/>
      <c r="B202" s="15"/>
      <c r="C202" s="15"/>
    </row>
    <row r="203" spans="1:3" x14ac:dyDescent="0.25">
      <c r="A203" s="15"/>
      <c r="B203" s="15"/>
      <c r="C203" s="15"/>
    </row>
    <row r="204" spans="1:3" x14ac:dyDescent="0.25">
      <c r="A204" s="15"/>
      <c r="B204" s="15"/>
      <c r="C204" s="15"/>
    </row>
    <row r="205" spans="1:3" x14ac:dyDescent="0.25">
      <c r="A205" s="15"/>
      <c r="B205" s="15"/>
      <c r="C205" s="15"/>
    </row>
    <row r="206" spans="1:3" x14ac:dyDescent="0.25">
      <c r="A206" s="15"/>
      <c r="B206" s="15"/>
      <c r="C206" s="15"/>
    </row>
    <row r="207" spans="1:3" x14ac:dyDescent="0.25">
      <c r="A207" s="15"/>
      <c r="B207" s="15"/>
      <c r="C207" s="15"/>
    </row>
    <row r="208" spans="1:3" x14ac:dyDescent="0.25">
      <c r="A208" s="15"/>
      <c r="B208" s="15"/>
      <c r="C208" s="15"/>
    </row>
    <row r="209" spans="1:3" x14ac:dyDescent="0.25">
      <c r="A209" s="15"/>
      <c r="B209" s="15"/>
      <c r="C209" s="15"/>
    </row>
    <row r="210" spans="1:3" x14ac:dyDescent="0.25">
      <c r="A210" s="15"/>
      <c r="B210" s="15"/>
      <c r="C210" s="15"/>
    </row>
    <row r="211" spans="1:3" x14ac:dyDescent="0.25">
      <c r="A211" s="15"/>
      <c r="B211" s="15"/>
      <c r="C211" s="15"/>
    </row>
    <row r="212" spans="1:3" x14ac:dyDescent="0.25">
      <c r="A212" s="15"/>
      <c r="B212" s="15"/>
      <c r="C212" s="15"/>
    </row>
    <row r="213" spans="1:3" x14ac:dyDescent="0.25">
      <c r="A213" s="15"/>
      <c r="B213" s="15"/>
      <c r="C213" s="15"/>
    </row>
    <row r="214" spans="1:3" x14ac:dyDescent="0.25">
      <c r="A214" s="15"/>
      <c r="B214" s="15"/>
      <c r="C214" s="15"/>
    </row>
    <row r="215" spans="1:3" x14ac:dyDescent="0.25">
      <c r="A215" s="15"/>
      <c r="B215" s="15"/>
      <c r="C215" s="15"/>
    </row>
    <row r="216" spans="1:3" x14ac:dyDescent="0.25">
      <c r="A216" s="15"/>
      <c r="B216" s="15"/>
      <c r="C216" s="15"/>
    </row>
    <row r="217" spans="1:3" x14ac:dyDescent="0.25">
      <c r="A217" s="15"/>
      <c r="B217" s="15"/>
      <c r="C217" s="15"/>
    </row>
    <row r="218" spans="1:3" x14ac:dyDescent="0.25">
      <c r="A218" s="15"/>
      <c r="B218" s="15"/>
      <c r="C218" s="15"/>
    </row>
    <row r="219" spans="1:3" x14ac:dyDescent="0.25">
      <c r="A219" s="15"/>
      <c r="B219" s="15"/>
      <c r="C219" s="15"/>
    </row>
    <row r="220" spans="1:3" x14ac:dyDescent="0.25">
      <c r="A220" s="15"/>
      <c r="B220" s="15"/>
      <c r="C220" s="15"/>
    </row>
    <row r="221" spans="1:3" x14ac:dyDescent="0.25">
      <c r="A221" s="15"/>
      <c r="B221" s="15"/>
      <c r="C221" s="15"/>
    </row>
    <row r="222" spans="1:3" x14ac:dyDescent="0.25">
      <c r="A222" s="15"/>
      <c r="B222" s="15"/>
      <c r="C222" s="15"/>
    </row>
    <row r="223" spans="1:3" x14ac:dyDescent="0.25">
      <c r="A223" s="15"/>
      <c r="B223" s="15"/>
      <c r="C223" s="15"/>
    </row>
    <row r="224" spans="1:3" x14ac:dyDescent="0.25">
      <c r="A224" s="15"/>
      <c r="B224" s="15"/>
      <c r="C224" s="15"/>
    </row>
    <row r="225" spans="1:3" x14ac:dyDescent="0.25">
      <c r="A225" s="15"/>
      <c r="B225" s="15"/>
      <c r="C225" s="15"/>
    </row>
    <row r="226" spans="1:3" x14ac:dyDescent="0.25">
      <c r="A226" s="15"/>
      <c r="B226" s="15"/>
      <c r="C226" s="15"/>
    </row>
    <row r="227" spans="1:3" x14ac:dyDescent="0.25">
      <c r="A227" s="15"/>
      <c r="B227" s="15"/>
      <c r="C227" s="15"/>
    </row>
    <row r="228" spans="1:3" x14ac:dyDescent="0.25">
      <c r="A228" s="15"/>
      <c r="B228" s="15"/>
      <c r="C228" s="15"/>
    </row>
    <row r="229" spans="1:3" x14ac:dyDescent="0.25">
      <c r="A229" s="15"/>
      <c r="B229" s="15"/>
      <c r="C229" s="15"/>
    </row>
    <row r="230" spans="1:3" x14ac:dyDescent="0.25">
      <c r="A230" s="15"/>
      <c r="B230" s="15"/>
      <c r="C230" s="15"/>
    </row>
    <row r="231" spans="1:3" x14ac:dyDescent="0.25">
      <c r="A231" s="15"/>
      <c r="B231" s="15"/>
      <c r="C231" s="15"/>
    </row>
    <row r="232" spans="1:3" x14ac:dyDescent="0.25">
      <c r="A232" s="15"/>
      <c r="B232" s="15"/>
      <c r="C232" s="15"/>
    </row>
    <row r="233" spans="1:3" x14ac:dyDescent="0.25">
      <c r="A233" s="15"/>
      <c r="B233" s="15"/>
      <c r="C233" s="15"/>
    </row>
    <row r="234" spans="1:3" x14ac:dyDescent="0.25">
      <c r="A234" s="15"/>
      <c r="B234" s="15"/>
      <c r="C234" s="15"/>
    </row>
    <row r="235" spans="1:3" x14ac:dyDescent="0.25">
      <c r="A235" s="15"/>
      <c r="B235" s="15"/>
      <c r="C235" s="15"/>
    </row>
    <row r="236" spans="1:3" x14ac:dyDescent="0.25">
      <c r="A236" s="15"/>
      <c r="B236" s="15"/>
      <c r="C236" s="15"/>
    </row>
    <row r="237" spans="1:3" x14ac:dyDescent="0.25">
      <c r="A237" s="15"/>
      <c r="B237" s="15"/>
      <c r="C237" s="15"/>
    </row>
    <row r="238" spans="1:3" x14ac:dyDescent="0.25">
      <c r="A238" s="15"/>
      <c r="B238" s="15"/>
      <c r="C238" s="15"/>
    </row>
    <row r="239" spans="1:3" x14ac:dyDescent="0.25">
      <c r="A239" s="15"/>
      <c r="B239" s="15"/>
      <c r="C239" s="15"/>
    </row>
    <row r="240" spans="1:3" x14ac:dyDescent="0.25">
      <c r="A240" s="15"/>
      <c r="B240" s="15"/>
      <c r="C240" s="15"/>
    </row>
    <row r="241" spans="1:3" x14ac:dyDescent="0.25">
      <c r="A241" s="15"/>
      <c r="B241" s="15"/>
      <c r="C241" s="15"/>
    </row>
    <row r="242" spans="1:3" x14ac:dyDescent="0.25">
      <c r="A242" s="15"/>
      <c r="B242" s="15"/>
      <c r="C242" s="15"/>
    </row>
    <row r="243" spans="1:3" x14ac:dyDescent="0.25">
      <c r="A243" s="15"/>
      <c r="B243" s="15"/>
      <c r="C243" s="15"/>
    </row>
    <row r="244" spans="1:3" x14ac:dyDescent="0.25">
      <c r="A244" s="15"/>
      <c r="B244" s="15"/>
      <c r="C244" s="15"/>
    </row>
    <row r="245" spans="1:3" x14ac:dyDescent="0.25">
      <c r="A245" s="15"/>
      <c r="B245" s="15"/>
      <c r="C245" s="15"/>
    </row>
    <row r="246" spans="1:3" x14ac:dyDescent="0.25">
      <c r="A246" s="15"/>
      <c r="B246" s="15"/>
      <c r="C246" s="15"/>
    </row>
    <row r="247" spans="1:3" x14ac:dyDescent="0.25">
      <c r="A247" s="15"/>
      <c r="B247" s="15"/>
      <c r="C247" s="15"/>
    </row>
    <row r="248" spans="1:3" x14ac:dyDescent="0.25">
      <c r="A248" s="15"/>
      <c r="B248" s="15"/>
      <c r="C248" s="15"/>
    </row>
    <row r="249" spans="1:3" x14ac:dyDescent="0.25">
      <c r="A249" s="15"/>
      <c r="B249" s="15"/>
      <c r="C249" s="15"/>
    </row>
    <row r="250" spans="1:3" x14ac:dyDescent="0.25">
      <c r="A250" s="15"/>
      <c r="B250" s="15"/>
      <c r="C250" s="15"/>
    </row>
    <row r="251" spans="1:3" x14ac:dyDescent="0.25">
      <c r="A251" s="15"/>
      <c r="B251" s="15"/>
      <c r="C251" s="15"/>
    </row>
    <row r="252" spans="1:3" x14ac:dyDescent="0.25">
      <c r="A252" s="15"/>
      <c r="B252" s="15"/>
      <c r="C252" s="15"/>
    </row>
    <row r="253" spans="1:3" x14ac:dyDescent="0.25">
      <c r="A253" s="15"/>
      <c r="B253" s="15"/>
      <c r="C253" s="15"/>
    </row>
    <row r="254" spans="1:3" x14ac:dyDescent="0.25">
      <c r="A254" s="15"/>
      <c r="B254" s="15"/>
      <c r="C254" s="15"/>
    </row>
    <row r="255" spans="1:3" x14ac:dyDescent="0.25">
      <c r="A255" s="15"/>
      <c r="B255" s="15"/>
      <c r="C255" s="15"/>
    </row>
    <row r="256" spans="1:3" x14ac:dyDescent="0.25">
      <c r="A256" s="15"/>
      <c r="B256" s="15"/>
      <c r="C256" s="15"/>
    </row>
    <row r="257" spans="1:3" x14ac:dyDescent="0.25">
      <c r="A257" s="15"/>
      <c r="B257" s="15"/>
      <c r="C257" s="15"/>
    </row>
    <row r="258" spans="1:3" x14ac:dyDescent="0.25">
      <c r="A258" s="15"/>
      <c r="B258" s="15"/>
      <c r="C258" s="15"/>
    </row>
    <row r="259" spans="1:3" x14ac:dyDescent="0.25">
      <c r="A259" s="15"/>
      <c r="B259" s="15"/>
      <c r="C259" s="15"/>
    </row>
    <row r="260" spans="1:3" x14ac:dyDescent="0.25">
      <c r="A260" s="15"/>
      <c r="B260" s="15"/>
      <c r="C260" s="15"/>
    </row>
    <row r="261" spans="1:3" x14ac:dyDescent="0.25">
      <c r="A261" s="15"/>
      <c r="B261" s="15"/>
      <c r="C261" s="15"/>
    </row>
    <row r="262" spans="1:3" x14ac:dyDescent="0.25">
      <c r="A262" s="15"/>
      <c r="B262" s="15"/>
      <c r="C262" s="15"/>
    </row>
    <row r="263" spans="1:3" x14ac:dyDescent="0.25">
      <c r="A263" s="15"/>
      <c r="B263" s="15"/>
      <c r="C263" s="15"/>
    </row>
    <row r="264" spans="1:3" x14ac:dyDescent="0.25">
      <c r="A264" s="15"/>
      <c r="B264" s="15"/>
      <c r="C264" s="15"/>
    </row>
    <row r="265" spans="1:3" x14ac:dyDescent="0.25">
      <c r="A265" s="15"/>
      <c r="B265" s="15"/>
      <c r="C265" s="15"/>
    </row>
    <row r="266" spans="1:3" x14ac:dyDescent="0.25">
      <c r="A266" s="15"/>
      <c r="B266" s="15"/>
      <c r="C266" s="15"/>
    </row>
    <row r="267" spans="1:3" x14ac:dyDescent="0.25">
      <c r="A267" s="15"/>
      <c r="B267" s="15"/>
      <c r="C267" s="15"/>
    </row>
    <row r="268" spans="1:3" x14ac:dyDescent="0.25">
      <c r="A268" s="15"/>
      <c r="B268" s="15"/>
      <c r="C268" s="15"/>
    </row>
    <row r="269" spans="1:3" x14ac:dyDescent="0.25">
      <c r="A269" s="15"/>
      <c r="B269" s="15"/>
      <c r="C269" s="15"/>
    </row>
    <row r="270" spans="1:3" x14ac:dyDescent="0.25">
      <c r="A270" s="15"/>
      <c r="B270" s="15"/>
      <c r="C270" s="15"/>
    </row>
    <row r="271" spans="1:3" x14ac:dyDescent="0.25">
      <c r="A271" s="15"/>
      <c r="B271" s="15"/>
      <c r="C271" s="15"/>
    </row>
    <row r="272" spans="1:3" x14ac:dyDescent="0.25">
      <c r="A272" s="15"/>
      <c r="B272" s="15"/>
      <c r="C272" s="15"/>
    </row>
    <row r="273" spans="1:3" x14ac:dyDescent="0.25">
      <c r="A273" s="15"/>
      <c r="B273" s="15"/>
      <c r="C273" s="15"/>
    </row>
    <row r="274" spans="1:3" x14ac:dyDescent="0.25">
      <c r="A274" s="15"/>
      <c r="B274" s="15"/>
      <c r="C274" s="15"/>
    </row>
    <row r="275" spans="1:3" x14ac:dyDescent="0.25">
      <c r="A275" s="15"/>
      <c r="B275" s="15"/>
      <c r="C275" s="15"/>
    </row>
    <row r="276" spans="1:3" x14ac:dyDescent="0.25">
      <c r="A276" s="15"/>
      <c r="B276" s="15"/>
      <c r="C276" s="15"/>
    </row>
    <row r="277" spans="1:3" x14ac:dyDescent="0.25">
      <c r="A277" s="15"/>
      <c r="B277" s="15"/>
      <c r="C277" s="15"/>
    </row>
    <row r="278" spans="1:3" x14ac:dyDescent="0.25">
      <c r="A278" s="15"/>
      <c r="B278" s="15"/>
      <c r="C278" s="15"/>
    </row>
    <row r="279" spans="1:3" x14ac:dyDescent="0.25">
      <c r="A279" s="15"/>
      <c r="B279" s="15"/>
      <c r="C279" s="15"/>
    </row>
    <row r="280" spans="1:3" x14ac:dyDescent="0.25">
      <c r="A280" s="15"/>
      <c r="B280" s="15"/>
      <c r="C280" s="15"/>
    </row>
    <row r="281" spans="1:3" x14ac:dyDescent="0.25">
      <c r="A281" s="15"/>
      <c r="B281" s="15"/>
      <c r="C281" s="15"/>
    </row>
    <row r="282" spans="1:3" x14ac:dyDescent="0.25">
      <c r="A282" s="15"/>
      <c r="B282" s="15"/>
      <c r="C282" s="15"/>
    </row>
    <row r="283" spans="1:3" x14ac:dyDescent="0.25">
      <c r="A283" s="15"/>
      <c r="B283" s="15"/>
      <c r="C283" s="15"/>
    </row>
    <row r="284" spans="1:3" x14ac:dyDescent="0.25">
      <c r="A284" s="15"/>
      <c r="B284" s="15"/>
      <c r="C284" s="15"/>
    </row>
    <row r="285" spans="1:3" x14ac:dyDescent="0.25">
      <c r="A285" s="15"/>
      <c r="B285" s="15"/>
      <c r="C285" s="15"/>
    </row>
    <row r="286" spans="1:3" x14ac:dyDescent="0.25">
      <c r="A286" s="15"/>
      <c r="B286" s="15"/>
      <c r="C286" s="15"/>
    </row>
    <row r="287" spans="1:3" x14ac:dyDescent="0.25">
      <c r="A287" s="15"/>
      <c r="B287" s="15"/>
      <c r="C287" s="15"/>
    </row>
    <row r="288" spans="1:3" x14ac:dyDescent="0.25">
      <c r="A288" s="15"/>
      <c r="B288" s="15"/>
      <c r="C288" s="15"/>
    </row>
    <row r="289" spans="1:3" x14ac:dyDescent="0.25">
      <c r="A289" s="15"/>
      <c r="B289" s="15"/>
      <c r="C289" s="15"/>
    </row>
    <row r="290" spans="1:3" x14ac:dyDescent="0.25">
      <c r="A290" s="15"/>
      <c r="B290" s="15"/>
      <c r="C290" s="15"/>
    </row>
    <row r="291" spans="1:3" x14ac:dyDescent="0.25">
      <c r="A291" s="15"/>
      <c r="B291" s="15"/>
      <c r="C291" s="15"/>
    </row>
    <row r="292" spans="1:3" x14ac:dyDescent="0.25">
      <c r="A292" s="15"/>
      <c r="B292" s="15"/>
      <c r="C292" s="15"/>
    </row>
    <row r="293" spans="1:3" x14ac:dyDescent="0.25">
      <c r="A293" s="15"/>
      <c r="B293" s="15"/>
      <c r="C293" s="15"/>
    </row>
    <row r="294" spans="1:3" x14ac:dyDescent="0.25">
      <c r="A294" s="15"/>
      <c r="B294" s="15"/>
      <c r="C294" s="15"/>
    </row>
    <row r="295" spans="1:3" x14ac:dyDescent="0.25">
      <c r="A295" s="15"/>
      <c r="B295" s="15"/>
      <c r="C295" s="15"/>
    </row>
    <row r="296" spans="1:3" x14ac:dyDescent="0.25">
      <c r="A296" s="15"/>
      <c r="B296" s="15"/>
      <c r="C296" s="15"/>
    </row>
    <row r="297" spans="1:3" x14ac:dyDescent="0.25">
      <c r="A297" s="15"/>
      <c r="B297" s="15"/>
      <c r="C297" s="15"/>
    </row>
    <row r="298" spans="1:3" x14ac:dyDescent="0.25">
      <c r="A298" s="15"/>
      <c r="B298" s="15"/>
      <c r="C298" s="15"/>
    </row>
    <row r="299" spans="1:3" x14ac:dyDescent="0.25">
      <c r="A299" s="15"/>
      <c r="B299" s="15"/>
      <c r="C299" s="15"/>
    </row>
    <row r="300" spans="1:3" x14ac:dyDescent="0.25">
      <c r="A300" s="15"/>
      <c r="B300" s="15"/>
      <c r="C300" s="15"/>
    </row>
    <row r="301" spans="1:3" x14ac:dyDescent="0.25">
      <c r="A301" s="15"/>
      <c r="B301" s="15"/>
      <c r="C301" s="15"/>
    </row>
    <row r="302" spans="1:3" x14ac:dyDescent="0.25">
      <c r="A302" s="15"/>
      <c r="B302" s="15"/>
      <c r="C302" s="15"/>
    </row>
    <row r="303" spans="1:3" x14ac:dyDescent="0.25">
      <c r="A303" s="15"/>
      <c r="B303" s="15"/>
      <c r="C303" s="15"/>
    </row>
    <row r="304" spans="1:3" x14ac:dyDescent="0.25">
      <c r="A304" s="15"/>
      <c r="B304" s="15"/>
      <c r="C304" s="15"/>
    </row>
    <row r="305" spans="1:3" x14ac:dyDescent="0.25">
      <c r="A305" s="15"/>
      <c r="B305" s="15"/>
      <c r="C305" s="15"/>
    </row>
    <row r="306" spans="1:3" x14ac:dyDescent="0.25">
      <c r="A306" s="15"/>
      <c r="B306" s="15"/>
      <c r="C306" s="15"/>
    </row>
    <row r="307" spans="1:3" x14ac:dyDescent="0.25">
      <c r="A307" s="15"/>
      <c r="B307" s="15"/>
      <c r="C307" s="15"/>
    </row>
    <row r="308" spans="1:3" x14ac:dyDescent="0.25">
      <c r="A308" s="15"/>
      <c r="B308" s="15"/>
      <c r="C308" s="15"/>
    </row>
    <row r="309" spans="1:3" x14ac:dyDescent="0.25">
      <c r="A309" s="15"/>
      <c r="B309" s="15"/>
      <c r="C309" s="15"/>
    </row>
    <row r="310" spans="1:3" x14ac:dyDescent="0.25">
      <c r="A310" s="15"/>
      <c r="B310" s="15"/>
      <c r="C310" s="15"/>
    </row>
    <row r="311" spans="1:3" x14ac:dyDescent="0.25">
      <c r="A311" s="15"/>
      <c r="B311" s="15"/>
      <c r="C311" s="15"/>
    </row>
    <row r="312" spans="1:3" x14ac:dyDescent="0.25">
      <c r="A312" s="15"/>
      <c r="B312" s="15"/>
      <c r="C312" s="15"/>
    </row>
    <row r="313" spans="1:3" x14ac:dyDescent="0.25">
      <c r="A313" s="15"/>
      <c r="B313" s="15"/>
      <c r="C313" s="15"/>
    </row>
    <row r="314" spans="1:3" x14ac:dyDescent="0.25">
      <c r="A314" s="15"/>
      <c r="B314" s="15"/>
      <c r="C314" s="15"/>
    </row>
    <row r="315" spans="1:3" x14ac:dyDescent="0.25">
      <c r="A315" s="15"/>
      <c r="B315" s="15"/>
      <c r="C315" s="15"/>
    </row>
    <row r="316" spans="1:3" x14ac:dyDescent="0.25">
      <c r="A316" s="15"/>
      <c r="B316" s="15"/>
      <c r="C316" s="15"/>
    </row>
    <row r="317" spans="1:3" x14ac:dyDescent="0.25">
      <c r="A317" s="15"/>
      <c r="B317" s="15"/>
      <c r="C317" s="15"/>
    </row>
    <row r="318" spans="1:3" x14ac:dyDescent="0.25">
      <c r="A318" s="15"/>
      <c r="B318" s="15"/>
      <c r="C318" s="15"/>
    </row>
    <row r="319" spans="1:3" x14ac:dyDescent="0.25">
      <c r="A319" s="15"/>
      <c r="B319" s="15"/>
      <c r="C319" s="15"/>
    </row>
    <row r="320" spans="1:3" x14ac:dyDescent="0.25">
      <c r="A320" s="15"/>
      <c r="B320" s="15"/>
      <c r="C320" s="15"/>
    </row>
    <row r="321" spans="1:3" x14ac:dyDescent="0.25">
      <c r="A321" s="15"/>
      <c r="B321" s="15"/>
      <c r="C321" s="15"/>
    </row>
    <row r="322" spans="1:3" x14ac:dyDescent="0.25">
      <c r="A322" s="15"/>
      <c r="B322" s="15"/>
      <c r="C322" s="15"/>
    </row>
    <row r="323" spans="1:3" x14ac:dyDescent="0.25">
      <c r="A323" s="15"/>
      <c r="B323" s="15"/>
      <c r="C323" s="15"/>
    </row>
    <row r="324" spans="1:3" x14ac:dyDescent="0.25">
      <c r="A324" s="15"/>
      <c r="B324" s="15"/>
      <c r="C324" s="15"/>
    </row>
    <row r="325" spans="1:3" x14ac:dyDescent="0.25">
      <c r="A325" s="15"/>
      <c r="B325" s="15"/>
      <c r="C325" s="15"/>
    </row>
    <row r="326" spans="1:3" x14ac:dyDescent="0.25">
      <c r="A326" s="15"/>
      <c r="B326" s="15"/>
      <c r="C326" s="15"/>
    </row>
    <row r="327" spans="1:3" x14ac:dyDescent="0.25">
      <c r="A327" s="15"/>
      <c r="B327" s="15"/>
      <c r="C327" s="15"/>
    </row>
    <row r="328" spans="1:3" x14ac:dyDescent="0.25">
      <c r="A328" s="15"/>
      <c r="B328" s="15"/>
      <c r="C328" s="15"/>
    </row>
    <row r="329" spans="1:3" x14ac:dyDescent="0.25">
      <c r="A329" s="15"/>
      <c r="B329" s="15"/>
      <c r="C329" s="15"/>
    </row>
    <row r="330" spans="1:3" x14ac:dyDescent="0.25">
      <c r="A330" s="15"/>
      <c r="B330" s="15"/>
      <c r="C330" s="15"/>
    </row>
    <row r="331" spans="1:3" x14ac:dyDescent="0.25">
      <c r="A331" s="15"/>
      <c r="B331" s="15"/>
      <c r="C331" s="15"/>
    </row>
    <row r="332" spans="1:3" x14ac:dyDescent="0.25">
      <c r="A332" s="15"/>
      <c r="B332" s="15"/>
      <c r="C332" s="15"/>
    </row>
    <row r="333" spans="1:3" x14ac:dyDescent="0.25">
      <c r="A333" s="15"/>
      <c r="B333" s="15"/>
      <c r="C333" s="15"/>
    </row>
    <row r="334" spans="1:3" x14ac:dyDescent="0.25">
      <c r="A334" s="15"/>
      <c r="B334" s="15"/>
      <c r="C334" s="15"/>
    </row>
    <row r="335" spans="1:3" x14ac:dyDescent="0.25">
      <c r="A335" s="15"/>
      <c r="B335" s="15"/>
      <c r="C335" s="15"/>
    </row>
    <row r="336" spans="1:3" x14ac:dyDescent="0.25">
      <c r="A336" s="15"/>
      <c r="B336" s="15"/>
      <c r="C336" s="15"/>
    </row>
    <row r="337" spans="1:3" x14ac:dyDescent="0.25">
      <c r="A337" s="15"/>
      <c r="B337" s="15"/>
      <c r="C337" s="15"/>
    </row>
    <row r="338" spans="1:3" x14ac:dyDescent="0.25">
      <c r="A338" s="15"/>
      <c r="B338" s="15"/>
      <c r="C338" s="15"/>
    </row>
    <row r="339" spans="1:3" x14ac:dyDescent="0.25">
      <c r="A339" s="15"/>
      <c r="B339" s="15"/>
      <c r="C339" s="15"/>
    </row>
    <row r="340" spans="1:3" x14ac:dyDescent="0.25">
      <c r="A340" s="15"/>
      <c r="B340" s="15"/>
      <c r="C340" s="15"/>
    </row>
    <row r="341" spans="1:3" x14ac:dyDescent="0.25">
      <c r="A341" s="15"/>
      <c r="B341" s="15"/>
      <c r="C341" s="15"/>
    </row>
    <row r="342" spans="1:3" x14ac:dyDescent="0.25">
      <c r="A342" s="15"/>
      <c r="B342" s="15"/>
      <c r="C342" s="15"/>
    </row>
    <row r="343" spans="1:3" x14ac:dyDescent="0.25">
      <c r="A343" s="15"/>
      <c r="B343" s="15"/>
      <c r="C343" s="15"/>
    </row>
    <row r="344" spans="1:3" x14ac:dyDescent="0.25">
      <c r="A344" s="15"/>
      <c r="B344" s="15"/>
      <c r="C344" s="15"/>
    </row>
    <row r="345" spans="1:3" x14ac:dyDescent="0.25">
      <c r="A345" s="15"/>
      <c r="B345" s="15"/>
      <c r="C345" s="15"/>
    </row>
    <row r="346" spans="1:3" x14ac:dyDescent="0.25">
      <c r="A346" s="15"/>
      <c r="B346" s="15"/>
      <c r="C346" s="15"/>
    </row>
    <row r="347" spans="1:3" x14ac:dyDescent="0.25">
      <c r="A347" s="15"/>
      <c r="B347" s="15"/>
      <c r="C347" s="15"/>
    </row>
    <row r="348" spans="1:3" x14ac:dyDescent="0.25">
      <c r="A348" s="15"/>
      <c r="B348" s="15"/>
      <c r="C348" s="15"/>
    </row>
    <row r="349" spans="1:3" x14ac:dyDescent="0.25">
      <c r="A349" s="15"/>
      <c r="B349" s="15"/>
      <c r="C349" s="15"/>
    </row>
    <row r="350" spans="1:3" x14ac:dyDescent="0.25">
      <c r="A350" s="15"/>
      <c r="B350" s="15"/>
      <c r="C350" s="15"/>
    </row>
    <row r="351" spans="1:3" x14ac:dyDescent="0.25">
      <c r="A351" s="15"/>
      <c r="B351" s="15"/>
      <c r="C351" s="15"/>
    </row>
    <row r="352" spans="1:3" x14ac:dyDescent="0.25">
      <c r="A352" s="15"/>
      <c r="B352" s="15"/>
      <c r="C352" s="15"/>
    </row>
    <row r="353" spans="1:3" x14ac:dyDescent="0.25">
      <c r="A353" s="15"/>
      <c r="B353" s="15"/>
      <c r="C353" s="15"/>
    </row>
    <row r="354" spans="1:3" x14ac:dyDescent="0.25">
      <c r="A354" s="15"/>
      <c r="B354" s="15"/>
      <c r="C354" s="15"/>
    </row>
    <row r="355" spans="1:3" x14ac:dyDescent="0.25">
      <c r="A355" s="15"/>
      <c r="B355" s="15"/>
      <c r="C355" s="15"/>
    </row>
    <row r="356" spans="1:3" x14ac:dyDescent="0.25">
      <c r="A356" s="15"/>
      <c r="B356" s="15"/>
      <c r="C356" s="15"/>
    </row>
    <row r="357" spans="1:3" x14ac:dyDescent="0.25">
      <c r="A357" s="15"/>
      <c r="B357" s="15"/>
      <c r="C357" s="15"/>
    </row>
    <row r="358" spans="1:3" x14ac:dyDescent="0.25">
      <c r="A358" s="15"/>
      <c r="B358" s="15"/>
      <c r="C358" s="15"/>
    </row>
    <row r="359" spans="1:3" x14ac:dyDescent="0.25">
      <c r="A359" s="15"/>
      <c r="B359" s="15"/>
      <c r="C359" s="15"/>
    </row>
    <row r="360" spans="1:3" x14ac:dyDescent="0.25">
      <c r="A360" s="15"/>
      <c r="B360" s="15"/>
      <c r="C360" s="15"/>
    </row>
    <row r="361" spans="1:3" x14ac:dyDescent="0.25">
      <c r="A361" s="15"/>
      <c r="B361" s="15"/>
      <c r="C361" s="15"/>
    </row>
    <row r="362" spans="1:3" x14ac:dyDescent="0.25">
      <c r="A362" s="15"/>
      <c r="B362" s="15"/>
      <c r="C362" s="15"/>
    </row>
    <row r="363" spans="1:3" x14ac:dyDescent="0.25">
      <c r="A363" s="15"/>
      <c r="B363" s="15"/>
      <c r="C363" s="15"/>
    </row>
    <row r="364" spans="1:3" x14ac:dyDescent="0.25">
      <c r="A364" s="15"/>
      <c r="B364" s="15"/>
      <c r="C364" s="15"/>
    </row>
    <row r="365" spans="1:3" x14ac:dyDescent="0.25">
      <c r="A365" s="15"/>
      <c r="B365" s="15"/>
      <c r="C365" s="15"/>
    </row>
    <row r="366" spans="1:3" x14ac:dyDescent="0.25">
      <c r="A366" s="15"/>
      <c r="B366" s="15"/>
      <c r="C366" s="15"/>
    </row>
    <row r="367" spans="1:3" x14ac:dyDescent="0.25">
      <c r="A367" s="15"/>
      <c r="B367" s="15"/>
      <c r="C367" s="15"/>
    </row>
    <row r="368" spans="1:3" x14ac:dyDescent="0.25">
      <c r="A368" s="15"/>
      <c r="B368" s="15"/>
      <c r="C368" s="15"/>
    </row>
    <row r="369" spans="1:3" x14ac:dyDescent="0.25">
      <c r="A369" s="15"/>
      <c r="B369" s="15"/>
      <c r="C369" s="15"/>
    </row>
    <row r="370" spans="1:3" x14ac:dyDescent="0.25">
      <c r="A370" s="15"/>
      <c r="B370" s="15"/>
      <c r="C370" s="15"/>
    </row>
    <row r="371" spans="1:3" x14ac:dyDescent="0.25">
      <c r="A371" s="15"/>
      <c r="B371" s="15"/>
      <c r="C371" s="15"/>
    </row>
    <row r="372" spans="1:3" x14ac:dyDescent="0.25">
      <c r="A372" s="15"/>
      <c r="B372" s="15"/>
      <c r="C372" s="15"/>
    </row>
    <row r="373" spans="1:3" x14ac:dyDescent="0.25">
      <c r="A373" s="15"/>
      <c r="B373" s="15"/>
      <c r="C373" s="15"/>
    </row>
    <row r="374" spans="1:3" x14ac:dyDescent="0.25">
      <c r="A374" s="15"/>
      <c r="B374" s="15"/>
      <c r="C374" s="15"/>
    </row>
    <row r="375" spans="1:3" x14ac:dyDescent="0.25">
      <c r="A375" s="15"/>
      <c r="B375" s="15"/>
      <c r="C375" s="15"/>
    </row>
    <row r="376" spans="1:3" x14ac:dyDescent="0.25">
      <c r="A376" s="15"/>
      <c r="B376" s="15"/>
      <c r="C37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9"/>
  <sheetViews>
    <sheetView workbookViewId="0">
      <selection activeCell="F313" sqref="F313"/>
    </sheetView>
  </sheetViews>
  <sheetFormatPr defaultRowHeight="15" x14ac:dyDescent="0.25"/>
  <cols>
    <col min="1" max="1" width="10.42578125" style="1" customWidth="1"/>
    <col min="2" max="2" width="8.85546875" style="1"/>
    <col min="3" max="3" width="12" style="1" customWidth="1"/>
    <col min="4" max="4" width="10" customWidth="1"/>
    <col min="5" max="5" width="11" bestFit="1" customWidth="1"/>
    <col min="10" max="10" width="17" customWidth="1"/>
    <col min="11" max="11" width="14.85546875" customWidth="1"/>
    <col min="12" max="12" width="15.28515625" customWidth="1"/>
  </cols>
  <sheetData>
    <row r="1" spans="1:12" s="1" customFormat="1" x14ac:dyDescent="0.25">
      <c r="A1" s="14" t="s">
        <v>78</v>
      </c>
    </row>
    <row r="2" spans="1:12" x14ac:dyDescent="0.25">
      <c r="A2"/>
    </row>
    <row r="3" spans="1:12" x14ac:dyDescent="0.25">
      <c r="A3" s="14" t="s">
        <v>77</v>
      </c>
    </row>
    <row r="5" spans="1:12" x14ac:dyDescent="0.25">
      <c r="A5" s="14" t="s">
        <v>81</v>
      </c>
      <c r="C5" s="14" t="s">
        <v>34</v>
      </c>
      <c r="D5" s="15"/>
      <c r="E5" s="49" t="s">
        <v>33</v>
      </c>
      <c r="F5" s="49" t="s">
        <v>35</v>
      </c>
      <c r="G5" s="49" t="s">
        <v>37</v>
      </c>
      <c r="H5" s="49" t="s">
        <v>32</v>
      </c>
      <c r="I5" s="49" t="s">
        <v>36</v>
      </c>
      <c r="J5" s="49" t="s">
        <v>39</v>
      </c>
      <c r="K5" s="49" t="s">
        <v>38</v>
      </c>
      <c r="L5" s="49" t="s">
        <v>40</v>
      </c>
    </row>
    <row r="6" spans="1:12" x14ac:dyDescent="0.25">
      <c r="D6" s="15"/>
      <c r="E6" s="15"/>
      <c r="F6" s="15"/>
      <c r="G6" s="15"/>
      <c r="H6" s="15"/>
      <c r="I6" s="15"/>
    </row>
    <row r="7" spans="1:12" x14ac:dyDescent="0.25">
      <c r="A7" s="51" t="s">
        <v>83</v>
      </c>
      <c r="C7" s="15">
        <v>15</v>
      </c>
      <c r="D7" s="15"/>
      <c r="E7" s="15">
        <v>48895</v>
      </c>
      <c r="F7" s="15">
        <v>49125</v>
      </c>
      <c r="G7" s="15">
        <f t="shared" ref="G7:G10" si="0">ABS(E7-F7)</f>
        <v>230</v>
      </c>
      <c r="H7" s="15">
        <v>0.56999999999999995</v>
      </c>
      <c r="I7" s="15">
        <f>G7*H7</f>
        <v>131.1</v>
      </c>
    </row>
    <row r="8" spans="1:12" x14ac:dyDescent="0.25">
      <c r="C8" s="15"/>
      <c r="D8" s="15"/>
      <c r="E8" s="15">
        <v>49125</v>
      </c>
      <c r="F8" s="15">
        <v>49485</v>
      </c>
      <c r="G8" s="15">
        <f t="shared" si="0"/>
        <v>360</v>
      </c>
      <c r="H8" s="15">
        <v>1.76</v>
      </c>
      <c r="I8" s="15">
        <f>G8*H8</f>
        <v>633.6</v>
      </c>
      <c r="J8" s="15">
        <f>I7+I8</f>
        <v>764.7</v>
      </c>
      <c r="K8" s="15">
        <f>G7+G8</f>
        <v>590</v>
      </c>
      <c r="L8" s="15">
        <f>J8/K8</f>
        <v>1.2961016949152544</v>
      </c>
    </row>
    <row r="9" spans="1:12" x14ac:dyDescent="0.25">
      <c r="C9" s="15">
        <v>35</v>
      </c>
      <c r="D9" s="15"/>
      <c r="E9" s="15">
        <v>49485</v>
      </c>
      <c r="F9" s="15">
        <v>49625</v>
      </c>
      <c r="G9" s="15">
        <f t="shared" si="0"/>
        <v>140</v>
      </c>
      <c r="H9" s="15">
        <v>1.76</v>
      </c>
      <c r="I9" s="15">
        <f t="shared" ref="I9:I10" si="1">G9*H9</f>
        <v>246.4</v>
      </c>
    </row>
    <row r="10" spans="1:12" x14ac:dyDescent="0.25">
      <c r="C10" s="15"/>
      <c r="D10" s="15"/>
      <c r="E10" s="15">
        <v>49625</v>
      </c>
      <c r="F10" s="15">
        <v>50100</v>
      </c>
      <c r="G10" s="15">
        <f t="shared" si="0"/>
        <v>475</v>
      </c>
      <c r="H10" s="15">
        <v>4.13</v>
      </c>
      <c r="I10" s="15">
        <f t="shared" si="1"/>
        <v>1961.75</v>
      </c>
      <c r="J10" s="15">
        <f>I7+I8+I9+I10</f>
        <v>2972.85</v>
      </c>
      <c r="K10" s="15">
        <f>G7+G8+G9+G10</f>
        <v>1205</v>
      </c>
      <c r="L10" s="15">
        <f>J10/K10</f>
        <v>2.4670954356846471</v>
      </c>
    </row>
    <row r="11" spans="1:12" s="1" customFormat="1" x14ac:dyDescent="0.25"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s="1" customFormat="1" x14ac:dyDescent="0.25">
      <c r="A12" s="1" t="s">
        <v>82</v>
      </c>
      <c r="C12" s="15">
        <v>20</v>
      </c>
      <c r="D12" s="15"/>
      <c r="E12" s="15">
        <v>49485</v>
      </c>
      <c r="F12" s="15">
        <v>49625</v>
      </c>
      <c r="G12" s="15">
        <f t="shared" ref="G12:G13" si="2">ABS(E12-F12)</f>
        <v>140</v>
      </c>
      <c r="H12" s="15">
        <v>1.76</v>
      </c>
      <c r="I12" s="15">
        <f t="shared" ref="I12:I13" si="3">G12*H12</f>
        <v>246.4</v>
      </c>
      <c r="J12" s="15"/>
      <c r="K12" s="15"/>
      <c r="L12" s="15"/>
    </row>
    <row r="13" spans="1:12" s="1" customFormat="1" x14ac:dyDescent="0.25">
      <c r="C13" s="15"/>
      <c r="D13" s="15"/>
      <c r="E13" s="15">
        <v>49625</v>
      </c>
      <c r="F13" s="15">
        <v>50100</v>
      </c>
      <c r="G13" s="15">
        <f t="shared" si="2"/>
        <v>475</v>
      </c>
      <c r="H13" s="15">
        <v>4.13</v>
      </c>
      <c r="I13" s="15">
        <f t="shared" si="3"/>
        <v>1961.75</v>
      </c>
      <c r="J13" s="15">
        <f>I12+I13</f>
        <v>2208.15</v>
      </c>
      <c r="K13" s="15">
        <f>G12+G13</f>
        <v>615</v>
      </c>
      <c r="L13" s="15">
        <f t="shared" ref="L13" si="4">J13/K13</f>
        <v>3.5904878048780491</v>
      </c>
    </row>
    <row r="14" spans="1:12" s="1" customFormat="1" x14ac:dyDescent="0.25">
      <c r="C14" s="15" t="s">
        <v>84</v>
      </c>
      <c r="D14" s="1" t="s">
        <v>83</v>
      </c>
      <c r="E14" s="15">
        <v>50100</v>
      </c>
      <c r="F14" s="15">
        <v>50686</v>
      </c>
      <c r="G14" s="15">
        <f t="shared" ref="G14:G17" si="5">ABS(E14-F14)</f>
        <v>586</v>
      </c>
      <c r="H14" s="15">
        <v>4.13</v>
      </c>
      <c r="I14" s="15">
        <f t="shared" ref="I14" si="6">G14*H14</f>
        <v>2420.1799999999998</v>
      </c>
      <c r="J14" s="15"/>
      <c r="K14" s="15"/>
      <c r="L14" s="15"/>
    </row>
    <row r="15" spans="1:12" x14ac:dyDescent="0.25">
      <c r="A15"/>
      <c r="B15"/>
      <c r="C15" s="15"/>
      <c r="E15" s="15">
        <v>50686</v>
      </c>
      <c r="F15" s="15">
        <v>51066</v>
      </c>
      <c r="G15" s="15">
        <f t="shared" si="5"/>
        <v>380</v>
      </c>
      <c r="H15" s="15">
        <v>-4.3600000000000003</v>
      </c>
      <c r="I15" s="15">
        <f>G15*H15</f>
        <v>-1656.8000000000002</v>
      </c>
      <c r="J15" s="15">
        <f>SUM(I12:I15)</f>
        <v>2971.5299999999997</v>
      </c>
      <c r="K15" s="15">
        <f>SUM(G12:G15)</f>
        <v>1581</v>
      </c>
      <c r="L15">
        <f>J15/K15</f>
        <v>1.8795256166982921</v>
      </c>
    </row>
    <row r="16" spans="1:12" s="1" customFormat="1" x14ac:dyDescent="0.25">
      <c r="C16" s="15" t="s">
        <v>86</v>
      </c>
      <c r="D16" s="1" t="s">
        <v>83</v>
      </c>
      <c r="E16" s="15">
        <v>51066</v>
      </c>
      <c r="F16" s="15">
        <v>52000</v>
      </c>
      <c r="G16" s="15">
        <f t="shared" si="5"/>
        <v>934</v>
      </c>
      <c r="H16" s="15">
        <v>-4.3600000000000003</v>
      </c>
      <c r="I16" s="15">
        <f t="shared" ref="I16:I17" si="7">G16*H16</f>
        <v>-4072.2400000000002</v>
      </c>
      <c r="J16" s="15"/>
      <c r="K16" s="15"/>
    </row>
    <row r="17" spans="1:12" s="1" customFormat="1" x14ac:dyDescent="0.25">
      <c r="C17" s="15"/>
      <c r="E17" s="15">
        <v>52000</v>
      </c>
      <c r="F17" s="15">
        <v>52032</v>
      </c>
      <c r="G17" s="15">
        <f t="shared" si="5"/>
        <v>32</v>
      </c>
      <c r="H17" s="15">
        <v>2.15</v>
      </c>
      <c r="I17" s="15">
        <f t="shared" si="7"/>
        <v>68.8</v>
      </c>
      <c r="J17" s="15">
        <f>SUM(I12:I17)</f>
        <v>-1031.9100000000005</v>
      </c>
      <c r="K17" s="15">
        <f>SUM(G12:G17)</f>
        <v>2547</v>
      </c>
      <c r="L17" s="1">
        <f t="shared" ref="L17" si="8">J17/K17</f>
        <v>-0.4051472320376916</v>
      </c>
    </row>
    <row r="18" spans="1:12" s="1" customFormat="1" x14ac:dyDescent="0.25">
      <c r="C18" s="15"/>
      <c r="E18" s="15"/>
      <c r="F18" s="15"/>
      <c r="G18" s="15"/>
      <c r="H18" s="15"/>
      <c r="I18" s="15"/>
      <c r="J18" s="15"/>
      <c r="K18" s="15"/>
    </row>
    <row r="19" spans="1:12" s="1" customFormat="1" x14ac:dyDescent="0.25">
      <c r="C19" s="15"/>
      <c r="E19" s="15"/>
      <c r="F19" s="15"/>
      <c r="G19" s="15"/>
      <c r="H19" s="15"/>
      <c r="I19" s="15"/>
    </row>
    <row r="20" spans="1:12" s="1" customFormat="1" x14ac:dyDescent="0.25">
      <c r="A20" s="1" t="s">
        <v>85</v>
      </c>
      <c r="C20" s="15">
        <v>25</v>
      </c>
      <c r="D20" s="50"/>
      <c r="E20" s="15">
        <v>50100</v>
      </c>
      <c r="F20" s="15">
        <v>50686</v>
      </c>
      <c r="G20" s="15">
        <f t="shared" ref="G20:G25" si="9">ABS(E20-F20)</f>
        <v>586</v>
      </c>
      <c r="H20" s="15">
        <v>4.13</v>
      </c>
      <c r="I20" s="15">
        <f t="shared" ref="I20" si="10">G20*H20</f>
        <v>2420.1799999999998</v>
      </c>
      <c r="J20" s="15"/>
      <c r="K20" s="15"/>
      <c r="L20" s="15"/>
    </row>
    <row r="21" spans="1:12" s="1" customFormat="1" x14ac:dyDescent="0.25">
      <c r="C21" s="15"/>
      <c r="D21" s="50"/>
      <c r="E21" s="15">
        <v>50686</v>
      </c>
      <c r="F21" s="15">
        <v>51066</v>
      </c>
      <c r="G21" s="15">
        <f t="shared" si="9"/>
        <v>380</v>
      </c>
      <c r="H21" s="15">
        <v>-4.3600000000000003</v>
      </c>
      <c r="I21" s="15">
        <f>G21*H21</f>
        <v>-1656.8000000000002</v>
      </c>
      <c r="J21" s="15">
        <f>SUM(I20:I21)</f>
        <v>763.37999999999965</v>
      </c>
      <c r="K21" s="15">
        <f>SUM(G20:G21)</f>
        <v>966</v>
      </c>
      <c r="L21" s="1">
        <f>J21/K21</f>
        <v>0.79024844720496856</v>
      </c>
    </row>
    <row r="22" spans="1:12" s="1" customFormat="1" x14ac:dyDescent="0.25">
      <c r="C22" s="15">
        <v>35</v>
      </c>
      <c r="D22" s="50"/>
      <c r="E22" s="15">
        <v>51066</v>
      </c>
      <c r="F22" s="15">
        <v>52000</v>
      </c>
      <c r="G22" s="15">
        <f t="shared" si="9"/>
        <v>934</v>
      </c>
      <c r="H22" s="15">
        <v>-4.3600000000000003</v>
      </c>
      <c r="I22" s="15">
        <f t="shared" ref="I22:I25" si="11">G22*H22</f>
        <v>-4072.2400000000002</v>
      </c>
      <c r="J22" s="15"/>
      <c r="K22" s="15"/>
    </row>
    <row r="23" spans="1:12" s="1" customFormat="1" x14ac:dyDescent="0.25">
      <c r="C23" s="15"/>
      <c r="D23" s="50"/>
      <c r="E23" s="15">
        <v>52000</v>
      </c>
      <c r="F23" s="15">
        <v>52032</v>
      </c>
      <c r="G23" s="15">
        <f t="shared" si="9"/>
        <v>32</v>
      </c>
      <c r="H23" s="15">
        <v>2.15</v>
      </c>
      <c r="I23" s="15">
        <f t="shared" si="11"/>
        <v>68.8</v>
      </c>
      <c r="J23" s="15">
        <f>SUM(I20:I23)</f>
        <v>-3240.0600000000004</v>
      </c>
      <c r="K23" s="15">
        <f>SUM(G20:G23)</f>
        <v>1932</v>
      </c>
      <c r="L23" s="1">
        <f t="shared" ref="L23:L25" si="12">J23/K23</f>
        <v>-1.6770496894409941</v>
      </c>
    </row>
    <row r="24" spans="1:12" s="1" customFormat="1" x14ac:dyDescent="0.25">
      <c r="C24" s="15">
        <v>55</v>
      </c>
      <c r="D24" s="50"/>
      <c r="E24" s="15">
        <v>52032</v>
      </c>
      <c r="F24" s="15">
        <v>52710</v>
      </c>
      <c r="G24" s="15">
        <f t="shared" si="9"/>
        <v>678</v>
      </c>
      <c r="H24" s="15">
        <v>2.15</v>
      </c>
      <c r="I24" s="15">
        <f t="shared" si="11"/>
        <v>1457.7</v>
      </c>
      <c r="J24" s="15"/>
      <c r="K24" s="15"/>
    </row>
    <row r="25" spans="1:12" s="1" customFormat="1" x14ac:dyDescent="0.25">
      <c r="C25" s="15"/>
      <c r="D25" s="50"/>
      <c r="E25" s="15">
        <v>52710</v>
      </c>
      <c r="F25" s="15">
        <v>52998</v>
      </c>
      <c r="G25" s="15">
        <f t="shared" si="9"/>
        <v>288</v>
      </c>
      <c r="H25" s="15">
        <v>-3.49</v>
      </c>
      <c r="I25" s="15">
        <f t="shared" si="11"/>
        <v>-1005.1200000000001</v>
      </c>
      <c r="J25" s="15">
        <f>SUM(I20:I25)</f>
        <v>-2787.4800000000005</v>
      </c>
      <c r="K25" s="15">
        <f>SUM(G20:G25)</f>
        <v>2898</v>
      </c>
      <c r="L25" s="1">
        <f t="shared" si="12"/>
        <v>-0.96186335403726719</v>
      </c>
    </row>
    <row r="26" spans="1:12" s="1" customFormat="1" x14ac:dyDescent="0.25">
      <c r="C26" s="15"/>
      <c r="D26" s="50"/>
      <c r="E26" s="15"/>
      <c r="F26" s="15"/>
      <c r="G26" s="15"/>
      <c r="H26" s="15"/>
      <c r="I26" s="15"/>
    </row>
    <row r="27" spans="1:12" s="1" customFormat="1" x14ac:dyDescent="0.25">
      <c r="A27" s="1" t="s">
        <v>87</v>
      </c>
      <c r="C27" s="15">
        <v>35</v>
      </c>
      <c r="D27" s="50"/>
      <c r="E27" s="15">
        <v>51066</v>
      </c>
      <c r="F27" s="15">
        <v>52000</v>
      </c>
      <c r="G27" s="15">
        <f t="shared" ref="G27:G33" si="13">ABS(E27-F27)</f>
        <v>934</v>
      </c>
      <c r="H27" s="15">
        <v>-4.3600000000000003</v>
      </c>
      <c r="I27" s="15">
        <f t="shared" ref="I27:I33" si="14">G27*H27</f>
        <v>-4072.2400000000002</v>
      </c>
      <c r="J27" s="15"/>
      <c r="K27" s="15"/>
    </row>
    <row r="28" spans="1:12" s="1" customFormat="1" x14ac:dyDescent="0.25">
      <c r="C28" s="15"/>
      <c r="D28" s="50"/>
      <c r="E28" s="15">
        <v>52000</v>
      </c>
      <c r="F28" s="15">
        <v>52032</v>
      </c>
      <c r="G28" s="15">
        <f t="shared" si="13"/>
        <v>32</v>
      </c>
      <c r="H28" s="15">
        <v>2.15</v>
      </c>
      <c r="I28" s="15">
        <f t="shared" si="14"/>
        <v>68.8</v>
      </c>
      <c r="J28" s="15"/>
      <c r="K28" s="15"/>
    </row>
    <row r="29" spans="1:12" s="1" customFormat="1" x14ac:dyDescent="0.25">
      <c r="C29" s="15"/>
      <c r="D29" s="50"/>
      <c r="E29" s="15">
        <v>52032</v>
      </c>
      <c r="F29" s="15">
        <v>52710</v>
      </c>
      <c r="G29" s="15">
        <f t="shared" si="13"/>
        <v>678</v>
      </c>
      <c r="H29" s="15">
        <v>2.15</v>
      </c>
      <c r="I29" s="15">
        <f t="shared" si="14"/>
        <v>1457.7</v>
      </c>
      <c r="J29" s="15"/>
      <c r="K29" s="15"/>
    </row>
    <row r="30" spans="1:12" s="1" customFormat="1" x14ac:dyDescent="0.25">
      <c r="C30" s="15"/>
      <c r="D30" s="50"/>
      <c r="E30" s="15">
        <v>52710</v>
      </c>
      <c r="F30" s="15">
        <v>52998</v>
      </c>
      <c r="G30" s="15">
        <f t="shared" si="13"/>
        <v>288</v>
      </c>
      <c r="H30" s="15">
        <v>-3.49</v>
      </c>
      <c r="I30" s="15">
        <f t="shared" si="14"/>
        <v>-1005.1200000000001</v>
      </c>
      <c r="J30" s="15">
        <f>SUM(I27:I30)</f>
        <v>-3550.8599999999997</v>
      </c>
      <c r="K30" s="15">
        <f>SUM(G27:G30)</f>
        <v>1932</v>
      </c>
      <c r="L30" s="1">
        <f t="shared" ref="L30" si="15">J30/K30</f>
        <v>-1.8379192546583849</v>
      </c>
    </row>
    <row r="31" spans="1:12" s="1" customFormat="1" x14ac:dyDescent="0.25">
      <c r="C31" s="15">
        <v>45</v>
      </c>
      <c r="D31" s="50"/>
      <c r="E31" s="15">
        <v>52998</v>
      </c>
      <c r="F31" s="15">
        <v>53800</v>
      </c>
      <c r="G31" s="15">
        <f t="shared" si="13"/>
        <v>802</v>
      </c>
      <c r="H31" s="15">
        <v>-3.49</v>
      </c>
      <c r="I31" s="15">
        <f t="shared" si="14"/>
        <v>-2798.98</v>
      </c>
      <c r="J31" s="15"/>
      <c r="K31" s="15"/>
    </row>
    <row r="32" spans="1:12" s="1" customFormat="1" x14ac:dyDescent="0.25">
      <c r="C32" s="15"/>
      <c r="D32" s="50"/>
      <c r="E32" s="15">
        <v>53800</v>
      </c>
      <c r="F32" s="15">
        <v>53964</v>
      </c>
      <c r="G32" s="15">
        <f t="shared" si="13"/>
        <v>164</v>
      </c>
      <c r="H32" s="15">
        <v>2.82</v>
      </c>
      <c r="I32" s="15">
        <f t="shared" si="14"/>
        <v>462.47999999999996</v>
      </c>
      <c r="J32" s="15">
        <f>SUM(I27:I32)</f>
        <v>-5887.3600000000006</v>
      </c>
      <c r="K32" s="15">
        <f>SUM(G27:G32)</f>
        <v>2898</v>
      </c>
      <c r="L32" s="1">
        <f t="shared" ref="L32" si="16">J32/K32</f>
        <v>-2.0315251897860596</v>
      </c>
    </row>
    <row r="33" spans="1:12" s="1" customFormat="1" x14ac:dyDescent="0.25">
      <c r="C33" s="15">
        <v>65</v>
      </c>
      <c r="D33" s="50"/>
      <c r="E33" s="15">
        <v>53964</v>
      </c>
      <c r="F33" s="15">
        <v>54930</v>
      </c>
      <c r="G33" s="15">
        <f t="shared" si="13"/>
        <v>966</v>
      </c>
      <c r="H33" s="15">
        <v>2.82</v>
      </c>
      <c r="I33" s="15">
        <f t="shared" si="14"/>
        <v>2724.12</v>
      </c>
      <c r="J33" s="15">
        <f>SUM(I27:I33)</f>
        <v>-3163.2400000000007</v>
      </c>
      <c r="K33" s="15">
        <f>SUM(G27:G33)</f>
        <v>3864</v>
      </c>
      <c r="L33" s="1">
        <f t="shared" ref="L33" si="17">J33/K33</f>
        <v>-0.81864389233954471</v>
      </c>
    </row>
    <row r="34" spans="1:12" s="1" customFormat="1" x14ac:dyDescent="0.25">
      <c r="A34" s="14"/>
      <c r="C34" s="15"/>
      <c r="D34" s="50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" t="s">
        <v>88</v>
      </c>
      <c r="C35" s="15">
        <v>25</v>
      </c>
      <c r="D35" s="50"/>
      <c r="E35" s="15">
        <v>52032</v>
      </c>
      <c r="F35" s="15">
        <v>52710</v>
      </c>
      <c r="G35" s="15">
        <f t="shared" ref="G35:G41" si="18">ABS(E35-F35)</f>
        <v>678</v>
      </c>
      <c r="H35" s="15">
        <v>2.15</v>
      </c>
      <c r="I35" s="15">
        <f t="shared" ref="I35:I41" si="19">G35*H35</f>
        <v>1457.7</v>
      </c>
      <c r="J35" s="15"/>
      <c r="K35" s="15"/>
      <c r="L35" s="1"/>
    </row>
    <row r="36" spans="1:12" x14ac:dyDescent="0.25">
      <c r="C36" s="15"/>
      <c r="D36" s="50"/>
      <c r="E36" s="15">
        <v>52710</v>
      </c>
      <c r="F36" s="15">
        <v>52998</v>
      </c>
      <c r="G36" s="15">
        <f t="shared" si="18"/>
        <v>288</v>
      </c>
      <c r="H36" s="15">
        <v>-3.49</v>
      </c>
      <c r="I36" s="15">
        <f t="shared" si="19"/>
        <v>-1005.1200000000001</v>
      </c>
      <c r="J36" s="15">
        <f>SUM(I35:I36)</f>
        <v>452.57999999999993</v>
      </c>
      <c r="K36" s="15">
        <f>SUM(G35:G36)</f>
        <v>966</v>
      </c>
      <c r="L36" s="1">
        <f t="shared" ref="L36" si="20">J36/K36</f>
        <v>0.46850931677018626</v>
      </c>
    </row>
    <row r="37" spans="1:12" s="1" customFormat="1" x14ac:dyDescent="0.25">
      <c r="C37" s="15">
        <v>35</v>
      </c>
      <c r="D37" s="50"/>
      <c r="E37" s="15">
        <v>52998</v>
      </c>
      <c r="F37" s="15">
        <v>53800</v>
      </c>
      <c r="G37" s="15">
        <f t="shared" si="18"/>
        <v>802</v>
      </c>
      <c r="H37" s="15">
        <v>-3.49</v>
      </c>
      <c r="I37" s="15">
        <f t="shared" si="19"/>
        <v>-2798.98</v>
      </c>
      <c r="J37" s="15"/>
      <c r="K37" s="15"/>
    </row>
    <row r="38" spans="1:12" s="1" customFormat="1" x14ac:dyDescent="0.25">
      <c r="C38" s="15"/>
      <c r="D38" s="50"/>
      <c r="E38" s="15">
        <v>53800</v>
      </c>
      <c r="F38" s="15">
        <v>53964</v>
      </c>
      <c r="G38" s="15">
        <f t="shared" si="18"/>
        <v>164</v>
      </c>
      <c r="H38" s="15">
        <v>2.82</v>
      </c>
      <c r="I38" s="15">
        <f t="shared" si="19"/>
        <v>462.47999999999996</v>
      </c>
      <c r="J38" s="15">
        <f>SUM(I35:I38)</f>
        <v>-1883.92</v>
      </c>
      <c r="K38" s="15">
        <f>SUM(G35:G38)</f>
        <v>1932</v>
      </c>
      <c r="L38" s="1">
        <f t="shared" ref="L38:L39" si="21">J38/K38</f>
        <v>-0.97511387163561081</v>
      </c>
    </row>
    <row r="39" spans="1:12" s="1" customFormat="1" x14ac:dyDescent="0.25">
      <c r="C39" s="15">
        <v>60</v>
      </c>
      <c r="D39" s="50"/>
      <c r="E39" s="15">
        <v>53964</v>
      </c>
      <c r="F39" s="15">
        <v>54930</v>
      </c>
      <c r="G39" s="15">
        <f t="shared" si="18"/>
        <v>966</v>
      </c>
      <c r="H39" s="15">
        <v>2.82</v>
      </c>
      <c r="I39" s="15">
        <f t="shared" si="19"/>
        <v>2724.12</v>
      </c>
      <c r="J39" s="15">
        <f>SUM(I35:I39)</f>
        <v>840.19999999999982</v>
      </c>
      <c r="K39" s="15">
        <f>SUM(G35:G39)</f>
        <v>2898</v>
      </c>
      <c r="L39" s="1">
        <f t="shared" si="21"/>
        <v>0.28992408557625943</v>
      </c>
    </row>
    <row r="40" spans="1:12" s="1" customFormat="1" x14ac:dyDescent="0.25">
      <c r="C40" s="15">
        <v>65</v>
      </c>
      <c r="D40" s="50"/>
      <c r="E40" s="15">
        <v>54930</v>
      </c>
      <c r="F40" s="15">
        <v>55075</v>
      </c>
      <c r="G40" s="15">
        <f t="shared" si="18"/>
        <v>145</v>
      </c>
      <c r="H40" s="15">
        <v>2.82</v>
      </c>
      <c r="I40" s="15">
        <f t="shared" si="19"/>
        <v>408.9</v>
      </c>
      <c r="J40" s="15"/>
      <c r="K40" s="15"/>
    </row>
    <row r="41" spans="1:12" s="1" customFormat="1" x14ac:dyDescent="0.25">
      <c r="C41" s="15"/>
      <c r="D41" s="50"/>
      <c r="E41" s="15">
        <v>55075</v>
      </c>
      <c r="F41" s="15">
        <v>55860</v>
      </c>
      <c r="G41" s="15">
        <f t="shared" si="18"/>
        <v>785</v>
      </c>
      <c r="H41" s="15">
        <v>0.97</v>
      </c>
      <c r="I41" s="15">
        <f t="shared" si="19"/>
        <v>761.44999999999993</v>
      </c>
      <c r="J41" s="15">
        <f>SUM(I35:I41)</f>
        <v>2010.5499999999997</v>
      </c>
      <c r="K41" s="15">
        <f>SUM(G35:G41)</f>
        <v>3828</v>
      </c>
      <c r="L41" s="1">
        <f t="shared" ref="L41" si="22">J41/K41</f>
        <v>0.52522204806687556</v>
      </c>
    </row>
    <row r="42" spans="1:12" s="1" customFormat="1" x14ac:dyDescent="0.25">
      <c r="C42" s="15"/>
      <c r="D42" s="50"/>
      <c r="E42" s="15"/>
      <c r="F42" s="15"/>
      <c r="G42" s="15"/>
      <c r="H42" s="15"/>
      <c r="I42" s="15"/>
      <c r="J42" s="15"/>
      <c r="K42" s="15"/>
    </row>
    <row r="43" spans="1:12" s="1" customFormat="1" x14ac:dyDescent="0.25">
      <c r="A43" s="1" t="s">
        <v>89</v>
      </c>
      <c r="C43" s="15">
        <v>15</v>
      </c>
      <c r="D43" s="50"/>
      <c r="E43" s="15">
        <v>52998</v>
      </c>
      <c r="F43" s="15">
        <v>53800</v>
      </c>
      <c r="G43" s="15">
        <f t="shared" ref="G43:G47" si="23">ABS(E43-F43)</f>
        <v>802</v>
      </c>
      <c r="H43" s="15">
        <v>-3.49</v>
      </c>
      <c r="I43" s="15">
        <f t="shared" ref="I43:I47" si="24">G43*H43</f>
        <v>-2798.98</v>
      </c>
      <c r="J43" s="15"/>
      <c r="K43" s="15"/>
    </row>
    <row r="44" spans="1:12" s="1" customFormat="1" x14ac:dyDescent="0.25">
      <c r="C44" s="15"/>
      <c r="D44" s="50"/>
      <c r="E44" s="15">
        <v>53800</v>
      </c>
      <c r="F44" s="15">
        <v>53964</v>
      </c>
      <c r="G44" s="15">
        <f t="shared" si="23"/>
        <v>164</v>
      </c>
      <c r="H44" s="15">
        <v>2.82</v>
      </c>
      <c r="I44" s="15">
        <f t="shared" si="24"/>
        <v>462.47999999999996</v>
      </c>
      <c r="J44" s="15">
        <f>SUM(I43:I44)</f>
        <v>-2336.5</v>
      </c>
      <c r="K44" s="15">
        <f>SUM(G43:G44)</f>
        <v>966</v>
      </c>
      <c r="L44" s="1">
        <f t="shared" ref="L44:L45" si="25">J44/K44</f>
        <v>-2.418737060041408</v>
      </c>
    </row>
    <row r="45" spans="1:12" s="1" customFormat="1" x14ac:dyDescent="0.25">
      <c r="C45" s="15">
        <v>45</v>
      </c>
      <c r="D45" s="50"/>
      <c r="E45" s="15">
        <v>53964</v>
      </c>
      <c r="F45" s="15">
        <v>54930</v>
      </c>
      <c r="G45" s="15">
        <f t="shared" si="23"/>
        <v>966</v>
      </c>
      <c r="H45" s="15">
        <v>2.82</v>
      </c>
      <c r="I45" s="15">
        <f t="shared" si="24"/>
        <v>2724.12</v>
      </c>
      <c r="J45" s="15">
        <f>SUM(I43:I45)</f>
        <v>387.61999999999989</v>
      </c>
      <c r="K45" s="15">
        <f>SUM(G43:G45)</f>
        <v>1932</v>
      </c>
      <c r="L45" s="1">
        <f t="shared" si="25"/>
        <v>0.20063146997929601</v>
      </c>
    </row>
    <row r="46" spans="1:12" x14ac:dyDescent="0.25">
      <c r="C46" s="15">
        <v>65</v>
      </c>
      <c r="D46" s="50"/>
      <c r="E46" s="15">
        <v>54930</v>
      </c>
      <c r="F46" s="15">
        <v>55075</v>
      </c>
      <c r="G46" s="15">
        <f t="shared" si="23"/>
        <v>145</v>
      </c>
      <c r="H46" s="15">
        <v>2.82</v>
      </c>
      <c r="I46" s="15">
        <f t="shared" si="24"/>
        <v>408.9</v>
      </c>
      <c r="J46" s="15"/>
      <c r="K46" s="15"/>
      <c r="L46" s="1"/>
    </row>
    <row r="47" spans="1:12" s="1" customFormat="1" x14ac:dyDescent="0.25">
      <c r="C47" s="15"/>
      <c r="D47" s="50"/>
      <c r="E47" s="15">
        <v>55075</v>
      </c>
      <c r="F47" s="15">
        <v>55860</v>
      </c>
      <c r="G47" s="15">
        <f t="shared" si="23"/>
        <v>785</v>
      </c>
      <c r="H47" s="15">
        <v>0.97</v>
      </c>
      <c r="I47" s="15">
        <f t="shared" si="24"/>
        <v>761.44999999999993</v>
      </c>
      <c r="J47" s="15">
        <f>SUM(I43:I47)</f>
        <v>1557.9699999999998</v>
      </c>
      <c r="K47" s="15">
        <f>SUM(G43:G47)</f>
        <v>2862</v>
      </c>
      <c r="L47" s="1">
        <f t="shared" ref="L47" si="26">J47/K47</f>
        <v>0.54436408106219425</v>
      </c>
    </row>
    <row r="48" spans="1:12" s="1" customFormat="1" x14ac:dyDescent="0.25">
      <c r="C48" s="15"/>
      <c r="D48" s="50"/>
      <c r="E48" s="15"/>
      <c r="F48" s="15"/>
      <c r="G48" s="15"/>
      <c r="H48" s="15"/>
      <c r="I48" s="15"/>
      <c r="J48" s="15"/>
      <c r="K48" s="15"/>
    </row>
    <row r="49" spans="1:12" s="1" customFormat="1" x14ac:dyDescent="0.25">
      <c r="A49" s="1" t="s">
        <v>90</v>
      </c>
      <c r="C49" s="15">
        <v>25</v>
      </c>
      <c r="D49" s="50"/>
      <c r="E49" s="15">
        <v>53964</v>
      </c>
      <c r="F49" s="15">
        <v>54930</v>
      </c>
      <c r="G49" s="15">
        <f t="shared" ref="G49:G53" si="27">ABS(E49-F49)</f>
        <v>966</v>
      </c>
      <c r="H49" s="15">
        <v>2.82</v>
      </c>
      <c r="I49" s="15">
        <f t="shared" ref="I49:I53" si="28">G49*H49</f>
        <v>2724.12</v>
      </c>
      <c r="J49" s="15">
        <f>I49</f>
        <v>2724.12</v>
      </c>
      <c r="K49" s="15">
        <f>G49</f>
        <v>966</v>
      </c>
      <c r="L49" s="1">
        <f t="shared" ref="L49" si="29">J49/K49</f>
        <v>2.82</v>
      </c>
    </row>
    <row r="50" spans="1:12" s="1" customFormat="1" x14ac:dyDescent="0.25">
      <c r="C50" s="15">
        <v>45</v>
      </c>
      <c r="D50" s="50"/>
      <c r="E50" s="15">
        <v>54930</v>
      </c>
      <c r="F50" s="15">
        <v>55075</v>
      </c>
      <c r="G50" s="15">
        <f t="shared" si="27"/>
        <v>145</v>
      </c>
      <c r="H50" s="15">
        <v>2.82</v>
      </c>
      <c r="I50" s="15">
        <f t="shared" si="28"/>
        <v>408.9</v>
      </c>
      <c r="J50" s="15">
        <f>SUM(I49:I50)</f>
        <v>3133.02</v>
      </c>
      <c r="K50" s="15">
        <f>SUM(G49:G50)</f>
        <v>1111</v>
      </c>
      <c r="L50" s="1">
        <f t="shared" ref="L50:L53" si="30">J50/K50</f>
        <v>2.82</v>
      </c>
    </row>
    <row r="51" spans="1:12" s="1" customFormat="1" x14ac:dyDescent="0.25">
      <c r="C51" s="15"/>
      <c r="D51" s="50"/>
      <c r="E51" s="15">
        <v>55075</v>
      </c>
      <c r="F51" s="15">
        <v>55860</v>
      </c>
      <c r="G51" s="15">
        <f t="shared" si="27"/>
        <v>785</v>
      </c>
      <c r="H51" s="15">
        <v>0.97</v>
      </c>
      <c r="I51" s="15">
        <f t="shared" si="28"/>
        <v>761.44999999999993</v>
      </c>
      <c r="J51" s="15"/>
      <c r="K51" s="15"/>
    </row>
    <row r="52" spans="1:12" s="1" customFormat="1" x14ac:dyDescent="0.25">
      <c r="C52" s="15">
        <v>65</v>
      </c>
      <c r="D52" s="50"/>
      <c r="E52" s="15">
        <v>55860</v>
      </c>
      <c r="F52" s="15">
        <v>56300</v>
      </c>
      <c r="G52" s="15">
        <f t="shared" si="27"/>
        <v>440</v>
      </c>
      <c r="H52" s="15">
        <v>0.97</v>
      </c>
      <c r="I52" s="15">
        <f t="shared" si="28"/>
        <v>426.8</v>
      </c>
      <c r="J52" s="15"/>
      <c r="K52" s="15"/>
    </row>
    <row r="53" spans="1:12" s="1" customFormat="1" x14ac:dyDescent="0.25">
      <c r="C53" s="15"/>
      <c r="D53" s="50"/>
      <c r="E53" s="15">
        <v>56300</v>
      </c>
      <c r="F53" s="15">
        <v>56700</v>
      </c>
      <c r="G53" s="15">
        <f t="shared" si="27"/>
        <v>400</v>
      </c>
      <c r="H53" s="15">
        <v>-0.57999999999999996</v>
      </c>
      <c r="I53" s="15">
        <f t="shared" si="28"/>
        <v>-231.99999999999997</v>
      </c>
      <c r="J53" s="15">
        <f>SUM(I49:I53)</f>
        <v>4089.2699999999995</v>
      </c>
      <c r="K53" s="15">
        <f>SUM(G49:G53)</f>
        <v>2736</v>
      </c>
      <c r="L53" s="1">
        <f t="shared" si="30"/>
        <v>1.4946162280701754</v>
      </c>
    </row>
    <row r="54" spans="1:12" s="1" customFormat="1" x14ac:dyDescent="0.25">
      <c r="C54" s="15"/>
      <c r="D54" s="50"/>
      <c r="E54" s="15"/>
      <c r="F54" s="15"/>
      <c r="G54" s="15"/>
      <c r="H54" s="15"/>
      <c r="I54" s="15"/>
      <c r="J54" s="15"/>
      <c r="K54" s="15"/>
    </row>
    <row r="55" spans="1:12" s="1" customFormat="1" x14ac:dyDescent="0.25">
      <c r="A55" s="1" t="s">
        <v>91</v>
      </c>
      <c r="C55" s="15">
        <v>20</v>
      </c>
      <c r="D55" s="50"/>
      <c r="E55" s="15">
        <v>54930</v>
      </c>
      <c r="F55" s="15">
        <v>55075</v>
      </c>
      <c r="G55" s="15">
        <f t="shared" ref="G55:G61" si="31">ABS(E55-F55)</f>
        <v>145</v>
      </c>
      <c r="H55" s="15">
        <v>2.82</v>
      </c>
      <c r="I55" s="15">
        <f t="shared" ref="I55:I61" si="32">G55*H55</f>
        <v>408.9</v>
      </c>
      <c r="J55" s="15"/>
      <c r="K55" s="15"/>
    </row>
    <row r="56" spans="1:12" s="1" customFormat="1" x14ac:dyDescent="0.25">
      <c r="C56" s="15"/>
      <c r="D56" s="50"/>
      <c r="E56" s="15">
        <v>55075</v>
      </c>
      <c r="F56" s="15">
        <v>55860</v>
      </c>
      <c r="G56" s="15">
        <f t="shared" si="31"/>
        <v>785</v>
      </c>
      <c r="H56" s="15">
        <v>0.97</v>
      </c>
      <c r="I56" s="15">
        <f t="shared" si="32"/>
        <v>761.44999999999993</v>
      </c>
      <c r="J56" s="15">
        <f t="shared" ref="J56" si="33">SUM(I55:I56)</f>
        <v>1170.3499999999999</v>
      </c>
      <c r="K56" s="15">
        <f t="shared" ref="K56" si="34">SUM(G55:G56)</f>
        <v>930</v>
      </c>
      <c r="L56" s="1">
        <f t="shared" ref="L56:L61" si="35">J56/K56</f>
        <v>1.2584408602150536</v>
      </c>
    </row>
    <row r="57" spans="1:12" s="1" customFormat="1" x14ac:dyDescent="0.25">
      <c r="C57" s="15">
        <v>45</v>
      </c>
      <c r="D57" s="50"/>
      <c r="E57" s="15">
        <v>55860</v>
      </c>
      <c r="F57" s="15">
        <v>56300</v>
      </c>
      <c r="G57" s="15">
        <f t="shared" si="31"/>
        <v>440</v>
      </c>
      <c r="H57" s="15">
        <v>0.97</v>
      </c>
      <c r="I57" s="15">
        <f t="shared" si="32"/>
        <v>426.8</v>
      </c>
      <c r="J57" s="15"/>
      <c r="K57" s="15"/>
    </row>
    <row r="58" spans="1:12" s="1" customFormat="1" x14ac:dyDescent="0.25">
      <c r="C58" s="15"/>
      <c r="D58" s="50"/>
      <c r="E58" s="15">
        <v>56300</v>
      </c>
      <c r="F58" s="15">
        <v>56700</v>
      </c>
      <c r="G58" s="15">
        <f t="shared" si="31"/>
        <v>400</v>
      </c>
      <c r="H58" s="15">
        <v>-0.57999999999999996</v>
      </c>
      <c r="I58" s="15">
        <f t="shared" si="32"/>
        <v>-231.99999999999997</v>
      </c>
      <c r="J58" s="15">
        <f>SUM(I55:I58)</f>
        <v>1365.1499999999999</v>
      </c>
      <c r="K58" s="15">
        <f>SUM(G55:G58)</f>
        <v>1770</v>
      </c>
      <c r="L58" s="1">
        <f t="shared" si="35"/>
        <v>0.77127118644067794</v>
      </c>
    </row>
    <row r="59" spans="1:12" s="1" customFormat="1" x14ac:dyDescent="0.25">
      <c r="C59" s="15">
        <v>60</v>
      </c>
      <c r="D59" s="50"/>
      <c r="E59" s="15">
        <v>56700</v>
      </c>
      <c r="F59" s="15">
        <v>57000</v>
      </c>
      <c r="G59" s="15">
        <f t="shared" si="31"/>
        <v>300</v>
      </c>
      <c r="H59" s="15">
        <v>-0.57999999999999996</v>
      </c>
      <c r="I59" s="15">
        <f t="shared" si="32"/>
        <v>-174</v>
      </c>
      <c r="J59" s="15"/>
      <c r="K59" s="15"/>
    </row>
    <row r="60" spans="1:12" s="1" customFormat="1" x14ac:dyDescent="0.25">
      <c r="C60" s="15"/>
      <c r="D60" s="50"/>
      <c r="E60" s="15">
        <v>57000</v>
      </c>
      <c r="F60" s="15">
        <v>57700</v>
      </c>
      <c r="G60" s="15">
        <f t="shared" si="31"/>
        <v>700</v>
      </c>
      <c r="H60" s="15">
        <v>-1.84</v>
      </c>
      <c r="I60" s="15">
        <f t="shared" si="32"/>
        <v>-1288</v>
      </c>
      <c r="J60" s="15">
        <f>SUM(I55:I60)</f>
        <v>-96.850000000000136</v>
      </c>
      <c r="K60" s="15">
        <f>SUM(G55:G60)</f>
        <v>2770</v>
      </c>
      <c r="L60" s="1">
        <f t="shared" si="35"/>
        <v>-3.4963898916967558E-2</v>
      </c>
    </row>
    <row r="61" spans="1:12" s="1" customFormat="1" x14ac:dyDescent="0.25">
      <c r="C61" s="15">
        <v>65</v>
      </c>
      <c r="D61" s="50"/>
      <c r="E61" s="15">
        <v>57700</v>
      </c>
      <c r="F61" s="15">
        <v>58600</v>
      </c>
      <c r="G61" s="15">
        <f t="shared" si="31"/>
        <v>900</v>
      </c>
      <c r="H61" s="15">
        <v>2.33</v>
      </c>
      <c r="I61" s="15">
        <f t="shared" si="32"/>
        <v>2097</v>
      </c>
      <c r="J61" s="15">
        <f>SUM(I55:I61)</f>
        <v>2000.1499999999999</v>
      </c>
      <c r="K61" s="15">
        <f>SUM(G55:G61)</f>
        <v>3670</v>
      </c>
      <c r="L61" s="1">
        <f t="shared" si="35"/>
        <v>0.54499999999999993</v>
      </c>
    </row>
    <row r="62" spans="1:12" s="1" customFormat="1" x14ac:dyDescent="0.25">
      <c r="C62" s="15"/>
      <c r="D62" s="50"/>
      <c r="E62" s="15"/>
      <c r="F62" s="15"/>
      <c r="G62" s="15"/>
      <c r="H62" s="15"/>
      <c r="I62" s="15"/>
      <c r="J62" s="15"/>
      <c r="K62" s="15"/>
    </row>
    <row r="63" spans="1:12" s="1" customFormat="1" x14ac:dyDescent="0.25">
      <c r="A63" s="1" t="s">
        <v>92</v>
      </c>
      <c r="C63" s="15">
        <v>20</v>
      </c>
      <c r="D63" s="50"/>
      <c r="E63" s="15">
        <v>55860</v>
      </c>
      <c r="F63" s="15">
        <v>56300</v>
      </c>
      <c r="G63" s="15">
        <f t="shared" ref="G63:G68" si="36">ABS(E63-F63)</f>
        <v>440</v>
      </c>
      <c r="H63" s="15">
        <v>0.97</v>
      </c>
      <c r="I63" s="15">
        <f t="shared" ref="I63:I68" si="37">G63*H63</f>
        <v>426.8</v>
      </c>
      <c r="J63" s="15"/>
      <c r="K63" s="15"/>
    </row>
    <row r="64" spans="1:12" s="1" customFormat="1" x14ac:dyDescent="0.25">
      <c r="C64" s="15"/>
      <c r="D64" s="50"/>
      <c r="E64" s="15">
        <v>56300</v>
      </c>
      <c r="F64" s="15">
        <v>56700</v>
      </c>
      <c r="G64" s="15">
        <f t="shared" si="36"/>
        <v>400</v>
      </c>
      <c r="H64" s="15">
        <v>-0.57999999999999996</v>
      </c>
      <c r="I64" s="15">
        <f t="shared" si="37"/>
        <v>-231.99999999999997</v>
      </c>
      <c r="J64" s="15">
        <f>SUM(I63:I64)</f>
        <v>194.80000000000004</v>
      </c>
      <c r="K64" s="15">
        <f>SUM(G63:G64)</f>
        <v>840</v>
      </c>
      <c r="L64" s="1">
        <f t="shared" ref="L64" si="38">J64/K64</f>
        <v>0.23190476190476195</v>
      </c>
    </row>
    <row r="65" spans="1:12" x14ac:dyDescent="0.25">
      <c r="C65" s="15">
        <v>35</v>
      </c>
      <c r="D65" s="50"/>
      <c r="E65" s="15">
        <v>56700</v>
      </c>
      <c r="F65" s="15">
        <v>57000</v>
      </c>
      <c r="G65" s="15">
        <f t="shared" si="36"/>
        <v>300</v>
      </c>
      <c r="H65" s="15">
        <v>-0.57999999999999996</v>
      </c>
      <c r="I65" s="15">
        <f t="shared" si="37"/>
        <v>-174</v>
      </c>
      <c r="J65" s="15"/>
      <c r="K65" s="15"/>
      <c r="L65" s="1"/>
    </row>
    <row r="66" spans="1:12" x14ac:dyDescent="0.25">
      <c r="C66" s="15"/>
      <c r="D66" s="50"/>
      <c r="E66" s="15">
        <v>57000</v>
      </c>
      <c r="F66" s="15">
        <v>57700</v>
      </c>
      <c r="G66" s="15">
        <f t="shared" si="36"/>
        <v>700</v>
      </c>
      <c r="H66" s="15">
        <v>-1.84</v>
      </c>
      <c r="I66" s="15">
        <f t="shared" si="37"/>
        <v>-1288</v>
      </c>
      <c r="J66" s="15">
        <f t="shared" ref="J66" si="39">SUM(I63:I66)</f>
        <v>-1267.2</v>
      </c>
      <c r="K66" s="15">
        <f t="shared" ref="K66" si="40">SUM(G63:G66)</f>
        <v>1840</v>
      </c>
      <c r="L66" s="1">
        <f t="shared" ref="L66:L68" si="41">J66/K66</f>
        <v>-0.68869565217391304</v>
      </c>
    </row>
    <row r="67" spans="1:12" x14ac:dyDescent="0.25">
      <c r="C67" s="15">
        <v>55</v>
      </c>
      <c r="D67" s="50"/>
      <c r="E67" s="15">
        <v>57700</v>
      </c>
      <c r="F67" s="15">
        <v>58600</v>
      </c>
      <c r="G67" s="15">
        <f t="shared" si="36"/>
        <v>900</v>
      </c>
      <c r="H67" s="15">
        <v>2.33</v>
      </c>
      <c r="I67" s="15">
        <f t="shared" si="37"/>
        <v>2097</v>
      </c>
      <c r="J67" s="15">
        <f>SUM(I63:I67)</f>
        <v>829.8</v>
      </c>
      <c r="K67" s="15">
        <f>SUM(G63:G67)</f>
        <v>2740</v>
      </c>
      <c r="L67" s="1">
        <f t="shared" si="41"/>
        <v>0.30284671532846713</v>
      </c>
    </row>
    <row r="68" spans="1:12" s="1" customFormat="1" x14ac:dyDescent="0.25">
      <c r="C68" s="15">
        <v>65</v>
      </c>
      <c r="D68" s="50"/>
      <c r="E68" s="15">
        <v>58600</v>
      </c>
      <c r="F68" s="15">
        <v>59500</v>
      </c>
      <c r="G68" s="15">
        <f t="shared" si="36"/>
        <v>900</v>
      </c>
      <c r="H68" s="15">
        <v>0.11</v>
      </c>
      <c r="I68" s="15">
        <f t="shared" si="37"/>
        <v>99</v>
      </c>
      <c r="J68" s="15">
        <f>SUM(I63:I68)</f>
        <v>928.8</v>
      </c>
      <c r="K68" s="15">
        <f>SUM(G63:G68)</f>
        <v>3640</v>
      </c>
      <c r="L68" s="1">
        <f t="shared" si="41"/>
        <v>0.25516483516483518</v>
      </c>
    </row>
    <row r="69" spans="1:12" s="1" customFormat="1" x14ac:dyDescent="0.25">
      <c r="C69" s="15"/>
      <c r="D69" s="50"/>
      <c r="E69" s="15"/>
      <c r="F69" s="15"/>
      <c r="G69" s="15"/>
      <c r="H69" s="15"/>
      <c r="I69" s="15"/>
      <c r="J69" s="15"/>
      <c r="K69" s="15"/>
    </row>
    <row r="70" spans="1:12" s="1" customFormat="1" x14ac:dyDescent="0.25">
      <c r="A70" s="1" t="s">
        <v>93</v>
      </c>
      <c r="C70" s="15">
        <v>20</v>
      </c>
      <c r="D70" s="50"/>
      <c r="E70" s="15">
        <v>56700</v>
      </c>
      <c r="F70" s="15">
        <v>57000</v>
      </c>
      <c r="G70" s="15">
        <f t="shared" ref="G70:G74" si="42">ABS(E70-F70)</f>
        <v>300</v>
      </c>
      <c r="H70" s="15">
        <v>-0.57999999999999996</v>
      </c>
      <c r="I70" s="15">
        <f t="shared" ref="I70:I74" si="43">G70*H70</f>
        <v>-174</v>
      </c>
      <c r="J70" s="15"/>
      <c r="K70" s="15"/>
    </row>
    <row r="71" spans="1:12" s="1" customFormat="1" x14ac:dyDescent="0.25">
      <c r="C71" s="15"/>
      <c r="D71" s="50"/>
      <c r="E71" s="15">
        <v>57000</v>
      </c>
      <c r="F71" s="15">
        <v>57700</v>
      </c>
      <c r="G71" s="15">
        <f t="shared" si="42"/>
        <v>700</v>
      </c>
      <c r="H71" s="15">
        <v>-1.84</v>
      </c>
      <c r="I71" s="15">
        <f t="shared" si="43"/>
        <v>-1288</v>
      </c>
      <c r="J71" s="15">
        <f>SUM(I70:I71)</f>
        <v>-1462</v>
      </c>
      <c r="K71" s="15">
        <f>SUM(G70:G71)</f>
        <v>1000</v>
      </c>
      <c r="L71" s="1">
        <f t="shared" ref="L71" si="44">J71/K71</f>
        <v>-1.462</v>
      </c>
    </row>
    <row r="72" spans="1:12" s="1" customFormat="1" x14ac:dyDescent="0.25">
      <c r="C72" s="15">
        <v>35</v>
      </c>
      <c r="D72" s="50"/>
      <c r="E72" s="15">
        <v>57700</v>
      </c>
      <c r="F72" s="15">
        <v>58600</v>
      </c>
      <c r="G72" s="15">
        <f t="shared" si="42"/>
        <v>900</v>
      </c>
      <c r="H72" s="15">
        <v>2.33</v>
      </c>
      <c r="I72" s="15">
        <f t="shared" si="43"/>
        <v>2097</v>
      </c>
      <c r="J72" s="15">
        <f>SUM(I70:I72)</f>
        <v>635</v>
      </c>
      <c r="K72" s="15">
        <f>SUM(G70:G72)</f>
        <v>1900</v>
      </c>
      <c r="L72" s="1">
        <f t="shared" ref="L72:L74" si="45">J72/K72</f>
        <v>0.33421052631578946</v>
      </c>
    </row>
    <row r="73" spans="1:12" s="1" customFormat="1" x14ac:dyDescent="0.25">
      <c r="C73" s="15">
        <v>60</v>
      </c>
      <c r="D73" s="50"/>
      <c r="E73" s="15">
        <v>58600</v>
      </c>
      <c r="F73" s="15">
        <v>59500</v>
      </c>
      <c r="G73" s="15">
        <f t="shared" si="42"/>
        <v>900</v>
      </c>
      <c r="H73" s="15">
        <v>0.11</v>
      </c>
      <c r="I73" s="15">
        <f t="shared" si="43"/>
        <v>99</v>
      </c>
      <c r="J73" s="15"/>
      <c r="K73" s="15"/>
    </row>
    <row r="74" spans="1:12" x14ac:dyDescent="0.25">
      <c r="C74" s="15">
        <v>65</v>
      </c>
      <c r="D74" s="50"/>
      <c r="E74" s="15">
        <v>59500</v>
      </c>
      <c r="F74" s="15">
        <v>60300</v>
      </c>
      <c r="G74" s="15">
        <f t="shared" si="42"/>
        <v>800</v>
      </c>
      <c r="H74" s="15">
        <v>0.87</v>
      </c>
      <c r="I74" s="15">
        <f t="shared" si="43"/>
        <v>696</v>
      </c>
      <c r="J74" s="15">
        <f>SUM(I70:I74)</f>
        <v>1430</v>
      </c>
      <c r="K74" s="15">
        <f>SUM(G70:G74)</f>
        <v>3600</v>
      </c>
      <c r="L74" s="1">
        <f t="shared" si="45"/>
        <v>0.3972222222222222</v>
      </c>
    </row>
    <row r="75" spans="1:12" s="1" customFormat="1" x14ac:dyDescent="0.25">
      <c r="C75" s="15"/>
      <c r="D75" s="50"/>
      <c r="E75" s="15"/>
      <c r="F75" s="15"/>
      <c r="G75" s="15"/>
      <c r="H75" s="15"/>
      <c r="I75" s="15"/>
      <c r="J75" s="15"/>
      <c r="K75" s="15"/>
    </row>
    <row r="76" spans="1:12" s="1" customFormat="1" x14ac:dyDescent="0.25">
      <c r="A76" s="1" t="s">
        <v>94</v>
      </c>
      <c r="C76" s="15">
        <v>20</v>
      </c>
      <c r="D76" s="50"/>
      <c r="E76" s="15">
        <v>57700</v>
      </c>
      <c r="F76" s="15">
        <v>58600</v>
      </c>
      <c r="G76" s="15">
        <f t="shared" ref="G76:G80" si="46">ABS(E76-F76)</f>
        <v>900</v>
      </c>
      <c r="H76" s="15">
        <v>2.33</v>
      </c>
      <c r="I76" s="15">
        <f t="shared" ref="I76:I80" si="47">G76*H76</f>
        <v>2097</v>
      </c>
      <c r="J76" s="15"/>
      <c r="K76" s="15"/>
    </row>
    <row r="77" spans="1:12" s="1" customFormat="1" x14ac:dyDescent="0.25">
      <c r="C77" s="15"/>
      <c r="D77" s="50"/>
      <c r="E77" s="15">
        <v>58600</v>
      </c>
      <c r="F77" s="15">
        <v>59500</v>
      </c>
      <c r="G77" s="15">
        <f t="shared" si="46"/>
        <v>900</v>
      </c>
      <c r="H77" s="15">
        <v>0.11</v>
      </c>
      <c r="I77" s="15">
        <f t="shared" si="47"/>
        <v>99</v>
      </c>
      <c r="J77" s="15">
        <f>SUM(I76:I77)</f>
        <v>2196</v>
      </c>
      <c r="K77" s="15">
        <f>SUM(G76:G77)</f>
        <v>1800</v>
      </c>
      <c r="L77" s="1">
        <f t="shared" ref="L77:L80" si="48">J77/K77</f>
        <v>1.22</v>
      </c>
    </row>
    <row r="78" spans="1:12" s="1" customFormat="1" x14ac:dyDescent="0.25">
      <c r="C78" s="15">
        <v>45</v>
      </c>
      <c r="D78" s="50"/>
      <c r="E78" s="15">
        <v>58600</v>
      </c>
      <c r="F78" s="15">
        <v>59500</v>
      </c>
      <c r="G78" s="15">
        <f t="shared" si="46"/>
        <v>900</v>
      </c>
      <c r="H78" s="15">
        <v>0.11</v>
      </c>
      <c r="I78" s="15">
        <f t="shared" si="47"/>
        <v>99</v>
      </c>
      <c r="J78" s="15">
        <f t="shared" ref="J78" si="49">SUM(I76:I78)</f>
        <v>2295</v>
      </c>
      <c r="K78" s="15">
        <f t="shared" ref="K78" si="50">SUM(G76:G78)</f>
        <v>2700</v>
      </c>
      <c r="L78" s="1">
        <f t="shared" si="48"/>
        <v>0.85</v>
      </c>
    </row>
    <row r="79" spans="1:12" x14ac:dyDescent="0.25">
      <c r="C79" s="15">
        <v>55</v>
      </c>
      <c r="D79" s="50"/>
      <c r="E79" s="15">
        <v>59500</v>
      </c>
      <c r="F79" s="15">
        <v>60300</v>
      </c>
      <c r="G79" s="15">
        <f t="shared" si="46"/>
        <v>800</v>
      </c>
      <c r="H79" s="15">
        <v>0.87</v>
      </c>
      <c r="I79" s="15">
        <f t="shared" si="47"/>
        <v>696</v>
      </c>
      <c r="J79" s="15">
        <f>SUM(I76:I79)</f>
        <v>2991</v>
      </c>
      <c r="K79" s="15">
        <f>SUM(G76:G79)</f>
        <v>3500</v>
      </c>
      <c r="L79" s="1">
        <f t="shared" si="48"/>
        <v>0.85457142857142854</v>
      </c>
    </row>
    <row r="80" spans="1:12" x14ac:dyDescent="0.25">
      <c r="C80" s="15">
        <v>65</v>
      </c>
      <c r="D80" s="50"/>
      <c r="E80" s="15">
        <v>60300</v>
      </c>
      <c r="F80" s="15">
        <v>60800</v>
      </c>
      <c r="G80" s="15">
        <f t="shared" si="46"/>
        <v>500</v>
      </c>
      <c r="H80" s="15">
        <v>0.87</v>
      </c>
      <c r="I80" s="15">
        <f t="shared" si="47"/>
        <v>435</v>
      </c>
      <c r="J80" s="15">
        <f>SUM(I76:I80)</f>
        <v>3426</v>
      </c>
      <c r="K80" s="15">
        <f>SUM(G76:G80)</f>
        <v>4000</v>
      </c>
      <c r="L80" s="1">
        <f t="shared" si="48"/>
        <v>0.85650000000000004</v>
      </c>
    </row>
    <row r="81" spans="1:12" s="1" customFormat="1" x14ac:dyDescent="0.25">
      <c r="C81" s="15"/>
      <c r="D81" s="50"/>
      <c r="E81" s="15"/>
      <c r="F81" s="15"/>
      <c r="G81" s="15"/>
      <c r="H81" s="15"/>
      <c r="I81" s="15"/>
    </row>
    <row r="82" spans="1:12" s="1" customFormat="1" x14ac:dyDescent="0.25">
      <c r="A82" s="1" t="s">
        <v>95</v>
      </c>
      <c r="C82" s="15">
        <v>20</v>
      </c>
      <c r="D82" s="50"/>
      <c r="E82" s="15">
        <v>58600</v>
      </c>
      <c r="F82" s="15">
        <v>59500</v>
      </c>
      <c r="G82" s="15">
        <f t="shared" ref="G82:G85" si="51">ABS(E82-F82)</f>
        <v>900</v>
      </c>
      <c r="H82" s="15">
        <v>0.11</v>
      </c>
      <c r="I82" s="15">
        <f t="shared" ref="I82:I84" si="52">G82*H82</f>
        <v>99</v>
      </c>
      <c r="J82" s="15">
        <f>I82</f>
        <v>99</v>
      </c>
      <c r="K82" s="15">
        <f>G82</f>
        <v>900</v>
      </c>
      <c r="L82" s="1">
        <f t="shared" ref="L82:L84" si="53">J82/K82</f>
        <v>0.11</v>
      </c>
    </row>
    <row r="83" spans="1:12" x14ac:dyDescent="0.25">
      <c r="C83" s="15">
        <v>35</v>
      </c>
      <c r="D83" s="50"/>
      <c r="E83" s="15">
        <v>59500</v>
      </c>
      <c r="F83" s="15">
        <v>60300</v>
      </c>
      <c r="G83" s="15">
        <f t="shared" si="51"/>
        <v>800</v>
      </c>
      <c r="H83" s="15">
        <v>0.87</v>
      </c>
      <c r="I83" s="15">
        <f t="shared" si="52"/>
        <v>696</v>
      </c>
      <c r="J83" s="15">
        <f>SUM(I82:I83)</f>
        <v>795</v>
      </c>
      <c r="K83" s="15">
        <f>SUM(G82:G83)</f>
        <v>1700</v>
      </c>
      <c r="L83" s="1">
        <f t="shared" si="53"/>
        <v>0.46764705882352942</v>
      </c>
    </row>
    <row r="84" spans="1:12" x14ac:dyDescent="0.25">
      <c r="C84" s="15">
        <v>45</v>
      </c>
      <c r="D84" s="50"/>
      <c r="E84" s="15">
        <v>60300</v>
      </c>
      <c r="F84" s="15">
        <v>60800</v>
      </c>
      <c r="G84" s="15">
        <f t="shared" si="51"/>
        <v>500</v>
      </c>
      <c r="H84" s="15">
        <v>0.87</v>
      </c>
      <c r="I84" s="15">
        <f t="shared" si="52"/>
        <v>435</v>
      </c>
      <c r="J84" s="15">
        <f>SUM(I82:I84)</f>
        <v>1230</v>
      </c>
      <c r="K84" s="15">
        <f>SUM(G82:G84)</f>
        <v>2200</v>
      </c>
      <c r="L84" s="1">
        <f t="shared" si="53"/>
        <v>0.55909090909090908</v>
      </c>
    </row>
    <row r="85" spans="1:12" s="1" customFormat="1" x14ac:dyDescent="0.25">
      <c r="C85" s="15">
        <v>65</v>
      </c>
      <c r="D85" s="50"/>
      <c r="E85" s="15">
        <v>60800</v>
      </c>
      <c r="F85" s="15">
        <v>61477</v>
      </c>
      <c r="G85" s="15">
        <f t="shared" si="51"/>
        <v>677</v>
      </c>
      <c r="H85" s="15">
        <v>0.87</v>
      </c>
      <c r="I85" s="15">
        <v>0.87</v>
      </c>
      <c r="J85" s="15"/>
      <c r="K85" s="15"/>
    </row>
    <row r="86" spans="1:12" s="1" customFormat="1" x14ac:dyDescent="0.25">
      <c r="C86" s="15"/>
      <c r="D86" s="50"/>
      <c r="E86" s="15">
        <v>61477</v>
      </c>
      <c r="F86" s="15">
        <v>61575</v>
      </c>
      <c r="G86" s="15">
        <f t="shared" ref="G86:G87" si="54">ABS(E86-F86)</f>
        <v>98</v>
      </c>
      <c r="H86" s="15">
        <v>0.87</v>
      </c>
      <c r="I86" s="15">
        <f t="shared" ref="I86:I87" si="55">G86*H86</f>
        <v>85.26</v>
      </c>
      <c r="J86" s="15"/>
      <c r="K86" s="15"/>
    </row>
    <row r="87" spans="1:12" s="1" customFormat="1" x14ac:dyDescent="0.25">
      <c r="C87" s="15"/>
      <c r="D87" s="50"/>
      <c r="E87" s="15">
        <v>61575</v>
      </c>
      <c r="F87" s="15">
        <v>62230</v>
      </c>
      <c r="G87" s="15">
        <f t="shared" si="54"/>
        <v>655</v>
      </c>
      <c r="H87" s="15">
        <v>-0.38</v>
      </c>
      <c r="I87" s="15">
        <f t="shared" si="55"/>
        <v>-248.9</v>
      </c>
      <c r="J87" s="15">
        <f>SUM(I82:I87)</f>
        <v>1067.2299999999998</v>
      </c>
      <c r="K87" s="15">
        <f>SUM(G82:G87)</f>
        <v>3630</v>
      </c>
      <c r="L87" s="1">
        <f t="shared" ref="L87" si="56">J87/K87</f>
        <v>0.29400275482093657</v>
      </c>
    </row>
    <row r="88" spans="1:12" s="1" customFormat="1" x14ac:dyDescent="0.25">
      <c r="C88" s="15"/>
      <c r="D88" s="50"/>
      <c r="E88" s="15"/>
      <c r="F88" s="15"/>
      <c r="G88" s="15"/>
      <c r="H88" s="15"/>
      <c r="I88" s="15"/>
      <c r="J88" s="15"/>
      <c r="K88" s="15"/>
    </row>
    <row r="89" spans="1:12" s="1" customFormat="1" x14ac:dyDescent="0.25">
      <c r="A89" s="1" t="s">
        <v>96</v>
      </c>
      <c r="C89" s="15">
        <v>20</v>
      </c>
      <c r="D89" s="50"/>
      <c r="E89" s="15">
        <v>59500</v>
      </c>
      <c r="F89" s="15">
        <v>60300</v>
      </c>
      <c r="G89" s="15">
        <f t="shared" ref="G89:G93" si="57">ABS(E89-F89)</f>
        <v>800</v>
      </c>
      <c r="H89" s="15">
        <v>0.87</v>
      </c>
      <c r="I89" s="15">
        <f t="shared" ref="I89:I90" si="58">G89*H89</f>
        <v>696</v>
      </c>
      <c r="J89" s="15">
        <f>I89</f>
        <v>696</v>
      </c>
      <c r="K89" s="15">
        <f>G89</f>
        <v>800</v>
      </c>
      <c r="L89" s="1">
        <f t="shared" ref="L89" si="59">J89/K89</f>
        <v>0.87</v>
      </c>
    </row>
    <row r="90" spans="1:12" s="1" customFormat="1" x14ac:dyDescent="0.25">
      <c r="C90" s="15">
        <v>35</v>
      </c>
      <c r="D90" s="50"/>
      <c r="E90" s="15">
        <v>60300</v>
      </c>
      <c r="F90" s="15">
        <v>60800</v>
      </c>
      <c r="G90" s="15">
        <f t="shared" si="57"/>
        <v>500</v>
      </c>
      <c r="H90" s="15">
        <v>0.87</v>
      </c>
      <c r="I90" s="15">
        <f t="shared" si="58"/>
        <v>435</v>
      </c>
      <c r="J90" s="15">
        <f t="shared" ref="J90" si="60">SUM(I89:I90)</f>
        <v>1131</v>
      </c>
      <c r="K90" s="15">
        <f t="shared" ref="K90" si="61">SUM(G89:G90)</f>
        <v>1300</v>
      </c>
      <c r="L90" s="1">
        <f t="shared" ref="L90:L93" si="62">J90/K90</f>
        <v>0.87</v>
      </c>
    </row>
    <row r="91" spans="1:12" s="1" customFormat="1" x14ac:dyDescent="0.25">
      <c r="C91" s="15">
        <v>65</v>
      </c>
      <c r="D91" s="50"/>
      <c r="E91" s="15">
        <v>60800</v>
      </c>
      <c r="F91" s="15">
        <v>61477</v>
      </c>
      <c r="G91" s="15">
        <f t="shared" si="57"/>
        <v>677</v>
      </c>
      <c r="H91" s="15">
        <v>0.87</v>
      </c>
      <c r="I91" s="15">
        <v>0.87</v>
      </c>
      <c r="J91" s="15"/>
      <c r="K91" s="15"/>
    </row>
    <row r="92" spans="1:12" s="1" customFormat="1" x14ac:dyDescent="0.25">
      <c r="C92" s="15"/>
      <c r="D92" s="50"/>
      <c r="E92" s="15">
        <v>61477</v>
      </c>
      <c r="F92" s="15">
        <v>61575</v>
      </c>
      <c r="G92" s="15">
        <f t="shared" si="57"/>
        <v>98</v>
      </c>
      <c r="H92" s="15">
        <v>0.87</v>
      </c>
      <c r="I92" s="15">
        <f t="shared" ref="I92:I93" si="63">G92*H92</f>
        <v>85.26</v>
      </c>
      <c r="J92" s="15"/>
      <c r="K92" s="15"/>
    </row>
    <row r="93" spans="1:12" s="1" customFormat="1" x14ac:dyDescent="0.25">
      <c r="C93" s="15"/>
      <c r="D93" s="50"/>
      <c r="E93" s="15">
        <v>61575</v>
      </c>
      <c r="F93" s="15">
        <v>62230</v>
      </c>
      <c r="G93" s="15">
        <f t="shared" si="57"/>
        <v>655</v>
      </c>
      <c r="H93" s="15">
        <v>-0.38</v>
      </c>
      <c r="I93" s="15">
        <f t="shared" si="63"/>
        <v>-248.9</v>
      </c>
      <c r="J93" s="15">
        <f>SUM(I89:I93)</f>
        <v>968.2299999999999</v>
      </c>
      <c r="K93" s="15">
        <f>SUM(G89:G93)</f>
        <v>2730</v>
      </c>
      <c r="L93" s="1">
        <f t="shared" si="62"/>
        <v>0.35466300366300363</v>
      </c>
    </row>
    <row r="94" spans="1:12" s="1" customFormat="1" x14ac:dyDescent="0.25">
      <c r="C94" s="15"/>
      <c r="D94" s="50"/>
      <c r="E94" s="15"/>
      <c r="F94" s="15"/>
      <c r="G94" s="15"/>
      <c r="H94" s="15"/>
      <c r="I94" s="15"/>
      <c r="J94" s="15"/>
      <c r="K94" s="15"/>
    </row>
    <row r="95" spans="1:12" s="1" customFormat="1" x14ac:dyDescent="0.25">
      <c r="A95" s="1" t="s">
        <v>97</v>
      </c>
      <c r="B95" s="1" t="s">
        <v>119</v>
      </c>
      <c r="C95" s="15">
        <v>10</v>
      </c>
      <c r="D95" s="50"/>
      <c r="E95" s="15">
        <v>60300</v>
      </c>
      <c r="F95" s="15">
        <v>60800</v>
      </c>
      <c r="G95" s="15">
        <f t="shared" ref="G95:G101" si="64">ABS(E95-F95)</f>
        <v>500</v>
      </c>
      <c r="H95" s="15">
        <v>0.87</v>
      </c>
      <c r="I95" s="15">
        <f t="shared" ref="I95" si="65">G95*H95</f>
        <v>435</v>
      </c>
      <c r="J95" s="15">
        <f>I95</f>
        <v>435</v>
      </c>
      <c r="K95" s="15">
        <f>G95</f>
        <v>500</v>
      </c>
      <c r="L95" s="1">
        <f t="shared" ref="L95" si="66">J95/K95</f>
        <v>0.87</v>
      </c>
    </row>
    <row r="96" spans="1:12" s="1" customFormat="1" x14ac:dyDescent="0.25">
      <c r="C96" s="15">
        <v>45</v>
      </c>
      <c r="D96" s="50"/>
      <c r="E96" s="15">
        <v>60800</v>
      </c>
      <c r="F96" s="15">
        <v>61477</v>
      </c>
      <c r="G96" s="15">
        <f t="shared" si="64"/>
        <v>677</v>
      </c>
      <c r="H96" s="15">
        <v>0.87</v>
      </c>
      <c r="I96" s="15">
        <v>0.87</v>
      </c>
      <c r="J96" s="15"/>
      <c r="K96" s="15"/>
    </row>
    <row r="97" spans="1:12" s="1" customFormat="1" x14ac:dyDescent="0.25">
      <c r="C97" s="15"/>
      <c r="D97" s="50"/>
      <c r="E97" s="15">
        <v>61477</v>
      </c>
      <c r="F97" s="15">
        <v>61575</v>
      </c>
      <c r="G97" s="15">
        <f t="shared" si="64"/>
        <v>98</v>
      </c>
      <c r="H97" s="15">
        <v>0.87</v>
      </c>
      <c r="I97" s="15">
        <f t="shared" ref="I97:I101" si="67">G97*H97</f>
        <v>85.26</v>
      </c>
      <c r="J97" s="15"/>
      <c r="K97" s="15"/>
    </row>
    <row r="98" spans="1:12" s="1" customFormat="1" x14ac:dyDescent="0.25">
      <c r="C98" s="15"/>
      <c r="D98" s="50"/>
      <c r="E98" s="15">
        <v>61575</v>
      </c>
      <c r="F98" s="15">
        <v>62230</v>
      </c>
      <c r="G98" s="15">
        <f t="shared" si="64"/>
        <v>655</v>
      </c>
      <c r="H98" s="15">
        <v>-0.38</v>
      </c>
      <c r="I98" s="15">
        <f t="shared" si="67"/>
        <v>-248.9</v>
      </c>
      <c r="J98" s="15">
        <f>SUM(I95:I98)</f>
        <v>272.23</v>
      </c>
      <c r="K98" s="15">
        <f>SUM(G95:G98)</f>
        <v>1930</v>
      </c>
      <c r="L98" s="1">
        <f t="shared" ref="L98:L101" si="68">J98/K98</f>
        <v>0.14105181347150261</v>
      </c>
    </row>
    <row r="99" spans="1:12" s="1" customFormat="1" x14ac:dyDescent="0.25">
      <c r="C99" s="15">
        <v>60</v>
      </c>
      <c r="D99" s="50"/>
      <c r="E99" s="15">
        <v>62230</v>
      </c>
      <c r="F99" s="15">
        <v>62650</v>
      </c>
      <c r="G99" s="15">
        <f t="shared" si="64"/>
        <v>420</v>
      </c>
      <c r="H99" s="15">
        <v>-0.38</v>
      </c>
      <c r="I99" s="15">
        <f t="shared" si="67"/>
        <v>-159.6</v>
      </c>
      <c r="J99" s="15"/>
      <c r="K99" s="15"/>
    </row>
    <row r="100" spans="1:12" s="1" customFormat="1" x14ac:dyDescent="0.25">
      <c r="C100" s="15"/>
      <c r="D100" s="50"/>
      <c r="E100" s="15">
        <v>62650</v>
      </c>
      <c r="F100" s="15">
        <v>62880</v>
      </c>
      <c r="G100" s="15">
        <f t="shared" si="64"/>
        <v>230</v>
      </c>
      <c r="H100" s="15">
        <v>2.88</v>
      </c>
      <c r="I100" s="15">
        <f t="shared" si="67"/>
        <v>662.4</v>
      </c>
      <c r="J100" s="15">
        <f>SUM(I95:I100)</f>
        <v>775.03</v>
      </c>
      <c r="K100" s="15">
        <f>SUM(G95:G100)</f>
        <v>2580</v>
      </c>
      <c r="L100" s="1">
        <f t="shared" si="68"/>
        <v>0.30039922480620151</v>
      </c>
    </row>
    <row r="101" spans="1:12" s="1" customFormat="1" x14ac:dyDescent="0.25">
      <c r="C101" s="15">
        <v>65</v>
      </c>
      <c r="D101" s="50"/>
      <c r="E101" s="15">
        <v>62880</v>
      </c>
      <c r="F101" s="15">
        <v>63414</v>
      </c>
      <c r="G101" s="15">
        <f t="shared" si="64"/>
        <v>534</v>
      </c>
      <c r="H101" s="15">
        <v>2.88</v>
      </c>
      <c r="I101" s="15">
        <f t="shared" si="67"/>
        <v>1537.9199999999998</v>
      </c>
      <c r="J101" s="15">
        <f>SUM(I95:I101)</f>
        <v>2312.9499999999998</v>
      </c>
      <c r="K101" s="15">
        <f>SUM(G95:G101)</f>
        <v>3114</v>
      </c>
      <c r="L101" s="1">
        <f t="shared" si="68"/>
        <v>0.74275850995504167</v>
      </c>
    </row>
    <row r="102" spans="1:12" s="1" customFormat="1" x14ac:dyDescent="0.25">
      <c r="C102" s="15"/>
      <c r="D102" s="50"/>
      <c r="E102" s="15"/>
      <c r="F102" s="15"/>
      <c r="G102" s="15"/>
      <c r="H102" s="15"/>
      <c r="I102" s="15"/>
      <c r="J102" s="15"/>
      <c r="K102" s="15"/>
    </row>
    <row r="103" spans="1:12" s="1" customFormat="1" x14ac:dyDescent="0.25">
      <c r="A103" s="1" t="s">
        <v>97</v>
      </c>
      <c r="B103" s="1" t="s">
        <v>120</v>
      </c>
      <c r="C103" s="15">
        <v>10</v>
      </c>
      <c r="D103" s="50"/>
      <c r="E103" s="15">
        <v>60300</v>
      </c>
      <c r="F103" s="15">
        <v>60800</v>
      </c>
      <c r="G103" s="15">
        <f t="shared" ref="G103:G106" si="69">ABS(E103-F103)</f>
        <v>500</v>
      </c>
      <c r="H103" s="15">
        <v>0.87</v>
      </c>
      <c r="I103" s="15">
        <f t="shared" ref="I103" si="70">G103*H103</f>
        <v>435</v>
      </c>
      <c r="J103" s="15">
        <f>I103</f>
        <v>435</v>
      </c>
      <c r="K103" s="15">
        <f>G103</f>
        <v>500</v>
      </c>
      <c r="L103" s="1">
        <f t="shared" ref="L103" si="71">J103/K103</f>
        <v>0.87</v>
      </c>
    </row>
    <row r="104" spans="1:12" s="1" customFormat="1" x14ac:dyDescent="0.25">
      <c r="C104" s="15">
        <v>35</v>
      </c>
      <c r="D104" s="50"/>
      <c r="E104" s="15">
        <v>60800</v>
      </c>
      <c r="F104" s="15">
        <v>61477</v>
      </c>
      <c r="G104" s="15">
        <f t="shared" si="69"/>
        <v>677</v>
      </c>
      <c r="H104" s="15">
        <v>0.87</v>
      </c>
      <c r="I104" s="15">
        <v>0.87</v>
      </c>
      <c r="J104" s="15"/>
      <c r="K104" s="15"/>
    </row>
    <row r="105" spans="1:12" s="1" customFormat="1" x14ac:dyDescent="0.25">
      <c r="C105" s="15"/>
      <c r="D105" s="50"/>
      <c r="E105" s="15">
        <v>61477</v>
      </c>
      <c r="F105" s="15">
        <v>61575</v>
      </c>
      <c r="G105" s="15">
        <f t="shared" si="69"/>
        <v>98</v>
      </c>
      <c r="H105" s="15">
        <v>0.87</v>
      </c>
      <c r="I105" s="15">
        <f t="shared" ref="I105:I106" si="72">G105*H105</f>
        <v>85.26</v>
      </c>
      <c r="J105" s="15"/>
      <c r="K105" s="15"/>
    </row>
    <row r="106" spans="1:12" s="1" customFormat="1" x14ac:dyDescent="0.25">
      <c r="C106" s="15"/>
      <c r="D106" s="50"/>
      <c r="E106" s="15">
        <v>61575</v>
      </c>
      <c r="F106" s="15">
        <v>62230</v>
      </c>
      <c r="G106" s="15">
        <f t="shared" si="69"/>
        <v>655</v>
      </c>
      <c r="H106" s="15">
        <v>-0.38</v>
      </c>
      <c r="I106" s="15">
        <f t="shared" si="72"/>
        <v>-248.9</v>
      </c>
      <c r="J106" s="15">
        <f>SUM(I103:I106)</f>
        <v>272.23</v>
      </c>
      <c r="K106" s="15">
        <f>SUM(G103:G106)</f>
        <v>1930</v>
      </c>
      <c r="L106" s="1">
        <f t="shared" ref="L106" si="73">J106/K106</f>
        <v>0.14105181347150261</v>
      </c>
    </row>
    <row r="107" spans="1:12" s="1" customFormat="1" x14ac:dyDescent="0.25">
      <c r="C107" s="15"/>
      <c r="D107" s="50"/>
      <c r="E107" s="15"/>
      <c r="F107" s="15"/>
      <c r="G107" s="15"/>
      <c r="H107" s="15"/>
      <c r="I107" s="15"/>
      <c r="J107" s="15"/>
      <c r="K107" s="15"/>
    </row>
    <row r="108" spans="1:12" s="1" customFormat="1" x14ac:dyDescent="0.25">
      <c r="A108" s="1" t="s">
        <v>98</v>
      </c>
      <c r="B108" s="1" t="s">
        <v>119</v>
      </c>
      <c r="C108" s="15">
        <v>35</v>
      </c>
      <c r="D108" s="50"/>
      <c r="E108" s="15">
        <v>60800</v>
      </c>
      <c r="F108" s="15">
        <v>61477</v>
      </c>
      <c r="G108" s="15">
        <f t="shared" ref="G108:G115" si="74">ABS(E108-F108)</f>
        <v>677</v>
      </c>
      <c r="H108" s="15">
        <v>0.87</v>
      </c>
      <c r="I108" s="15">
        <v>0.87</v>
      </c>
      <c r="J108" s="15"/>
      <c r="K108" s="15"/>
    </row>
    <row r="109" spans="1:12" s="1" customFormat="1" x14ac:dyDescent="0.25">
      <c r="C109" s="15"/>
      <c r="D109" s="50"/>
      <c r="E109" s="15">
        <v>61477</v>
      </c>
      <c r="F109" s="15">
        <v>61575</v>
      </c>
      <c r="G109" s="15">
        <f t="shared" si="74"/>
        <v>98</v>
      </c>
      <c r="H109" s="15">
        <v>0.87</v>
      </c>
      <c r="I109" s="15">
        <f t="shared" ref="I109:I115" si="75">G109*H109</f>
        <v>85.26</v>
      </c>
      <c r="J109" s="15"/>
      <c r="K109" s="15"/>
    </row>
    <row r="110" spans="1:12" s="1" customFormat="1" x14ac:dyDescent="0.25">
      <c r="C110" s="15"/>
      <c r="D110" s="50"/>
      <c r="E110" s="15">
        <v>61575</v>
      </c>
      <c r="F110" s="15">
        <v>62230</v>
      </c>
      <c r="G110" s="15">
        <f t="shared" si="74"/>
        <v>655</v>
      </c>
      <c r="H110" s="15">
        <v>-0.38</v>
      </c>
      <c r="I110" s="15">
        <f t="shared" si="75"/>
        <v>-248.9</v>
      </c>
      <c r="J110" s="15">
        <f>SUM(I108:I110)</f>
        <v>-162.76999999999998</v>
      </c>
      <c r="K110" s="15">
        <f>SUM(G108:G110)</f>
        <v>1430</v>
      </c>
      <c r="L110" s="1">
        <f t="shared" ref="L110" si="76">J110/K110</f>
        <v>-0.11382517482517482</v>
      </c>
    </row>
    <row r="111" spans="1:12" s="1" customFormat="1" x14ac:dyDescent="0.25">
      <c r="C111" s="15">
        <v>45</v>
      </c>
      <c r="D111" s="50"/>
      <c r="E111" s="15">
        <v>62230</v>
      </c>
      <c r="F111" s="15">
        <v>62650</v>
      </c>
      <c r="G111" s="15">
        <f t="shared" si="74"/>
        <v>420</v>
      </c>
      <c r="H111" s="15">
        <v>-0.38</v>
      </c>
      <c r="I111" s="15">
        <f t="shared" si="75"/>
        <v>-159.6</v>
      </c>
      <c r="J111" s="15"/>
      <c r="K111" s="15"/>
    </row>
    <row r="112" spans="1:12" s="1" customFormat="1" x14ac:dyDescent="0.25">
      <c r="C112" s="15"/>
      <c r="D112" s="50"/>
      <c r="E112" s="15">
        <v>62650</v>
      </c>
      <c r="F112" s="15">
        <v>62880</v>
      </c>
      <c r="G112" s="15">
        <f t="shared" si="74"/>
        <v>230</v>
      </c>
      <c r="H112" s="15">
        <v>2.88</v>
      </c>
      <c r="I112" s="15">
        <f t="shared" si="75"/>
        <v>662.4</v>
      </c>
      <c r="J112" s="15">
        <f>SUM(I108:I112)</f>
        <v>340.03</v>
      </c>
      <c r="K112" s="15">
        <f>SUM(G108:G112)</f>
        <v>2080</v>
      </c>
      <c r="L112" s="1">
        <f t="shared" ref="L112:L115" si="77">J112/K112</f>
        <v>0.16347596153846153</v>
      </c>
    </row>
    <row r="113" spans="1:12" s="1" customFormat="1" x14ac:dyDescent="0.25">
      <c r="C113" s="15">
        <v>60</v>
      </c>
      <c r="D113" s="50"/>
      <c r="E113" s="15">
        <v>62880</v>
      </c>
      <c r="F113" s="15">
        <v>63414</v>
      </c>
      <c r="G113" s="15">
        <f t="shared" si="74"/>
        <v>534</v>
      </c>
      <c r="H113" s="15">
        <v>2.88</v>
      </c>
      <c r="I113" s="15">
        <f t="shared" si="75"/>
        <v>1537.9199999999998</v>
      </c>
      <c r="J113" s="15">
        <f>SUM(I108:I113)</f>
        <v>1877.9499999999998</v>
      </c>
      <c r="K113" s="15">
        <f>SUM(G108:G113)</f>
        <v>2614</v>
      </c>
      <c r="L113" s="1">
        <f t="shared" si="77"/>
        <v>0.71842004590665642</v>
      </c>
    </row>
    <row r="114" spans="1:12" s="1" customFormat="1" x14ac:dyDescent="0.25">
      <c r="C114" s="15">
        <v>65</v>
      </c>
      <c r="D114" s="50"/>
      <c r="E114" s="15">
        <v>63414</v>
      </c>
      <c r="F114" s="15">
        <v>63685</v>
      </c>
      <c r="G114" s="15">
        <f t="shared" si="74"/>
        <v>271</v>
      </c>
      <c r="H114" s="15">
        <v>2.88</v>
      </c>
      <c r="I114" s="15">
        <f t="shared" si="75"/>
        <v>780.48</v>
      </c>
      <c r="J114" s="15"/>
      <c r="K114" s="15"/>
    </row>
    <row r="115" spans="1:12" x14ac:dyDescent="0.25">
      <c r="A115"/>
      <c r="D115" s="15"/>
      <c r="E115" s="15">
        <v>63685</v>
      </c>
      <c r="F115" s="15">
        <v>63950</v>
      </c>
      <c r="G115" s="15">
        <f t="shared" si="74"/>
        <v>265</v>
      </c>
      <c r="H115" s="15">
        <v>-3.97</v>
      </c>
      <c r="I115" s="15">
        <f t="shared" si="75"/>
        <v>-1052.05</v>
      </c>
      <c r="J115" s="15">
        <f>SUM(I108:I115)</f>
        <v>1606.3799999999999</v>
      </c>
      <c r="K115" s="15">
        <f>SUM(G108:G115)</f>
        <v>3150</v>
      </c>
      <c r="L115" s="1">
        <f t="shared" si="77"/>
        <v>0.50996190476190473</v>
      </c>
    </row>
    <row r="116" spans="1:12" s="1" customFormat="1" x14ac:dyDescent="0.25">
      <c r="D116" s="15"/>
      <c r="E116" s="15"/>
      <c r="F116" s="15"/>
      <c r="G116" s="15"/>
      <c r="H116" s="15"/>
      <c r="I116" s="15"/>
      <c r="J116" s="15"/>
      <c r="K116" s="15"/>
    </row>
    <row r="117" spans="1:12" s="1" customFormat="1" x14ac:dyDescent="0.25">
      <c r="A117" s="1" t="s">
        <v>98</v>
      </c>
      <c r="B117" s="1" t="s">
        <v>120</v>
      </c>
      <c r="C117" s="15">
        <v>20</v>
      </c>
      <c r="D117" s="15"/>
      <c r="E117" s="15">
        <v>60800</v>
      </c>
      <c r="F117" s="15">
        <v>61477</v>
      </c>
      <c r="G117" s="15">
        <f t="shared" ref="G117:G119" si="78">ABS(E117-F117)</f>
        <v>677</v>
      </c>
      <c r="H117" s="15">
        <v>0.87</v>
      </c>
      <c r="I117" s="15">
        <v>0.87</v>
      </c>
      <c r="J117" s="15"/>
      <c r="K117" s="15"/>
    </row>
    <row r="118" spans="1:12" s="1" customFormat="1" x14ac:dyDescent="0.25">
      <c r="C118" s="15"/>
      <c r="D118" s="15"/>
      <c r="E118" s="15">
        <v>61477</v>
      </c>
      <c r="F118" s="15">
        <v>61575</v>
      </c>
      <c r="G118" s="15">
        <f t="shared" si="78"/>
        <v>98</v>
      </c>
      <c r="H118" s="15">
        <v>0.87</v>
      </c>
      <c r="I118" s="15">
        <f t="shared" ref="I118:I119" si="79">G118*H118</f>
        <v>85.26</v>
      </c>
      <c r="J118" s="15"/>
      <c r="K118" s="15"/>
    </row>
    <row r="119" spans="1:12" s="1" customFormat="1" x14ac:dyDescent="0.25">
      <c r="C119" s="15"/>
      <c r="D119" s="15"/>
      <c r="E119" s="15">
        <v>61575</v>
      </c>
      <c r="F119" s="15">
        <v>62230</v>
      </c>
      <c r="G119" s="15">
        <f t="shared" si="78"/>
        <v>655</v>
      </c>
      <c r="H119" s="15">
        <v>-0.38</v>
      </c>
      <c r="I119" s="15">
        <f t="shared" si="79"/>
        <v>-248.9</v>
      </c>
      <c r="J119" s="15">
        <f>SUM(I117:I119)</f>
        <v>-162.76999999999998</v>
      </c>
      <c r="K119" s="15">
        <f>SUM(G117:G119)</f>
        <v>1430</v>
      </c>
      <c r="L119" s="1">
        <f t="shared" ref="L119" si="80">J119/K119</f>
        <v>-0.11382517482517482</v>
      </c>
    </row>
    <row r="120" spans="1:12" s="1" customFormat="1" x14ac:dyDescent="0.25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2" s="1" customFormat="1" x14ac:dyDescent="0.25">
      <c r="A121" s="1" t="s">
        <v>99</v>
      </c>
      <c r="C121" s="15">
        <v>15</v>
      </c>
      <c r="D121" s="15"/>
      <c r="E121" s="15">
        <v>61477</v>
      </c>
      <c r="F121" s="15">
        <v>61575</v>
      </c>
      <c r="G121" s="15">
        <f t="shared" ref="G121:G129" si="81">ABS(E121-F121)</f>
        <v>98</v>
      </c>
      <c r="H121" s="15">
        <v>0.87</v>
      </c>
      <c r="I121" s="15">
        <f t="shared" ref="I121:I129" si="82">G121*H121</f>
        <v>85.26</v>
      </c>
      <c r="J121" s="15"/>
      <c r="K121" s="15"/>
    </row>
    <row r="122" spans="1:12" s="1" customFormat="1" x14ac:dyDescent="0.25">
      <c r="C122" s="15"/>
      <c r="D122" s="15"/>
      <c r="E122" s="15">
        <v>61575</v>
      </c>
      <c r="F122" s="15">
        <v>62230</v>
      </c>
      <c r="G122" s="15">
        <f t="shared" si="81"/>
        <v>655</v>
      </c>
      <c r="H122" s="15">
        <v>-0.38</v>
      </c>
      <c r="I122" s="15">
        <f t="shared" si="82"/>
        <v>-248.9</v>
      </c>
      <c r="J122" s="15">
        <f>SUM(I121:I122)</f>
        <v>-163.63999999999999</v>
      </c>
      <c r="K122" s="15">
        <f>SUM(G121:G122)</f>
        <v>753</v>
      </c>
      <c r="L122" s="1">
        <f t="shared" ref="L122" si="83">J122/K122</f>
        <v>-0.21731739707835324</v>
      </c>
    </row>
    <row r="123" spans="1:12" s="1" customFormat="1" x14ac:dyDescent="0.25">
      <c r="C123" s="15">
        <v>35</v>
      </c>
      <c r="D123" s="15"/>
      <c r="E123" s="15">
        <v>62230</v>
      </c>
      <c r="F123" s="15">
        <v>62650</v>
      </c>
      <c r="G123" s="15">
        <f t="shared" si="81"/>
        <v>420</v>
      </c>
      <c r="H123" s="15">
        <v>-0.38</v>
      </c>
      <c r="I123" s="15">
        <f t="shared" si="82"/>
        <v>-159.6</v>
      </c>
      <c r="J123" s="15"/>
      <c r="K123" s="15"/>
    </row>
    <row r="124" spans="1:12" s="1" customFormat="1" x14ac:dyDescent="0.25">
      <c r="C124" s="15"/>
      <c r="D124" s="15"/>
      <c r="E124" s="15">
        <v>62650</v>
      </c>
      <c r="F124" s="15">
        <v>62880</v>
      </c>
      <c r="G124" s="15">
        <f t="shared" si="81"/>
        <v>230</v>
      </c>
      <c r="H124" s="15">
        <v>2.88</v>
      </c>
      <c r="I124" s="15">
        <f t="shared" si="82"/>
        <v>662.4</v>
      </c>
      <c r="J124" s="15">
        <f>SUM(I121:I124)</f>
        <v>339.15999999999997</v>
      </c>
      <c r="K124" s="15">
        <f>SUM(G121:G124)</f>
        <v>1403</v>
      </c>
      <c r="L124" s="1">
        <f t="shared" ref="L124:L125" si="84">J124/K124</f>
        <v>0.2417391304347826</v>
      </c>
    </row>
    <row r="125" spans="1:12" s="1" customFormat="1" x14ac:dyDescent="0.25">
      <c r="C125" s="15">
        <v>45</v>
      </c>
      <c r="D125" s="15"/>
      <c r="E125" s="15">
        <v>62880</v>
      </c>
      <c r="F125" s="15">
        <v>63414</v>
      </c>
      <c r="G125" s="15">
        <f t="shared" si="81"/>
        <v>534</v>
      </c>
      <c r="H125" s="15">
        <v>2.88</v>
      </c>
      <c r="I125" s="15">
        <f t="shared" si="82"/>
        <v>1537.9199999999998</v>
      </c>
      <c r="J125" s="15">
        <f>SUM(I121:I125)</f>
        <v>1877.08</v>
      </c>
      <c r="K125" s="15">
        <f>SUM(G121:G125)</f>
        <v>1937</v>
      </c>
      <c r="L125" s="1">
        <f t="shared" si="84"/>
        <v>0.96906556530717602</v>
      </c>
    </row>
    <row r="126" spans="1:12" s="1" customFormat="1" x14ac:dyDescent="0.25">
      <c r="C126" s="15">
        <v>55</v>
      </c>
      <c r="D126" s="15"/>
      <c r="E126" s="15">
        <v>63414</v>
      </c>
      <c r="F126" s="15">
        <v>63685</v>
      </c>
      <c r="G126" s="15">
        <f t="shared" si="81"/>
        <v>271</v>
      </c>
      <c r="H126" s="15">
        <v>2.88</v>
      </c>
      <c r="I126" s="15">
        <f t="shared" si="82"/>
        <v>780.48</v>
      </c>
      <c r="J126" s="15"/>
      <c r="K126" s="15"/>
    </row>
    <row r="127" spans="1:12" s="1" customFormat="1" x14ac:dyDescent="0.25">
      <c r="C127" s="15"/>
      <c r="D127" s="15"/>
      <c r="E127" s="15">
        <v>63685</v>
      </c>
      <c r="F127" s="15">
        <v>63950</v>
      </c>
      <c r="G127" s="15">
        <f t="shared" si="81"/>
        <v>265</v>
      </c>
      <c r="H127" s="15">
        <v>-3.97</v>
      </c>
      <c r="I127" s="15">
        <f t="shared" si="82"/>
        <v>-1052.05</v>
      </c>
      <c r="J127" s="15">
        <f>SUM(I121:I127)</f>
        <v>1605.51</v>
      </c>
      <c r="K127" s="15">
        <f>SUM(G121:G127)</f>
        <v>2473</v>
      </c>
      <c r="L127" s="1">
        <f t="shared" ref="L127" si="85">J127/K127</f>
        <v>0.64921552769915081</v>
      </c>
    </row>
    <row r="128" spans="1:12" s="1" customFormat="1" x14ac:dyDescent="0.25">
      <c r="C128" s="15">
        <v>65</v>
      </c>
      <c r="D128" s="15"/>
      <c r="E128" s="15">
        <v>63950</v>
      </c>
      <c r="F128" s="15">
        <v>64410</v>
      </c>
      <c r="G128" s="15">
        <f t="shared" si="81"/>
        <v>460</v>
      </c>
      <c r="H128" s="15">
        <v>-3.97</v>
      </c>
      <c r="I128" s="15">
        <f t="shared" si="82"/>
        <v>-1826.2</v>
      </c>
      <c r="J128" s="15"/>
      <c r="K128" s="15"/>
    </row>
    <row r="129" spans="1:12" x14ac:dyDescent="0.25">
      <c r="A129"/>
      <c r="C129" s="15"/>
      <c r="D129" s="15"/>
      <c r="E129" s="15">
        <v>64410</v>
      </c>
      <c r="F129" s="15">
        <v>64625</v>
      </c>
      <c r="G129" s="15">
        <f t="shared" si="81"/>
        <v>215</v>
      </c>
      <c r="H129" s="15">
        <v>0.28000000000000003</v>
      </c>
      <c r="I129" s="15">
        <f t="shared" si="82"/>
        <v>60.2</v>
      </c>
      <c r="J129" s="15">
        <f>SUM(I121:I129)</f>
        <v>-160.49000000000007</v>
      </c>
      <c r="K129" s="15">
        <f>SUM(G121:G129)</f>
        <v>3148</v>
      </c>
      <c r="L129" s="1">
        <f t="shared" ref="L129" si="86">J129/K129</f>
        <v>-5.0981575603557837E-2</v>
      </c>
    </row>
    <row r="130" spans="1:12" s="1" customFormat="1" x14ac:dyDescent="0.25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2" s="1" customFormat="1" x14ac:dyDescent="0.25">
      <c r="A131" s="1" t="s">
        <v>149</v>
      </c>
      <c r="B131" s="1" t="s">
        <v>101</v>
      </c>
      <c r="C131" s="15">
        <v>10</v>
      </c>
      <c r="D131" s="50"/>
      <c r="E131" s="15">
        <v>61477</v>
      </c>
      <c r="F131" s="15">
        <v>61575</v>
      </c>
      <c r="G131" s="15">
        <f t="shared" ref="G131:G134" si="87">ABS(E131-F131)</f>
        <v>98</v>
      </c>
      <c r="H131" s="15">
        <v>0.87</v>
      </c>
      <c r="I131" s="15">
        <f t="shared" ref="I131:I134" si="88">G131*H131</f>
        <v>85.26</v>
      </c>
      <c r="J131" s="15"/>
      <c r="K131" s="15"/>
    </row>
    <row r="132" spans="1:12" s="1" customFormat="1" x14ac:dyDescent="0.25">
      <c r="C132" s="15"/>
      <c r="D132" s="50"/>
      <c r="E132" s="15">
        <v>61575</v>
      </c>
      <c r="F132" s="15">
        <v>62230</v>
      </c>
      <c r="G132" s="15">
        <f t="shared" si="87"/>
        <v>655</v>
      </c>
      <c r="H132" s="15">
        <v>-0.38</v>
      </c>
      <c r="I132" s="15">
        <f t="shared" si="88"/>
        <v>-248.9</v>
      </c>
      <c r="J132" s="15">
        <f>SUM(I131:I132)</f>
        <v>-163.63999999999999</v>
      </c>
      <c r="K132" s="15">
        <f>SUM(G131:G132)</f>
        <v>753</v>
      </c>
      <c r="L132" s="1">
        <f t="shared" ref="L132" si="89">J132/K132</f>
        <v>-0.21731739707835324</v>
      </c>
    </row>
    <row r="133" spans="1:12" s="1" customFormat="1" x14ac:dyDescent="0.25">
      <c r="C133" s="15">
        <v>20</v>
      </c>
      <c r="D133" s="50"/>
      <c r="E133" s="15">
        <v>62230</v>
      </c>
      <c r="F133" s="15">
        <v>62650</v>
      </c>
      <c r="G133" s="15">
        <f t="shared" si="87"/>
        <v>420</v>
      </c>
      <c r="H133" s="15">
        <v>-0.38</v>
      </c>
      <c r="I133" s="15">
        <f t="shared" si="88"/>
        <v>-159.6</v>
      </c>
      <c r="J133" s="15"/>
      <c r="K133" s="15"/>
    </row>
    <row r="134" spans="1:12" s="1" customFormat="1" x14ac:dyDescent="0.25">
      <c r="C134" s="15"/>
      <c r="D134" s="50"/>
      <c r="E134" s="15">
        <v>62650</v>
      </c>
      <c r="F134" s="15">
        <v>62880</v>
      </c>
      <c r="G134" s="15">
        <f t="shared" si="87"/>
        <v>230</v>
      </c>
      <c r="H134" s="15">
        <v>2.88</v>
      </c>
      <c r="I134" s="15">
        <f t="shared" si="88"/>
        <v>662.4</v>
      </c>
      <c r="J134" s="15">
        <f>SUM(I131:I134)</f>
        <v>339.15999999999997</v>
      </c>
      <c r="K134" s="15">
        <f>SUM(G131:G134)</f>
        <v>1403</v>
      </c>
      <c r="L134" s="1">
        <f t="shared" ref="L134" si="90">J134/K134</f>
        <v>0.2417391304347826</v>
      </c>
    </row>
    <row r="135" spans="1:12" x14ac:dyDescent="0.25">
      <c r="A135"/>
      <c r="C135" s="15"/>
      <c r="D135" s="15"/>
      <c r="E135" s="15"/>
      <c r="F135" s="15"/>
      <c r="G135" s="15"/>
      <c r="H135" s="15"/>
      <c r="I135" s="15"/>
      <c r="J135" s="15"/>
    </row>
    <row r="136" spans="1:12" x14ac:dyDescent="0.25">
      <c r="A136" s="1" t="s">
        <v>100</v>
      </c>
      <c r="C136" s="15">
        <v>15</v>
      </c>
      <c r="D136" s="50"/>
      <c r="E136" s="15">
        <v>62230</v>
      </c>
      <c r="F136" s="15">
        <v>62650</v>
      </c>
      <c r="G136" s="15">
        <f t="shared" ref="G136:G143" si="91">ABS(E136-F136)</f>
        <v>420</v>
      </c>
      <c r="H136" s="15">
        <v>-0.38</v>
      </c>
      <c r="I136" s="15">
        <f t="shared" ref="I136:I143" si="92">G136*H136</f>
        <v>-159.6</v>
      </c>
      <c r="J136" s="15"/>
      <c r="K136" s="15"/>
      <c r="L136" s="1"/>
    </row>
    <row r="137" spans="1:12" x14ac:dyDescent="0.25">
      <c r="C137" s="15"/>
      <c r="D137" s="50"/>
      <c r="E137" s="15">
        <v>62650</v>
      </c>
      <c r="F137" s="15">
        <v>62880</v>
      </c>
      <c r="G137" s="15">
        <f t="shared" si="91"/>
        <v>230</v>
      </c>
      <c r="H137" s="15">
        <v>2.88</v>
      </c>
      <c r="I137" s="15">
        <f t="shared" si="92"/>
        <v>662.4</v>
      </c>
      <c r="J137" s="15">
        <f>SUM(I136:I137)</f>
        <v>502.79999999999995</v>
      </c>
      <c r="K137" s="15">
        <f>SUM(G136:G137)</f>
        <v>650</v>
      </c>
      <c r="L137" s="1">
        <f t="shared" ref="L137:L138" si="93">J137/K137</f>
        <v>0.77353846153846151</v>
      </c>
    </row>
    <row r="138" spans="1:12" ht="35.450000000000003" customHeight="1" x14ac:dyDescent="0.25">
      <c r="C138" s="15">
        <v>30</v>
      </c>
      <c r="D138" s="54" t="s">
        <v>148</v>
      </c>
      <c r="E138" s="15">
        <v>62880</v>
      </c>
      <c r="F138" s="15">
        <v>63414</v>
      </c>
      <c r="G138" s="15">
        <f t="shared" si="91"/>
        <v>534</v>
      </c>
      <c r="H138" s="15">
        <v>2.88</v>
      </c>
      <c r="I138" s="15">
        <f t="shared" si="92"/>
        <v>1537.9199999999998</v>
      </c>
      <c r="J138" s="15">
        <f>SUM(I136:I138)</f>
        <v>2040.7199999999998</v>
      </c>
      <c r="K138" s="15">
        <f>SUM(G136:G138)</f>
        <v>1184</v>
      </c>
      <c r="L138" s="1">
        <f t="shared" si="93"/>
        <v>1.723581081081081</v>
      </c>
    </row>
    <row r="139" spans="1:12" x14ac:dyDescent="0.25">
      <c r="C139" s="15">
        <v>45</v>
      </c>
      <c r="D139" s="50"/>
      <c r="E139" s="15">
        <v>63414</v>
      </c>
      <c r="F139" s="15">
        <v>63685</v>
      </c>
      <c r="G139" s="15">
        <f t="shared" si="91"/>
        <v>271</v>
      </c>
      <c r="H139" s="15">
        <v>2.88</v>
      </c>
      <c r="I139" s="15">
        <f t="shared" si="92"/>
        <v>780.48</v>
      </c>
      <c r="J139" s="15"/>
      <c r="K139" s="15"/>
      <c r="L139" s="1"/>
    </row>
    <row r="140" spans="1:12" x14ac:dyDescent="0.25">
      <c r="C140" s="15"/>
      <c r="D140" s="50"/>
      <c r="E140" s="15">
        <v>63685</v>
      </c>
      <c r="F140" s="15">
        <v>63950</v>
      </c>
      <c r="G140" s="15">
        <f t="shared" si="91"/>
        <v>265</v>
      </c>
      <c r="H140" s="15">
        <v>-3.97</v>
      </c>
      <c r="I140" s="15">
        <f t="shared" si="92"/>
        <v>-1052.05</v>
      </c>
      <c r="J140" s="15">
        <f>SUM(I136:I140)</f>
        <v>1769.1499999999999</v>
      </c>
      <c r="K140" s="15">
        <f>SUM(G136:G140)</f>
        <v>1720</v>
      </c>
      <c r="L140" s="1">
        <f t="shared" ref="L140" si="94">J140/K140</f>
        <v>1.0285755813953488</v>
      </c>
    </row>
    <row r="141" spans="1:12" x14ac:dyDescent="0.25">
      <c r="C141" s="15">
        <v>55</v>
      </c>
      <c r="D141" s="50"/>
      <c r="E141" s="15">
        <v>63950</v>
      </c>
      <c r="F141" s="15">
        <v>64410</v>
      </c>
      <c r="G141" s="15">
        <f t="shared" si="91"/>
        <v>460</v>
      </c>
      <c r="H141" s="15">
        <v>-3.97</v>
      </c>
      <c r="I141" s="15">
        <f t="shared" si="92"/>
        <v>-1826.2</v>
      </c>
      <c r="J141" s="15"/>
      <c r="K141" s="15"/>
      <c r="L141" s="1"/>
    </row>
    <row r="142" spans="1:12" x14ac:dyDescent="0.25">
      <c r="C142" s="15"/>
      <c r="D142" s="50"/>
      <c r="E142" s="15">
        <v>64410</v>
      </c>
      <c r="F142" s="15">
        <v>64625</v>
      </c>
      <c r="G142" s="15">
        <f t="shared" si="91"/>
        <v>215</v>
      </c>
      <c r="H142" s="15">
        <v>0.28000000000000003</v>
      </c>
      <c r="I142" s="15">
        <f t="shared" si="92"/>
        <v>60.2</v>
      </c>
      <c r="J142" s="15">
        <f>SUM(I136:I142)</f>
        <v>3.1499999999998209</v>
      </c>
      <c r="K142" s="15">
        <f>SUM(G136:G142)</f>
        <v>2395</v>
      </c>
      <c r="L142" s="1">
        <f t="shared" ref="L142" si="95">J142/K142</f>
        <v>1.3152400835072322E-3</v>
      </c>
    </row>
    <row r="143" spans="1:12" s="1" customFormat="1" x14ac:dyDescent="0.25">
      <c r="C143" s="15">
        <v>65</v>
      </c>
      <c r="D143" s="50"/>
      <c r="E143" s="15">
        <v>64625</v>
      </c>
      <c r="F143" s="15">
        <v>65425</v>
      </c>
      <c r="G143" s="15">
        <f t="shared" si="91"/>
        <v>800</v>
      </c>
      <c r="H143" s="15">
        <v>0.28000000000000003</v>
      </c>
      <c r="I143" s="15">
        <f t="shared" si="92"/>
        <v>224.00000000000003</v>
      </c>
      <c r="J143" s="15">
        <f>SUM(I136:I143)</f>
        <v>227.14999999999986</v>
      </c>
      <c r="K143" s="15">
        <f>SUM(G136:G143)</f>
        <v>3195</v>
      </c>
      <c r="L143" s="1">
        <f t="shared" ref="L143" si="96">J143/K143</f>
        <v>7.1095461658841896E-2</v>
      </c>
    </row>
    <row r="144" spans="1:12" s="1" customFormat="1" x14ac:dyDescent="0.25">
      <c r="C144" s="15"/>
      <c r="D144" s="50"/>
      <c r="E144" s="15"/>
      <c r="F144" s="15"/>
      <c r="G144" s="15"/>
      <c r="H144" s="15"/>
      <c r="I144" s="15"/>
      <c r="J144" s="15"/>
      <c r="K144" s="15"/>
    </row>
    <row r="145" spans="1:12" s="1" customFormat="1" x14ac:dyDescent="0.25">
      <c r="A145" s="1" t="s">
        <v>103</v>
      </c>
      <c r="C145" s="15">
        <v>15</v>
      </c>
      <c r="D145" s="50"/>
      <c r="E145" s="15">
        <v>62880</v>
      </c>
      <c r="F145" s="15">
        <v>63414</v>
      </c>
      <c r="G145" s="15">
        <f t="shared" ref="G145:G153" si="97">ABS(E145-F145)</f>
        <v>534</v>
      </c>
      <c r="H145" s="15">
        <v>2.88</v>
      </c>
      <c r="I145" s="15">
        <f t="shared" ref="I145:I153" si="98">G145*H145</f>
        <v>1537.9199999999998</v>
      </c>
      <c r="J145" s="15">
        <f>I145</f>
        <v>1537.9199999999998</v>
      </c>
      <c r="K145" s="15">
        <f>G145</f>
        <v>534</v>
      </c>
      <c r="L145" s="1">
        <f t="shared" ref="L145" si="99">J145/K145</f>
        <v>2.88</v>
      </c>
    </row>
    <row r="146" spans="1:12" s="1" customFormat="1" x14ac:dyDescent="0.25">
      <c r="C146" s="15">
        <v>25</v>
      </c>
      <c r="D146" s="50"/>
      <c r="E146" s="15">
        <v>63414</v>
      </c>
      <c r="F146" s="15">
        <v>63685</v>
      </c>
      <c r="G146" s="15">
        <f t="shared" si="97"/>
        <v>271</v>
      </c>
      <c r="H146" s="15">
        <v>2.88</v>
      </c>
      <c r="I146" s="15">
        <f t="shared" si="98"/>
        <v>780.48</v>
      </c>
      <c r="J146" s="15">
        <f>SUM(I145:I146)</f>
        <v>2318.3999999999996</v>
      </c>
      <c r="K146" s="15">
        <f>SUM(G145:G146)</f>
        <v>805</v>
      </c>
      <c r="L146" s="1">
        <f t="shared" ref="L146:L153" si="100">J146/K146</f>
        <v>2.8799999999999994</v>
      </c>
    </row>
    <row r="147" spans="1:12" s="1" customFormat="1" x14ac:dyDescent="0.25">
      <c r="C147" s="15"/>
      <c r="D147" s="50"/>
      <c r="E147" s="15">
        <v>63685</v>
      </c>
      <c r="F147" s="15">
        <v>63950</v>
      </c>
      <c r="G147" s="15">
        <f t="shared" si="97"/>
        <v>265</v>
      </c>
      <c r="H147" s="15">
        <v>-3.97</v>
      </c>
      <c r="I147" s="15">
        <f t="shared" si="98"/>
        <v>-1052.05</v>
      </c>
      <c r="J147" s="15"/>
      <c r="K147" s="15"/>
    </row>
    <row r="148" spans="1:12" s="1" customFormat="1" x14ac:dyDescent="0.25">
      <c r="C148" s="15">
        <v>35</v>
      </c>
      <c r="D148" s="50"/>
      <c r="E148" s="15">
        <v>63950</v>
      </c>
      <c r="F148" s="15">
        <v>64410</v>
      </c>
      <c r="G148" s="15">
        <f t="shared" si="97"/>
        <v>460</v>
      </c>
      <c r="H148" s="15">
        <v>-3.97</v>
      </c>
      <c r="I148" s="15">
        <f t="shared" si="98"/>
        <v>-1826.2</v>
      </c>
      <c r="J148" s="15">
        <f>SUM(I145:I148)</f>
        <v>-559.85000000000036</v>
      </c>
      <c r="K148" s="15">
        <f>SUM(G145:G148)</f>
        <v>1530</v>
      </c>
      <c r="L148" s="1">
        <f t="shared" si="100"/>
        <v>-0.36591503267973879</v>
      </c>
    </row>
    <row r="149" spans="1:12" s="1" customFormat="1" x14ac:dyDescent="0.25">
      <c r="C149" s="15"/>
      <c r="D149" s="50"/>
      <c r="E149" s="15">
        <v>64410</v>
      </c>
      <c r="F149" s="15">
        <v>64625</v>
      </c>
      <c r="G149" s="15">
        <f t="shared" si="97"/>
        <v>215</v>
      </c>
      <c r="H149" s="15">
        <v>0.28000000000000003</v>
      </c>
      <c r="I149" s="15">
        <f t="shared" si="98"/>
        <v>60.2</v>
      </c>
      <c r="J149" s="15"/>
      <c r="K149" s="15"/>
    </row>
    <row r="150" spans="1:12" s="1" customFormat="1" x14ac:dyDescent="0.25">
      <c r="C150" s="15">
        <v>55</v>
      </c>
      <c r="D150" s="50"/>
      <c r="E150" s="15">
        <v>64625</v>
      </c>
      <c r="F150" s="15">
        <v>65425</v>
      </c>
      <c r="G150" s="15">
        <f t="shared" si="97"/>
        <v>800</v>
      </c>
      <c r="H150" s="15">
        <v>0.28000000000000003</v>
      </c>
      <c r="I150" s="15">
        <f t="shared" si="98"/>
        <v>224.00000000000003</v>
      </c>
      <c r="J150" s="15">
        <f>SUM(I145:I150)</f>
        <v>-275.65000000000032</v>
      </c>
      <c r="K150" s="15">
        <f>SUM(G145:G150)</f>
        <v>2545</v>
      </c>
      <c r="L150" s="1">
        <f t="shared" si="100"/>
        <v>-0.10831041257367399</v>
      </c>
    </row>
    <row r="151" spans="1:12" s="1" customFormat="1" x14ac:dyDescent="0.25">
      <c r="C151" s="15">
        <v>60</v>
      </c>
      <c r="D151" s="50"/>
      <c r="E151" s="15">
        <v>65425</v>
      </c>
      <c r="F151" s="15">
        <v>65450</v>
      </c>
      <c r="G151" s="15">
        <f t="shared" si="97"/>
        <v>25</v>
      </c>
      <c r="H151" s="15">
        <v>0.28000000000000003</v>
      </c>
      <c r="I151" s="15">
        <f t="shared" si="98"/>
        <v>7.0000000000000009</v>
      </c>
      <c r="J151" s="15"/>
      <c r="K151" s="15"/>
    </row>
    <row r="152" spans="1:12" s="1" customFormat="1" x14ac:dyDescent="0.25">
      <c r="C152" s="15"/>
      <c r="D152" s="50"/>
      <c r="E152" s="15">
        <v>65450</v>
      </c>
      <c r="F152" s="15">
        <v>65874</v>
      </c>
      <c r="G152" s="15">
        <f t="shared" si="97"/>
        <v>424</v>
      </c>
      <c r="H152" s="15">
        <v>-0.16</v>
      </c>
      <c r="I152" s="15">
        <f t="shared" si="98"/>
        <v>-67.84</v>
      </c>
      <c r="J152" s="15"/>
      <c r="K152" s="15"/>
    </row>
    <row r="153" spans="1:12" s="1" customFormat="1" x14ac:dyDescent="0.25">
      <c r="C153" s="15"/>
      <c r="D153" s="50"/>
      <c r="E153" s="15">
        <v>65874</v>
      </c>
      <c r="F153" s="15">
        <v>66425</v>
      </c>
      <c r="G153" s="15">
        <f t="shared" si="97"/>
        <v>551</v>
      </c>
      <c r="H153" s="15">
        <v>0.64</v>
      </c>
      <c r="I153" s="15">
        <f t="shared" si="98"/>
        <v>352.64</v>
      </c>
      <c r="J153" s="15">
        <f>SUM(I145:I153)</f>
        <v>16.149999999999636</v>
      </c>
      <c r="K153" s="15">
        <f>SUM(G145:G153)</f>
        <v>3545</v>
      </c>
      <c r="L153" s="1">
        <f t="shared" si="100"/>
        <v>4.5557122708038463E-3</v>
      </c>
    </row>
    <row r="154" spans="1:12" s="1" customFormat="1" x14ac:dyDescent="0.25">
      <c r="C154" s="15"/>
      <c r="D154" s="50"/>
      <c r="E154" s="15"/>
      <c r="F154" s="15"/>
      <c r="G154" s="15"/>
      <c r="H154" s="15"/>
      <c r="I154" s="15"/>
      <c r="J154" s="15"/>
      <c r="K154" s="15"/>
    </row>
    <row r="155" spans="1:12" s="1" customFormat="1" x14ac:dyDescent="0.25">
      <c r="A155" s="1" t="s">
        <v>104</v>
      </c>
      <c r="C155" s="15">
        <v>10</v>
      </c>
      <c r="D155" s="50"/>
      <c r="E155" s="15">
        <v>63414</v>
      </c>
      <c r="F155" s="15">
        <v>63685</v>
      </c>
      <c r="G155" s="15">
        <f t="shared" ref="G155:G162" si="101">ABS(E155-F155)</f>
        <v>271</v>
      </c>
      <c r="H155" s="15">
        <v>2.88</v>
      </c>
      <c r="I155" s="15">
        <f t="shared" ref="I155:I162" si="102">G155*H155</f>
        <v>780.48</v>
      </c>
      <c r="J155" s="15">
        <f>I155</f>
        <v>780.48</v>
      </c>
      <c r="K155" s="15">
        <f>G155</f>
        <v>271</v>
      </c>
      <c r="L155" s="1">
        <f t="shared" ref="L155" si="103">J155/K155</f>
        <v>2.88</v>
      </c>
    </row>
    <row r="156" spans="1:12" s="1" customFormat="1" x14ac:dyDescent="0.25">
      <c r="C156" s="15"/>
      <c r="D156" s="50"/>
      <c r="E156" s="15">
        <v>63685</v>
      </c>
      <c r="F156" s="15">
        <v>63950</v>
      </c>
      <c r="G156" s="15">
        <f t="shared" si="101"/>
        <v>265</v>
      </c>
      <c r="H156" s="15">
        <v>-3.97</v>
      </c>
      <c r="I156" s="15">
        <f t="shared" si="102"/>
        <v>-1052.05</v>
      </c>
      <c r="J156" s="15"/>
      <c r="K156" s="15"/>
    </row>
    <row r="157" spans="1:12" s="1" customFormat="1" x14ac:dyDescent="0.25">
      <c r="C157" s="15">
        <v>20</v>
      </c>
      <c r="D157" s="50"/>
      <c r="E157" s="15">
        <v>63950</v>
      </c>
      <c r="F157" s="15">
        <v>64410</v>
      </c>
      <c r="G157" s="15">
        <f t="shared" si="101"/>
        <v>460</v>
      </c>
      <c r="H157" s="15">
        <v>-3.97</v>
      </c>
      <c r="I157" s="15">
        <f t="shared" si="102"/>
        <v>-1826.2</v>
      </c>
      <c r="J157" s="15">
        <f>SUM(I155:I157)</f>
        <v>-2097.77</v>
      </c>
      <c r="K157" s="15">
        <f>SUM(G155:G157)</f>
        <v>996</v>
      </c>
      <c r="L157" s="1">
        <f t="shared" ref="L157" si="104">J157/K157</f>
        <v>-2.1061947791164659</v>
      </c>
    </row>
    <row r="158" spans="1:12" s="1" customFormat="1" x14ac:dyDescent="0.25">
      <c r="C158" s="15"/>
      <c r="D158" s="50"/>
      <c r="E158" s="15">
        <v>64410</v>
      </c>
      <c r="F158" s="15">
        <v>64625</v>
      </c>
      <c r="G158" s="15">
        <f t="shared" si="101"/>
        <v>215</v>
      </c>
      <c r="H158" s="15">
        <v>0.28000000000000003</v>
      </c>
      <c r="I158" s="15">
        <f t="shared" si="102"/>
        <v>60.2</v>
      </c>
      <c r="J158" s="15"/>
      <c r="K158" s="15"/>
    </row>
    <row r="159" spans="1:12" s="1" customFormat="1" x14ac:dyDescent="0.25">
      <c r="C159" s="15">
        <v>35</v>
      </c>
      <c r="D159" s="50"/>
      <c r="E159" s="15">
        <v>64625</v>
      </c>
      <c r="F159" s="15">
        <v>65425</v>
      </c>
      <c r="G159" s="15">
        <f t="shared" si="101"/>
        <v>800</v>
      </c>
      <c r="H159" s="15">
        <v>0.28000000000000003</v>
      </c>
      <c r="I159" s="15">
        <f t="shared" si="102"/>
        <v>224.00000000000003</v>
      </c>
      <c r="J159" s="15">
        <f>SUM(I155:I159)</f>
        <v>-1813.57</v>
      </c>
      <c r="K159" s="15">
        <f>SUM(G155:G159)</f>
        <v>2011</v>
      </c>
      <c r="L159" s="1">
        <f t="shared" ref="L159" si="105">J159/K159</f>
        <v>-0.9018249627051218</v>
      </c>
    </row>
    <row r="160" spans="1:12" s="1" customFormat="1" x14ac:dyDescent="0.25">
      <c r="C160" s="15">
        <v>60</v>
      </c>
      <c r="D160" s="50"/>
      <c r="E160" s="15">
        <v>65425</v>
      </c>
      <c r="F160" s="15">
        <v>65450</v>
      </c>
      <c r="G160" s="15">
        <f t="shared" si="101"/>
        <v>25</v>
      </c>
      <c r="H160" s="15">
        <v>0.28000000000000003</v>
      </c>
      <c r="I160" s="15">
        <f t="shared" si="102"/>
        <v>7.0000000000000009</v>
      </c>
      <c r="J160" s="15"/>
      <c r="K160" s="15"/>
    </row>
    <row r="161" spans="1:12" s="1" customFormat="1" x14ac:dyDescent="0.25">
      <c r="C161" s="15"/>
      <c r="D161" s="50"/>
      <c r="E161" s="15">
        <v>65450</v>
      </c>
      <c r="F161" s="15">
        <v>65874</v>
      </c>
      <c r="G161" s="15">
        <f t="shared" si="101"/>
        <v>424</v>
      </c>
      <c r="H161" s="15">
        <v>-0.16</v>
      </c>
      <c r="I161" s="15">
        <f t="shared" si="102"/>
        <v>-67.84</v>
      </c>
      <c r="J161" s="15"/>
      <c r="K161" s="15"/>
    </row>
    <row r="162" spans="1:12" s="1" customFormat="1" x14ac:dyDescent="0.25">
      <c r="C162" s="15"/>
      <c r="D162" s="50"/>
      <c r="E162" s="15">
        <v>65874</v>
      </c>
      <c r="F162" s="15">
        <v>66425</v>
      </c>
      <c r="G162" s="15">
        <f t="shared" si="101"/>
        <v>551</v>
      </c>
      <c r="H162" s="15">
        <v>0.64</v>
      </c>
      <c r="I162" s="15">
        <f t="shared" si="102"/>
        <v>352.64</v>
      </c>
      <c r="J162" s="15">
        <f>SUM(I155:I162)</f>
        <v>-1521.77</v>
      </c>
      <c r="K162" s="15">
        <f>SUM(G155:G162)</f>
        <v>3011</v>
      </c>
      <c r="L162" s="1">
        <f t="shared" ref="L162" si="106">J162/K162</f>
        <v>-0.50540352042510794</v>
      </c>
    </row>
    <row r="163" spans="1:12" s="1" customFormat="1" x14ac:dyDescent="0.25">
      <c r="C163" s="15"/>
      <c r="D163" s="50"/>
      <c r="E163" s="15"/>
      <c r="F163" s="15"/>
      <c r="G163" s="15"/>
      <c r="H163" s="15"/>
      <c r="I163" s="15"/>
      <c r="J163" s="15"/>
      <c r="K163" s="15"/>
    </row>
    <row r="164" spans="1:12" s="1" customFormat="1" x14ac:dyDescent="0.25">
      <c r="A164" s="1" t="s">
        <v>105</v>
      </c>
      <c r="C164" s="15"/>
      <c r="D164" s="50"/>
      <c r="E164" s="15">
        <v>63950</v>
      </c>
      <c r="F164" s="15">
        <v>64410</v>
      </c>
      <c r="G164" s="15">
        <f t="shared" ref="G164:G171" si="107">ABS(E164-F164)</f>
        <v>460</v>
      </c>
      <c r="H164" s="15">
        <v>-3.97</v>
      </c>
      <c r="I164" s="15">
        <f t="shared" ref="I164:I171" si="108">G164*H164</f>
        <v>-1826.2</v>
      </c>
      <c r="J164" s="15"/>
      <c r="K164" s="15"/>
    </row>
    <row r="165" spans="1:12" s="1" customFormat="1" x14ac:dyDescent="0.25">
      <c r="C165" s="15"/>
      <c r="D165" s="50"/>
      <c r="E165" s="15">
        <v>64410</v>
      </c>
      <c r="F165" s="15">
        <v>64625</v>
      </c>
      <c r="G165" s="15">
        <f t="shared" si="107"/>
        <v>215</v>
      </c>
      <c r="H165" s="15">
        <v>0.28000000000000003</v>
      </c>
      <c r="I165" s="15">
        <f t="shared" si="108"/>
        <v>60.2</v>
      </c>
      <c r="J165" s="15">
        <f>SUM(I164:I165)</f>
        <v>-1766</v>
      </c>
      <c r="K165" s="15">
        <f>SUM(G164:G165)</f>
        <v>675</v>
      </c>
      <c r="L165" s="1">
        <f t="shared" ref="L165" si="109">J165/K165</f>
        <v>-2.6162962962962961</v>
      </c>
    </row>
    <row r="166" spans="1:12" s="1" customFormat="1" x14ac:dyDescent="0.25">
      <c r="C166" s="15">
        <v>30</v>
      </c>
      <c r="D166" s="50"/>
      <c r="E166" s="15">
        <v>64625</v>
      </c>
      <c r="F166" s="15">
        <v>65425</v>
      </c>
      <c r="G166" s="15">
        <f t="shared" si="107"/>
        <v>800</v>
      </c>
      <c r="H166" s="15">
        <v>0.28000000000000003</v>
      </c>
      <c r="I166" s="15">
        <f t="shared" si="108"/>
        <v>224.00000000000003</v>
      </c>
      <c r="J166" s="15">
        <f>SUM(I164:I166)</f>
        <v>-1542</v>
      </c>
      <c r="K166" s="15">
        <f>SUM(G164:G166)</f>
        <v>1475</v>
      </c>
      <c r="L166" s="1">
        <f t="shared" ref="L166:L171" si="110">J166/K166</f>
        <v>-1.0454237288135593</v>
      </c>
    </row>
    <row r="167" spans="1:12" s="1" customFormat="1" x14ac:dyDescent="0.25">
      <c r="C167" s="15">
        <v>55</v>
      </c>
      <c r="D167" s="50"/>
      <c r="E167" s="15">
        <v>65425</v>
      </c>
      <c r="F167" s="15">
        <v>65450</v>
      </c>
      <c r="G167" s="15">
        <f t="shared" si="107"/>
        <v>25</v>
      </c>
      <c r="H167" s="15">
        <v>0.28000000000000003</v>
      </c>
      <c r="I167" s="15">
        <f t="shared" si="108"/>
        <v>7.0000000000000009</v>
      </c>
      <c r="J167" s="15"/>
      <c r="K167" s="15"/>
    </row>
    <row r="168" spans="1:12" s="1" customFormat="1" x14ac:dyDescent="0.25">
      <c r="C168" s="15"/>
      <c r="D168" s="50"/>
      <c r="E168" s="15">
        <v>65450</v>
      </c>
      <c r="F168" s="15">
        <v>65874</v>
      </c>
      <c r="G168" s="15">
        <f t="shared" si="107"/>
        <v>424</v>
      </c>
      <c r="H168" s="15">
        <v>-0.16</v>
      </c>
      <c r="I168" s="15">
        <f t="shared" si="108"/>
        <v>-67.84</v>
      </c>
      <c r="J168" s="15"/>
      <c r="K168" s="15"/>
    </row>
    <row r="169" spans="1:12" s="1" customFormat="1" x14ac:dyDescent="0.25">
      <c r="C169" s="15"/>
      <c r="D169" s="50"/>
      <c r="E169" s="15">
        <v>65874</v>
      </c>
      <c r="F169" s="15">
        <v>66425</v>
      </c>
      <c r="G169" s="15">
        <f t="shared" si="107"/>
        <v>551</v>
      </c>
      <c r="H169" s="15">
        <v>0.64</v>
      </c>
      <c r="I169" s="15">
        <f t="shared" si="108"/>
        <v>352.64</v>
      </c>
      <c r="J169" s="15">
        <f>SUM(I164:I169)</f>
        <v>-1250.1999999999998</v>
      </c>
      <c r="K169" s="15">
        <f>SUM(G164:G169)</f>
        <v>2475</v>
      </c>
      <c r="L169" s="1">
        <f t="shared" si="110"/>
        <v>-0.5051313131313131</v>
      </c>
    </row>
    <row r="170" spans="1:12" s="1" customFormat="1" x14ac:dyDescent="0.25">
      <c r="C170" s="15">
        <v>60</v>
      </c>
      <c r="D170" s="50"/>
      <c r="E170" s="15">
        <v>66425</v>
      </c>
      <c r="F170" s="15">
        <v>67199</v>
      </c>
      <c r="G170" s="15">
        <f t="shared" si="107"/>
        <v>774</v>
      </c>
      <c r="H170" s="15">
        <v>0.64</v>
      </c>
      <c r="I170" s="15">
        <f t="shared" si="108"/>
        <v>495.36</v>
      </c>
      <c r="J170" s="15"/>
      <c r="K170" s="15"/>
    </row>
    <row r="171" spans="1:12" s="1" customFormat="1" x14ac:dyDescent="0.25">
      <c r="C171" s="15"/>
      <c r="D171" s="50"/>
      <c r="E171" s="15">
        <v>67199</v>
      </c>
      <c r="F171" s="15">
        <v>67375</v>
      </c>
      <c r="G171" s="15">
        <f t="shared" si="107"/>
        <v>176</v>
      </c>
      <c r="H171" s="15">
        <v>0</v>
      </c>
      <c r="I171" s="15">
        <f t="shared" si="108"/>
        <v>0</v>
      </c>
      <c r="J171" s="15">
        <f>SUM(I164:I171)</f>
        <v>-754.8399999999998</v>
      </c>
      <c r="K171" s="15">
        <f>SUM(G164:G171)</f>
        <v>3425</v>
      </c>
      <c r="L171" s="1">
        <f t="shared" si="110"/>
        <v>-0.22039124087591236</v>
      </c>
    </row>
    <row r="172" spans="1:12" s="1" customFormat="1" x14ac:dyDescent="0.25">
      <c r="C172" s="15"/>
      <c r="D172" s="50"/>
      <c r="E172" s="15"/>
      <c r="F172" s="15"/>
      <c r="G172" s="15"/>
      <c r="H172" s="15"/>
      <c r="I172" s="15"/>
      <c r="J172" s="15"/>
      <c r="K172" s="15"/>
    </row>
    <row r="173" spans="1:12" s="1" customFormat="1" x14ac:dyDescent="0.25">
      <c r="A173" s="1" t="s">
        <v>106</v>
      </c>
      <c r="C173" s="15">
        <v>20</v>
      </c>
      <c r="D173" s="50"/>
      <c r="E173" s="15">
        <v>64625</v>
      </c>
      <c r="F173" s="15">
        <v>65425</v>
      </c>
      <c r="G173" s="15">
        <f t="shared" ref="G173:G178" si="111">ABS(E173-F173)</f>
        <v>800</v>
      </c>
      <c r="H173" s="15">
        <v>0.28000000000000003</v>
      </c>
      <c r="I173" s="15">
        <f t="shared" ref="I173:I178" si="112">G173*H173</f>
        <v>224.00000000000003</v>
      </c>
      <c r="J173" s="15">
        <f>I173</f>
        <v>224.00000000000003</v>
      </c>
      <c r="K173" s="15">
        <f>G173</f>
        <v>800</v>
      </c>
      <c r="L173" s="1">
        <f t="shared" ref="L173" si="113">J173/K173</f>
        <v>0.28000000000000003</v>
      </c>
    </row>
    <row r="174" spans="1:12" x14ac:dyDescent="0.25">
      <c r="C174" s="15">
        <v>45</v>
      </c>
      <c r="D174" s="50"/>
      <c r="E174" s="15">
        <v>65425</v>
      </c>
      <c r="F174" s="15">
        <v>65450</v>
      </c>
      <c r="G174" s="15">
        <f t="shared" si="111"/>
        <v>25</v>
      </c>
      <c r="H174" s="15">
        <v>0.28000000000000003</v>
      </c>
      <c r="I174" s="15">
        <f t="shared" si="112"/>
        <v>7.0000000000000009</v>
      </c>
      <c r="J174" s="15">
        <f>SUM(I173:I174)</f>
        <v>231.00000000000003</v>
      </c>
      <c r="K174" s="15">
        <f>SUM(G173:G174)</f>
        <v>825</v>
      </c>
      <c r="L174" s="1">
        <f t="shared" ref="L174:L178" si="114">J174/K174</f>
        <v>0.28000000000000003</v>
      </c>
    </row>
    <row r="175" spans="1:12" x14ac:dyDescent="0.25">
      <c r="C175" s="15"/>
      <c r="D175" s="50"/>
      <c r="E175" s="15">
        <v>65450</v>
      </c>
      <c r="F175" s="15">
        <v>65874</v>
      </c>
      <c r="G175" s="15">
        <f t="shared" si="111"/>
        <v>424</v>
      </c>
      <c r="H175" s="15">
        <v>-0.16</v>
      </c>
      <c r="I175" s="15">
        <f t="shared" si="112"/>
        <v>-67.84</v>
      </c>
      <c r="J175" s="15"/>
      <c r="K175" s="15"/>
      <c r="L175" s="1"/>
    </row>
    <row r="176" spans="1:12" s="1" customFormat="1" x14ac:dyDescent="0.25">
      <c r="C176" s="15"/>
      <c r="D176" s="50"/>
      <c r="E176" s="15">
        <v>65874</v>
      </c>
      <c r="F176" s="15">
        <v>66425</v>
      </c>
      <c r="G176" s="15">
        <f t="shared" si="111"/>
        <v>551</v>
      </c>
      <c r="H176" s="15">
        <v>0.64</v>
      </c>
      <c r="I176" s="15">
        <f t="shared" si="112"/>
        <v>352.64</v>
      </c>
      <c r="J176" s="15">
        <f>SUM(I173:I176)</f>
        <v>515.79999999999995</v>
      </c>
      <c r="K176" s="15">
        <f>SUM(G173:G176)</f>
        <v>1800</v>
      </c>
      <c r="L176" s="1">
        <f t="shared" si="114"/>
        <v>0.28655555555555551</v>
      </c>
    </row>
    <row r="177" spans="1:12" s="1" customFormat="1" x14ac:dyDescent="0.25">
      <c r="C177" s="15">
        <v>55</v>
      </c>
      <c r="D177" s="50"/>
      <c r="E177" s="15">
        <v>66425</v>
      </c>
      <c r="F177" s="15">
        <v>67199</v>
      </c>
      <c r="G177" s="15">
        <f t="shared" si="111"/>
        <v>774</v>
      </c>
      <c r="H177" s="15">
        <v>0.64</v>
      </c>
      <c r="I177" s="15">
        <f t="shared" si="112"/>
        <v>495.36</v>
      </c>
      <c r="J177" s="15"/>
      <c r="K177" s="15"/>
    </row>
    <row r="178" spans="1:12" s="1" customFormat="1" x14ac:dyDescent="0.25">
      <c r="C178" s="15"/>
      <c r="D178" s="50"/>
      <c r="E178" s="15">
        <v>67199</v>
      </c>
      <c r="F178" s="15">
        <v>67375</v>
      </c>
      <c r="G178" s="15">
        <f t="shared" si="111"/>
        <v>176</v>
      </c>
      <c r="H178" s="15">
        <v>0</v>
      </c>
      <c r="I178" s="15">
        <f t="shared" si="112"/>
        <v>0</v>
      </c>
      <c r="J178" s="15">
        <f>SUM(I173:I178)</f>
        <v>1011.16</v>
      </c>
      <c r="K178" s="15">
        <f>SUM(G173:G178)</f>
        <v>2750</v>
      </c>
      <c r="L178" s="1">
        <f t="shared" si="114"/>
        <v>0.36769454545454544</v>
      </c>
    </row>
    <row r="179" spans="1:12" s="1" customFormat="1" x14ac:dyDescent="0.25">
      <c r="C179" s="15"/>
      <c r="D179" s="50"/>
      <c r="E179" s="15"/>
      <c r="F179" s="15"/>
      <c r="G179" s="15"/>
      <c r="H179" s="15"/>
      <c r="I179" s="15"/>
      <c r="J179" s="15"/>
      <c r="K179" s="15"/>
    </row>
    <row r="180" spans="1:12" s="1" customFormat="1" x14ac:dyDescent="0.25">
      <c r="A180" s="1" t="s">
        <v>107</v>
      </c>
      <c r="C180" s="15">
        <v>25</v>
      </c>
      <c r="D180" s="50"/>
      <c r="E180" s="15">
        <v>65425</v>
      </c>
      <c r="F180" s="15">
        <v>65450</v>
      </c>
      <c r="G180" s="15">
        <f t="shared" ref="G180:G185" si="115">ABS(E180-F180)</f>
        <v>25</v>
      </c>
      <c r="H180" s="15">
        <v>0.28000000000000003</v>
      </c>
      <c r="I180" s="15">
        <f t="shared" ref="I180:I185" si="116">G180*H180</f>
        <v>7.0000000000000009</v>
      </c>
      <c r="J180" s="15"/>
      <c r="K180" s="15"/>
    </row>
    <row r="181" spans="1:12" s="1" customFormat="1" x14ac:dyDescent="0.25">
      <c r="C181" s="15"/>
      <c r="D181" s="50"/>
      <c r="E181" s="15">
        <v>65450</v>
      </c>
      <c r="F181" s="15">
        <v>65874</v>
      </c>
      <c r="G181" s="15">
        <f t="shared" si="115"/>
        <v>424</v>
      </c>
      <c r="H181" s="15">
        <v>-0.16</v>
      </c>
      <c r="I181" s="15">
        <f t="shared" si="116"/>
        <v>-67.84</v>
      </c>
      <c r="J181" s="15"/>
      <c r="K181" s="15"/>
    </row>
    <row r="182" spans="1:12" x14ac:dyDescent="0.25">
      <c r="C182" s="15"/>
      <c r="D182" s="50"/>
      <c r="E182" s="15">
        <v>65874</v>
      </c>
      <c r="F182" s="15">
        <v>66425</v>
      </c>
      <c r="G182" s="15">
        <f t="shared" si="115"/>
        <v>551</v>
      </c>
      <c r="H182" s="15">
        <v>0.64</v>
      </c>
      <c r="I182" s="15">
        <f t="shared" si="116"/>
        <v>352.64</v>
      </c>
      <c r="J182" s="15">
        <f>SUM(I180:I182)</f>
        <v>291.79999999999995</v>
      </c>
      <c r="K182" s="15">
        <f>SUM(G180:G182)</f>
        <v>1000</v>
      </c>
      <c r="L182" s="1">
        <f t="shared" ref="L182:L184" si="117">J182/K182</f>
        <v>0.29179999999999995</v>
      </c>
    </row>
    <row r="183" spans="1:12" s="1" customFormat="1" x14ac:dyDescent="0.25">
      <c r="C183" s="15">
        <v>45</v>
      </c>
      <c r="D183" s="50"/>
      <c r="E183" s="15">
        <v>66425</v>
      </c>
      <c r="F183" s="15">
        <v>67199</v>
      </c>
      <c r="G183" s="15">
        <f t="shared" si="115"/>
        <v>774</v>
      </c>
      <c r="H183" s="15">
        <v>0.64</v>
      </c>
      <c r="I183" s="15">
        <f t="shared" si="116"/>
        <v>495.36</v>
      </c>
      <c r="J183" s="15"/>
      <c r="K183" s="15"/>
    </row>
    <row r="184" spans="1:12" s="1" customFormat="1" x14ac:dyDescent="0.25">
      <c r="C184" s="15"/>
      <c r="D184" s="50"/>
      <c r="E184" s="15">
        <v>67199</v>
      </c>
      <c r="F184" s="15">
        <v>67375</v>
      </c>
      <c r="G184" s="15">
        <f t="shared" si="115"/>
        <v>176</v>
      </c>
      <c r="H184" s="15">
        <v>0</v>
      </c>
      <c r="I184" s="15">
        <f t="shared" si="116"/>
        <v>0</v>
      </c>
      <c r="J184" s="15">
        <f>SUM(I180:I184)</f>
        <v>787.16</v>
      </c>
      <c r="K184" s="15">
        <f>SUM(G180:G184)</f>
        <v>1950</v>
      </c>
      <c r="L184" s="1">
        <f t="shared" si="117"/>
        <v>0.40367179487179483</v>
      </c>
    </row>
    <row r="185" spans="1:12" s="1" customFormat="1" x14ac:dyDescent="0.25">
      <c r="C185" s="15">
        <v>55</v>
      </c>
      <c r="D185" s="50"/>
      <c r="E185" s="15">
        <v>67375</v>
      </c>
      <c r="F185" s="15">
        <v>68125</v>
      </c>
      <c r="G185" s="15">
        <f t="shared" si="115"/>
        <v>750</v>
      </c>
      <c r="H185" s="15">
        <v>0</v>
      </c>
      <c r="I185" s="15">
        <f t="shared" si="116"/>
        <v>0</v>
      </c>
      <c r="J185" s="15">
        <f>SUM(I180:I185)</f>
        <v>787.16</v>
      </c>
      <c r="K185" s="15">
        <f>SUM(G180:G185)</f>
        <v>2700</v>
      </c>
      <c r="L185" s="1">
        <f t="shared" ref="L185" si="118">J185/K185</f>
        <v>0.29154074074074071</v>
      </c>
    </row>
    <row r="186" spans="1:12" s="1" customFormat="1" x14ac:dyDescent="0.25">
      <c r="C186" s="15"/>
      <c r="D186" s="50"/>
      <c r="E186" s="15"/>
      <c r="F186" s="15"/>
      <c r="G186" s="15"/>
      <c r="H186" s="15"/>
      <c r="I186" s="15"/>
      <c r="J186" s="15"/>
      <c r="K186" s="15"/>
    </row>
    <row r="187" spans="1:12" s="1" customFormat="1" x14ac:dyDescent="0.25">
      <c r="A187" s="1" t="s">
        <v>108</v>
      </c>
      <c r="C187" s="15">
        <v>20</v>
      </c>
      <c r="D187" s="50"/>
      <c r="E187" s="15">
        <v>66425</v>
      </c>
      <c r="F187" s="15">
        <v>67199</v>
      </c>
      <c r="G187" s="15">
        <f t="shared" ref="G187:G192" si="119">ABS(E187-F187)</f>
        <v>774</v>
      </c>
      <c r="H187" s="15">
        <v>0.64</v>
      </c>
      <c r="I187" s="15">
        <f t="shared" ref="I187:I192" si="120">G187*H187</f>
        <v>495.36</v>
      </c>
      <c r="J187" s="15"/>
      <c r="K187" s="15"/>
    </row>
    <row r="188" spans="1:12" s="1" customFormat="1" x14ac:dyDescent="0.25">
      <c r="C188" s="15"/>
      <c r="D188" s="50"/>
      <c r="E188" s="15">
        <v>67199</v>
      </c>
      <c r="F188" s="15">
        <v>67375</v>
      </c>
      <c r="G188" s="15">
        <f t="shared" si="119"/>
        <v>176</v>
      </c>
      <c r="H188" s="15">
        <v>0</v>
      </c>
      <c r="I188" s="15">
        <f t="shared" si="120"/>
        <v>0</v>
      </c>
      <c r="J188" s="15">
        <f>SUM(I187:I188)</f>
        <v>495.36</v>
      </c>
      <c r="K188" s="15">
        <f>SUM(G187:G188)</f>
        <v>950</v>
      </c>
      <c r="L188" s="1">
        <f t="shared" ref="L188:L192" si="121">J188/K188</f>
        <v>0.52143157894736847</v>
      </c>
    </row>
    <row r="189" spans="1:12" s="1" customFormat="1" x14ac:dyDescent="0.25">
      <c r="C189" s="15">
        <v>35</v>
      </c>
      <c r="D189" s="50"/>
      <c r="E189" s="15">
        <v>67375</v>
      </c>
      <c r="F189" s="15">
        <v>68125</v>
      </c>
      <c r="G189" s="15">
        <f t="shared" si="119"/>
        <v>750</v>
      </c>
      <c r="H189" s="15">
        <v>0</v>
      </c>
      <c r="I189" s="15">
        <f t="shared" si="120"/>
        <v>0</v>
      </c>
      <c r="J189" s="15">
        <f>SUM(I187:I189)</f>
        <v>495.36</v>
      </c>
      <c r="K189" s="15">
        <f>SUM(G187:G189)</f>
        <v>1700</v>
      </c>
      <c r="L189" s="1">
        <f t="shared" si="121"/>
        <v>0.29138823529411767</v>
      </c>
    </row>
    <row r="190" spans="1:12" s="1" customFormat="1" x14ac:dyDescent="0.25">
      <c r="C190" s="15">
        <v>55</v>
      </c>
      <c r="D190" s="50"/>
      <c r="E190" s="15">
        <v>68125</v>
      </c>
      <c r="F190" s="15">
        <v>68532</v>
      </c>
      <c r="G190" s="15">
        <f t="shared" si="119"/>
        <v>407</v>
      </c>
      <c r="H190" s="15">
        <v>0</v>
      </c>
      <c r="I190" s="15">
        <f t="shared" si="120"/>
        <v>0</v>
      </c>
      <c r="J190" s="15">
        <f>SUM(I187:I190)</f>
        <v>495.36</v>
      </c>
      <c r="K190" s="15">
        <f>SUM(G187:G190)</f>
        <v>2107</v>
      </c>
      <c r="L190" s="1">
        <f t="shared" si="121"/>
        <v>0.23510204081632655</v>
      </c>
    </row>
    <row r="191" spans="1:12" s="1" customFormat="1" x14ac:dyDescent="0.25">
      <c r="C191" s="15"/>
      <c r="D191" s="50"/>
      <c r="E191" s="15">
        <v>68532</v>
      </c>
      <c r="F191" s="15">
        <v>68891</v>
      </c>
      <c r="G191" s="15">
        <f t="shared" si="119"/>
        <v>359</v>
      </c>
      <c r="H191" s="15">
        <v>0.31</v>
      </c>
      <c r="I191" s="15">
        <f t="shared" si="120"/>
        <v>111.29</v>
      </c>
      <c r="J191" s="15"/>
      <c r="K191" s="15"/>
    </row>
    <row r="192" spans="1:12" s="1" customFormat="1" x14ac:dyDescent="0.25">
      <c r="C192" s="15"/>
      <c r="D192" s="50"/>
      <c r="E192" s="15">
        <v>68891</v>
      </c>
      <c r="F192" s="15">
        <v>69000</v>
      </c>
      <c r="G192" s="15">
        <f t="shared" si="119"/>
        <v>109</v>
      </c>
      <c r="H192" s="15">
        <v>-0.37</v>
      </c>
      <c r="I192" s="15">
        <f t="shared" si="120"/>
        <v>-40.33</v>
      </c>
      <c r="J192" s="15">
        <f>SUM(I187:I192)</f>
        <v>566.31999999999994</v>
      </c>
      <c r="K192" s="15">
        <f>SUM(G187:G192)</f>
        <v>2575</v>
      </c>
      <c r="L192" s="1">
        <f t="shared" si="121"/>
        <v>0.21993009708737862</v>
      </c>
    </row>
    <row r="193" spans="1:14" s="1" customFormat="1" x14ac:dyDescent="0.25">
      <c r="C193" s="15"/>
      <c r="D193" s="50"/>
      <c r="E193" s="15"/>
      <c r="F193" s="15"/>
      <c r="G193" s="15"/>
      <c r="H193" s="15"/>
      <c r="I193" s="15"/>
      <c r="J193" s="15"/>
      <c r="K193" s="15"/>
    </row>
    <row r="194" spans="1:14" s="1" customFormat="1" x14ac:dyDescent="0.25">
      <c r="A194" s="1" t="s">
        <v>109</v>
      </c>
      <c r="C194" s="15">
        <v>15</v>
      </c>
      <c r="D194" s="50"/>
      <c r="E194" s="15">
        <v>67375</v>
      </c>
      <c r="F194" s="15">
        <v>68125</v>
      </c>
      <c r="G194" s="15">
        <f t="shared" ref="G194:G199" si="122">ABS(E194-F194)</f>
        <v>750</v>
      </c>
      <c r="H194" s="15">
        <v>0</v>
      </c>
      <c r="I194" s="15">
        <f t="shared" ref="I194:I199" si="123">G194*H194</f>
        <v>0</v>
      </c>
      <c r="J194" s="15">
        <f>I194</f>
        <v>0</v>
      </c>
      <c r="K194" s="15">
        <f>G194</f>
        <v>750</v>
      </c>
      <c r="L194" s="1">
        <f>J194/K194</f>
        <v>0</v>
      </c>
    </row>
    <row r="195" spans="1:14" s="1" customFormat="1" x14ac:dyDescent="0.25">
      <c r="C195" s="15">
        <v>35</v>
      </c>
      <c r="D195" s="50"/>
      <c r="E195" s="15">
        <v>68125</v>
      </c>
      <c r="F195" s="15">
        <v>68532</v>
      </c>
      <c r="G195" s="15">
        <f t="shared" si="122"/>
        <v>407</v>
      </c>
      <c r="H195" s="15">
        <v>0</v>
      </c>
      <c r="I195" s="15">
        <f t="shared" si="123"/>
        <v>0</v>
      </c>
      <c r="J195" s="15"/>
      <c r="K195" s="15"/>
    </row>
    <row r="196" spans="1:14" s="1" customFormat="1" x14ac:dyDescent="0.25">
      <c r="C196" s="15"/>
      <c r="D196" s="50"/>
      <c r="E196" s="15">
        <v>68532</v>
      </c>
      <c r="F196" s="15">
        <v>68891</v>
      </c>
      <c r="G196" s="15">
        <f t="shared" si="122"/>
        <v>359</v>
      </c>
      <c r="H196" s="15">
        <v>0.31</v>
      </c>
      <c r="I196" s="15">
        <f t="shared" si="123"/>
        <v>111.29</v>
      </c>
      <c r="J196" s="15"/>
      <c r="K196" s="15"/>
    </row>
    <row r="197" spans="1:14" s="1" customFormat="1" x14ac:dyDescent="0.25">
      <c r="C197" s="15"/>
      <c r="D197" s="50"/>
      <c r="E197" s="15">
        <v>68891</v>
      </c>
      <c r="F197" s="15">
        <v>69000</v>
      </c>
      <c r="G197" s="15">
        <f t="shared" si="122"/>
        <v>109</v>
      </c>
      <c r="H197" s="15">
        <v>-0.37</v>
      </c>
      <c r="I197" s="15">
        <f t="shared" si="123"/>
        <v>-40.33</v>
      </c>
      <c r="J197" s="15">
        <f>SUM(I194:I197)</f>
        <v>70.960000000000008</v>
      </c>
      <c r="K197" s="15">
        <f>SUM(G194:G197)</f>
        <v>1625</v>
      </c>
      <c r="L197" s="1">
        <f t="shared" ref="L197" si="124">J197/K197</f>
        <v>4.366769230769231E-2</v>
      </c>
    </row>
    <row r="198" spans="1:14" s="1" customFormat="1" x14ac:dyDescent="0.25">
      <c r="C198" s="15">
        <v>55</v>
      </c>
      <c r="D198" s="50"/>
      <c r="E198" s="15">
        <v>69000</v>
      </c>
      <c r="F198" s="15">
        <v>69415</v>
      </c>
      <c r="G198" s="15">
        <f t="shared" si="122"/>
        <v>415</v>
      </c>
      <c r="H198" s="15">
        <v>-0.37</v>
      </c>
      <c r="I198" s="15">
        <f t="shared" si="123"/>
        <v>-153.55000000000001</v>
      </c>
      <c r="J198" s="15"/>
      <c r="K198" s="15"/>
    </row>
    <row r="199" spans="1:14" s="1" customFormat="1" x14ac:dyDescent="0.25">
      <c r="C199" s="15"/>
      <c r="D199" s="50"/>
      <c r="E199" s="15">
        <v>69415</v>
      </c>
      <c r="F199" s="15">
        <v>69875</v>
      </c>
      <c r="G199" s="15">
        <f t="shared" si="122"/>
        <v>460</v>
      </c>
      <c r="H199" s="15">
        <v>0.57999999999999996</v>
      </c>
      <c r="I199" s="15">
        <f t="shared" si="123"/>
        <v>266.79999999999995</v>
      </c>
      <c r="J199" s="15">
        <f t="shared" ref="J199" si="125">SUM(I194:I199)</f>
        <v>184.20999999999995</v>
      </c>
      <c r="K199" s="15">
        <f t="shared" ref="K199" si="126">SUM(G194:G199)</f>
        <v>2500</v>
      </c>
      <c r="L199" s="1">
        <f t="shared" ref="L199" si="127">J199/K199</f>
        <v>7.3683999999999986E-2</v>
      </c>
    </row>
    <row r="200" spans="1:14" x14ac:dyDescent="0.25">
      <c r="C200" s="15"/>
      <c r="D200" s="50"/>
      <c r="E200" s="15"/>
      <c r="F200" s="50"/>
      <c r="G200" s="15"/>
      <c r="H200" s="15"/>
      <c r="I200" s="15"/>
      <c r="J200" s="15"/>
      <c r="K200" s="15"/>
      <c r="L200" s="15"/>
    </row>
    <row r="201" spans="1:14" x14ac:dyDescent="0.25">
      <c r="A201" s="1" t="s">
        <v>110</v>
      </c>
      <c r="C201" s="15">
        <v>20</v>
      </c>
      <c r="D201" s="50"/>
      <c r="E201" s="15">
        <v>68125</v>
      </c>
      <c r="F201" s="15">
        <v>68532</v>
      </c>
      <c r="G201" s="15">
        <f t="shared" ref="G201:G207" si="128">ABS(E201-F201)</f>
        <v>407</v>
      </c>
      <c r="H201" s="15">
        <v>0</v>
      </c>
      <c r="I201" s="15">
        <f t="shared" ref="I201:I207" si="129">G201*H201</f>
        <v>0</v>
      </c>
      <c r="J201" s="15"/>
      <c r="K201" s="15"/>
      <c r="L201" s="1"/>
    </row>
    <row r="202" spans="1:14" s="1" customFormat="1" x14ac:dyDescent="0.25">
      <c r="C202" s="15"/>
      <c r="D202" s="50"/>
      <c r="E202" s="15">
        <v>68532</v>
      </c>
      <c r="F202" s="15">
        <v>68891</v>
      </c>
      <c r="G202" s="15">
        <f t="shared" si="128"/>
        <v>359</v>
      </c>
      <c r="H202" s="15">
        <v>0.31</v>
      </c>
      <c r="I202" s="15">
        <f t="shared" si="129"/>
        <v>111.29</v>
      </c>
      <c r="J202" s="15"/>
      <c r="K202" s="15"/>
      <c r="M202" s="15"/>
    </row>
    <row r="203" spans="1:14" s="1" customFormat="1" x14ac:dyDescent="0.25">
      <c r="C203" s="15"/>
      <c r="D203" s="50"/>
      <c r="E203" s="15">
        <v>68891</v>
      </c>
      <c r="F203" s="15">
        <v>69000</v>
      </c>
      <c r="G203" s="15">
        <f t="shared" si="128"/>
        <v>109</v>
      </c>
      <c r="H203" s="15">
        <v>-0.37</v>
      </c>
      <c r="I203" s="15">
        <f t="shared" si="129"/>
        <v>-40.33</v>
      </c>
      <c r="J203" s="15">
        <f>SUM(I201:I203)</f>
        <v>70.960000000000008</v>
      </c>
      <c r="K203" s="15">
        <f>SUM(G201:G203)</f>
        <v>875</v>
      </c>
      <c r="L203" s="1">
        <f t="shared" ref="L203:L207" si="130">J203/K203</f>
        <v>8.1097142857142868E-2</v>
      </c>
      <c r="M203" s="15"/>
    </row>
    <row r="204" spans="1:14" s="1" customFormat="1" x14ac:dyDescent="0.25">
      <c r="C204" s="15">
        <v>45</v>
      </c>
      <c r="D204" s="50"/>
      <c r="E204" s="15">
        <v>69000</v>
      </c>
      <c r="F204" s="15">
        <v>69415</v>
      </c>
      <c r="G204" s="15">
        <f t="shared" si="128"/>
        <v>415</v>
      </c>
      <c r="H204" s="15">
        <v>-0.37</v>
      </c>
      <c r="I204" s="15">
        <f t="shared" si="129"/>
        <v>-153.55000000000001</v>
      </c>
      <c r="J204" s="15"/>
      <c r="K204" s="15"/>
      <c r="M204" s="15"/>
    </row>
    <row r="205" spans="1:14" x14ac:dyDescent="0.25">
      <c r="C205" s="15"/>
      <c r="D205" s="50"/>
      <c r="E205" s="15">
        <v>69415</v>
      </c>
      <c r="F205" s="15">
        <v>69875</v>
      </c>
      <c r="G205" s="15">
        <f t="shared" si="128"/>
        <v>460</v>
      </c>
      <c r="H205" s="15">
        <v>0.57999999999999996</v>
      </c>
      <c r="I205" s="15">
        <f t="shared" si="129"/>
        <v>266.79999999999995</v>
      </c>
      <c r="J205" s="15">
        <f>SUM(I201:I205)</f>
        <v>184.20999999999995</v>
      </c>
      <c r="K205" s="15">
        <f>SUM(G201:G205)</f>
        <v>1750</v>
      </c>
      <c r="L205" s="1">
        <f t="shared" si="130"/>
        <v>0.10526285714285712</v>
      </c>
      <c r="M205" s="15"/>
      <c r="N205" s="1"/>
    </row>
    <row r="206" spans="1:14" x14ac:dyDescent="0.25">
      <c r="C206" s="15">
        <v>55</v>
      </c>
      <c r="D206" s="50"/>
      <c r="E206" s="15">
        <v>69875</v>
      </c>
      <c r="F206" s="15">
        <v>69984</v>
      </c>
      <c r="G206" s="15">
        <f t="shared" si="128"/>
        <v>109</v>
      </c>
      <c r="H206" s="15">
        <v>1.51</v>
      </c>
      <c r="I206" s="15">
        <f t="shared" si="129"/>
        <v>164.59</v>
      </c>
      <c r="J206" s="15"/>
      <c r="K206" s="15"/>
      <c r="L206" s="1"/>
    </row>
    <row r="207" spans="1:14" x14ac:dyDescent="0.25">
      <c r="C207" s="15"/>
      <c r="D207" s="50"/>
      <c r="E207" s="15">
        <v>69984</v>
      </c>
      <c r="F207" s="15">
        <v>70750</v>
      </c>
      <c r="G207" s="15">
        <f t="shared" si="128"/>
        <v>766</v>
      </c>
      <c r="H207" s="15">
        <v>1.51</v>
      </c>
      <c r="I207" s="15">
        <f t="shared" si="129"/>
        <v>1156.6600000000001</v>
      </c>
      <c r="J207" s="15">
        <f>SUM(I201:I207)</f>
        <v>1505.46</v>
      </c>
      <c r="K207" s="15">
        <f>SUM(G201:G207)</f>
        <v>2625</v>
      </c>
      <c r="L207" s="1">
        <f t="shared" si="130"/>
        <v>0.57350857142857148</v>
      </c>
    </row>
    <row r="208" spans="1:14" x14ac:dyDescent="0.25">
      <c r="C208" s="15"/>
      <c r="D208" s="50"/>
      <c r="E208" s="15"/>
      <c r="F208" s="15"/>
      <c r="G208" s="15"/>
      <c r="H208" s="15"/>
      <c r="I208" s="15"/>
      <c r="J208" s="15"/>
      <c r="K208" s="15"/>
      <c r="L208" s="1"/>
    </row>
    <row r="209" spans="1:12" x14ac:dyDescent="0.25">
      <c r="A209" s="1" t="s">
        <v>111</v>
      </c>
      <c r="C209" s="15">
        <v>20</v>
      </c>
      <c r="D209" s="50"/>
      <c r="E209" s="15">
        <v>69000</v>
      </c>
      <c r="F209" s="15">
        <v>69415</v>
      </c>
      <c r="G209" s="15">
        <f>ABS(E209-F209)</f>
        <v>415</v>
      </c>
      <c r="H209" s="15">
        <v>-0.37</v>
      </c>
      <c r="I209" s="15">
        <f>G209*H209</f>
        <v>-153.55000000000001</v>
      </c>
      <c r="J209" s="15"/>
      <c r="K209" s="15"/>
      <c r="L209" s="1"/>
    </row>
    <row r="210" spans="1:12" x14ac:dyDescent="0.25">
      <c r="C210" s="15"/>
      <c r="D210" s="50"/>
      <c r="E210" s="15">
        <v>69415</v>
      </c>
      <c r="F210" s="15">
        <v>69875</v>
      </c>
      <c r="G210" s="15">
        <f>ABS(E210-F210)</f>
        <v>460</v>
      </c>
      <c r="H210" s="15">
        <v>0.57999999999999996</v>
      </c>
      <c r="I210" s="15">
        <f>G210*H210</f>
        <v>266.79999999999995</v>
      </c>
      <c r="J210" s="15">
        <f>SUM(I209:I210)</f>
        <v>113.24999999999994</v>
      </c>
      <c r="K210" s="15">
        <f>SUM(G209:G210)</f>
        <v>875</v>
      </c>
      <c r="L210" s="1">
        <f t="shared" ref="L210:L215" si="131">J210/K210</f>
        <v>0.12942857142857137</v>
      </c>
    </row>
    <row r="211" spans="1:12" x14ac:dyDescent="0.25">
      <c r="C211" s="15">
        <v>35</v>
      </c>
      <c r="D211" s="50"/>
      <c r="E211" s="15">
        <v>69875</v>
      </c>
      <c r="F211" s="15">
        <v>69984</v>
      </c>
      <c r="G211" s="15">
        <f>ABS(E211-F211)</f>
        <v>109</v>
      </c>
      <c r="H211" s="15">
        <v>1.51</v>
      </c>
      <c r="I211" s="15">
        <f>G211*H211</f>
        <v>164.59</v>
      </c>
      <c r="J211" s="15"/>
      <c r="K211" s="15"/>
      <c r="L211" s="1"/>
    </row>
    <row r="212" spans="1:12" s="1" customFormat="1" x14ac:dyDescent="0.25">
      <c r="C212" s="15"/>
      <c r="D212" s="50"/>
      <c r="E212" s="15">
        <v>69984</v>
      </c>
      <c r="F212" s="15">
        <v>70750</v>
      </c>
      <c r="G212" s="15">
        <f>ABS(E212-F212)</f>
        <v>766</v>
      </c>
      <c r="H212" s="15">
        <v>1.51</v>
      </c>
      <c r="I212" s="15">
        <f>G212*H212</f>
        <v>1156.6600000000001</v>
      </c>
      <c r="J212" s="15">
        <f>SUM(I209:I212)</f>
        <v>1434.5</v>
      </c>
      <c r="K212" s="15">
        <f>SUM(G209:G212)</f>
        <v>1750</v>
      </c>
      <c r="L212" s="1">
        <f t="shared" si="131"/>
        <v>0.81971428571428573</v>
      </c>
    </row>
    <row r="213" spans="1:12" s="1" customFormat="1" x14ac:dyDescent="0.25">
      <c r="C213" s="15">
        <v>45</v>
      </c>
      <c r="D213" s="50"/>
      <c r="E213" s="15">
        <v>70750</v>
      </c>
      <c r="F213" s="15">
        <v>70899</v>
      </c>
      <c r="G213" s="15">
        <f t="shared" ref="G213:G215" si="132">ABS(E213-F213)</f>
        <v>149</v>
      </c>
      <c r="H213" s="15">
        <v>1.51</v>
      </c>
      <c r="I213" s="15">
        <f t="shared" ref="I213:I215" si="133">G213*H213</f>
        <v>224.99</v>
      </c>
      <c r="J213" s="15"/>
      <c r="K213" s="15"/>
    </row>
    <row r="214" spans="1:12" s="1" customFormat="1" x14ac:dyDescent="0.25">
      <c r="C214" s="15"/>
      <c r="D214" s="50"/>
      <c r="E214" s="15">
        <v>70899</v>
      </c>
      <c r="F214" s="15">
        <v>71600</v>
      </c>
      <c r="G214" s="15">
        <f t="shared" si="132"/>
        <v>701</v>
      </c>
      <c r="H214" s="15">
        <v>1.7</v>
      </c>
      <c r="I214" s="15">
        <f t="shared" si="133"/>
        <v>1191.7</v>
      </c>
      <c r="J214" s="15"/>
      <c r="K214" s="15"/>
    </row>
    <row r="215" spans="1:12" s="1" customFormat="1" x14ac:dyDescent="0.25">
      <c r="C215" s="15"/>
      <c r="D215" s="50"/>
      <c r="E215" s="15">
        <v>71600</v>
      </c>
      <c r="F215" s="15">
        <v>71710</v>
      </c>
      <c r="G215" s="15">
        <f t="shared" si="132"/>
        <v>110</v>
      </c>
      <c r="H215" s="15">
        <v>3.06</v>
      </c>
      <c r="I215" s="15">
        <f t="shared" si="133"/>
        <v>336.6</v>
      </c>
      <c r="J215" s="15">
        <f t="shared" ref="J215" si="134">SUM(I209:I215)</f>
        <v>3187.79</v>
      </c>
      <c r="K215" s="15">
        <f t="shared" ref="K215" si="135">SUM(G209:G215)</f>
        <v>2710</v>
      </c>
      <c r="L215" s="1">
        <f t="shared" si="131"/>
        <v>1.1763062730627307</v>
      </c>
    </row>
    <row r="216" spans="1:12" s="1" customFormat="1" x14ac:dyDescent="0.25">
      <c r="C216" s="15"/>
      <c r="D216" s="50"/>
      <c r="E216" s="15"/>
      <c r="F216" s="15"/>
      <c r="G216" s="15"/>
      <c r="H216" s="15"/>
      <c r="I216" s="15"/>
      <c r="J216" s="15"/>
      <c r="K216" s="15"/>
    </row>
    <row r="217" spans="1:12" s="1" customFormat="1" x14ac:dyDescent="0.25">
      <c r="A217" s="1" t="s">
        <v>112</v>
      </c>
      <c r="C217" s="15">
        <v>20</v>
      </c>
      <c r="D217" s="50"/>
      <c r="E217" s="15">
        <v>69875</v>
      </c>
      <c r="F217" s="15">
        <v>69984</v>
      </c>
      <c r="G217" s="15">
        <f>ABS(E217-F217)</f>
        <v>109</v>
      </c>
      <c r="H217" s="15">
        <v>1.51</v>
      </c>
      <c r="I217" s="15">
        <f>G217*H217</f>
        <v>164.59</v>
      </c>
      <c r="J217" s="15"/>
      <c r="K217" s="15"/>
    </row>
    <row r="218" spans="1:12" s="1" customFormat="1" x14ac:dyDescent="0.25">
      <c r="C218" s="15"/>
      <c r="D218" s="50"/>
      <c r="E218" s="15">
        <v>69984</v>
      </c>
      <c r="F218" s="15">
        <v>70750</v>
      </c>
      <c r="G218" s="15">
        <f>ABS(E218-F218)</f>
        <v>766</v>
      </c>
      <c r="H218" s="15">
        <v>1.51</v>
      </c>
      <c r="I218" s="15">
        <f>G218*H218</f>
        <v>1156.6600000000001</v>
      </c>
      <c r="J218" s="15">
        <f>SUM(I217:I218)</f>
        <v>1321.25</v>
      </c>
      <c r="K218" s="15">
        <f>SUM(G217:G218)</f>
        <v>875</v>
      </c>
      <c r="L218" s="1">
        <f t="shared" ref="L218" si="136">J218/K218</f>
        <v>1.51</v>
      </c>
    </row>
    <row r="219" spans="1:12" s="1" customFormat="1" x14ac:dyDescent="0.25">
      <c r="C219" s="15">
        <v>35</v>
      </c>
      <c r="D219" s="50"/>
      <c r="E219" s="15">
        <v>70750</v>
      </c>
      <c r="F219" s="15">
        <v>70899</v>
      </c>
      <c r="G219" s="15">
        <f t="shared" ref="G219:G223" si="137">ABS(E219-F219)</f>
        <v>149</v>
      </c>
      <c r="H219" s="15">
        <v>1.51</v>
      </c>
      <c r="I219" s="15">
        <f t="shared" ref="I219:I223" si="138">G219*H219</f>
        <v>224.99</v>
      </c>
      <c r="J219" s="15"/>
      <c r="K219" s="15"/>
    </row>
    <row r="220" spans="1:12" s="1" customFormat="1" x14ac:dyDescent="0.25">
      <c r="C220" s="15"/>
      <c r="D220" s="50"/>
      <c r="E220" s="15">
        <v>70899</v>
      </c>
      <c r="F220" s="15">
        <v>71600</v>
      </c>
      <c r="G220" s="15">
        <f t="shared" si="137"/>
        <v>701</v>
      </c>
      <c r="H220" s="15">
        <v>1.7</v>
      </c>
      <c r="I220" s="15">
        <f t="shared" si="138"/>
        <v>1191.7</v>
      </c>
      <c r="J220" s="15"/>
      <c r="K220" s="15"/>
    </row>
    <row r="221" spans="1:12" s="1" customFormat="1" x14ac:dyDescent="0.25">
      <c r="C221" s="15"/>
      <c r="D221" s="50"/>
      <c r="E221" s="15">
        <v>71600</v>
      </c>
      <c r="F221" s="15">
        <v>71710</v>
      </c>
      <c r="G221" s="15">
        <f t="shared" si="137"/>
        <v>110</v>
      </c>
      <c r="H221" s="15">
        <v>3.06</v>
      </c>
      <c r="I221" s="15">
        <f t="shared" si="138"/>
        <v>336.6</v>
      </c>
      <c r="J221" s="15">
        <f>SUM(I217:I221)</f>
        <v>3074.54</v>
      </c>
      <c r="K221" s="15">
        <f>SUM(G217:G221)</f>
        <v>1835</v>
      </c>
      <c r="L221" s="1">
        <f t="shared" ref="L221:L223" si="139">J221/K221</f>
        <v>1.6754986376021799</v>
      </c>
    </row>
    <row r="222" spans="1:12" s="1" customFormat="1" x14ac:dyDescent="0.25">
      <c r="C222" s="15">
        <v>45</v>
      </c>
      <c r="D222" s="50"/>
      <c r="E222" s="15">
        <v>71710</v>
      </c>
      <c r="F222" s="15">
        <v>72484</v>
      </c>
      <c r="G222" s="15">
        <f t="shared" si="137"/>
        <v>774</v>
      </c>
      <c r="H222" s="15">
        <v>3.06</v>
      </c>
      <c r="I222" s="15">
        <f t="shared" si="138"/>
        <v>2368.44</v>
      </c>
      <c r="J222" s="15"/>
      <c r="K222" s="15"/>
    </row>
    <row r="223" spans="1:12" s="1" customFormat="1" x14ac:dyDescent="0.25">
      <c r="C223" s="15"/>
      <c r="D223" s="50"/>
      <c r="E223" s="15">
        <v>72484</v>
      </c>
      <c r="F223" s="15">
        <v>72500</v>
      </c>
      <c r="G223" s="15">
        <f t="shared" si="137"/>
        <v>16</v>
      </c>
      <c r="H223" s="15">
        <v>-3.35</v>
      </c>
      <c r="I223" s="15">
        <f t="shared" si="138"/>
        <v>-53.6</v>
      </c>
      <c r="J223" s="15">
        <f>SUM(I217:I223)</f>
        <v>5389.3799999999992</v>
      </c>
      <c r="K223" s="15">
        <f>SUM(G217:G223)</f>
        <v>2625</v>
      </c>
      <c r="L223" s="1">
        <f t="shared" si="139"/>
        <v>2.0530971428571427</v>
      </c>
    </row>
    <row r="224" spans="1:12" s="1" customFormat="1" x14ac:dyDescent="0.25">
      <c r="C224" s="15"/>
      <c r="D224" s="50"/>
      <c r="E224" s="15"/>
      <c r="F224" s="15"/>
      <c r="G224" s="15"/>
      <c r="H224" s="15"/>
      <c r="I224" s="15"/>
      <c r="J224" s="15"/>
      <c r="K224" s="15"/>
    </row>
    <row r="225" spans="1:12" s="1" customFormat="1" x14ac:dyDescent="0.25">
      <c r="A225" s="1" t="s">
        <v>113</v>
      </c>
      <c r="C225" s="15">
        <v>25</v>
      </c>
      <c r="D225" s="50"/>
      <c r="E225" s="15">
        <v>70750</v>
      </c>
      <c r="F225" s="15">
        <v>70899</v>
      </c>
      <c r="G225" s="15">
        <f t="shared" ref="G225:G229" si="140">ABS(E225-F225)</f>
        <v>149</v>
      </c>
      <c r="H225" s="15">
        <v>1.51</v>
      </c>
      <c r="I225" s="15">
        <f t="shared" ref="I225:I229" si="141">G225*H225</f>
        <v>224.99</v>
      </c>
      <c r="J225" s="15"/>
      <c r="K225" s="15"/>
    </row>
    <row r="226" spans="1:12" s="1" customFormat="1" x14ac:dyDescent="0.25">
      <c r="C226" s="15"/>
      <c r="D226" s="50"/>
      <c r="E226" s="15">
        <v>70899</v>
      </c>
      <c r="F226" s="15">
        <v>71600</v>
      </c>
      <c r="G226" s="15">
        <f t="shared" si="140"/>
        <v>701</v>
      </c>
      <c r="H226" s="15">
        <v>1.7</v>
      </c>
      <c r="I226" s="15">
        <f t="shared" si="141"/>
        <v>1191.7</v>
      </c>
      <c r="J226" s="15">
        <f>SUM(I225:I226)</f>
        <v>1416.69</v>
      </c>
      <c r="K226" s="15">
        <f>SUM(G225:G226)</f>
        <v>850</v>
      </c>
      <c r="L226" s="1">
        <f t="shared" ref="L226" si="142">J226/K226</f>
        <v>1.6666941176470589</v>
      </c>
    </row>
    <row r="227" spans="1:12" s="1" customFormat="1" x14ac:dyDescent="0.25">
      <c r="C227" s="15"/>
      <c r="D227" s="50"/>
      <c r="E227" s="15">
        <v>71600</v>
      </c>
      <c r="F227" s="15">
        <v>71710</v>
      </c>
      <c r="G227" s="15">
        <f t="shared" si="140"/>
        <v>110</v>
      </c>
      <c r="H227" s="15">
        <v>3.06</v>
      </c>
      <c r="I227" s="15">
        <f t="shared" si="141"/>
        <v>336.6</v>
      </c>
      <c r="J227" s="15">
        <f>SUM(I225:I227)</f>
        <v>1753.29</v>
      </c>
      <c r="K227" s="15">
        <f>SUM(G225:G227)</f>
        <v>960</v>
      </c>
      <c r="L227" s="1">
        <f t="shared" ref="L227" si="143">J227/K227</f>
        <v>1.8263437499999999</v>
      </c>
    </row>
    <row r="228" spans="1:12" s="1" customFormat="1" x14ac:dyDescent="0.25">
      <c r="C228" s="15">
        <v>35</v>
      </c>
      <c r="D228" s="50"/>
      <c r="E228" s="15">
        <v>71710</v>
      </c>
      <c r="F228" s="15">
        <v>72484</v>
      </c>
      <c r="G228" s="15">
        <f t="shared" si="140"/>
        <v>774</v>
      </c>
      <c r="H228" s="15">
        <v>3.06</v>
      </c>
      <c r="I228" s="15">
        <f t="shared" si="141"/>
        <v>2368.44</v>
      </c>
      <c r="J228" s="15"/>
      <c r="K228" s="15"/>
    </row>
    <row r="229" spans="1:12" s="1" customFormat="1" x14ac:dyDescent="0.25">
      <c r="C229" s="15"/>
      <c r="D229" s="50"/>
      <c r="E229" s="15">
        <v>72484</v>
      </c>
      <c r="F229" s="15">
        <v>72500</v>
      </c>
      <c r="G229" s="15">
        <f t="shared" si="140"/>
        <v>16</v>
      </c>
      <c r="H229" s="15">
        <v>-3.35</v>
      </c>
      <c r="I229" s="15">
        <f t="shared" si="141"/>
        <v>-53.6</v>
      </c>
      <c r="J229" s="15"/>
      <c r="K229" s="15"/>
    </row>
    <row r="230" spans="1:12" s="1" customFormat="1" x14ac:dyDescent="0.25">
      <c r="C230" s="15">
        <v>45</v>
      </c>
      <c r="D230" s="50"/>
      <c r="E230" s="15">
        <v>72500</v>
      </c>
      <c r="F230" s="15">
        <v>73200</v>
      </c>
      <c r="G230" s="15">
        <f>ABS(E230-F230)</f>
        <v>700</v>
      </c>
      <c r="H230" s="15">
        <v>-3.35</v>
      </c>
      <c r="I230" s="15">
        <f>G230*H230</f>
        <v>-2345</v>
      </c>
      <c r="J230" s="15">
        <f>SUM(I225:I230)</f>
        <v>1723.1299999999997</v>
      </c>
      <c r="K230" s="15">
        <f>SUM(G225:G230)</f>
        <v>2450</v>
      </c>
      <c r="L230" s="1">
        <f t="shared" ref="L230" si="144">J230/K230</f>
        <v>0.70331836734693864</v>
      </c>
    </row>
    <row r="231" spans="1:12" s="1" customFormat="1" x14ac:dyDescent="0.25">
      <c r="C231" s="15"/>
      <c r="D231" s="50"/>
      <c r="E231"/>
      <c r="F231"/>
      <c r="G231"/>
      <c r="H231"/>
      <c r="I231"/>
      <c r="J231"/>
      <c r="K231"/>
      <c r="L231"/>
    </row>
    <row r="232" spans="1:12" s="1" customFormat="1" x14ac:dyDescent="0.25">
      <c r="A232" s="1" t="s">
        <v>114</v>
      </c>
      <c r="C232" s="15">
        <v>20</v>
      </c>
      <c r="D232" s="50"/>
      <c r="E232" s="15">
        <v>71710</v>
      </c>
      <c r="F232" s="15">
        <v>72484</v>
      </c>
      <c r="G232" s="15">
        <f t="shared" ref="G232:G233" si="145">ABS(E232-F232)</f>
        <v>774</v>
      </c>
      <c r="H232" s="15">
        <v>3.06</v>
      </c>
      <c r="I232" s="15">
        <f t="shared" ref="I232:I233" si="146">G232*H232</f>
        <v>2368.44</v>
      </c>
      <c r="J232" s="15"/>
      <c r="K232" s="15"/>
    </row>
    <row r="233" spans="1:12" s="1" customFormat="1" x14ac:dyDescent="0.25">
      <c r="C233" s="15"/>
      <c r="D233" s="50"/>
      <c r="E233" s="15">
        <v>72484</v>
      </c>
      <c r="F233" s="15">
        <v>72500</v>
      </c>
      <c r="G233" s="15">
        <f t="shared" si="145"/>
        <v>16</v>
      </c>
      <c r="H233" s="15">
        <v>-3.35</v>
      </c>
      <c r="I233" s="15">
        <f t="shared" si="146"/>
        <v>-53.6</v>
      </c>
      <c r="J233" s="15">
        <f>SUM(I232:I233)</f>
        <v>2314.84</v>
      </c>
      <c r="K233" s="15">
        <f>SUM(G232:G233)</f>
        <v>790</v>
      </c>
      <c r="L233" s="1">
        <f t="shared" ref="L233" si="147">J233/K233</f>
        <v>2.9301772151898735</v>
      </c>
    </row>
    <row r="234" spans="1:12" x14ac:dyDescent="0.25">
      <c r="C234" s="15">
        <v>35</v>
      </c>
      <c r="D234" s="50"/>
      <c r="E234" s="15">
        <v>72500</v>
      </c>
      <c r="F234" s="15">
        <v>73200</v>
      </c>
      <c r="G234" s="15">
        <f>ABS(E234-F234)</f>
        <v>700</v>
      </c>
      <c r="H234" s="15">
        <v>-3.35</v>
      </c>
      <c r="I234" s="15">
        <f>G234*H234</f>
        <v>-2345</v>
      </c>
      <c r="J234" s="15">
        <f>SUM(I232:I234)</f>
        <v>-30.159999999999854</v>
      </c>
      <c r="K234" s="15">
        <f>SUM(G232:G234)</f>
        <v>1490</v>
      </c>
      <c r="L234" s="1">
        <f t="shared" ref="L234:L236" si="148">J234/K234</f>
        <v>-2.0241610738254937E-2</v>
      </c>
    </row>
    <row r="235" spans="1:12" x14ac:dyDescent="0.25">
      <c r="C235" s="15">
        <v>45</v>
      </c>
      <c r="D235" s="50"/>
      <c r="E235" s="15">
        <v>73200</v>
      </c>
      <c r="F235" s="15">
        <v>73300</v>
      </c>
      <c r="G235" s="15">
        <f t="shared" ref="G235:G236" si="149">ABS(E235-F235)</f>
        <v>100</v>
      </c>
      <c r="H235" s="15">
        <v>-3.35</v>
      </c>
      <c r="I235" s="15">
        <f t="shared" ref="I235:I236" si="150">G235*H235</f>
        <v>-335</v>
      </c>
      <c r="J235" s="15"/>
      <c r="K235" s="15"/>
      <c r="L235" s="1"/>
    </row>
    <row r="236" spans="1:12" x14ac:dyDescent="0.25">
      <c r="C236" s="15"/>
      <c r="D236" s="50"/>
      <c r="E236" s="15">
        <v>73300</v>
      </c>
      <c r="F236" s="15">
        <v>73838</v>
      </c>
      <c r="G236" s="15">
        <f t="shared" si="149"/>
        <v>538</v>
      </c>
      <c r="H236" s="15">
        <v>0.13</v>
      </c>
      <c r="I236" s="15">
        <f t="shared" si="150"/>
        <v>69.94</v>
      </c>
      <c r="J236" s="15">
        <f>SUM(I232:I236)</f>
        <v>-295.21999999999986</v>
      </c>
      <c r="K236" s="15">
        <f>SUM(G232:G236)</f>
        <v>2128</v>
      </c>
      <c r="L236" s="1">
        <f t="shared" si="148"/>
        <v>-0.13873120300751873</v>
      </c>
    </row>
    <row r="237" spans="1:12" x14ac:dyDescent="0.25">
      <c r="C237" s="15"/>
      <c r="D237" s="50"/>
      <c r="E237" s="15"/>
      <c r="F237" s="15"/>
      <c r="G237" s="15"/>
      <c r="H237" s="15"/>
      <c r="I237" s="15"/>
      <c r="J237" s="15"/>
      <c r="K237" s="15"/>
      <c r="L237" s="1"/>
    </row>
    <row r="238" spans="1:12" x14ac:dyDescent="0.25">
      <c r="A238" s="1" t="s">
        <v>115</v>
      </c>
      <c r="C238" s="15">
        <v>20</v>
      </c>
      <c r="D238" s="1"/>
      <c r="E238" s="15">
        <v>72500</v>
      </c>
      <c r="F238" s="15">
        <v>73200</v>
      </c>
      <c r="G238" s="15">
        <f t="shared" ref="G238:G244" si="151">ABS(E238-F238)</f>
        <v>700</v>
      </c>
      <c r="H238" s="15">
        <v>-3.35</v>
      </c>
      <c r="I238" s="15">
        <f t="shared" ref="I238:I244" si="152">G238*H238</f>
        <v>-2345</v>
      </c>
      <c r="J238" s="15"/>
      <c r="K238" s="15"/>
      <c r="L238" s="1"/>
    </row>
    <row r="239" spans="1:12" x14ac:dyDescent="0.25">
      <c r="C239" s="15"/>
      <c r="D239" s="50"/>
      <c r="E239" s="15">
        <v>73200</v>
      </c>
      <c r="F239" s="15">
        <v>73300</v>
      </c>
      <c r="G239" s="15">
        <f t="shared" si="151"/>
        <v>100</v>
      </c>
      <c r="H239" s="15">
        <v>-3.35</v>
      </c>
      <c r="I239" s="15">
        <f t="shared" si="152"/>
        <v>-335</v>
      </c>
      <c r="J239" s="15"/>
      <c r="K239" s="15"/>
      <c r="L239" s="1"/>
    </row>
    <row r="240" spans="1:12" x14ac:dyDescent="0.25">
      <c r="C240" s="15"/>
      <c r="D240" s="50"/>
      <c r="E240" s="15">
        <v>73300</v>
      </c>
      <c r="F240" s="15">
        <v>73838</v>
      </c>
      <c r="G240" s="15">
        <f t="shared" si="151"/>
        <v>538</v>
      </c>
      <c r="H240" s="15">
        <v>0.13</v>
      </c>
      <c r="I240" s="15">
        <f t="shared" si="152"/>
        <v>69.94</v>
      </c>
      <c r="J240" s="15">
        <f>SUM(I238:I240)</f>
        <v>-2610.06</v>
      </c>
      <c r="K240" s="15">
        <f>SUM(G238:G240)</f>
        <v>1338</v>
      </c>
      <c r="L240" s="1">
        <f>J240/K240</f>
        <v>-1.9507174887892376</v>
      </c>
    </row>
    <row r="241" spans="1:12" s="1" customFormat="1" x14ac:dyDescent="0.25">
      <c r="C241" s="15">
        <v>35</v>
      </c>
      <c r="D241" s="50"/>
      <c r="E241" s="15">
        <v>73838</v>
      </c>
      <c r="F241" s="15">
        <v>74465</v>
      </c>
      <c r="G241" s="15">
        <f t="shared" si="151"/>
        <v>627</v>
      </c>
      <c r="H241" s="15">
        <v>0.13</v>
      </c>
      <c r="I241" s="15">
        <f t="shared" si="152"/>
        <v>81.510000000000005</v>
      </c>
      <c r="J241" s="15">
        <f>SUM(I238:I241)</f>
        <v>-2528.5499999999997</v>
      </c>
      <c r="K241" s="15">
        <f>SUM(G238:G241)</f>
        <v>1965</v>
      </c>
      <c r="L241" s="1">
        <f>J241/K241</f>
        <v>-1.2867938931297709</v>
      </c>
    </row>
    <row r="242" spans="1:12" s="1" customFormat="1" x14ac:dyDescent="0.25">
      <c r="C242" s="15">
        <v>45</v>
      </c>
      <c r="D242" s="50"/>
      <c r="E242" s="15">
        <v>74465</v>
      </c>
      <c r="F242" s="15">
        <v>74501</v>
      </c>
      <c r="G242" s="15">
        <f t="shared" si="151"/>
        <v>36</v>
      </c>
      <c r="H242" s="15">
        <v>0.13</v>
      </c>
      <c r="I242" s="15">
        <f t="shared" si="152"/>
        <v>4.68</v>
      </c>
      <c r="J242" s="15"/>
      <c r="K242" s="15"/>
    </row>
    <row r="243" spans="1:12" s="1" customFormat="1" x14ac:dyDescent="0.25">
      <c r="C243" s="15"/>
      <c r="D243" s="50"/>
      <c r="E243" s="15">
        <v>74501</v>
      </c>
      <c r="F243" s="15">
        <v>75450</v>
      </c>
      <c r="G243" s="15">
        <f t="shared" si="151"/>
        <v>949</v>
      </c>
      <c r="H243" s="15">
        <v>-2.34</v>
      </c>
      <c r="I243" s="15">
        <f t="shared" si="152"/>
        <v>-2220.66</v>
      </c>
      <c r="J243" s="15"/>
      <c r="K243" s="15"/>
    </row>
    <row r="244" spans="1:12" s="1" customFormat="1" x14ac:dyDescent="0.25">
      <c r="C244" s="15"/>
      <c r="D244" s="50"/>
      <c r="E244" s="15">
        <v>75450</v>
      </c>
      <c r="F244" s="15">
        <v>75568</v>
      </c>
      <c r="G244" s="15">
        <f t="shared" si="151"/>
        <v>118</v>
      </c>
      <c r="H244" s="15">
        <v>-0.47</v>
      </c>
      <c r="I244" s="15">
        <f t="shared" si="152"/>
        <v>-55.459999999999994</v>
      </c>
      <c r="J244" s="15">
        <f>SUM(I238:I244)</f>
        <v>-4799.99</v>
      </c>
      <c r="K244" s="15">
        <f>SUM(G238:G244)</f>
        <v>3068</v>
      </c>
      <c r="L244" s="1">
        <f>J244/K244</f>
        <v>-1.5645338983050847</v>
      </c>
    </row>
    <row r="245" spans="1:12" s="1" customFormat="1" x14ac:dyDescent="0.25">
      <c r="C245" s="15"/>
      <c r="D245" s="50"/>
      <c r="E245" s="15"/>
      <c r="F245" s="15"/>
      <c r="G245" s="15"/>
      <c r="H245" s="15"/>
      <c r="I245" s="15"/>
      <c r="J245" s="15"/>
      <c r="K245" s="15"/>
    </row>
    <row r="246" spans="1:12" s="1" customFormat="1" x14ac:dyDescent="0.25">
      <c r="A246" s="1" t="s">
        <v>116</v>
      </c>
      <c r="C246" s="15">
        <v>15</v>
      </c>
      <c r="D246" s="50"/>
      <c r="E246" s="15">
        <v>73200</v>
      </c>
      <c r="F246" s="15">
        <v>73300</v>
      </c>
      <c r="G246" s="15">
        <f t="shared" ref="G246:G251" si="153">ABS(E246-F246)</f>
        <v>100</v>
      </c>
      <c r="H246" s="15">
        <v>-3.35</v>
      </c>
      <c r="I246" s="15">
        <f t="shared" ref="I246:I251" si="154">G246*H246</f>
        <v>-335</v>
      </c>
      <c r="J246" s="15"/>
      <c r="K246" s="15"/>
    </row>
    <row r="247" spans="1:12" s="1" customFormat="1" x14ac:dyDescent="0.25">
      <c r="C247" s="15"/>
      <c r="D247" s="50"/>
      <c r="E247" s="15">
        <v>73300</v>
      </c>
      <c r="F247" s="15">
        <v>73838</v>
      </c>
      <c r="G247" s="15">
        <f t="shared" si="153"/>
        <v>538</v>
      </c>
      <c r="H247" s="15">
        <v>0.13</v>
      </c>
      <c r="I247" s="15">
        <f t="shared" si="154"/>
        <v>69.94</v>
      </c>
      <c r="J247" s="15">
        <f>SUM(I246:I247)</f>
        <v>-265.06</v>
      </c>
      <c r="K247" s="15">
        <f>SUM(G246:G247)</f>
        <v>638</v>
      </c>
      <c r="L247" s="1">
        <f>J247/K247</f>
        <v>-0.41545454545454547</v>
      </c>
    </row>
    <row r="248" spans="1:12" s="1" customFormat="1" x14ac:dyDescent="0.25">
      <c r="C248" s="15">
        <v>30</v>
      </c>
      <c r="D248" s="50"/>
      <c r="E248" s="15">
        <v>73838</v>
      </c>
      <c r="F248" s="15">
        <v>74465</v>
      </c>
      <c r="G248" s="15">
        <f t="shared" si="153"/>
        <v>627</v>
      </c>
      <c r="H248" s="15">
        <v>0.13</v>
      </c>
      <c r="I248" s="15">
        <f t="shared" si="154"/>
        <v>81.510000000000005</v>
      </c>
      <c r="J248" s="15">
        <f t="shared" ref="J248" si="155">SUM(I246:I248)</f>
        <v>-183.55</v>
      </c>
      <c r="K248" s="15">
        <f t="shared" ref="K248" si="156">SUM(G246:G248)</f>
        <v>1265</v>
      </c>
      <c r="L248" s="1">
        <f t="shared" ref="L248:L251" si="157">J248/K248</f>
        <v>-0.14509881422924903</v>
      </c>
    </row>
    <row r="249" spans="1:12" s="1" customFormat="1" x14ac:dyDescent="0.25">
      <c r="C249" s="15">
        <v>45</v>
      </c>
      <c r="D249" s="50"/>
      <c r="E249" s="15">
        <v>74465</v>
      </c>
      <c r="F249" s="15">
        <v>74501</v>
      </c>
      <c r="G249" s="15">
        <f t="shared" si="153"/>
        <v>36</v>
      </c>
      <c r="H249" s="15">
        <v>0.13</v>
      </c>
      <c r="I249" s="15">
        <f t="shared" si="154"/>
        <v>4.68</v>
      </c>
      <c r="J249" s="15"/>
      <c r="K249" s="15"/>
    </row>
    <row r="250" spans="1:12" x14ac:dyDescent="0.25">
      <c r="C250" s="15"/>
      <c r="D250" s="50"/>
      <c r="E250" s="15">
        <v>74501</v>
      </c>
      <c r="F250" s="15">
        <v>75450</v>
      </c>
      <c r="G250" s="15">
        <f t="shared" si="153"/>
        <v>949</v>
      </c>
      <c r="H250" s="15">
        <v>-2.34</v>
      </c>
      <c r="I250" s="15">
        <f t="shared" si="154"/>
        <v>-2220.66</v>
      </c>
      <c r="J250" s="15"/>
      <c r="K250" s="15"/>
      <c r="L250" s="1"/>
    </row>
    <row r="251" spans="1:12" x14ac:dyDescent="0.25">
      <c r="C251" s="15"/>
      <c r="D251" s="50"/>
      <c r="E251" s="15">
        <v>75450</v>
      </c>
      <c r="F251" s="15">
        <v>75568</v>
      </c>
      <c r="G251" s="15">
        <f t="shared" si="153"/>
        <v>118</v>
      </c>
      <c r="H251" s="15">
        <v>-0.47</v>
      </c>
      <c r="I251" s="15">
        <f t="shared" si="154"/>
        <v>-55.459999999999994</v>
      </c>
      <c r="J251" s="15">
        <f>SUM(I246:I251)</f>
        <v>-2454.9899999999998</v>
      </c>
      <c r="K251" s="15">
        <f>SUM(G246:G251)</f>
        <v>2368</v>
      </c>
      <c r="L251" s="15">
        <f t="shared" si="157"/>
        <v>-1.0367356418918918</v>
      </c>
    </row>
    <row r="252" spans="1:12" x14ac:dyDescent="0.25">
      <c r="C252" s="15"/>
      <c r="D252" s="50"/>
      <c r="E252" s="15"/>
      <c r="F252" s="15"/>
      <c r="G252" s="15"/>
      <c r="H252" s="15"/>
      <c r="I252" s="15"/>
      <c r="J252" s="15"/>
      <c r="K252" s="15"/>
      <c r="L252" s="15"/>
    </row>
    <row r="253" spans="1:12" x14ac:dyDescent="0.25">
      <c r="A253" s="1" t="s">
        <v>117</v>
      </c>
      <c r="B253" s="1" t="s">
        <v>119</v>
      </c>
      <c r="C253" s="15">
        <v>15</v>
      </c>
      <c r="D253" s="50"/>
      <c r="E253" s="15">
        <v>73838</v>
      </c>
      <c r="F253" s="15">
        <v>74465</v>
      </c>
      <c r="G253" s="15">
        <f>ABS(E253-F253)</f>
        <v>627</v>
      </c>
      <c r="H253" s="15">
        <v>0.13</v>
      </c>
      <c r="I253" s="15">
        <f>G253*H253</f>
        <v>81.510000000000005</v>
      </c>
      <c r="J253" s="15">
        <f>I253</f>
        <v>81.510000000000005</v>
      </c>
      <c r="K253" s="15">
        <f>G253</f>
        <v>627</v>
      </c>
      <c r="L253" s="15">
        <f t="shared" ref="L253" si="158">J253/K253</f>
        <v>0.13</v>
      </c>
    </row>
    <row r="254" spans="1:12" x14ac:dyDescent="0.25">
      <c r="C254" s="15">
        <v>45</v>
      </c>
      <c r="D254" s="50"/>
      <c r="E254" s="15">
        <v>74465</v>
      </c>
      <c r="F254" s="15">
        <v>74501</v>
      </c>
      <c r="G254" s="15">
        <f>ABS(E254-F254)</f>
        <v>36</v>
      </c>
      <c r="H254" s="15">
        <v>0.13</v>
      </c>
      <c r="I254" s="15">
        <f>G254*H254</f>
        <v>4.68</v>
      </c>
      <c r="J254" s="15"/>
      <c r="K254" s="15"/>
      <c r="L254" s="15"/>
    </row>
    <row r="255" spans="1:12" x14ac:dyDescent="0.25">
      <c r="C255" s="15"/>
      <c r="D255" s="50"/>
      <c r="E255" s="15">
        <v>74501</v>
      </c>
      <c r="F255" s="15">
        <v>75450</v>
      </c>
      <c r="G255" s="15">
        <f>ABS(E255-F255)</f>
        <v>949</v>
      </c>
      <c r="H255" s="15">
        <v>-2.34</v>
      </c>
      <c r="I255" s="15">
        <f>G255*H255</f>
        <v>-2220.66</v>
      </c>
      <c r="J255" s="15"/>
      <c r="K255" s="15"/>
      <c r="L255" s="15"/>
    </row>
    <row r="256" spans="1:12" s="1" customFormat="1" x14ac:dyDescent="0.25">
      <c r="C256" s="15"/>
      <c r="D256" s="50"/>
      <c r="E256" s="15">
        <v>75450</v>
      </c>
      <c r="F256" s="15">
        <v>75568</v>
      </c>
      <c r="G256" s="15">
        <f>ABS(E256-F256)</f>
        <v>118</v>
      </c>
      <c r="H256" s="15">
        <v>-0.47</v>
      </c>
      <c r="I256" s="15">
        <f>G256*H256</f>
        <v>-55.459999999999994</v>
      </c>
      <c r="J256" s="15"/>
      <c r="K256" s="15"/>
      <c r="L256" s="15"/>
    </row>
    <row r="257" spans="1:12" s="1" customFormat="1" x14ac:dyDescent="0.25">
      <c r="C257" s="15"/>
      <c r="D257" s="50"/>
      <c r="E257" s="15">
        <v>75568</v>
      </c>
      <c r="F257" s="15">
        <v>75950</v>
      </c>
      <c r="G257" s="15">
        <f t="shared" ref="G257" si="159">ABS(E257-F257)</f>
        <v>382</v>
      </c>
      <c r="H257" s="15">
        <v>0.53</v>
      </c>
      <c r="I257" s="15">
        <f t="shared" ref="I257" si="160">G257*H257</f>
        <v>202.46</v>
      </c>
      <c r="J257" s="15"/>
      <c r="K257" s="15"/>
      <c r="L257" s="15"/>
    </row>
    <row r="258" spans="1:12" s="1" customFormat="1" x14ac:dyDescent="0.25">
      <c r="C258" s="15"/>
      <c r="D258" s="50"/>
      <c r="E258" s="15">
        <v>75950</v>
      </c>
      <c r="F258" s="15">
        <v>76200</v>
      </c>
      <c r="G258" s="15">
        <f t="shared" ref="G258:G260" si="161">ABS(E258-F258)</f>
        <v>250</v>
      </c>
      <c r="H258" s="15">
        <v>-1.1599999999999999</v>
      </c>
      <c r="I258" s="15">
        <f t="shared" ref="I258:I260" si="162">G258*H258</f>
        <v>-290</v>
      </c>
      <c r="J258" s="15"/>
      <c r="K258" s="15"/>
      <c r="L258" s="15"/>
    </row>
    <row r="259" spans="1:12" s="1" customFormat="1" x14ac:dyDescent="0.25">
      <c r="C259" s="15"/>
      <c r="D259" s="50"/>
      <c r="E259" s="15">
        <v>76200</v>
      </c>
      <c r="F259" s="15">
        <v>76227</v>
      </c>
      <c r="G259" s="15">
        <f t="shared" si="161"/>
        <v>27</v>
      </c>
      <c r="H259" s="15">
        <v>-1.1599999999999999</v>
      </c>
      <c r="I259" s="15">
        <f t="shared" si="162"/>
        <v>-31.319999999999997</v>
      </c>
      <c r="J259" s="15"/>
      <c r="K259" s="15"/>
      <c r="L259" s="15"/>
    </row>
    <row r="260" spans="1:12" s="1" customFormat="1" x14ac:dyDescent="0.25">
      <c r="C260" s="15"/>
      <c r="D260" s="50"/>
      <c r="E260" s="15">
        <v>76227</v>
      </c>
      <c r="F260" s="15">
        <v>76868</v>
      </c>
      <c r="G260" s="15">
        <f t="shared" si="161"/>
        <v>641</v>
      </c>
      <c r="H260" s="15">
        <v>0.75</v>
      </c>
      <c r="I260" s="15">
        <f t="shared" si="162"/>
        <v>480.75</v>
      </c>
      <c r="J260" s="15">
        <f>SUM(I253:I260)</f>
        <v>-1828.04</v>
      </c>
      <c r="K260" s="15">
        <f>SUM(G253:G260)</f>
        <v>3030</v>
      </c>
      <c r="L260" s="15">
        <f t="shared" ref="L260" si="163">J260/K260</f>
        <v>-0.60331353135313526</v>
      </c>
    </row>
    <row r="261" spans="1:12" s="1" customFormat="1" x14ac:dyDescent="0.25">
      <c r="C261" s="15"/>
      <c r="D261" s="50"/>
      <c r="E261" s="15"/>
      <c r="F261" s="15"/>
      <c r="G261" s="15"/>
      <c r="H261" s="15"/>
      <c r="I261" s="15"/>
      <c r="J261" s="15"/>
      <c r="K261" s="15"/>
      <c r="L261" s="15"/>
    </row>
    <row r="262" spans="1:12" x14ac:dyDescent="0.25">
      <c r="A262" s="1" t="s">
        <v>117</v>
      </c>
      <c r="B262" s="1" t="s">
        <v>120</v>
      </c>
      <c r="C262" s="15">
        <v>15</v>
      </c>
      <c r="D262" s="50"/>
      <c r="E262" s="15">
        <v>73838</v>
      </c>
      <c r="F262" s="15">
        <v>74465</v>
      </c>
      <c r="G262" s="15">
        <f>ABS(E262-F262)</f>
        <v>627</v>
      </c>
      <c r="H262" s="15">
        <v>0.13</v>
      </c>
      <c r="I262" s="15">
        <f>G262*H262</f>
        <v>81.510000000000005</v>
      </c>
      <c r="J262" s="15">
        <f>I262</f>
        <v>81.510000000000005</v>
      </c>
      <c r="K262" s="15">
        <f>G262</f>
        <v>627</v>
      </c>
      <c r="L262" s="15">
        <f t="shared" ref="L262" si="164">J262/K262</f>
        <v>0.13</v>
      </c>
    </row>
    <row r="263" spans="1:12" x14ac:dyDescent="0.25">
      <c r="C263" s="15">
        <v>45</v>
      </c>
      <c r="D263" s="50"/>
      <c r="E263" s="15">
        <v>74465</v>
      </c>
      <c r="F263" s="15">
        <v>74501</v>
      </c>
      <c r="G263" s="15">
        <f>ABS(E263-F263)</f>
        <v>36</v>
      </c>
      <c r="H263" s="15">
        <v>0.13</v>
      </c>
      <c r="I263" s="15">
        <f>G263*H263</f>
        <v>4.68</v>
      </c>
      <c r="J263" s="15"/>
      <c r="K263" s="15"/>
      <c r="L263" s="15"/>
    </row>
    <row r="264" spans="1:12" x14ac:dyDescent="0.25">
      <c r="C264" s="15"/>
      <c r="D264" s="50"/>
      <c r="E264" s="15">
        <v>74501</v>
      </c>
      <c r="F264" s="15">
        <v>75450</v>
      </c>
      <c r="G264" s="15">
        <f>ABS(E264-F264)</f>
        <v>949</v>
      </c>
      <c r="H264" s="15">
        <v>-2.34</v>
      </c>
      <c r="I264" s="15">
        <f>G264*H264</f>
        <v>-2220.66</v>
      </c>
      <c r="J264" s="15"/>
      <c r="K264" s="15"/>
      <c r="L264" s="15"/>
    </row>
    <row r="265" spans="1:12" s="1" customFormat="1" x14ac:dyDescent="0.25">
      <c r="C265" s="15"/>
      <c r="D265" s="50"/>
      <c r="E265" s="15">
        <v>75450</v>
      </c>
      <c r="F265" s="15">
        <v>75568</v>
      </c>
      <c r="G265" s="15">
        <f>ABS(E265-F265)</f>
        <v>118</v>
      </c>
      <c r="H265" s="15">
        <v>-0.47</v>
      </c>
      <c r="I265" s="15">
        <f>G265*H265</f>
        <v>-55.459999999999994</v>
      </c>
      <c r="J265" s="15"/>
      <c r="K265" s="15"/>
      <c r="L265" s="15"/>
    </row>
    <row r="266" spans="1:12" s="1" customFormat="1" x14ac:dyDescent="0.25">
      <c r="C266" s="15"/>
      <c r="D266" s="50"/>
      <c r="E266" s="15">
        <v>75568</v>
      </c>
      <c r="F266" s="15">
        <v>75950</v>
      </c>
      <c r="G266" s="15">
        <f t="shared" ref="G266:G269" si="165">ABS(E266-F266)</f>
        <v>382</v>
      </c>
      <c r="H266" s="15">
        <v>0.53</v>
      </c>
      <c r="I266" s="15">
        <f t="shared" ref="I266:I269" si="166">G266*H266</f>
        <v>202.46</v>
      </c>
      <c r="J266" s="15"/>
      <c r="K266" s="15"/>
      <c r="L266" s="15"/>
    </row>
    <row r="267" spans="1:12" s="1" customFormat="1" x14ac:dyDescent="0.25">
      <c r="C267" s="15"/>
      <c r="D267" s="50"/>
      <c r="E267" s="15">
        <v>75950</v>
      </c>
      <c r="F267" s="15">
        <v>76200</v>
      </c>
      <c r="G267" s="15">
        <f t="shared" si="165"/>
        <v>250</v>
      </c>
      <c r="H267" s="15">
        <v>-1.1599999999999999</v>
      </c>
      <c r="I267" s="15">
        <f t="shared" si="166"/>
        <v>-290</v>
      </c>
      <c r="J267" s="15"/>
      <c r="K267" s="15"/>
      <c r="L267" s="15"/>
    </row>
    <row r="268" spans="1:12" s="1" customFormat="1" x14ac:dyDescent="0.25">
      <c r="C268" s="15"/>
      <c r="D268" s="50"/>
      <c r="E268" s="15">
        <v>76200</v>
      </c>
      <c r="F268" s="15">
        <v>76227</v>
      </c>
      <c r="G268" s="15">
        <f t="shared" si="165"/>
        <v>27</v>
      </c>
      <c r="H268" s="15">
        <v>-1.1599999999999999</v>
      </c>
      <c r="I268" s="15">
        <f t="shared" si="166"/>
        <v>-31.319999999999997</v>
      </c>
      <c r="J268" s="15"/>
      <c r="K268" s="15"/>
      <c r="L268" s="15"/>
    </row>
    <row r="269" spans="1:12" s="1" customFormat="1" x14ac:dyDescent="0.25">
      <c r="C269" s="15"/>
      <c r="D269" s="50"/>
      <c r="E269" s="15">
        <v>76227</v>
      </c>
      <c r="F269" s="15">
        <v>76868</v>
      </c>
      <c r="G269" s="15">
        <f t="shared" si="165"/>
        <v>641</v>
      </c>
      <c r="H269" s="15">
        <v>0.75</v>
      </c>
      <c r="I269" s="15">
        <f t="shared" si="166"/>
        <v>480.75</v>
      </c>
      <c r="J269" s="15">
        <f>SUM(I262:I269)</f>
        <v>-1828.04</v>
      </c>
      <c r="K269" s="15">
        <f>SUM(G262:G269)</f>
        <v>3030</v>
      </c>
      <c r="L269" s="15">
        <f t="shared" ref="L269" si="167">J269/K269</f>
        <v>-0.60331353135313526</v>
      </c>
    </row>
    <row r="270" spans="1:12" s="1" customFormat="1" x14ac:dyDescent="0.25">
      <c r="C270" s="15"/>
      <c r="D270" s="50"/>
      <c r="E270" s="15"/>
      <c r="F270" s="15"/>
      <c r="G270" s="15"/>
      <c r="H270" s="15"/>
      <c r="I270" s="15"/>
      <c r="J270" s="15"/>
      <c r="K270" s="15"/>
      <c r="L270" s="15"/>
    </row>
    <row r="271" spans="1:12" s="1" customFormat="1" x14ac:dyDescent="0.25">
      <c r="A271" s="1" t="s">
        <v>118</v>
      </c>
      <c r="B271" s="1" t="s">
        <v>119</v>
      </c>
      <c r="C271" s="15">
        <v>35</v>
      </c>
      <c r="D271" s="50"/>
      <c r="E271" s="15">
        <v>74465</v>
      </c>
      <c r="F271" s="15">
        <v>74501</v>
      </c>
      <c r="G271" s="15">
        <f>ABS(E271-F271)</f>
        <v>36</v>
      </c>
      <c r="H271" s="15">
        <v>0.13</v>
      </c>
      <c r="I271" s="15">
        <f>G271*H271</f>
        <v>4.68</v>
      </c>
      <c r="J271" s="15"/>
      <c r="K271" s="15"/>
      <c r="L271" s="15"/>
    </row>
    <row r="272" spans="1:12" s="1" customFormat="1" x14ac:dyDescent="0.25">
      <c r="C272" s="15"/>
      <c r="D272" s="50"/>
      <c r="E272" s="15">
        <v>74501</v>
      </c>
      <c r="F272" s="15">
        <v>75450</v>
      </c>
      <c r="G272" s="15">
        <f>ABS(E272-F272)</f>
        <v>949</v>
      </c>
      <c r="H272" s="15">
        <v>-2.34</v>
      </c>
      <c r="I272" s="15">
        <f>G272*H272</f>
        <v>-2220.66</v>
      </c>
      <c r="J272" s="15"/>
      <c r="K272" s="15"/>
      <c r="L272" s="15"/>
    </row>
    <row r="273" spans="1:12" s="1" customFormat="1" x14ac:dyDescent="0.25">
      <c r="C273" s="15"/>
      <c r="D273" s="50"/>
      <c r="E273" s="15">
        <v>75450</v>
      </c>
      <c r="F273" s="15">
        <v>75568</v>
      </c>
      <c r="G273" s="15">
        <f>ABS(E273-F273)</f>
        <v>118</v>
      </c>
      <c r="H273" s="15">
        <v>-0.47</v>
      </c>
      <c r="I273" s="15">
        <f>G273*H273</f>
        <v>-55.459999999999994</v>
      </c>
      <c r="J273" s="15"/>
      <c r="K273" s="15"/>
      <c r="L273" s="15"/>
    </row>
    <row r="274" spans="1:12" s="1" customFormat="1" x14ac:dyDescent="0.25">
      <c r="C274" s="15"/>
      <c r="D274" s="50"/>
      <c r="E274" s="15">
        <v>75568</v>
      </c>
      <c r="F274" s="15">
        <v>75950</v>
      </c>
      <c r="G274" s="15">
        <f t="shared" ref="G274:G277" si="168">ABS(E274-F274)</f>
        <v>382</v>
      </c>
      <c r="H274" s="15">
        <v>0.53</v>
      </c>
      <c r="I274" s="15">
        <f t="shared" ref="I274:I277" si="169">G274*H274</f>
        <v>202.46</v>
      </c>
      <c r="J274" s="15"/>
      <c r="K274" s="15"/>
      <c r="L274" s="15"/>
    </row>
    <row r="275" spans="1:12" s="1" customFormat="1" x14ac:dyDescent="0.25">
      <c r="C275" s="15"/>
      <c r="D275" s="50"/>
      <c r="E275" s="15">
        <v>75950</v>
      </c>
      <c r="F275" s="15">
        <v>76200</v>
      </c>
      <c r="G275" s="15">
        <f t="shared" si="168"/>
        <v>250</v>
      </c>
      <c r="H275" s="15">
        <v>-1.1599999999999999</v>
      </c>
      <c r="I275" s="15">
        <f t="shared" si="169"/>
        <v>-290</v>
      </c>
      <c r="J275" s="15"/>
      <c r="K275" s="15"/>
      <c r="L275" s="15"/>
    </row>
    <row r="276" spans="1:12" s="1" customFormat="1" x14ac:dyDescent="0.25">
      <c r="C276" s="15"/>
      <c r="D276" s="50"/>
      <c r="E276" s="15">
        <v>76200</v>
      </c>
      <c r="F276" s="15">
        <v>76227</v>
      </c>
      <c r="G276" s="15">
        <f t="shared" si="168"/>
        <v>27</v>
      </c>
      <c r="H276" s="15">
        <v>-1.1599999999999999</v>
      </c>
      <c r="I276" s="15">
        <f t="shared" si="169"/>
        <v>-31.319999999999997</v>
      </c>
      <c r="J276" s="15"/>
      <c r="K276" s="15"/>
      <c r="L276" s="15"/>
    </row>
    <row r="277" spans="1:12" s="1" customFormat="1" x14ac:dyDescent="0.25">
      <c r="C277" s="15"/>
      <c r="D277" s="50"/>
      <c r="E277" s="15">
        <v>76227</v>
      </c>
      <c r="F277" s="15">
        <v>76868</v>
      </c>
      <c r="G277" s="15">
        <f t="shared" si="168"/>
        <v>641</v>
      </c>
      <c r="H277" s="15">
        <v>0.75</v>
      </c>
      <c r="I277" s="15">
        <f t="shared" si="169"/>
        <v>480.75</v>
      </c>
      <c r="J277" s="15">
        <f>SUM(I271:I277)</f>
        <v>-1909.5500000000002</v>
      </c>
      <c r="K277" s="15">
        <f>SUM(G271:G277)</f>
        <v>2403</v>
      </c>
      <c r="L277" s="15">
        <f t="shared" ref="L277" si="170">J277/K277</f>
        <v>-0.79465251768622558</v>
      </c>
    </row>
    <row r="278" spans="1:12" s="1" customFormat="1" x14ac:dyDescent="0.25">
      <c r="D278"/>
      <c r="E278"/>
      <c r="F278"/>
      <c r="G278"/>
      <c r="H278"/>
      <c r="I278"/>
      <c r="J278"/>
      <c r="K278"/>
      <c r="L278" s="15"/>
    </row>
    <row r="279" spans="1:12" s="1" customFormat="1" x14ac:dyDescent="0.25">
      <c r="A279" s="1" t="s">
        <v>118</v>
      </c>
      <c r="B279" s="1" t="s">
        <v>120</v>
      </c>
      <c r="C279" s="15">
        <v>35</v>
      </c>
      <c r="D279" s="50"/>
      <c r="E279" s="15">
        <v>74465</v>
      </c>
      <c r="F279" s="15">
        <v>74501</v>
      </c>
      <c r="G279" s="15">
        <f>ABS(E279-F279)</f>
        <v>36</v>
      </c>
      <c r="H279" s="15">
        <v>0.13</v>
      </c>
      <c r="I279" s="15">
        <f>G279*H279</f>
        <v>4.68</v>
      </c>
      <c r="J279" s="15"/>
      <c r="K279" s="15"/>
      <c r="L279" s="15"/>
    </row>
    <row r="280" spans="1:12" s="1" customFormat="1" x14ac:dyDescent="0.25">
      <c r="C280" s="15"/>
      <c r="D280" s="50"/>
      <c r="E280" s="15">
        <v>74501</v>
      </c>
      <c r="F280" s="15">
        <v>75450</v>
      </c>
      <c r="G280" s="15">
        <f>ABS(E280-F280)</f>
        <v>949</v>
      </c>
      <c r="H280" s="15">
        <v>-2.34</v>
      </c>
      <c r="I280" s="15">
        <f>G280*H280</f>
        <v>-2220.66</v>
      </c>
      <c r="J280" s="15"/>
      <c r="K280" s="15"/>
      <c r="L280" s="15"/>
    </row>
    <row r="281" spans="1:12" x14ac:dyDescent="0.25">
      <c r="C281" s="15"/>
      <c r="D281" s="50"/>
      <c r="E281" s="15">
        <v>75450</v>
      </c>
      <c r="F281" s="15">
        <v>75568</v>
      </c>
      <c r="G281" s="15">
        <f>ABS(E281-F281)</f>
        <v>118</v>
      </c>
      <c r="H281" s="15">
        <v>-0.47</v>
      </c>
      <c r="I281" s="15">
        <f>G281*H281</f>
        <v>-55.459999999999994</v>
      </c>
      <c r="J281" s="15"/>
      <c r="K281" s="15"/>
      <c r="L281" s="15"/>
    </row>
    <row r="282" spans="1:12" x14ac:dyDescent="0.25">
      <c r="C282" s="15"/>
      <c r="D282" s="50"/>
      <c r="E282" s="15">
        <v>75568</v>
      </c>
      <c r="F282" s="15">
        <v>75950</v>
      </c>
      <c r="G282" s="15">
        <f t="shared" ref="G282:G285" si="171">ABS(E282-F282)</f>
        <v>382</v>
      </c>
      <c r="H282" s="15">
        <v>0.53</v>
      </c>
      <c r="I282" s="15">
        <f t="shared" ref="I282:I285" si="172">G282*H282</f>
        <v>202.46</v>
      </c>
      <c r="J282" s="15"/>
      <c r="K282" s="15"/>
      <c r="L282" s="15"/>
    </row>
    <row r="283" spans="1:12" x14ac:dyDescent="0.25">
      <c r="C283" s="15"/>
      <c r="D283" s="50"/>
      <c r="E283" s="15">
        <v>75950</v>
      </c>
      <c r="F283" s="15">
        <v>76200</v>
      </c>
      <c r="G283" s="15">
        <f t="shared" si="171"/>
        <v>250</v>
      </c>
      <c r="H283" s="15">
        <v>-1.1599999999999999</v>
      </c>
      <c r="I283" s="15">
        <f t="shared" si="172"/>
        <v>-290</v>
      </c>
      <c r="J283" s="15"/>
      <c r="K283" s="15"/>
      <c r="L283" s="15"/>
    </row>
    <row r="284" spans="1:12" x14ac:dyDescent="0.25">
      <c r="C284" s="15"/>
      <c r="D284" s="50"/>
      <c r="E284" s="15">
        <v>76200</v>
      </c>
      <c r="F284" s="15">
        <v>76227</v>
      </c>
      <c r="G284" s="15">
        <f t="shared" si="171"/>
        <v>27</v>
      </c>
      <c r="H284" s="15">
        <v>-1.1599999999999999</v>
      </c>
      <c r="I284" s="15">
        <f t="shared" si="172"/>
        <v>-31.319999999999997</v>
      </c>
      <c r="J284" s="15"/>
      <c r="K284" s="15"/>
      <c r="L284" s="15"/>
    </row>
    <row r="285" spans="1:12" x14ac:dyDescent="0.25">
      <c r="C285" s="15"/>
      <c r="D285" s="50"/>
      <c r="E285" s="15">
        <v>76227</v>
      </c>
      <c r="F285" s="15">
        <v>76868</v>
      </c>
      <c r="G285" s="15">
        <f t="shared" si="171"/>
        <v>641</v>
      </c>
      <c r="H285" s="15">
        <v>0.75</v>
      </c>
      <c r="I285" s="15">
        <f t="shared" si="172"/>
        <v>480.75</v>
      </c>
      <c r="J285" s="15">
        <f>SUM(I279:I285)</f>
        <v>-1909.5500000000002</v>
      </c>
      <c r="K285" s="15">
        <f>SUM(G279:G285)</f>
        <v>2403</v>
      </c>
      <c r="L285" s="15">
        <f t="shared" ref="L285" si="173">J285/K285</f>
        <v>-0.79465251768622558</v>
      </c>
    </row>
    <row r="286" spans="1:12" x14ac:dyDescent="0.25">
      <c r="C286" s="15"/>
      <c r="L286" s="15"/>
    </row>
    <row r="287" spans="1:12" x14ac:dyDescent="0.25">
      <c r="A287" s="1" t="s">
        <v>99</v>
      </c>
      <c r="B287" s="1" t="s">
        <v>119</v>
      </c>
      <c r="C287" s="15">
        <v>20</v>
      </c>
      <c r="E287" s="15">
        <v>75568</v>
      </c>
      <c r="F287" s="15">
        <v>75950</v>
      </c>
      <c r="G287" s="15">
        <f t="shared" ref="G287:G290" si="174">ABS(E287-F287)</f>
        <v>382</v>
      </c>
      <c r="H287" s="15">
        <v>0.53</v>
      </c>
      <c r="I287" s="15">
        <f t="shared" ref="I287:I290" si="175">G287*H287</f>
        <v>202.46</v>
      </c>
      <c r="J287" s="15"/>
      <c r="K287" s="15"/>
      <c r="L287" s="15"/>
    </row>
    <row r="288" spans="1:12" x14ac:dyDescent="0.25">
      <c r="C288" s="15"/>
      <c r="E288" s="15">
        <v>75950</v>
      </c>
      <c r="F288" s="15">
        <v>76200</v>
      </c>
      <c r="G288" s="15">
        <f t="shared" si="174"/>
        <v>250</v>
      </c>
      <c r="H288" s="15">
        <v>-1.1599999999999999</v>
      </c>
      <c r="I288" s="15">
        <f t="shared" si="175"/>
        <v>-290</v>
      </c>
      <c r="J288" s="15"/>
      <c r="K288" s="15"/>
      <c r="L288" s="15"/>
    </row>
    <row r="289" spans="1:12" x14ac:dyDescent="0.25">
      <c r="C289" s="15"/>
      <c r="E289" s="15">
        <v>76200</v>
      </c>
      <c r="F289" s="15">
        <v>76227</v>
      </c>
      <c r="G289" s="15">
        <f t="shared" si="174"/>
        <v>27</v>
      </c>
      <c r="H289" s="15">
        <v>-1.1599999999999999</v>
      </c>
      <c r="I289" s="15">
        <f t="shared" si="175"/>
        <v>-31.319999999999997</v>
      </c>
      <c r="J289" s="15"/>
      <c r="K289" s="15"/>
      <c r="L289" s="15"/>
    </row>
    <row r="290" spans="1:12" x14ac:dyDescent="0.25">
      <c r="C290" s="15"/>
      <c r="E290" s="15">
        <v>76227</v>
      </c>
      <c r="F290" s="15">
        <v>76868</v>
      </c>
      <c r="G290" s="15">
        <f t="shared" si="174"/>
        <v>641</v>
      </c>
      <c r="H290" s="15">
        <v>0.75</v>
      </c>
      <c r="I290" s="15">
        <f t="shared" si="175"/>
        <v>480.75</v>
      </c>
      <c r="J290" s="15">
        <f>SUM(I287:I290)</f>
        <v>361.89</v>
      </c>
      <c r="K290" s="15">
        <f>SUM(G287:G290)</f>
        <v>1300</v>
      </c>
      <c r="L290" s="15">
        <f t="shared" ref="L290" si="176">J290/K290</f>
        <v>0.27837692307692308</v>
      </c>
    </row>
    <row r="291" spans="1:12" x14ac:dyDescent="0.25">
      <c r="C291" s="15"/>
      <c r="E291" s="1"/>
      <c r="F291" s="1"/>
      <c r="G291" s="1"/>
      <c r="H291" s="1"/>
      <c r="I291" s="1"/>
      <c r="J291" s="1"/>
      <c r="K291" s="1"/>
      <c r="L291" s="15"/>
    </row>
    <row r="292" spans="1:12" x14ac:dyDescent="0.25">
      <c r="A292" s="1" t="s">
        <v>99</v>
      </c>
      <c r="B292" s="1" t="s">
        <v>120</v>
      </c>
      <c r="C292" s="15">
        <v>20</v>
      </c>
      <c r="D292" s="1"/>
      <c r="E292" s="15">
        <v>75568</v>
      </c>
      <c r="F292" s="15">
        <v>75950</v>
      </c>
      <c r="G292" s="15">
        <f t="shared" ref="G292:G295" si="177">ABS(E292-F292)</f>
        <v>382</v>
      </c>
      <c r="H292" s="15">
        <v>0.53</v>
      </c>
      <c r="I292" s="15">
        <f t="shared" ref="I292:I295" si="178">G292*H292</f>
        <v>202.46</v>
      </c>
      <c r="J292" s="15"/>
      <c r="K292" s="15"/>
      <c r="L292" s="15"/>
    </row>
    <row r="293" spans="1:12" x14ac:dyDescent="0.25">
      <c r="C293" s="15"/>
      <c r="D293" s="1"/>
      <c r="E293" s="15">
        <v>75950</v>
      </c>
      <c r="F293" s="15">
        <v>76200</v>
      </c>
      <c r="G293" s="15">
        <f t="shared" si="177"/>
        <v>250</v>
      </c>
      <c r="H293" s="15">
        <v>-1.1599999999999999</v>
      </c>
      <c r="I293" s="15">
        <f t="shared" si="178"/>
        <v>-290</v>
      </c>
      <c r="J293" s="15"/>
      <c r="K293" s="15"/>
      <c r="L293" s="15"/>
    </row>
    <row r="294" spans="1:12" x14ac:dyDescent="0.25">
      <c r="C294" s="15"/>
      <c r="D294" s="1"/>
      <c r="E294" s="15">
        <v>76200</v>
      </c>
      <c r="F294" s="15">
        <v>76227</v>
      </c>
      <c r="G294" s="15">
        <f t="shared" si="177"/>
        <v>27</v>
      </c>
      <c r="H294" s="15">
        <v>-1.1599999999999999</v>
      </c>
      <c r="I294" s="15">
        <f t="shared" si="178"/>
        <v>-31.319999999999997</v>
      </c>
      <c r="J294" s="15"/>
      <c r="K294" s="15"/>
      <c r="L294" s="15"/>
    </row>
    <row r="295" spans="1:12" x14ac:dyDescent="0.25">
      <c r="C295" s="15"/>
      <c r="D295" s="1"/>
      <c r="E295" s="15">
        <v>76227</v>
      </c>
      <c r="F295" s="15">
        <v>76868</v>
      </c>
      <c r="G295" s="15">
        <f t="shared" si="177"/>
        <v>641</v>
      </c>
      <c r="H295" s="15">
        <v>0.75</v>
      </c>
      <c r="I295" s="15">
        <f t="shared" si="178"/>
        <v>480.75</v>
      </c>
      <c r="J295" s="15">
        <f>SUM(I292:I295)</f>
        <v>361.89</v>
      </c>
      <c r="K295" s="15">
        <f>SUM(G292:G295)</f>
        <v>1300</v>
      </c>
      <c r="L295" s="15">
        <f t="shared" ref="L295" si="179">J295/K295</f>
        <v>0.27837692307692308</v>
      </c>
    </row>
    <row r="296" spans="1:12" s="1" customFormat="1" x14ac:dyDescent="0.25">
      <c r="C296" s="15"/>
      <c r="D296"/>
      <c r="E296"/>
      <c r="F296"/>
      <c r="G296"/>
      <c r="H296"/>
      <c r="I296"/>
      <c r="J296"/>
      <c r="K296"/>
      <c r="L296"/>
    </row>
    <row r="297" spans="1:12" s="1" customFormat="1" x14ac:dyDescent="0.25">
      <c r="A297" s="1" t="s">
        <v>121</v>
      </c>
      <c r="C297" s="15">
        <v>15</v>
      </c>
      <c r="D297"/>
      <c r="E297" s="15">
        <v>76200</v>
      </c>
      <c r="F297" s="15">
        <v>76227</v>
      </c>
      <c r="G297" s="15">
        <f t="shared" ref="G297:G298" si="180">ABS(E297-F297)</f>
        <v>27</v>
      </c>
      <c r="H297" s="15">
        <v>-1.1599999999999999</v>
      </c>
      <c r="I297" s="15">
        <f t="shared" ref="I297:I298" si="181">G297*H297</f>
        <v>-31.319999999999997</v>
      </c>
      <c r="J297" s="15"/>
      <c r="K297" s="15"/>
      <c r="L297" s="15"/>
    </row>
    <row r="298" spans="1:12" s="1" customFormat="1" x14ac:dyDescent="0.25">
      <c r="C298" s="15"/>
      <c r="D298"/>
      <c r="E298" s="15">
        <v>76227</v>
      </c>
      <c r="F298" s="15">
        <v>76868</v>
      </c>
      <c r="G298" s="15">
        <f t="shared" si="180"/>
        <v>641</v>
      </c>
      <c r="H298" s="15">
        <v>0.75</v>
      </c>
      <c r="I298" s="15">
        <f t="shared" si="181"/>
        <v>480.75</v>
      </c>
      <c r="J298" s="15">
        <f>SUM(I297:I298)</f>
        <v>449.43</v>
      </c>
      <c r="K298" s="15">
        <f>SUM(G297:G298)</f>
        <v>668</v>
      </c>
      <c r="L298" s="15">
        <f t="shared" ref="L298" si="182">J298/K298</f>
        <v>0.67279940119760484</v>
      </c>
    </row>
    <row r="299" spans="1:12" s="1" customFormat="1" x14ac:dyDescent="0.25">
      <c r="C299" s="15"/>
      <c r="D299"/>
      <c r="E299"/>
      <c r="F299"/>
      <c r="G299"/>
      <c r="H299"/>
      <c r="I299"/>
      <c r="J299"/>
      <c r="K299"/>
      <c r="L299"/>
    </row>
    <row r="300" spans="1:12" x14ac:dyDescent="0.25">
      <c r="A300" s="1" t="s">
        <v>121</v>
      </c>
      <c r="C300" s="15" t="s">
        <v>122</v>
      </c>
      <c r="D300" s="1"/>
      <c r="E300" s="15">
        <v>76244</v>
      </c>
      <c r="F300" s="15">
        <v>76868</v>
      </c>
      <c r="G300" s="15">
        <f t="shared" ref="G300" si="183">ABS(E300-F300)</f>
        <v>624</v>
      </c>
      <c r="H300" s="15">
        <v>0.75</v>
      </c>
      <c r="I300" s="15">
        <f t="shared" ref="I300" si="184">G300*H300</f>
        <v>468</v>
      </c>
      <c r="J300" s="15">
        <f>SUM(I299:I300)</f>
        <v>468</v>
      </c>
      <c r="K300" s="15">
        <f>SUM(G299:G300)</f>
        <v>624</v>
      </c>
      <c r="L300" s="15">
        <f t="shared" ref="L300" si="185">J300/K300</f>
        <v>0.75</v>
      </c>
    </row>
    <row r="301" spans="1:12" x14ac:dyDescent="0.25">
      <c r="C301" s="15"/>
      <c r="D301" s="1"/>
      <c r="E301" s="15"/>
      <c r="F301" s="15"/>
      <c r="G301" s="15"/>
      <c r="H301" s="15"/>
      <c r="I301" s="15"/>
      <c r="J301" s="15"/>
      <c r="K301" s="15"/>
      <c r="L301" s="15"/>
    </row>
    <row r="302" spans="1:12" x14ac:dyDescent="0.25">
      <c r="A302" s="1" t="s">
        <v>171</v>
      </c>
      <c r="B302" s="1" t="s">
        <v>101</v>
      </c>
      <c r="C302" s="15">
        <v>15</v>
      </c>
      <c r="D302" s="1"/>
      <c r="E302" s="15">
        <v>76200</v>
      </c>
      <c r="F302" s="15">
        <v>76227</v>
      </c>
      <c r="G302" s="15">
        <f t="shared" ref="G302:G303" si="186">ABS(E302-F302)</f>
        <v>27</v>
      </c>
      <c r="H302" s="15">
        <v>-1.1599999999999999</v>
      </c>
      <c r="I302" s="15">
        <f t="shared" ref="I302:I303" si="187">G302*H302</f>
        <v>-31.319999999999997</v>
      </c>
      <c r="J302" s="15"/>
      <c r="K302" s="15"/>
      <c r="L302" s="15"/>
    </row>
    <row r="303" spans="1:12" x14ac:dyDescent="0.25">
      <c r="C303" s="15"/>
      <c r="D303" s="1"/>
      <c r="E303" s="15">
        <v>76227</v>
      </c>
      <c r="F303" s="15">
        <v>76868</v>
      </c>
      <c r="G303" s="15">
        <f t="shared" si="186"/>
        <v>641</v>
      </c>
      <c r="H303" s="15">
        <v>0.75</v>
      </c>
      <c r="I303" s="15">
        <f t="shared" si="187"/>
        <v>480.75</v>
      </c>
      <c r="J303" s="15">
        <f>SUM(I302:I303)</f>
        <v>449.43</v>
      </c>
      <c r="K303" s="15">
        <f>SUM(G302:G303)</f>
        <v>668</v>
      </c>
      <c r="L303" s="15">
        <f t="shared" ref="L303" si="188">J303/K303</f>
        <v>0.67279940119760484</v>
      </c>
    </row>
    <row r="304" spans="1:12" s="1" customFormat="1" x14ac:dyDescent="0.25">
      <c r="C304" s="15"/>
      <c r="E304" s="15"/>
      <c r="F304" s="15"/>
      <c r="G304" s="15"/>
      <c r="H304" s="15"/>
      <c r="I304" s="15"/>
      <c r="J304" s="15"/>
      <c r="K304" s="15"/>
      <c r="L304" s="15"/>
    </row>
    <row r="305" spans="1:12" x14ac:dyDescent="0.25">
      <c r="A305" s="1" t="s">
        <v>171</v>
      </c>
      <c r="B305" s="1" t="s">
        <v>101</v>
      </c>
      <c r="C305" s="15" t="s">
        <v>122</v>
      </c>
      <c r="D305" s="1"/>
      <c r="E305" s="15">
        <v>76244</v>
      </c>
      <c r="F305" s="15">
        <v>76868</v>
      </c>
      <c r="G305" s="15">
        <f t="shared" ref="G305" si="189">ABS(E305-F305)</f>
        <v>624</v>
      </c>
      <c r="H305" s="15">
        <v>0.75</v>
      </c>
      <c r="I305" s="15">
        <f t="shared" ref="I305" si="190">G305*H305</f>
        <v>468</v>
      </c>
      <c r="J305" s="15">
        <f>SUM(I301:I305)</f>
        <v>917.43000000000006</v>
      </c>
      <c r="K305" s="15">
        <f>SUM(G301:G305)</f>
        <v>1292</v>
      </c>
      <c r="L305" s="15">
        <f t="shared" ref="L305" si="191">J305/K305</f>
        <v>0.71008513931888551</v>
      </c>
    </row>
    <row r="306" spans="1:12" x14ac:dyDescent="0.25">
      <c r="C306" s="15"/>
      <c r="J306" s="15"/>
      <c r="K306" s="15"/>
      <c r="L306" s="15"/>
    </row>
    <row r="307" spans="1:12" s="1" customFormat="1" x14ac:dyDescent="0.25">
      <c r="A307" s="1" t="s">
        <v>123</v>
      </c>
      <c r="C307" s="15" t="s">
        <v>124</v>
      </c>
      <c r="E307" s="15">
        <v>76470</v>
      </c>
      <c r="F307" s="15">
        <v>76868</v>
      </c>
      <c r="G307" s="15">
        <f t="shared" ref="G307" si="192">ABS(E307-F307)</f>
        <v>398</v>
      </c>
      <c r="H307" s="15">
        <v>0.75</v>
      </c>
      <c r="I307" s="15">
        <f t="shared" ref="I307" si="193">G307*H307</f>
        <v>298.5</v>
      </c>
      <c r="J307" s="15">
        <f t="shared" ref="J307" si="194">SUM(I306:I307)</f>
        <v>298.5</v>
      </c>
      <c r="K307" s="15">
        <f t="shared" ref="K307" si="195">SUM(G306:G307)</f>
        <v>398</v>
      </c>
      <c r="L307" s="15">
        <f t="shared" ref="L307" si="196">J307/K307</f>
        <v>0.75</v>
      </c>
    </row>
    <row r="308" spans="1:12" x14ac:dyDescent="0.25">
      <c r="A308"/>
      <c r="B308"/>
      <c r="C308" s="15"/>
      <c r="E308" s="15"/>
      <c r="F308" s="15"/>
      <c r="G308" s="15"/>
      <c r="H308" s="15"/>
      <c r="I308" s="15"/>
      <c r="J308" s="15"/>
      <c r="K308" s="15"/>
      <c r="L308" s="15"/>
    </row>
    <row r="309" spans="1:12" x14ac:dyDescent="0.25">
      <c r="A309"/>
      <c r="B309"/>
      <c r="C309" s="15"/>
    </row>
    <row r="310" spans="1:12" x14ac:dyDescent="0.25">
      <c r="A310"/>
      <c r="B310"/>
      <c r="C310" s="15"/>
    </row>
    <row r="311" spans="1:12" x14ac:dyDescent="0.25">
      <c r="A311"/>
      <c r="B311"/>
      <c r="C311" s="15"/>
    </row>
    <row r="312" spans="1:12" x14ac:dyDescent="0.25">
      <c r="A312"/>
      <c r="B312"/>
      <c r="C312" s="15"/>
    </row>
    <row r="313" spans="1:12" x14ac:dyDescent="0.25">
      <c r="A313"/>
      <c r="B313"/>
      <c r="C313" s="15"/>
    </row>
    <row r="314" spans="1:12" x14ac:dyDescent="0.25">
      <c r="A314"/>
      <c r="B314"/>
      <c r="C314" s="15"/>
    </row>
    <row r="315" spans="1:12" x14ac:dyDescent="0.25">
      <c r="A315"/>
      <c r="B315"/>
      <c r="C315" s="15"/>
    </row>
    <row r="316" spans="1:12" x14ac:dyDescent="0.25">
      <c r="A316"/>
      <c r="B316"/>
      <c r="C316" s="15"/>
    </row>
    <row r="317" spans="1:12" x14ac:dyDescent="0.25">
      <c r="A317"/>
      <c r="B317"/>
      <c r="C317" s="15"/>
    </row>
    <row r="318" spans="1:12" x14ac:dyDescent="0.25">
      <c r="A318"/>
      <c r="B318"/>
      <c r="C318" s="15"/>
    </row>
    <row r="319" spans="1:12" x14ac:dyDescent="0.25">
      <c r="A319"/>
      <c r="B319"/>
      <c r="C319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8"/>
  <sheetViews>
    <sheetView topLeftCell="A16" zoomScaleNormal="100" workbookViewId="0">
      <selection activeCell="L12" sqref="L12"/>
    </sheetView>
  </sheetViews>
  <sheetFormatPr defaultColWidth="8.85546875" defaultRowHeight="15" x14ac:dyDescent="0.25"/>
  <cols>
    <col min="1" max="1" width="10.5703125" style="1" customWidth="1"/>
    <col min="2" max="3" width="8.85546875" style="1"/>
    <col min="4" max="4" width="22.42578125" style="1" customWidth="1"/>
    <col min="5" max="5" width="7.7109375" style="1" customWidth="1"/>
    <col min="6" max="6" width="11" style="1" bestFit="1" customWidth="1"/>
    <col min="7" max="9" width="8.85546875" style="1"/>
    <col min="10" max="10" width="16.7109375" style="1" customWidth="1"/>
    <col min="11" max="11" width="14.7109375" style="1" customWidth="1"/>
    <col min="12" max="12" width="16.28515625" style="1" customWidth="1"/>
    <col min="13" max="16384" width="8.85546875" style="1"/>
  </cols>
  <sheetData>
    <row r="1" spans="1:25" x14ac:dyDescent="0.25">
      <c r="A1" s="14" t="s">
        <v>125</v>
      </c>
    </row>
    <row r="3" spans="1:25" x14ac:dyDescent="0.25">
      <c r="A3" s="14" t="s">
        <v>77</v>
      </c>
    </row>
    <row r="5" spans="1:25" x14ac:dyDescent="0.25">
      <c r="A5" s="14" t="s">
        <v>81</v>
      </c>
      <c r="C5" s="14" t="s">
        <v>34</v>
      </c>
      <c r="D5" s="15"/>
      <c r="E5" s="49" t="s">
        <v>33</v>
      </c>
      <c r="F5" s="49" t="s">
        <v>35</v>
      </c>
      <c r="G5" s="49" t="s">
        <v>37</v>
      </c>
      <c r="H5" s="49" t="s">
        <v>32</v>
      </c>
      <c r="I5" s="49" t="s">
        <v>36</v>
      </c>
      <c r="J5" s="49" t="s">
        <v>39</v>
      </c>
      <c r="K5" s="49" t="s">
        <v>38</v>
      </c>
      <c r="L5" s="49" t="s">
        <v>40</v>
      </c>
    </row>
    <row r="6" spans="1:25" x14ac:dyDescent="0.25">
      <c r="E6" s="15"/>
    </row>
    <row r="7" spans="1:25" x14ac:dyDescent="0.25">
      <c r="A7" s="1" t="s">
        <v>123</v>
      </c>
      <c r="B7" s="1" t="s">
        <v>119</v>
      </c>
      <c r="C7" s="15">
        <v>35</v>
      </c>
      <c r="E7" s="15">
        <v>76200</v>
      </c>
      <c r="F7" s="15">
        <v>75950</v>
      </c>
      <c r="G7" s="15">
        <f>ABS(E7-F7)</f>
        <v>250</v>
      </c>
      <c r="H7" s="15">
        <v>1.1599999999999999</v>
      </c>
      <c r="I7" s="15">
        <f>G7*H7</f>
        <v>290</v>
      </c>
      <c r="J7" s="15"/>
      <c r="K7" s="15"/>
      <c r="N7" s="15"/>
      <c r="W7" s="15"/>
      <c r="X7" s="15"/>
      <c r="Y7" s="15"/>
    </row>
    <row r="8" spans="1:25" x14ac:dyDescent="0.25">
      <c r="C8" s="15"/>
      <c r="E8" s="15">
        <v>75950</v>
      </c>
      <c r="F8" s="15">
        <v>75568</v>
      </c>
      <c r="G8" s="15">
        <f t="shared" ref="G8:G12" si="0">ABS(E8-F8)</f>
        <v>382</v>
      </c>
      <c r="H8" s="15">
        <v>0.47</v>
      </c>
      <c r="I8" s="15">
        <f t="shared" ref="I8:I12" si="1">G8*H8</f>
        <v>179.54</v>
      </c>
      <c r="J8" s="15"/>
      <c r="K8" s="15"/>
      <c r="N8" s="15"/>
      <c r="W8" s="15"/>
      <c r="X8" s="15"/>
      <c r="Y8" s="15"/>
    </row>
    <row r="9" spans="1:25" x14ac:dyDescent="0.25">
      <c r="C9" s="15"/>
      <c r="E9" s="15">
        <v>75568</v>
      </c>
      <c r="F9" s="15">
        <v>75450</v>
      </c>
      <c r="G9" s="15">
        <f t="shared" si="0"/>
        <v>118</v>
      </c>
      <c r="H9" s="15">
        <v>0.47</v>
      </c>
      <c r="I9" s="15">
        <f t="shared" si="1"/>
        <v>55.459999999999994</v>
      </c>
      <c r="J9" s="15"/>
      <c r="K9" s="15"/>
      <c r="N9" s="15"/>
      <c r="W9" s="15"/>
      <c r="X9" s="15"/>
      <c r="Y9" s="15"/>
    </row>
    <row r="10" spans="1:25" x14ac:dyDescent="0.25">
      <c r="C10" s="15"/>
      <c r="E10" s="15">
        <v>75450</v>
      </c>
      <c r="F10" s="15">
        <v>74501</v>
      </c>
      <c r="G10" s="15">
        <f t="shared" si="0"/>
        <v>949</v>
      </c>
      <c r="H10" s="15">
        <v>2.34</v>
      </c>
      <c r="I10" s="15">
        <f t="shared" si="1"/>
        <v>2220.66</v>
      </c>
      <c r="J10" s="15"/>
      <c r="K10" s="15"/>
      <c r="N10" s="15"/>
      <c r="W10" s="15"/>
      <c r="X10" s="15"/>
      <c r="Y10" s="15"/>
    </row>
    <row r="11" spans="1:25" x14ac:dyDescent="0.25">
      <c r="C11" s="15"/>
      <c r="E11" s="15">
        <v>74501</v>
      </c>
      <c r="F11" s="15">
        <v>74465</v>
      </c>
      <c r="G11" s="15">
        <f t="shared" si="0"/>
        <v>36</v>
      </c>
      <c r="H11" s="15">
        <v>-0.13</v>
      </c>
      <c r="I11" s="15">
        <f t="shared" si="1"/>
        <v>-4.68</v>
      </c>
      <c r="J11" s="15"/>
      <c r="K11" s="15"/>
      <c r="N11" s="15"/>
      <c r="W11" s="15"/>
      <c r="X11" s="15"/>
      <c r="Y11" s="15"/>
    </row>
    <row r="12" spans="1:25" x14ac:dyDescent="0.25">
      <c r="C12" s="15"/>
      <c r="E12" s="15">
        <v>74465</v>
      </c>
      <c r="F12" s="15">
        <v>73838</v>
      </c>
      <c r="G12" s="15">
        <f t="shared" si="0"/>
        <v>627</v>
      </c>
      <c r="H12" s="15">
        <v>-0.13</v>
      </c>
      <c r="I12" s="15">
        <f t="shared" si="1"/>
        <v>-81.510000000000005</v>
      </c>
      <c r="J12" s="15">
        <f t="shared" ref="J12" si="2">SUM(I7:I12)</f>
        <v>2659.47</v>
      </c>
      <c r="K12" s="15">
        <f t="shared" ref="K12" si="3">SUM(G7:G12)</f>
        <v>2362</v>
      </c>
      <c r="L12" s="1">
        <f t="shared" ref="L12" si="4">J12/K12</f>
        <v>1.1259398814563928</v>
      </c>
      <c r="N12" s="15"/>
      <c r="W12" s="15"/>
      <c r="X12" s="15"/>
      <c r="Y12" s="15"/>
    </row>
    <row r="13" spans="1:25" x14ac:dyDescent="0.25">
      <c r="C13" s="15"/>
      <c r="E13" s="15"/>
      <c r="F13" s="15"/>
      <c r="G13" s="15"/>
      <c r="H13" s="15"/>
      <c r="I13" s="15"/>
      <c r="J13" s="15"/>
      <c r="N13" s="15"/>
      <c r="W13" s="15"/>
      <c r="X13" s="15"/>
      <c r="Y13" s="15"/>
    </row>
    <row r="14" spans="1:25" x14ac:dyDescent="0.25">
      <c r="A14" s="1" t="s">
        <v>123</v>
      </c>
      <c r="B14" s="1" t="s">
        <v>120</v>
      </c>
      <c r="C14" s="15">
        <v>20</v>
      </c>
      <c r="E14" s="15">
        <v>76200</v>
      </c>
      <c r="F14" s="15">
        <v>75950</v>
      </c>
      <c r="G14" s="15">
        <f>ABS(E14-F14)</f>
        <v>250</v>
      </c>
      <c r="H14" s="15">
        <v>1.1599999999999999</v>
      </c>
      <c r="I14" s="15">
        <f>G14*H14</f>
        <v>290</v>
      </c>
      <c r="J14" s="15"/>
      <c r="K14" s="15"/>
      <c r="N14" s="15"/>
      <c r="W14" s="15"/>
      <c r="X14" s="15"/>
      <c r="Y14" s="15"/>
    </row>
    <row r="15" spans="1:25" x14ac:dyDescent="0.25">
      <c r="C15" s="15"/>
      <c r="E15" s="15">
        <v>75950</v>
      </c>
      <c r="F15" s="15">
        <v>75568</v>
      </c>
      <c r="G15" s="15">
        <f t="shared" ref="G15:G19" si="5">ABS(E15-F15)</f>
        <v>382</v>
      </c>
      <c r="H15" s="15">
        <v>0.47</v>
      </c>
      <c r="I15" s="15">
        <f t="shared" ref="I15:I19" si="6">G15*H15</f>
        <v>179.54</v>
      </c>
      <c r="J15" s="15"/>
      <c r="K15" s="15"/>
      <c r="N15" s="15"/>
      <c r="W15" s="15"/>
      <c r="X15" s="15"/>
      <c r="Y15" s="15"/>
    </row>
    <row r="16" spans="1:25" x14ac:dyDescent="0.25">
      <c r="C16" s="15"/>
      <c r="E16" s="15">
        <v>75568</v>
      </c>
      <c r="F16" s="15">
        <v>75450</v>
      </c>
      <c r="G16" s="15">
        <f t="shared" si="5"/>
        <v>118</v>
      </c>
      <c r="H16" s="15">
        <v>0.47</v>
      </c>
      <c r="I16" s="15">
        <f t="shared" si="6"/>
        <v>55.459999999999994</v>
      </c>
      <c r="J16" s="15"/>
      <c r="K16" s="15"/>
      <c r="N16" s="15"/>
      <c r="W16" s="15"/>
      <c r="X16" s="15"/>
      <c r="Y16" s="15"/>
    </row>
    <row r="17" spans="1:25" x14ac:dyDescent="0.25">
      <c r="C17" s="15"/>
      <c r="E17" s="15">
        <v>75450</v>
      </c>
      <c r="F17" s="15">
        <v>74501</v>
      </c>
      <c r="G17" s="15">
        <f t="shared" si="5"/>
        <v>949</v>
      </c>
      <c r="H17" s="15">
        <v>2.34</v>
      </c>
      <c r="I17" s="15">
        <f t="shared" si="6"/>
        <v>2220.66</v>
      </c>
      <c r="J17" s="15"/>
      <c r="K17" s="15"/>
      <c r="N17" s="15"/>
      <c r="W17" s="15"/>
      <c r="X17" s="15"/>
      <c r="Y17" s="15"/>
    </row>
    <row r="18" spans="1:25" x14ac:dyDescent="0.25">
      <c r="C18" s="15"/>
      <c r="E18" s="15">
        <v>74501</v>
      </c>
      <c r="F18" s="15">
        <v>74465</v>
      </c>
      <c r="G18" s="15">
        <f t="shared" si="5"/>
        <v>36</v>
      </c>
      <c r="H18" s="15">
        <v>-0.13</v>
      </c>
      <c r="I18" s="15">
        <f t="shared" si="6"/>
        <v>-4.68</v>
      </c>
      <c r="J18" s="15"/>
      <c r="K18" s="15"/>
      <c r="N18" s="15"/>
      <c r="W18" s="15"/>
      <c r="X18" s="15"/>
      <c r="Y18" s="15"/>
    </row>
    <row r="19" spans="1:25" x14ac:dyDescent="0.25">
      <c r="C19" s="15"/>
      <c r="E19" s="15">
        <v>74465</v>
      </c>
      <c r="F19" s="15">
        <v>73838</v>
      </c>
      <c r="G19" s="15">
        <f t="shared" si="5"/>
        <v>627</v>
      </c>
      <c r="H19" s="15">
        <v>-0.13</v>
      </c>
      <c r="I19" s="15">
        <f t="shared" si="6"/>
        <v>-81.510000000000005</v>
      </c>
      <c r="J19" s="15">
        <f t="shared" ref="J19" si="7">SUM(I14:I19)</f>
        <v>2659.47</v>
      </c>
      <c r="K19" s="15">
        <f t="shared" ref="K19" si="8">SUM(G14:G19)</f>
        <v>2362</v>
      </c>
      <c r="L19" s="1">
        <f t="shared" ref="L19" si="9">J19/K19</f>
        <v>1.1259398814563928</v>
      </c>
      <c r="N19" s="15"/>
      <c r="W19" s="15"/>
      <c r="X19" s="15"/>
      <c r="Y19" s="15"/>
    </row>
    <row r="20" spans="1:25" x14ac:dyDescent="0.25">
      <c r="C20" s="15"/>
      <c r="E20" s="15"/>
      <c r="F20" s="15"/>
      <c r="G20" s="15"/>
      <c r="H20" s="15"/>
      <c r="I20" s="15"/>
      <c r="J20" s="15"/>
      <c r="K20" s="15"/>
      <c r="N20" s="15"/>
      <c r="W20" s="15"/>
      <c r="X20" s="15"/>
      <c r="Y20" s="15"/>
    </row>
    <row r="21" spans="1:25" x14ac:dyDescent="0.25">
      <c r="A21" s="1" t="s">
        <v>171</v>
      </c>
      <c r="B21" s="1" t="s">
        <v>143</v>
      </c>
      <c r="C21" s="15">
        <v>20</v>
      </c>
      <c r="E21" s="15">
        <v>75568</v>
      </c>
      <c r="F21" s="15">
        <v>75450</v>
      </c>
      <c r="G21" s="15">
        <f t="shared" ref="G21:G24" si="10">ABS(E21-F21)</f>
        <v>118</v>
      </c>
      <c r="H21" s="15">
        <v>0.47</v>
      </c>
      <c r="I21" s="15">
        <f t="shared" ref="I21:I24" si="11">G21*H21</f>
        <v>55.459999999999994</v>
      </c>
      <c r="J21" s="15"/>
      <c r="K21" s="15"/>
      <c r="N21" s="15"/>
      <c r="W21" s="15"/>
      <c r="X21" s="15"/>
      <c r="Y21" s="15"/>
    </row>
    <row r="22" spans="1:25" x14ac:dyDescent="0.25">
      <c r="C22" s="15"/>
      <c r="E22" s="15">
        <v>75450</v>
      </c>
      <c r="F22" s="15">
        <v>74501</v>
      </c>
      <c r="G22" s="15">
        <f t="shared" si="10"/>
        <v>949</v>
      </c>
      <c r="H22" s="15">
        <v>2.34</v>
      </c>
      <c r="I22" s="15">
        <f t="shared" si="11"/>
        <v>2220.66</v>
      </c>
      <c r="J22" s="15"/>
      <c r="K22" s="15"/>
      <c r="N22" s="15"/>
      <c r="W22" s="15"/>
      <c r="X22" s="15"/>
      <c r="Y22" s="15"/>
    </row>
    <row r="23" spans="1:25" x14ac:dyDescent="0.25">
      <c r="C23" s="15"/>
      <c r="E23" s="15">
        <v>74501</v>
      </c>
      <c r="F23" s="15">
        <v>74465</v>
      </c>
      <c r="G23" s="15">
        <f t="shared" si="10"/>
        <v>36</v>
      </c>
      <c r="H23" s="15">
        <v>-0.13</v>
      </c>
      <c r="I23" s="15">
        <f t="shared" si="11"/>
        <v>-4.68</v>
      </c>
      <c r="J23" s="15"/>
      <c r="K23" s="15"/>
      <c r="N23" s="15"/>
      <c r="W23" s="15"/>
      <c r="X23" s="15"/>
      <c r="Y23" s="15"/>
    </row>
    <row r="24" spans="1:25" x14ac:dyDescent="0.25">
      <c r="C24" s="15"/>
      <c r="E24" s="15">
        <v>74465</v>
      </c>
      <c r="F24" s="15">
        <v>73838</v>
      </c>
      <c r="G24" s="15">
        <f t="shared" si="10"/>
        <v>627</v>
      </c>
      <c r="H24" s="15">
        <v>-0.13</v>
      </c>
      <c r="I24" s="15">
        <f t="shared" si="11"/>
        <v>-81.510000000000005</v>
      </c>
      <c r="J24" s="15">
        <f>SUM(I21:I24)</f>
        <v>2189.9299999999998</v>
      </c>
      <c r="K24" s="15">
        <f>SUM(G21:G24)</f>
        <v>1730</v>
      </c>
      <c r="L24" s="1">
        <f t="shared" ref="L24" si="12">J24/K24</f>
        <v>1.2658554913294797</v>
      </c>
      <c r="N24" s="15"/>
      <c r="W24" s="15"/>
      <c r="X24" s="15"/>
      <c r="Y24" s="15"/>
    </row>
    <row r="25" spans="1:25" x14ac:dyDescent="0.25">
      <c r="C25" s="15"/>
      <c r="E25" s="15"/>
      <c r="F25" s="15"/>
      <c r="G25" s="15"/>
      <c r="H25" s="15"/>
      <c r="I25" s="15"/>
      <c r="J25" s="15"/>
      <c r="K25" s="15"/>
      <c r="N25" s="15"/>
      <c r="W25" s="15"/>
      <c r="X25" s="15"/>
      <c r="Y25" s="15"/>
    </row>
    <row r="26" spans="1:25" x14ac:dyDescent="0.25">
      <c r="A26" s="1" t="s">
        <v>121</v>
      </c>
      <c r="C26" s="15">
        <v>35</v>
      </c>
      <c r="D26" s="15"/>
      <c r="E26" s="15">
        <v>75568</v>
      </c>
      <c r="F26" s="15">
        <v>75450</v>
      </c>
      <c r="G26" s="15">
        <f t="shared" ref="G26:G31" si="13">ABS(E26-F26)</f>
        <v>118</v>
      </c>
      <c r="H26" s="15">
        <v>0.47</v>
      </c>
      <c r="I26" s="15">
        <f t="shared" ref="I26:I31" si="14">G26*H26</f>
        <v>55.459999999999994</v>
      </c>
      <c r="J26" s="15"/>
      <c r="K26" s="15"/>
      <c r="N26" s="15"/>
      <c r="W26" s="15"/>
      <c r="X26" s="15"/>
      <c r="Y26" s="15"/>
    </row>
    <row r="27" spans="1:25" x14ac:dyDescent="0.25">
      <c r="C27" s="15"/>
      <c r="D27" s="15"/>
      <c r="E27" s="15">
        <v>75450</v>
      </c>
      <c r="F27" s="15">
        <v>74501</v>
      </c>
      <c r="G27" s="15">
        <f t="shared" si="13"/>
        <v>949</v>
      </c>
      <c r="H27" s="15">
        <v>2.34</v>
      </c>
      <c r="I27" s="15">
        <f t="shared" si="14"/>
        <v>2220.66</v>
      </c>
      <c r="J27" s="15"/>
      <c r="K27" s="15"/>
      <c r="N27" s="15"/>
      <c r="W27" s="15"/>
      <c r="X27" s="15"/>
      <c r="Y27" s="15"/>
    </row>
    <row r="28" spans="1:25" x14ac:dyDescent="0.25">
      <c r="E28" s="15">
        <v>74501</v>
      </c>
      <c r="F28" s="15">
        <v>74465</v>
      </c>
      <c r="G28" s="15">
        <f t="shared" si="13"/>
        <v>36</v>
      </c>
      <c r="H28" s="15">
        <v>-0.13</v>
      </c>
      <c r="I28" s="15">
        <f t="shared" si="14"/>
        <v>-4.68</v>
      </c>
      <c r="J28" s="15"/>
      <c r="K28" s="15"/>
      <c r="N28" s="15"/>
      <c r="W28" s="15"/>
      <c r="X28" s="15"/>
      <c r="Y28" s="15"/>
    </row>
    <row r="29" spans="1:25" x14ac:dyDescent="0.25">
      <c r="C29" s="15"/>
      <c r="E29" s="15">
        <v>74465</v>
      </c>
      <c r="F29" s="15">
        <v>73838</v>
      </c>
      <c r="G29" s="15">
        <f t="shared" si="13"/>
        <v>627</v>
      </c>
      <c r="H29" s="15">
        <v>-0.13</v>
      </c>
      <c r="I29" s="15">
        <f t="shared" si="14"/>
        <v>-81.510000000000005</v>
      </c>
      <c r="J29" s="15">
        <f>SUM(I26:I29)</f>
        <v>2189.9299999999998</v>
      </c>
      <c r="K29" s="15">
        <f>SUM(G26:G29)</f>
        <v>1730</v>
      </c>
      <c r="L29" s="1">
        <f t="shared" ref="L29" si="15">J29/K29</f>
        <v>1.2658554913294797</v>
      </c>
      <c r="N29" s="15"/>
      <c r="W29" s="15"/>
      <c r="X29" s="15"/>
      <c r="Y29" s="15"/>
    </row>
    <row r="30" spans="1:25" x14ac:dyDescent="0.25">
      <c r="C30" s="15"/>
      <c r="E30" s="15">
        <v>73838</v>
      </c>
      <c r="F30" s="15">
        <v>73300</v>
      </c>
      <c r="G30" s="15">
        <f t="shared" si="13"/>
        <v>538</v>
      </c>
      <c r="H30" s="15">
        <v>-0.13</v>
      </c>
      <c r="I30" s="15">
        <f t="shared" si="14"/>
        <v>-69.94</v>
      </c>
      <c r="J30" s="15"/>
      <c r="K30" s="15"/>
      <c r="N30" s="15"/>
      <c r="W30" s="15"/>
      <c r="X30" s="15"/>
      <c r="Y30" s="15"/>
    </row>
    <row r="31" spans="1:25" x14ac:dyDescent="0.25">
      <c r="C31" s="15">
        <v>35</v>
      </c>
      <c r="D31" s="1" t="s">
        <v>177</v>
      </c>
      <c r="E31" s="15">
        <v>73300</v>
      </c>
      <c r="F31" s="15">
        <v>73200</v>
      </c>
      <c r="G31" s="15">
        <f t="shared" si="13"/>
        <v>100</v>
      </c>
      <c r="H31" s="15">
        <v>3.35</v>
      </c>
      <c r="I31" s="15">
        <f t="shared" si="14"/>
        <v>335</v>
      </c>
      <c r="J31" s="15">
        <f t="shared" ref="J31" si="16">SUM(I26:I31)</f>
        <v>2454.9899999999998</v>
      </c>
      <c r="K31" s="15">
        <f t="shared" ref="K31" si="17">SUM(G26:G31)</f>
        <v>2368</v>
      </c>
      <c r="L31" s="1">
        <f t="shared" ref="L31" si="18">J31/K31</f>
        <v>1.0367356418918918</v>
      </c>
      <c r="N31" s="15"/>
      <c r="W31" s="15"/>
      <c r="X31" s="15"/>
      <c r="Y31" s="15"/>
    </row>
    <row r="32" spans="1:25" x14ac:dyDescent="0.25">
      <c r="C32" s="15"/>
      <c r="E32" s="15"/>
      <c r="F32" s="15"/>
      <c r="G32" s="15"/>
      <c r="H32" s="15"/>
      <c r="I32" s="15"/>
      <c r="J32" s="15"/>
      <c r="K32" s="15"/>
      <c r="N32" s="15"/>
      <c r="W32" s="15"/>
      <c r="X32" s="15"/>
      <c r="Y32" s="15"/>
    </row>
    <row r="33" spans="1:25" x14ac:dyDescent="0.25">
      <c r="A33" s="1" t="s">
        <v>99</v>
      </c>
      <c r="C33" s="15">
        <v>10</v>
      </c>
      <c r="E33" s="15">
        <v>74465</v>
      </c>
      <c r="F33" s="15">
        <v>73838</v>
      </c>
      <c r="G33" s="15">
        <f t="shared" ref="G33" si="19">ABS(E33-F33)</f>
        <v>627</v>
      </c>
      <c r="H33" s="15">
        <v>-0.13</v>
      </c>
      <c r="I33" s="15">
        <f t="shared" ref="I33" si="20">G33*H33</f>
        <v>-81.510000000000005</v>
      </c>
      <c r="J33" s="15">
        <f>SUM(I33)</f>
        <v>-81.510000000000005</v>
      </c>
      <c r="K33" s="15">
        <f>SUM(G33)</f>
        <v>627</v>
      </c>
      <c r="L33" s="1">
        <f t="shared" ref="L33" si="21">J33/K33</f>
        <v>-0.13</v>
      </c>
      <c r="N33" s="15"/>
      <c r="W33" s="15"/>
      <c r="X33" s="15"/>
      <c r="Y33" s="15"/>
    </row>
    <row r="34" spans="1:25" x14ac:dyDescent="0.25">
      <c r="C34" s="15">
        <v>30</v>
      </c>
      <c r="E34" s="15">
        <v>73838</v>
      </c>
      <c r="F34" s="15">
        <v>73300</v>
      </c>
      <c r="G34" s="15">
        <f>ABS(E34-F34)</f>
        <v>538</v>
      </c>
      <c r="H34" s="15">
        <v>-0.13</v>
      </c>
      <c r="I34" s="15">
        <f>G34*H34</f>
        <v>-69.94</v>
      </c>
      <c r="J34" s="15"/>
      <c r="K34" s="15"/>
      <c r="N34" s="15"/>
      <c r="W34" s="15"/>
      <c r="X34" s="15"/>
      <c r="Y34" s="15"/>
    </row>
    <row r="35" spans="1:25" x14ac:dyDescent="0.25">
      <c r="C35" s="15"/>
      <c r="E35" s="15">
        <v>73300</v>
      </c>
      <c r="F35" s="15">
        <v>73200</v>
      </c>
      <c r="G35" s="15">
        <f>ABS(E35-F35)</f>
        <v>100</v>
      </c>
      <c r="H35" s="15">
        <v>3.35</v>
      </c>
      <c r="I35" s="15">
        <f>G35*H35</f>
        <v>335</v>
      </c>
      <c r="J35" s="15">
        <f>SUM(I33:I35)</f>
        <v>183.55</v>
      </c>
      <c r="K35" s="15">
        <f>SUM(G33:G35)</f>
        <v>1265</v>
      </c>
      <c r="L35" s="1">
        <f t="shared" ref="L35:L36" si="22">J35/K35</f>
        <v>0.14509881422924903</v>
      </c>
      <c r="N35" s="15"/>
      <c r="W35" s="15"/>
      <c r="X35" s="15"/>
      <c r="Y35" s="15"/>
    </row>
    <row r="36" spans="1:25" x14ac:dyDescent="0.25">
      <c r="C36" s="15">
        <v>45</v>
      </c>
      <c r="E36" s="15">
        <v>73200</v>
      </c>
      <c r="F36" s="15">
        <v>72500</v>
      </c>
      <c r="G36" s="15">
        <f>ABS(E36-F36)</f>
        <v>700</v>
      </c>
      <c r="H36" s="15">
        <v>3.35</v>
      </c>
      <c r="I36" s="15">
        <f>G36*H36</f>
        <v>2345</v>
      </c>
      <c r="J36" s="15">
        <f>SUM(I33:I36)</f>
        <v>2528.5500000000002</v>
      </c>
      <c r="K36" s="15">
        <f>SUM(G33:G36)</f>
        <v>1965</v>
      </c>
      <c r="L36" s="1">
        <f t="shared" si="22"/>
        <v>1.2867938931297711</v>
      </c>
      <c r="N36" s="15"/>
      <c r="W36" s="15"/>
      <c r="X36" s="15"/>
      <c r="Y36" s="15"/>
    </row>
    <row r="37" spans="1:25" x14ac:dyDescent="0.25">
      <c r="C37" s="15">
        <v>60</v>
      </c>
      <c r="E37" s="47">
        <v>72500</v>
      </c>
      <c r="F37" s="47">
        <v>72484</v>
      </c>
      <c r="G37" s="15">
        <f>ABS(E37-F37)</f>
        <v>16</v>
      </c>
      <c r="H37" s="15">
        <v>3.35</v>
      </c>
      <c r="I37" s="15">
        <f>G37*H37</f>
        <v>53.6</v>
      </c>
      <c r="J37" s="15"/>
      <c r="K37" s="15"/>
      <c r="N37" s="15"/>
      <c r="W37" s="15"/>
      <c r="X37" s="15"/>
      <c r="Y37" s="15"/>
    </row>
    <row r="38" spans="1:25" x14ac:dyDescent="0.25">
      <c r="C38" s="15"/>
      <c r="E38" s="15">
        <v>72484</v>
      </c>
      <c r="F38" s="15">
        <v>71710</v>
      </c>
      <c r="G38" s="15">
        <f>ABS(E38-F38)</f>
        <v>774</v>
      </c>
      <c r="H38" s="15">
        <v>-3.06</v>
      </c>
      <c r="I38" s="15">
        <f>G38*H38</f>
        <v>-2368.44</v>
      </c>
      <c r="J38" s="15">
        <f>SUM(I33:I38)</f>
        <v>213.71000000000004</v>
      </c>
      <c r="K38" s="15">
        <f>SUM(G33:G38)</f>
        <v>2755</v>
      </c>
      <c r="L38" s="1">
        <f>J38/K38</f>
        <v>7.7571687840290393E-2</v>
      </c>
      <c r="N38" s="15"/>
      <c r="W38" s="15"/>
      <c r="X38" s="15"/>
      <c r="Y38" s="15"/>
    </row>
    <row r="39" spans="1:25" ht="30" x14ac:dyDescent="0.25">
      <c r="C39" s="15">
        <v>65</v>
      </c>
      <c r="D39" s="54" t="s">
        <v>155</v>
      </c>
      <c r="E39" s="15">
        <v>71710</v>
      </c>
      <c r="F39" s="15">
        <v>71600</v>
      </c>
      <c r="G39" s="15">
        <f t="shared" ref="G39:G41" si="23">ABS(E39-F39)</f>
        <v>110</v>
      </c>
      <c r="H39" s="15">
        <v>-3.06</v>
      </c>
      <c r="I39" s="15">
        <f t="shared" ref="I39:I41" si="24">G39*H39</f>
        <v>-336.6</v>
      </c>
      <c r="J39" s="15"/>
      <c r="K39" s="15"/>
      <c r="N39" s="15"/>
      <c r="W39" s="15"/>
      <c r="X39" s="15"/>
      <c r="Y39" s="15"/>
    </row>
    <row r="40" spans="1:25" x14ac:dyDescent="0.25">
      <c r="C40" s="15"/>
      <c r="E40" s="15">
        <v>71600</v>
      </c>
      <c r="F40" s="15">
        <v>70899</v>
      </c>
      <c r="G40" s="15">
        <f t="shared" si="23"/>
        <v>701</v>
      </c>
      <c r="H40" s="15">
        <v>-1.7</v>
      </c>
      <c r="I40" s="15">
        <f t="shared" si="24"/>
        <v>-1191.7</v>
      </c>
      <c r="J40" s="15"/>
      <c r="K40" s="15"/>
      <c r="N40" s="15"/>
      <c r="W40" s="15"/>
      <c r="X40" s="15"/>
      <c r="Y40" s="15"/>
    </row>
    <row r="41" spans="1:25" x14ac:dyDescent="0.25">
      <c r="C41" s="15"/>
      <c r="E41" s="47">
        <v>70899</v>
      </c>
      <c r="F41" s="47">
        <v>70750</v>
      </c>
      <c r="G41" s="15">
        <f t="shared" si="23"/>
        <v>149</v>
      </c>
      <c r="H41" s="47">
        <v>-1.51</v>
      </c>
      <c r="I41" s="15">
        <f t="shared" si="24"/>
        <v>-224.99</v>
      </c>
      <c r="J41" s="15">
        <f>SUM(I33:I41)</f>
        <v>-1539.5800000000002</v>
      </c>
      <c r="K41" s="15">
        <f>SUM(G33:G41)</f>
        <v>3715</v>
      </c>
      <c r="L41" s="1">
        <f>J41/K41</f>
        <v>-0.41442261103633921</v>
      </c>
      <c r="N41" s="15"/>
      <c r="W41" s="15"/>
      <c r="X41" s="15"/>
      <c r="Y41" s="15"/>
    </row>
    <row r="42" spans="1:25" x14ac:dyDescent="0.25">
      <c r="C42" s="15"/>
      <c r="E42" s="15"/>
      <c r="F42" s="15"/>
      <c r="G42" s="15"/>
      <c r="H42" s="15"/>
      <c r="I42" s="15"/>
      <c r="J42" s="15"/>
      <c r="K42" s="15"/>
      <c r="N42" s="15"/>
      <c r="W42" s="15"/>
      <c r="X42" s="15"/>
      <c r="Y42" s="15"/>
    </row>
    <row r="43" spans="1:25" x14ac:dyDescent="0.25">
      <c r="A43" s="1" t="s">
        <v>99</v>
      </c>
      <c r="C43" s="15">
        <v>25</v>
      </c>
      <c r="D43" s="1" t="s">
        <v>178</v>
      </c>
      <c r="E43" s="15">
        <v>74465</v>
      </c>
      <c r="F43" s="15">
        <v>73838</v>
      </c>
      <c r="G43" s="15">
        <f t="shared" ref="G43" si="25">ABS(E43-F43)</f>
        <v>627</v>
      </c>
      <c r="H43" s="15">
        <v>-0.13</v>
      </c>
      <c r="I43" s="15">
        <f t="shared" ref="I43" si="26">G43*H43</f>
        <v>-81.510000000000005</v>
      </c>
      <c r="J43" s="15"/>
      <c r="K43" s="15"/>
      <c r="N43" s="15"/>
      <c r="W43" s="15"/>
      <c r="X43" s="15"/>
      <c r="Y43" s="15"/>
    </row>
    <row r="44" spans="1:25" x14ac:dyDescent="0.25">
      <c r="C44" s="15"/>
      <c r="E44" s="15">
        <v>73838</v>
      </c>
      <c r="F44" s="15">
        <v>73300</v>
      </c>
      <c r="G44" s="15">
        <f>ABS(E44-F44)</f>
        <v>538</v>
      </c>
      <c r="H44" s="15">
        <v>-0.13</v>
      </c>
      <c r="I44" s="15">
        <f>G44*H44</f>
        <v>-69.94</v>
      </c>
      <c r="J44" s="15"/>
      <c r="K44" s="15"/>
      <c r="N44" s="15"/>
      <c r="W44" s="15"/>
      <c r="X44" s="15"/>
      <c r="Y44" s="15"/>
    </row>
    <row r="45" spans="1:25" x14ac:dyDescent="0.25">
      <c r="C45" s="15"/>
      <c r="E45" s="15">
        <v>73300</v>
      </c>
      <c r="F45" s="15">
        <v>73200</v>
      </c>
      <c r="G45" s="15">
        <f>ABS(E45-F45)</f>
        <v>100</v>
      </c>
      <c r="H45" s="15">
        <v>3.35</v>
      </c>
      <c r="I45" s="15">
        <f>G45*H45</f>
        <v>335</v>
      </c>
      <c r="J45" s="15">
        <f>SUM(I43:I45)</f>
        <v>183.55</v>
      </c>
      <c r="K45" s="15">
        <f>SUM(G43:G45)</f>
        <v>1265</v>
      </c>
      <c r="L45" s="1">
        <f t="shared" ref="L45" si="27">J45/K45</f>
        <v>0.14509881422924903</v>
      </c>
      <c r="N45" s="15"/>
      <c r="W45" s="15"/>
      <c r="X45" s="15"/>
      <c r="Y45" s="15"/>
    </row>
    <row r="46" spans="1:25" x14ac:dyDescent="0.25">
      <c r="C46" s="15"/>
      <c r="E46" s="15"/>
      <c r="F46" s="15"/>
      <c r="G46" s="15"/>
      <c r="H46" s="15"/>
      <c r="I46" s="15"/>
      <c r="J46" s="15"/>
      <c r="K46" s="15"/>
      <c r="N46" s="15"/>
      <c r="W46" s="15"/>
      <c r="X46" s="15"/>
      <c r="Y46" s="15"/>
    </row>
    <row r="47" spans="1:25" x14ac:dyDescent="0.25">
      <c r="A47" s="1" t="s">
        <v>118</v>
      </c>
      <c r="C47" s="15">
        <v>10</v>
      </c>
      <c r="E47" s="15">
        <v>73838</v>
      </c>
      <c r="F47" s="15">
        <v>73300</v>
      </c>
      <c r="G47" s="15">
        <f>ABS(E47-F47)</f>
        <v>538</v>
      </c>
      <c r="H47" s="15">
        <v>-0.13</v>
      </c>
      <c r="I47" s="15">
        <f>G47*H47</f>
        <v>-69.94</v>
      </c>
      <c r="J47" s="15"/>
      <c r="K47" s="15"/>
      <c r="N47" s="15"/>
      <c r="W47" s="15"/>
      <c r="X47" s="15"/>
      <c r="Y47" s="15"/>
    </row>
    <row r="48" spans="1:25" x14ac:dyDescent="0.25">
      <c r="C48" s="15"/>
      <c r="E48" s="15">
        <v>73300</v>
      </c>
      <c r="F48" s="15">
        <v>73200</v>
      </c>
      <c r="G48" s="15">
        <f>ABS(E48-F48)</f>
        <v>100</v>
      </c>
      <c r="H48" s="15">
        <v>3.35</v>
      </c>
      <c r="I48" s="15">
        <f>G48*H48</f>
        <v>335</v>
      </c>
      <c r="J48" s="15">
        <f>SUM(I47:I48)</f>
        <v>265.06</v>
      </c>
      <c r="K48" s="15">
        <f>SUM(G47:G48)</f>
        <v>638</v>
      </c>
      <c r="L48" s="1">
        <f t="shared" ref="L48:L49" si="28">J48/K48</f>
        <v>0.41545454545454547</v>
      </c>
      <c r="N48" s="15"/>
      <c r="W48" s="15"/>
      <c r="X48" s="15"/>
      <c r="Y48" s="15"/>
    </row>
    <row r="49" spans="1:25" x14ac:dyDescent="0.25">
      <c r="C49" s="15">
        <v>35</v>
      </c>
      <c r="E49" s="15">
        <v>73200</v>
      </c>
      <c r="F49" s="15">
        <v>72500</v>
      </c>
      <c r="G49" s="15">
        <f>ABS(E49-F49)</f>
        <v>700</v>
      </c>
      <c r="H49" s="15">
        <v>3.35</v>
      </c>
      <c r="I49" s="15">
        <f>G49*H49</f>
        <v>2345</v>
      </c>
      <c r="J49" s="15">
        <f>SUM(I47:I49)</f>
        <v>2610.06</v>
      </c>
      <c r="K49" s="15">
        <f>SUM(G47:G49)</f>
        <v>1338</v>
      </c>
      <c r="L49" s="1">
        <f t="shared" si="28"/>
        <v>1.9507174887892376</v>
      </c>
      <c r="N49" s="15"/>
      <c r="W49" s="15"/>
      <c r="X49" s="15"/>
      <c r="Y49" s="15"/>
    </row>
    <row r="50" spans="1:25" x14ac:dyDescent="0.25">
      <c r="C50" s="15">
        <v>45</v>
      </c>
      <c r="E50" s="47">
        <v>72500</v>
      </c>
      <c r="F50" s="47">
        <v>72484</v>
      </c>
      <c r="G50" s="15">
        <f>ABS(E50-F50)</f>
        <v>16</v>
      </c>
      <c r="H50" s="15">
        <v>3.35</v>
      </c>
      <c r="I50" s="15">
        <f>G50*H50</f>
        <v>53.6</v>
      </c>
      <c r="J50" s="15"/>
      <c r="K50" s="15"/>
      <c r="N50" s="15"/>
      <c r="W50" s="15"/>
      <c r="X50" s="15"/>
      <c r="Y50" s="15"/>
    </row>
    <row r="51" spans="1:25" x14ac:dyDescent="0.25">
      <c r="C51" s="15"/>
      <c r="E51" s="15">
        <v>72484</v>
      </c>
      <c r="F51" s="15">
        <v>71710</v>
      </c>
      <c r="G51" s="15">
        <f>ABS(E51-F51)</f>
        <v>774</v>
      </c>
      <c r="H51" s="15">
        <v>-3.06</v>
      </c>
      <c r="I51" s="15">
        <f>G51*H51</f>
        <v>-2368.44</v>
      </c>
      <c r="J51" s="15">
        <f>SUM(I47:I51)</f>
        <v>295.2199999999998</v>
      </c>
      <c r="K51" s="15">
        <f>SUM(G47:G51)</f>
        <v>2128</v>
      </c>
      <c r="L51" s="1">
        <f>J51/K51</f>
        <v>0.13873120300751871</v>
      </c>
      <c r="N51" s="15"/>
      <c r="W51" s="15"/>
      <c r="X51" s="15"/>
      <c r="Y51" s="15"/>
    </row>
    <row r="52" spans="1:25" x14ac:dyDescent="0.25">
      <c r="C52" s="15">
        <v>55</v>
      </c>
      <c r="E52" s="15">
        <v>71710</v>
      </c>
      <c r="F52" s="15">
        <v>71600</v>
      </c>
      <c r="G52" s="15">
        <f t="shared" ref="G52:G54" si="29">ABS(E52-F52)</f>
        <v>110</v>
      </c>
      <c r="H52" s="15">
        <v>-3.06</v>
      </c>
      <c r="I52" s="15">
        <f t="shared" ref="I52:I54" si="30">G52*H52</f>
        <v>-336.6</v>
      </c>
      <c r="J52" s="15"/>
      <c r="K52" s="15"/>
      <c r="N52" s="15"/>
      <c r="W52" s="15"/>
      <c r="X52" s="15"/>
      <c r="Y52" s="15"/>
    </row>
    <row r="53" spans="1:25" x14ac:dyDescent="0.25">
      <c r="C53" s="15"/>
      <c r="E53" s="15">
        <v>71600</v>
      </c>
      <c r="F53" s="15">
        <v>70899</v>
      </c>
      <c r="G53" s="15">
        <f t="shared" si="29"/>
        <v>701</v>
      </c>
      <c r="H53" s="15">
        <v>-1.7</v>
      </c>
      <c r="I53" s="15">
        <f t="shared" si="30"/>
        <v>-1191.7</v>
      </c>
      <c r="J53" s="15"/>
      <c r="K53" s="15"/>
      <c r="N53" s="15"/>
      <c r="W53" s="15"/>
      <c r="X53" s="15"/>
      <c r="Y53" s="15"/>
    </row>
    <row r="54" spans="1:25" x14ac:dyDescent="0.25">
      <c r="C54" s="15"/>
      <c r="E54" s="47">
        <v>70899</v>
      </c>
      <c r="F54" s="47">
        <v>70750</v>
      </c>
      <c r="G54" s="15">
        <f t="shared" si="29"/>
        <v>149</v>
      </c>
      <c r="H54" s="47">
        <v>-1.51</v>
      </c>
      <c r="I54" s="15">
        <f t="shared" si="30"/>
        <v>-224.99</v>
      </c>
      <c r="J54" s="15">
        <f>SUM(I47:I54)</f>
        <v>-1458.0700000000004</v>
      </c>
      <c r="K54" s="15">
        <f>SUM(G47:G54)</f>
        <v>3088</v>
      </c>
      <c r="L54" s="1">
        <f t="shared" ref="L54" si="31">J54/K54</f>
        <v>-0.47217292746114004</v>
      </c>
      <c r="N54" s="15"/>
      <c r="O54" s="15"/>
      <c r="W54" s="15"/>
      <c r="X54" s="15"/>
      <c r="Y54" s="15"/>
    </row>
    <row r="55" spans="1:25" x14ac:dyDescent="0.25">
      <c r="C55" s="15"/>
      <c r="E55" s="47"/>
      <c r="F55" s="47"/>
      <c r="G55" s="15"/>
      <c r="H55" s="47"/>
      <c r="I55" s="15"/>
      <c r="J55" s="15"/>
      <c r="N55" s="15"/>
      <c r="O55" s="15"/>
      <c r="W55" s="15"/>
      <c r="X55" s="15"/>
      <c r="Y55" s="15"/>
    </row>
    <row r="56" spans="1:25" x14ac:dyDescent="0.25">
      <c r="A56" s="1" t="s">
        <v>117</v>
      </c>
      <c r="C56" s="15">
        <v>20</v>
      </c>
      <c r="E56" s="15">
        <v>73200</v>
      </c>
      <c r="F56" s="15">
        <v>72500</v>
      </c>
      <c r="G56" s="15">
        <f>ABS(E56-F56)</f>
        <v>700</v>
      </c>
      <c r="H56" s="15">
        <v>3.35</v>
      </c>
      <c r="I56" s="15">
        <f>G56*H56</f>
        <v>2345</v>
      </c>
      <c r="J56" s="15">
        <f>SUM(I56)</f>
        <v>2345</v>
      </c>
      <c r="K56" s="15">
        <f>SUM(G56)</f>
        <v>700</v>
      </c>
      <c r="L56" s="1">
        <f t="shared" ref="L56" si="32">J56/K56</f>
        <v>3.35</v>
      </c>
      <c r="N56" s="15"/>
      <c r="O56" s="15"/>
      <c r="W56" s="15"/>
      <c r="X56" s="15"/>
      <c r="Y56" s="15"/>
    </row>
    <row r="57" spans="1:25" x14ac:dyDescent="0.25">
      <c r="C57" s="15">
        <v>30</v>
      </c>
      <c r="E57" s="47">
        <v>72500</v>
      </c>
      <c r="F57" s="47">
        <v>72484</v>
      </c>
      <c r="G57" s="15">
        <f>ABS(E57-F57)</f>
        <v>16</v>
      </c>
      <c r="H57" s="15">
        <v>3.35</v>
      </c>
      <c r="I57" s="15">
        <f>G57*H57</f>
        <v>53.6</v>
      </c>
      <c r="J57" s="15"/>
      <c r="K57" s="15"/>
      <c r="N57" s="15"/>
      <c r="O57" s="15"/>
      <c r="W57" s="15"/>
      <c r="X57" s="15"/>
      <c r="Y57" s="15"/>
    </row>
    <row r="58" spans="1:25" x14ac:dyDescent="0.25">
      <c r="C58" s="15"/>
      <c r="E58" s="15">
        <v>72484</v>
      </c>
      <c r="F58" s="15">
        <v>71710</v>
      </c>
      <c r="G58" s="15">
        <f>ABS(E58-F58)</f>
        <v>774</v>
      </c>
      <c r="H58" s="15">
        <v>-3.06</v>
      </c>
      <c r="I58" s="15">
        <f>G58*H58</f>
        <v>-2368.44</v>
      </c>
      <c r="J58" s="15">
        <f>SUM(I56:I58)</f>
        <v>30.159999999999854</v>
      </c>
      <c r="K58" s="15">
        <f>SUM(G56:G58)</f>
        <v>1490</v>
      </c>
      <c r="L58" s="1">
        <f>J58/K58</f>
        <v>2.0241610738254937E-2</v>
      </c>
      <c r="N58" s="15"/>
      <c r="O58" s="15"/>
      <c r="W58" s="15"/>
      <c r="X58" s="15"/>
      <c r="Y58" s="15"/>
    </row>
    <row r="59" spans="1:25" x14ac:dyDescent="0.25">
      <c r="C59" s="15">
        <v>45</v>
      </c>
      <c r="E59" s="15">
        <v>71710</v>
      </c>
      <c r="F59" s="15">
        <v>71600</v>
      </c>
      <c r="G59" s="15">
        <f t="shared" ref="G59:G61" si="33">ABS(E59-F59)</f>
        <v>110</v>
      </c>
      <c r="H59" s="15">
        <v>-3.06</v>
      </c>
      <c r="I59" s="15">
        <f t="shared" ref="I59:I61" si="34">G59*H59</f>
        <v>-336.6</v>
      </c>
      <c r="J59" s="15"/>
      <c r="K59" s="15"/>
      <c r="N59" s="15"/>
      <c r="O59" s="15"/>
      <c r="W59" s="15"/>
      <c r="X59" s="15"/>
      <c r="Y59" s="15"/>
    </row>
    <row r="60" spans="1:25" x14ac:dyDescent="0.25">
      <c r="C60" s="15"/>
      <c r="E60" s="15">
        <v>71600</v>
      </c>
      <c r="F60" s="15">
        <v>70899</v>
      </c>
      <c r="G60" s="15">
        <f t="shared" si="33"/>
        <v>701</v>
      </c>
      <c r="H60" s="15">
        <v>-1.7</v>
      </c>
      <c r="I60" s="15">
        <f t="shared" si="34"/>
        <v>-1191.7</v>
      </c>
      <c r="J60" s="15"/>
      <c r="K60" s="15"/>
      <c r="N60" s="15"/>
      <c r="O60" s="15"/>
      <c r="W60" s="15"/>
      <c r="X60" s="15"/>
      <c r="Y60" s="15"/>
    </row>
    <row r="61" spans="1:25" x14ac:dyDescent="0.25">
      <c r="C61" s="15"/>
      <c r="E61" s="47">
        <v>70899</v>
      </c>
      <c r="F61" s="47">
        <v>70750</v>
      </c>
      <c r="G61" s="15">
        <f t="shared" si="33"/>
        <v>149</v>
      </c>
      <c r="H61" s="47">
        <v>-1.51</v>
      </c>
      <c r="I61" s="15">
        <f t="shared" si="34"/>
        <v>-224.99</v>
      </c>
      <c r="J61" s="15">
        <f>SUM(I56:I61)</f>
        <v>-1723.1300000000003</v>
      </c>
      <c r="K61" s="15">
        <f>SUM(G56:G61)</f>
        <v>2450</v>
      </c>
      <c r="L61" s="1">
        <f t="shared" ref="L61" si="35">J61/K61</f>
        <v>-0.70331836734693887</v>
      </c>
      <c r="N61" s="15"/>
      <c r="O61" s="15"/>
      <c r="W61" s="15"/>
      <c r="X61" s="15"/>
      <c r="Y61" s="15"/>
    </row>
    <row r="62" spans="1:25" x14ac:dyDescent="0.25">
      <c r="C62" s="15"/>
      <c r="E62" s="47"/>
      <c r="F62" s="47"/>
      <c r="G62" s="15"/>
      <c r="H62" s="47"/>
      <c r="I62" s="15"/>
      <c r="J62" s="15"/>
      <c r="N62" s="15"/>
      <c r="O62" s="15"/>
      <c r="W62" s="15"/>
      <c r="X62" s="15"/>
      <c r="Y62" s="15"/>
    </row>
    <row r="63" spans="1:25" x14ac:dyDescent="0.25">
      <c r="A63" s="1" t="s">
        <v>116</v>
      </c>
      <c r="C63" s="15">
        <v>10</v>
      </c>
      <c r="E63" s="47">
        <v>72500</v>
      </c>
      <c r="F63" s="47">
        <v>72484</v>
      </c>
      <c r="G63" s="15">
        <f>ABS(E63-F63)</f>
        <v>16</v>
      </c>
      <c r="H63" s="15">
        <v>3.35</v>
      </c>
      <c r="I63" s="15">
        <f>G63*H63</f>
        <v>53.6</v>
      </c>
      <c r="J63" s="15"/>
      <c r="K63" s="15"/>
      <c r="N63" s="15"/>
      <c r="O63" s="15"/>
      <c r="W63" s="15"/>
      <c r="X63" s="15"/>
      <c r="Y63" s="15"/>
    </row>
    <row r="64" spans="1:25" x14ac:dyDescent="0.25">
      <c r="C64" s="15"/>
      <c r="E64" s="15">
        <v>72484</v>
      </c>
      <c r="F64" s="15">
        <v>71710</v>
      </c>
      <c r="G64" s="15">
        <f>ABS(E64-F64)</f>
        <v>774</v>
      </c>
      <c r="H64" s="15">
        <v>-3.06</v>
      </c>
      <c r="I64" s="15">
        <f>G64*H64</f>
        <v>-2368.44</v>
      </c>
      <c r="J64" s="15">
        <f>SUM(I63:I64)</f>
        <v>-2314.84</v>
      </c>
      <c r="K64" s="15">
        <f>SUM(G63:G64)</f>
        <v>790</v>
      </c>
      <c r="L64" s="1">
        <f>J64/K64</f>
        <v>-2.9301772151898735</v>
      </c>
      <c r="N64" s="15"/>
      <c r="O64" s="15"/>
      <c r="W64" s="15"/>
      <c r="X64" s="15"/>
      <c r="Y64" s="15"/>
    </row>
    <row r="65" spans="1:25" x14ac:dyDescent="0.25">
      <c r="C65" s="15">
        <v>30</v>
      </c>
      <c r="E65" s="15">
        <v>71710</v>
      </c>
      <c r="F65" s="15">
        <v>71600</v>
      </c>
      <c r="G65" s="15">
        <f t="shared" ref="G65:G69" si="36">ABS(E65-F65)</f>
        <v>110</v>
      </c>
      <c r="H65" s="15">
        <v>-3.06</v>
      </c>
      <c r="I65" s="15">
        <f t="shared" ref="I65:I69" si="37">G65*H65</f>
        <v>-336.6</v>
      </c>
      <c r="J65" s="15"/>
      <c r="K65" s="15"/>
      <c r="N65" s="15"/>
      <c r="O65" s="15"/>
      <c r="W65" s="15"/>
      <c r="X65" s="15"/>
      <c r="Y65" s="15"/>
    </row>
    <row r="66" spans="1:25" x14ac:dyDescent="0.25">
      <c r="C66" s="15"/>
      <c r="E66" s="15">
        <v>71600</v>
      </c>
      <c r="F66" s="15">
        <v>70899</v>
      </c>
      <c r="G66" s="15">
        <f t="shared" si="36"/>
        <v>701</v>
      </c>
      <c r="H66" s="15">
        <v>-1.7</v>
      </c>
      <c r="I66" s="15">
        <f t="shared" si="37"/>
        <v>-1191.7</v>
      </c>
      <c r="J66" s="15"/>
      <c r="K66" s="15"/>
      <c r="N66" s="15"/>
      <c r="O66" s="15"/>
      <c r="W66" s="15"/>
      <c r="X66" s="15"/>
      <c r="Y66" s="15"/>
    </row>
    <row r="67" spans="1:25" x14ac:dyDescent="0.25">
      <c r="C67" s="15"/>
      <c r="E67" s="47">
        <v>70899</v>
      </c>
      <c r="F67" s="47">
        <v>70750</v>
      </c>
      <c r="G67" s="15">
        <f t="shared" si="36"/>
        <v>149</v>
      </c>
      <c r="H67" s="47">
        <v>-1.51</v>
      </c>
      <c r="I67" s="15">
        <f t="shared" si="37"/>
        <v>-224.99</v>
      </c>
      <c r="J67" s="15">
        <f>SUM(I63:I67)</f>
        <v>-4068.13</v>
      </c>
      <c r="K67" s="15">
        <f>SUM(G63:G67)</f>
        <v>1750</v>
      </c>
      <c r="L67" s="1">
        <f t="shared" ref="L67:L69" si="38">J67/K67</f>
        <v>-2.3246457142857144</v>
      </c>
      <c r="N67" s="15"/>
      <c r="O67" s="15"/>
      <c r="W67" s="15"/>
      <c r="X67" s="15"/>
      <c r="Y67" s="15"/>
    </row>
    <row r="68" spans="1:25" x14ac:dyDescent="0.25">
      <c r="C68" s="15">
        <v>45</v>
      </c>
      <c r="E68" s="15">
        <v>70750</v>
      </c>
      <c r="F68" s="15">
        <v>69984</v>
      </c>
      <c r="G68" s="15">
        <f t="shared" si="36"/>
        <v>766</v>
      </c>
      <c r="H68" s="15">
        <v>-1.51</v>
      </c>
      <c r="I68" s="15">
        <f t="shared" si="37"/>
        <v>-1156.6600000000001</v>
      </c>
      <c r="J68" s="15"/>
      <c r="K68" s="15"/>
      <c r="N68" s="15"/>
      <c r="O68" s="15"/>
      <c r="W68" s="15"/>
      <c r="X68" s="15"/>
      <c r="Y68" s="15"/>
    </row>
    <row r="69" spans="1:25" x14ac:dyDescent="0.25">
      <c r="C69" s="15"/>
      <c r="E69" s="15">
        <v>69984</v>
      </c>
      <c r="F69" s="15">
        <v>69875</v>
      </c>
      <c r="G69" s="15">
        <f t="shared" si="36"/>
        <v>109</v>
      </c>
      <c r="H69" s="15">
        <v>-1.51</v>
      </c>
      <c r="I69" s="15">
        <f t="shared" si="37"/>
        <v>-164.59</v>
      </c>
      <c r="J69" s="15">
        <f>SUM(I63:I69)</f>
        <v>-5389.38</v>
      </c>
      <c r="K69" s="15">
        <f>SUM(G63:G69)</f>
        <v>2625</v>
      </c>
      <c r="L69" s="1">
        <f t="shared" si="38"/>
        <v>-2.0530971428571427</v>
      </c>
      <c r="N69" s="15"/>
      <c r="O69" s="15"/>
      <c r="W69" s="15"/>
      <c r="X69" s="15"/>
      <c r="Y69" s="15"/>
    </row>
    <row r="70" spans="1:25" x14ac:dyDescent="0.25">
      <c r="C70" s="15"/>
      <c r="E70" s="15"/>
      <c r="F70" s="15"/>
      <c r="G70" s="15"/>
      <c r="H70" s="15"/>
      <c r="I70" s="15"/>
      <c r="J70" s="15"/>
      <c r="N70" s="15"/>
      <c r="O70" s="15"/>
      <c r="W70" s="47"/>
      <c r="X70" s="15"/>
      <c r="Y70" s="15"/>
    </row>
    <row r="71" spans="1:25" x14ac:dyDescent="0.25">
      <c r="A71" s="1" t="s">
        <v>115</v>
      </c>
      <c r="C71" s="15">
        <v>15</v>
      </c>
      <c r="E71" s="15">
        <v>71710</v>
      </c>
      <c r="F71" s="15">
        <v>71600</v>
      </c>
      <c r="G71" s="15">
        <f t="shared" ref="G71:G80" si="39">ABS(E71-F71)</f>
        <v>110</v>
      </c>
      <c r="H71" s="15">
        <v>-3.06</v>
      </c>
      <c r="I71" s="15">
        <f t="shared" ref="I71:I80" si="40">G71*H71</f>
        <v>-336.6</v>
      </c>
      <c r="J71" s="15"/>
      <c r="K71" s="15"/>
      <c r="N71" s="15"/>
      <c r="O71" s="15"/>
      <c r="W71" s="15"/>
      <c r="X71" s="15"/>
      <c r="Y71" s="15"/>
    </row>
    <row r="72" spans="1:25" x14ac:dyDescent="0.25">
      <c r="C72" s="15"/>
      <c r="E72" s="15">
        <v>71600</v>
      </c>
      <c r="F72" s="15">
        <v>70899</v>
      </c>
      <c r="G72" s="15">
        <f t="shared" si="39"/>
        <v>701</v>
      </c>
      <c r="H72" s="15">
        <v>-1.7</v>
      </c>
      <c r="I72" s="15">
        <f t="shared" si="40"/>
        <v>-1191.7</v>
      </c>
      <c r="J72" s="15"/>
      <c r="K72" s="15"/>
      <c r="N72" s="15"/>
      <c r="O72" s="15"/>
      <c r="W72" s="15"/>
      <c r="X72" s="15"/>
      <c r="Y72" s="15"/>
    </row>
    <row r="73" spans="1:25" x14ac:dyDescent="0.25">
      <c r="C73" s="15"/>
      <c r="E73" s="47">
        <v>70899</v>
      </c>
      <c r="F73" s="47">
        <v>70750</v>
      </c>
      <c r="G73" s="15">
        <f t="shared" si="39"/>
        <v>149</v>
      </c>
      <c r="H73" s="47">
        <v>-1.51</v>
      </c>
      <c r="I73" s="15">
        <f t="shared" si="40"/>
        <v>-224.99</v>
      </c>
      <c r="J73" s="15">
        <f>SUM(I71:I73)</f>
        <v>-1753.2900000000002</v>
      </c>
      <c r="K73" s="15">
        <f>SUM(G71:G73)</f>
        <v>960</v>
      </c>
      <c r="L73" s="1">
        <f t="shared" ref="L73" si="41">J73/K73</f>
        <v>-1.8263437500000002</v>
      </c>
      <c r="N73" s="15"/>
      <c r="O73" s="15"/>
      <c r="W73" s="15"/>
      <c r="X73" s="15"/>
      <c r="Y73" s="15"/>
    </row>
    <row r="74" spans="1:25" x14ac:dyDescent="0.25">
      <c r="C74" s="15">
        <v>35</v>
      </c>
      <c r="E74" s="15">
        <v>70750</v>
      </c>
      <c r="F74" s="15">
        <v>69984</v>
      </c>
      <c r="G74" s="15">
        <f t="shared" si="39"/>
        <v>766</v>
      </c>
      <c r="H74" s="15">
        <v>-1.51</v>
      </c>
      <c r="I74" s="15">
        <f t="shared" si="40"/>
        <v>-1156.6600000000001</v>
      </c>
      <c r="J74" s="15"/>
      <c r="K74" s="15"/>
      <c r="N74" s="15"/>
      <c r="O74" s="15"/>
      <c r="W74" s="15"/>
      <c r="X74" s="15"/>
      <c r="Y74" s="15"/>
    </row>
    <row r="75" spans="1:25" x14ac:dyDescent="0.25">
      <c r="C75" s="15"/>
      <c r="E75" s="15">
        <v>69984</v>
      </c>
      <c r="F75" s="15">
        <v>69875</v>
      </c>
      <c r="G75" s="15">
        <f t="shared" si="39"/>
        <v>109</v>
      </c>
      <c r="H75" s="15">
        <v>-1.51</v>
      </c>
      <c r="I75" s="15">
        <f t="shared" si="40"/>
        <v>-164.59</v>
      </c>
      <c r="J75" s="15">
        <f t="shared" ref="J75" si="42">SUM(I71:I75)</f>
        <v>-3074.5400000000004</v>
      </c>
      <c r="K75" s="15">
        <f t="shared" ref="K75" si="43">SUM(G71:G75)</f>
        <v>1835</v>
      </c>
      <c r="L75" s="1">
        <f t="shared" ref="L75" si="44">J75/K75</f>
        <v>-1.6754986376021801</v>
      </c>
      <c r="N75" s="15"/>
      <c r="O75" s="15"/>
      <c r="W75" s="15"/>
      <c r="X75" s="15"/>
      <c r="Y75" s="15"/>
    </row>
    <row r="76" spans="1:25" x14ac:dyDescent="0.25">
      <c r="C76" s="15">
        <v>45</v>
      </c>
      <c r="E76" s="15">
        <v>69875</v>
      </c>
      <c r="F76" s="15">
        <v>69415</v>
      </c>
      <c r="G76" s="15">
        <f t="shared" si="39"/>
        <v>460</v>
      </c>
      <c r="H76" s="15">
        <v>-0.57999999999999996</v>
      </c>
      <c r="I76" s="15">
        <f t="shared" si="40"/>
        <v>-266.79999999999995</v>
      </c>
      <c r="J76" s="15"/>
      <c r="K76" s="15"/>
      <c r="N76" s="15"/>
      <c r="O76" s="15"/>
      <c r="W76" s="15"/>
      <c r="X76" s="15"/>
      <c r="Y76" s="15"/>
    </row>
    <row r="77" spans="1:25" ht="45" x14ac:dyDescent="0.25">
      <c r="C77" s="15"/>
      <c r="D77" s="13" t="s">
        <v>179</v>
      </c>
      <c r="E77" s="15">
        <v>69415</v>
      </c>
      <c r="F77" s="15">
        <v>69000</v>
      </c>
      <c r="G77" s="15">
        <f t="shared" si="39"/>
        <v>415</v>
      </c>
      <c r="H77" s="15">
        <v>0.37</v>
      </c>
      <c r="I77" s="15">
        <f t="shared" si="40"/>
        <v>153.55000000000001</v>
      </c>
      <c r="J77" s="15">
        <f>SUM(I71:I77)</f>
        <v>-3187.79</v>
      </c>
      <c r="K77" s="15">
        <f>SUM(G71:G77)</f>
        <v>2710</v>
      </c>
      <c r="L77" s="1">
        <f t="shared" ref="L77" si="45">J77/K77</f>
        <v>-1.1763062730627307</v>
      </c>
      <c r="N77" s="15"/>
      <c r="O77" s="15"/>
      <c r="W77" s="15"/>
      <c r="X77" s="15"/>
      <c r="Y77" s="15"/>
    </row>
    <row r="78" spans="1:25" x14ac:dyDescent="0.25">
      <c r="C78" s="15"/>
      <c r="E78" s="15">
        <v>69000</v>
      </c>
      <c r="F78" s="15">
        <v>68891</v>
      </c>
      <c r="G78" s="15">
        <f t="shared" si="39"/>
        <v>109</v>
      </c>
      <c r="H78" s="15">
        <v>0.37</v>
      </c>
      <c r="I78" s="15">
        <f t="shared" si="40"/>
        <v>40.33</v>
      </c>
      <c r="J78" s="15"/>
      <c r="K78" s="15"/>
      <c r="N78" s="15"/>
      <c r="O78" s="15"/>
      <c r="W78" s="15"/>
      <c r="X78" s="15"/>
      <c r="Y78" s="15"/>
    </row>
    <row r="79" spans="1:25" x14ac:dyDescent="0.25">
      <c r="C79" s="15"/>
      <c r="E79" s="15">
        <v>68891</v>
      </c>
      <c r="F79" s="15">
        <v>68532</v>
      </c>
      <c r="G79" s="15">
        <f t="shared" si="39"/>
        <v>359</v>
      </c>
      <c r="H79" s="15">
        <v>-0.31</v>
      </c>
      <c r="I79" s="15">
        <f t="shared" si="40"/>
        <v>-111.29</v>
      </c>
      <c r="J79" s="15"/>
      <c r="K79" s="15"/>
      <c r="N79" s="15"/>
      <c r="O79" s="15"/>
      <c r="W79" s="15"/>
      <c r="X79" s="15"/>
      <c r="Y79" s="15"/>
    </row>
    <row r="80" spans="1:25" x14ac:dyDescent="0.25">
      <c r="C80" s="15"/>
      <c r="E80" s="15">
        <v>68532</v>
      </c>
      <c r="F80" s="15">
        <v>68125</v>
      </c>
      <c r="G80" s="15">
        <f t="shared" si="39"/>
        <v>407</v>
      </c>
      <c r="H80" s="15">
        <v>0</v>
      </c>
      <c r="I80" s="15">
        <f t="shared" si="40"/>
        <v>0</v>
      </c>
      <c r="J80" s="15">
        <f>SUM(I71:I80)</f>
        <v>-3258.75</v>
      </c>
      <c r="K80" s="15">
        <f>SUM(G71:G80)</f>
        <v>3585</v>
      </c>
      <c r="L80" s="1">
        <f t="shared" ref="L80" si="46">J80/K80</f>
        <v>-0.90899581589958156</v>
      </c>
      <c r="N80" s="15"/>
      <c r="O80" s="15"/>
      <c r="W80" s="15"/>
      <c r="X80" s="15"/>
      <c r="Y80" s="15"/>
    </row>
    <row r="81" spans="1:25" x14ac:dyDescent="0.25">
      <c r="C81" s="15"/>
      <c r="E81" s="15"/>
      <c r="F81" s="15"/>
      <c r="G81" s="15"/>
      <c r="H81" s="15"/>
      <c r="I81" s="15"/>
      <c r="J81" s="15"/>
      <c r="K81" s="15"/>
      <c r="N81" s="15"/>
      <c r="O81" s="15"/>
      <c r="W81" s="15"/>
      <c r="X81" s="15"/>
      <c r="Y81" s="15"/>
    </row>
    <row r="82" spans="1:25" x14ac:dyDescent="0.25">
      <c r="A82" s="1" t="s">
        <v>114</v>
      </c>
      <c r="C82" s="15">
        <v>15</v>
      </c>
      <c r="E82" s="15">
        <v>70750</v>
      </c>
      <c r="F82" s="15">
        <v>69984</v>
      </c>
      <c r="G82" s="15">
        <f t="shared" ref="G82:G88" si="47">ABS(E82-F82)</f>
        <v>766</v>
      </c>
      <c r="H82" s="15">
        <v>-1.51</v>
      </c>
      <c r="I82" s="15">
        <f t="shared" ref="I82:I88" si="48">G82*H82</f>
        <v>-1156.6600000000001</v>
      </c>
      <c r="J82" s="15"/>
      <c r="K82" s="15"/>
      <c r="N82" s="15"/>
      <c r="O82" s="15"/>
      <c r="W82" s="15"/>
      <c r="X82" s="47"/>
      <c r="Y82" s="47"/>
    </row>
    <row r="83" spans="1:25" x14ac:dyDescent="0.25">
      <c r="C83" s="15"/>
      <c r="E83" s="15">
        <v>69984</v>
      </c>
      <c r="F83" s="15">
        <v>69875</v>
      </c>
      <c r="G83" s="15">
        <f t="shared" si="47"/>
        <v>109</v>
      </c>
      <c r="H83" s="15">
        <v>-1.51</v>
      </c>
      <c r="I83" s="15">
        <f t="shared" si="48"/>
        <v>-164.59</v>
      </c>
      <c r="J83" s="15">
        <f>SUM(I82:I83)</f>
        <v>-1321.25</v>
      </c>
      <c r="K83" s="15">
        <f>SUM(G82:G83)</f>
        <v>875</v>
      </c>
      <c r="L83" s="1">
        <f t="shared" ref="L83" si="49">J83/K83</f>
        <v>-1.51</v>
      </c>
      <c r="N83" s="15"/>
      <c r="O83" s="15"/>
      <c r="W83" s="15"/>
      <c r="X83" s="15"/>
      <c r="Y83" s="15"/>
    </row>
    <row r="84" spans="1:25" x14ac:dyDescent="0.25">
      <c r="C84" s="15">
        <v>35</v>
      </c>
      <c r="E84" s="15">
        <v>69875</v>
      </c>
      <c r="F84" s="15">
        <v>69415</v>
      </c>
      <c r="G84" s="15">
        <f t="shared" si="47"/>
        <v>460</v>
      </c>
      <c r="H84" s="15">
        <v>-0.57999999999999996</v>
      </c>
      <c r="I84" s="15">
        <f t="shared" si="48"/>
        <v>-266.79999999999995</v>
      </c>
      <c r="J84" s="15"/>
      <c r="K84" s="15"/>
      <c r="N84" s="15"/>
      <c r="O84" s="15"/>
      <c r="W84" s="15"/>
      <c r="X84" s="15"/>
      <c r="Y84" s="15"/>
    </row>
    <row r="85" spans="1:25" x14ac:dyDescent="0.25">
      <c r="C85" s="15"/>
      <c r="E85" s="15">
        <v>69415</v>
      </c>
      <c r="F85" s="15">
        <v>69000</v>
      </c>
      <c r="G85" s="15">
        <f t="shared" si="47"/>
        <v>415</v>
      </c>
      <c r="H85" s="15">
        <v>0.37</v>
      </c>
      <c r="I85" s="15">
        <f t="shared" si="48"/>
        <v>153.55000000000001</v>
      </c>
      <c r="J85" s="15">
        <f>SUM(I82:I85)</f>
        <v>-1434.5</v>
      </c>
      <c r="K85" s="15">
        <f>SUM(G82:G85)</f>
        <v>1750</v>
      </c>
      <c r="L85" s="1">
        <f t="shared" ref="L85:L88" si="50">J85/K85</f>
        <v>-0.81971428571428573</v>
      </c>
      <c r="N85" s="15"/>
      <c r="O85" s="15"/>
      <c r="W85" s="15"/>
      <c r="X85" s="15"/>
      <c r="Y85" s="15"/>
    </row>
    <row r="86" spans="1:25" s="48" customFormat="1" x14ac:dyDescent="0.25">
      <c r="C86" s="15">
        <v>45</v>
      </c>
      <c r="D86" s="1"/>
      <c r="E86" s="15">
        <v>69000</v>
      </c>
      <c r="F86" s="15">
        <v>68891</v>
      </c>
      <c r="G86" s="15">
        <f t="shared" si="47"/>
        <v>109</v>
      </c>
      <c r="H86" s="15">
        <v>0.37</v>
      </c>
      <c r="I86" s="15">
        <f t="shared" si="48"/>
        <v>40.33</v>
      </c>
      <c r="J86" s="15"/>
      <c r="K86" s="15"/>
      <c r="L86" s="1"/>
      <c r="N86" s="47"/>
      <c r="O86" s="47"/>
      <c r="W86" s="15"/>
      <c r="X86" s="47"/>
      <c r="Y86" s="47"/>
    </row>
    <row r="87" spans="1:25" x14ac:dyDescent="0.25">
      <c r="C87" s="15"/>
      <c r="E87" s="15">
        <v>68891</v>
      </c>
      <c r="F87" s="15">
        <v>68532</v>
      </c>
      <c r="G87" s="15">
        <f t="shared" si="47"/>
        <v>359</v>
      </c>
      <c r="H87" s="15">
        <v>-0.31</v>
      </c>
      <c r="I87" s="15">
        <f t="shared" si="48"/>
        <v>-111.29</v>
      </c>
      <c r="J87" s="15"/>
      <c r="K87" s="15"/>
      <c r="N87" s="15"/>
      <c r="O87" s="15"/>
      <c r="W87" s="15"/>
      <c r="X87" s="15"/>
      <c r="Y87" s="15"/>
    </row>
    <row r="88" spans="1:25" x14ac:dyDescent="0.25">
      <c r="C88" s="15"/>
      <c r="E88" s="15">
        <v>68532</v>
      </c>
      <c r="F88" s="15">
        <v>68125</v>
      </c>
      <c r="G88" s="15">
        <f t="shared" si="47"/>
        <v>407</v>
      </c>
      <c r="H88" s="15">
        <v>0</v>
      </c>
      <c r="I88" s="15">
        <f t="shared" si="48"/>
        <v>0</v>
      </c>
      <c r="J88" s="15">
        <f>SUM(I82:I88)</f>
        <v>-1505.46</v>
      </c>
      <c r="K88" s="15">
        <f>SUM(G82:G88)</f>
        <v>2625</v>
      </c>
      <c r="L88" s="1">
        <f t="shared" si="50"/>
        <v>-0.57350857142857148</v>
      </c>
      <c r="N88" s="15"/>
      <c r="O88" s="15"/>
      <c r="W88" s="15"/>
      <c r="X88" s="15"/>
      <c r="Y88" s="15"/>
    </row>
    <row r="89" spans="1:25" x14ac:dyDescent="0.25">
      <c r="C89" s="15"/>
      <c r="E89" s="15"/>
      <c r="F89" s="15"/>
      <c r="G89" s="15"/>
      <c r="H89" s="15"/>
      <c r="I89" s="15"/>
      <c r="J89" s="15"/>
      <c r="K89" s="15"/>
      <c r="N89" s="15"/>
      <c r="O89" s="15"/>
      <c r="W89" s="15"/>
      <c r="X89" s="15"/>
      <c r="Y89" s="15"/>
    </row>
    <row r="90" spans="1:25" x14ac:dyDescent="0.25">
      <c r="A90" s="1" t="s">
        <v>113</v>
      </c>
      <c r="C90" s="15">
        <v>20</v>
      </c>
      <c r="E90" s="15">
        <v>69875</v>
      </c>
      <c r="F90" s="15">
        <v>69415</v>
      </c>
      <c r="G90" s="15">
        <f t="shared" ref="G90:G94" si="51">ABS(E90-F90)</f>
        <v>460</v>
      </c>
      <c r="H90" s="15">
        <v>-0.57999999999999996</v>
      </c>
      <c r="I90" s="15">
        <f t="shared" ref="I90:I94" si="52">G90*H90</f>
        <v>-266.79999999999995</v>
      </c>
      <c r="J90" s="15"/>
      <c r="K90" s="15"/>
      <c r="N90" s="15"/>
      <c r="O90" s="15"/>
      <c r="W90" s="15"/>
      <c r="X90" s="15"/>
      <c r="Y90" s="15"/>
    </row>
    <row r="91" spans="1:25" x14ac:dyDescent="0.25">
      <c r="C91" s="15"/>
      <c r="E91" s="15">
        <v>69415</v>
      </c>
      <c r="F91" s="15">
        <v>69000</v>
      </c>
      <c r="G91" s="15">
        <f t="shared" si="51"/>
        <v>415</v>
      </c>
      <c r="H91" s="15">
        <v>0.37</v>
      </c>
      <c r="I91" s="15">
        <f t="shared" si="52"/>
        <v>153.55000000000001</v>
      </c>
      <c r="J91" s="15">
        <f>SUM(I88:I91)</f>
        <v>-113.24999999999994</v>
      </c>
      <c r="K91" s="15">
        <f>SUM(G88:G91)</f>
        <v>1282</v>
      </c>
      <c r="L91" s="1">
        <f t="shared" ref="L91" si="53">J91/K91</f>
        <v>-8.8338533541341607E-2</v>
      </c>
      <c r="N91" s="15"/>
      <c r="O91" s="15"/>
      <c r="W91" s="15"/>
      <c r="X91" s="15"/>
      <c r="Y91" s="15"/>
    </row>
    <row r="92" spans="1:25" x14ac:dyDescent="0.25">
      <c r="C92" s="15">
        <v>35</v>
      </c>
      <c r="E92" s="15">
        <v>69000</v>
      </c>
      <c r="F92" s="15">
        <v>68891</v>
      </c>
      <c r="G92" s="15">
        <f t="shared" si="51"/>
        <v>109</v>
      </c>
      <c r="H92" s="15">
        <v>0.37</v>
      </c>
      <c r="I92" s="15">
        <f t="shared" si="52"/>
        <v>40.33</v>
      </c>
      <c r="J92" s="15"/>
      <c r="K92" s="15"/>
      <c r="N92" s="15"/>
      <c r="O92" s="15"/>
      <c r="W92" s="15"/>
      <c r="X92" s="15"/>
      <c r="Y92" s="15"/>
    </row>
    <row r="93" spans="1:25" x14ac:dyDescent="0.25">
      <c r="C93" s="15"/>
      <c r="E93" s="15">
        <v>68891</v>
      </c>
      <c r="F93" s="15">
        <v>68532</v>
      </c>
      <c r="G93" s="15">
        <f t="shared" si="51"/>
        <v>359</v>
      </c>
      <c r="H93" s="15">
        <v>-0.31</v>
      </c>
      <c r="I93" s="15">
        <f t="shared" si="52"/>
        <v>-111.29</v>
      </c>
      <c r="J93" s="15"/>
      <c r="K93" s="15"/>
      <c r="N93" s="15"/>
      <c r="O93" s="15"/>
      <c r="W93" s="15"/>
      <c r="X93" s="15"/>
      <c r="Y93" s="15"/>
    </row>
    <row r="94" spans="1:25" x14ac:dyDescent="0.25">
      <c r="C94" s="15"/>
      <c r="E94" s="15">
        <v>68532</v>
      </c>
      <c r="F94" s="15">
        <v>68125</v>
      </c>
      <c r="G94" s="15">
        <f t="shared" si="51"/>
        <v>407</v>
      </c>
      <c r="H94" s="15">
        <v>0</v>
      </c>
      <c r="I94" s="15">
        <f t="shared" si="52"/>
        <v>0</v>
      </c>
      <c r="J94" s="15">
        <f>SUM(I88:I94)</f>
        <v>-184.20999999999995</v>
      </c>
      <c r="K94" s="15">
        <f>SUM(G88:G94)</f>
        <v>2157</v>
      </c>
      <c r="L94" s="1">
        <f t="shared" ref="L94" si="54">J94/K94</f>
        <v>-8.540101993509501E-2</v>
      </c>
      <c r="N94" s="15"/>
      <c r="O94" s="15"/>
      <c r="W94" s="15"/>
      <c r="X94" s="15"/>
      <c r="Y94" s="15"/>
    </row>
    <row r="95" spans="1:25" x14ac:dyDescent="0.25">
      <c r="C95" s="15">
        <v>45</v>
      </c>
      <c r="E95" s="15">
        <v>68125</v>
      </c>
      <c r="F95" s="15">
        <v>67375</v>
      </c>
      <c r="G95" s="15">
        <f>ABS(E95-F95)</f>
        <v>750</v>
      </c>
      <c r="H95" s="15">
        <v>0</v>
      </c>
      <c r="I95" s="15">
        <f>G95*H95</f>
        <v>0</v>
      </c>
      <c r="J95" s="15"/>
      <c r="K95" s="15"/>
      <c r="N95" s="15"/>
      <c r="O95" s="15"/>
      <c r="W95" s="15"/>
      <c r="X95" s="15"/>
      <c r="Y95" s="15"/>
    </row>
    <row r="96" spans="1:25" x14ac:dyDescent="0.25">
      <c r="C96" s="15"/>
      <c r="E96" s="15"/>
      <c r="F96" s="15"/>
      <c r="G96" s="15"/>
      <c r="H96" s="15"/>
      <c r="I96" s="15"/>
      <c r="J96" s="15"/>
      <c r="K96" s="15"/>
      <c r="N96" s="15"/>
      <c r="O96" s="15"/>
      <c r="W96" s="15"/>
      <c r="X96" s="15"/>
      <c r="Y96" s="15"/>
    </row>
    <row r="97" spans="1:25" x14ac:dyDescent="0.25">
      <c r="A97" s="1" t="s">
        <v>112</v>
      </c>
      <c r="C97" s="15">
        <v>20</v>
      </c>
      <c r="E97" s="15">
        <v>69000</v>
      </c>
      <c r="F97" s="15">
        <v>68891</v>
      </c>
      <c r="G97" s="15">
        <f t="shared" ref="G97:G99" si="55">ABS(E97-F97)</f>
        <v>109</v>
      </c>
      <c r="H97" s="15">
        <v>0.37</v>
      </c>
      <c r="I97" s="15">
        <f t="shared" ref="I97:I99" si="56">G97*H97</f>
        <v>40.33</v>
      </c>
      <c r="J97" s="15"/>
      <c r="K97" s="15"/>
      <c r="N97" s="15"/>
      <c r="O97" s="15"/>
      <c r="W97" s="15"/>
      <c r="X97" s="15"/>
      <c r="Y97" s="15"/>
    </row>
    <row r="98" spans="1:25" x14ac:dyDescent="0.25">
      <c r="C98" s="15"/>
      <c r="E98" s="15">
        <v>68891</v>
      </c>
      <c r="F98" s="15">
        <v>68532</v>
      </c>
      <c r="G98" s="15">
        <f t="shared" si="55"/>
        <v>359</v>
      </c>
      <c r="H98" s="15">
        <v>-0.31</v>
      </c>
      <c r="I98" s="15">
        <f t="shared" si="56"/>
        <v>-111.29</v>
      </c>
      <c r="J98" s="15"/>
      <c r="K98" s="15"/>
      <c r="N98" s="15"/>
      <c r="O98" s="15"/>
      <c r="W98" s="15"/>
      <c r="X98" s="15"/>
      <c r="Y98" s="15"/>
    </row>
    <row r="99" spans="1:25" x14ac:dyDescent="0.25">
      <c r="C99" s="15"/>
      <c r="E99" s="15">
        <v>68532</v>
      </c>
      <c r="F99" s="15">
        <v>68125</v>
      </c>
      <c r="G99" s="15">
        <f t="shared" si="55"/>
        <v>407</v>
      </c>
      <c r="H99" s="15">
        <v>0</v>
      </c>
      <c r="I99" s="15">
        <f t="shared" si="56"/>
        <v>0</v>
      </c>
      <c r="J99" s="15">
        <f>SUM(I97:I99)</f>
        <v>-70.960000000000008</v>
      </c>
      <c r="K99" s="15">
        <f>SUM(G97:G99)</f>
        <v>875</v>
      </c>
      <c r="L99" s="1">
        <f t="shared" ref="L99:L102" si="57">J99/K99</f>
        <v>-8.1097142857142868E-2</v>
      </c>
      <c r="N99" s="15"/>
      <c r="O99" s="15"/>
      <c r="W99" s="15"/>
      <c r="X99" s="15"/>
      <c r="Y99" s="15"/>
    </row>
    <row r="100" spans="1:25" x14ac:dyDescent="0.25">
      <c r="C100" s="15">
        <v>35</v>
      </c>
      <c r="E100" s="15">
        <v>68125</v>
      </c>
      <c r="F100" s="15">
        <v>67375</v>
      </c>
      <c r="G100" s="15">
        <f>ABS(E100-F100)</f>
        <v>750</v>
      </c>
      <c r="H100" s="15">
        <v>0</v>
      </c>
      <c r="I100" s="15">
        <f>G100*H100</f>
        <v>0</v>
      </c>
      <c r="J100" s="15">
        <f>SUM(I97:I100)</f>
        <v>-70.960000000000008</v>
      </c>
      <c r="K100" s="15">
        <f>SUM(G97:G100)</f>
        <v>1625</v>
      </c>
      <c r="L100" s="1">
        <f t="shared" si="57"/>
        <v>-4.366769230769231E-2</v>
      </c>
      <c r="N100" s="15"/>
      <c r="O100" s="15"/>
      <c r="W100" s="15"/>
      <c r="X100" s="15"/>
      <c r="Y100" s="15"/>
    </row>
    <row r="101" spans="1:25" x14ac:dyDescent="0.25">
      <c r="C101" s="15">
        <v>45</v>
      </c>
      <c r="D101" s="1" t="s">
        <v>172</v>
      </c>
      <c r="E101" s="15">
        <v>67375</v>
      </c>
      <c r="F101" s="15">
        <v>67199</v>
      </c>
      <c r="G101" s="15">
        <f t="shared" ref="G101:G102" si="58">ABS(E101-F101)</f>
        <v>176</v>
      </c>
      <c r="H101" s="15">
        <v>0</v>
      </c>
      <c r="I101" s="15">
        <f t="shared" ref="I101:I102" si="59">G101*H101</f>
        <v>0</v>
      </c>
      <c r="J101" s="15"/>
      <c r="K101" s="15"/>
      <c r="N101" s="15"/>
      <c r="O101" s="15"/>
      <c r="W101" s="15"/>
      <c r="X101" s="15"/>
      <c r="Y101" s="15"/>
    </row>
    <row r="102" spans="1:25" x14ac:dyDescent="0.25">
      <c r="C102" s="15"/>
      <c r="E102" s="47">
        <v>67199</v>
      </c>
      <c r="F102" s="47">
        <v>66425</v>
      </c>
      <c r="G102" s="15">
        <f t="shared" si="58"/>
        <v>774</v>
      </c>
      <c r="H102" s="47">
        <v>-0.64</v>
      </c>
      <c r="I102" s="15">
        <f t="shared" si="59"/>
        <v>-495.36</v>
      </c>
      <c r="J102" s="15">
        <f>SUM(I97:I102)</f>
        <v>-566.32000000000005</v>
      </c>
      <c r="K102" s="15">
        <f>SUM(G97:G102)</f>
        <v>2575</v>
      </c>
      <c r="L102" s="1">
        <f t="shared" si="57"/>
        <v>-0.21993009708737865</v>
      </c>
      <c r="N102" s="15"/>
      <c r="O102" s="15"/>
      <c r="W102" s="15"/>
      <c r="X102" s="15"/>
      <c r="Y102" s="15"/>
    </row>
    <row r="103" spans="1:25" x14ac:dyDescent="0.25">
      <c r="C103" s="15"/>
      <c r="E103" s="47"/>
      <c r="F103" s="47"/>
      <c r="G103" s="15"/>
      <c r="H103" s="47"/>
      <c r="I103" s="15"/>
      <c r="J103" s="15"/>
      <c r="K103" s="15"/>
      <c r="N103" s="15"/>
      <c r="O103" s="15"/>
      <c r="W103" s="15"/>
      <c r="X103" s="15"/>
      <c r="Y103" s="15"/>
    </row>
    <row r="104" spans="1:25" x14ac:dyDescent="0.25">
      <c r="A104" s="1" t="s">
        <v>111</v>
      </c>
      <c r="C104" s="15">
        <v>15</v>
      </c>
      <c r="E104" s="15">
        <v>68125</v>
      </c>
      <c r="F104" s="15">
        <v>67375</v>
      </c>
      <c r="G104" s="15">
        <f t="shared" ref="G104:G109" si="60">ABS(E104-F104)</f>
        <v>750</v>
      </c>
      <c r="H104" s="15">
        <v>0</v>
      </c>
      <c r="I104" s="15">
        <f t="shared" ref="I104:I109" si="61">G104*H104</f>
        <v>0</v>
      </c>
      <c r="J104" s="15">
        <f>SUM(I104)</f>
        <v>0</v>
      </c>
      <c r="K104" s="15">
        <f>SUM(G104)</f>
        <v>750</v>
      </c>
      <c r="L104" s="1">
        <f t="shared" ref="L104" si="62">J104/K104</f>
        <v>0</v>
      </c>
      <c r="N104" s="15"/>
      <c r="O104" s="15"/>
      <c r="W104" s="15"/>
      <c r="X104" s="15"/>
      <c r="Y104" s="15"/>
    </row>
    <row r="105" spans="1:25" x14ac:dyDescent="0.25">
      <c r="C105" s="15">
        <v>35</v>
      </c>
      <c r="E105" s="15">
        <v>67375</v>
      </c>
      <c r="F105" s="15">
        <v>67199</v>
      </c>
      <c r="G105" s="15">
        <f t="shared" si="60"/>
        <v>176</v>
      </c>
      <c r="H105" s="15">
        <v>0</v>
      </c>
      <c r="I105" s="15">
        <f t="shared" si="61"/>
        <v>0</v>
      </c>
      <c r="J105" s="15"/>
      <c r="K105" s="15"/>
      <c r="N105" s="15"/>
      <c r="O105" s="15"/>
      <c r="W105" s="15"/>
      <c r="X105" s="15"/>
      <c r="Y105" s="15"/>
    </row>
    <row r="106" spans="1:25" x14ac:dyDescent="0.25">
      <c r="C106" s="15"/>
      <c r="E106" s="47">
        <v>67199</v>
      </c>
      <c r="F106" s="47">
        <v>66425</v>
      </c>
      <c r="G106" s="15">
        <f t="shared" si="60"/>
        <v>774</v>
      </c>
      <c r="H106" s="47">
        <v>-0.64</v>
      </c>
      <c r="I106" s="15">
        <f t="shared" si="61"/>
        <v>-495.36</v>
      </c>
      <c r="J106" s="15">
        <f>SUM(I104:I106)</f>
        <v>-495.36</v>
      </c>
      <c r="K106" s="15">
        <f>SUM(G104:G106)</f>
        <v>1700</v>
      </c>
      <c r="L106" s="1">
        <f t="shared" ref="L106:L109" si="63">J106/K106</f>
        <v>-0.29138823529411767</v>
      </c>
      <c r="N106" s="15"/>
      <c r="O106" s="15"/>
      <c r="W106" s="15"/>
      <c r="X106" s="15"/>
      <c r="Y106" s="15"/>
    </row>
    <row r="107" spans="1:25" x14ac:dyDescent="0.25">
      <c r="C107" s="15">
        <v>55</v>
      </c>
      <c r="E107" s="15">
        <v>66425</v>
      </c>
      <c r="F107" s="15">
        <v>65874</v>
      </c>
      <c r="G107" s="15">
        <f t="shared" si="60"/>
        <v>551</v>
      </c>
      <c r="H107" s="15">
        <v>-0.64</v>
      </c>
      <c r="I107" s="15">
        <f t="shared" si="61"/>
        <v>-352.64</v>
      </c>
      <c r="J107" s="15"/>
      <c r="K107" s="15"/>
      <c r="N107" s="15"/>
      <c r="O107" s="15"/>
      <c r="W107" s="15"/>
      <c r="X107" s="15"/>
      <c r="Y107" s="15"/>
    </row>
    <row r="108" spans="1:25" x14ac:dyDescent="0.25">
      <c r="C108" s="15"/>
      <c r="E108" s="15">
        <v>65874</v>
      </c>
      <c r="F108" s="15">
        <v>65450</v>
      </c>
      <c r="G108" s="15">
        <f t="shared" si="60"/>
        <v>424</v>
      </c>
      <c r="H108" s="15">
        <v>0.16</v>
      </c>
      <c r="I108" s="15">
        <f t="shared" si="61"/>
        <v>67.84</v>
      </c>
      <c r="J108" s="15"/>
      <c r="K108" s="15"/>
      <c r="N108" s="15"/>
      <c r="O108" s="15"/>
      <c r="W108" s="15"/>
      <c r="X108" s="15"/>
      <c r="Y108" s="15"/>
    </row>
    <row r="109" spans="1:25" x14ac:dyDescent="0.25">
      <c r="C109" s="15"/>
      <c r="E109" s="15">
        <v>65450</v>
      </c>
      <c r="F109" s="15">
        <v>65425</v>
      </c>
      <c r="G109" s="15">
        <f t="shared" si="60"/>
        <v>25</v>
      </c>
      <c r="H109" s="15">
        <v>-0.28000000000000003</v>
      </c>
      <c r="I109" s="15">
        <f t="shared" si="61"/>
        <v>-7.0000000000000009</v>
      </c>
      <c r="J109" s="15">
        <f t="shared" ref="J109" si="64">SUM(I104:I109)</f>
        <v>-787.16</v>
      </c>
      <c r="K109" s="15">
        <f t="shared" ref="K109" si="65">SUM(G104:G109)</f>
        <v>2700</v>
      </c>
      <c r="L109" s="1">
        <f t="shared" si="63"/>
        <v>-0.29154074074074071</v>
      </c>
      <c r="N109" s="15"/>
      <c r="O109" s="15"/>
      <c r="W109" s="15"/>
      <c r="X109" s="15"/>
      <c r="Y109" s="15"/>
    </row>
    <row r="110" spans="1:25" x14ac:dyDescent="0.25">
      <c r="C110" s="15"/>
      <c r="K110" s="15"/>
      <c r="N110" s="15"/>
      <c r="O110" s="15"/>
      <c r="W110" s="15"/>
      <c r="X110" s="15"/>
      <c r="Y110" s="15"/>
    </row>
    <row r="111" spans="1:25" x14ac:dyDescent="0.25">
      <c r="A111" s="1" t="s">
        <v>110</v>
      </c>
      <c r="C111" s="15">
        <v>15</v>
      </c>
      <c r="E111" s="15">
        <v>67375</v>
      </c>
      <c r="F111" s="15">
        <v>67199</v>
      </c>
      <c r="G111" s="15">
        <f>ABS(E111-F111)</f>
        <v>176</v>
      </c>
      <c r="H111" s="15">
        <v>0</v>
      </c>
      <c r="I111" s="15">
        <f>G111*H111</f>
        <v>0</v>
      </c>
      <c r="J111" s="15"/>
      <c r="K111" s="15"/>
      <c r="N111" s="15"/>
      <c r="O111" s="15"/>
      <c r="W111" s="15"/>
      <c r="X111" s="15"/>
      <c r="Y111" s="15"/>
    </row>
    <row r="112" spans="1:25" x14ac:dyDescent="0.25">
      <c r="C112" s="15"/>
      <c r="E112" s="47">
        <v>67199</v>
      </c>
      <c r="F112" s="47">
        <v>66425</v>
      </c>
      <c r="G112" s="15">
        <f>ABS(E112-F112)</f>
        <v>774</v>
      </c>
      <c r="H112" s="47">
        <v>-0.64</v>
      </c>
      <c r="I112" s="15">
        <f>G112*H112</f>
        <v>-495.36</v>
      </c>
      <c r="J112" s="15">
        <f>SUM(I111:I112)</f>
        <v>-495.36</v>
      </c>
      <c r="K112" s="15">
        <f>SUM(G111:G112)</f>
        <v>950</v>
      </c>
      <c r="L112" s="1">
        <f t="shared" ref="L112" si="66">J112/K112</f>
        <v>-0.52143157894736847</v>
      </c>
      <c r="N112" s="15"/>
      <c r="O112" s="15"/>
      <c r="W112" s="15"/>
      <c r="X112" s="15"/>
      <c r="Y112" s="15"/>
    </row>
    <row r="113" spans="1:25" x14ac:dyDescent="0.25">
      <c r="C113" s="15">
        <v>45</v>
      </c>
      <c r="E113" s="15">
        <v>66425</v>
      </c>
      <c r="F113" s="15">
        <v>65874</v>
      </c>
      <c r="G113" s="15">
        <f>ABS(E113-F113)</f>
        <v>551</v>
      </c>
      <c r="H113" s="15">
        <v>-0.64</v>
      </c>
      <c r="I113" s="15">
        <f>G113*H113</f>
        <v>-352.64</v>
      </c>
      <c r="J113" s="15"/>
      <c r="K113" s="15"/>
      <c r="N113" s="15"/>
      <c r="O113" s="15"/>
      <c r="W113" s="15"/>
      <c r="X113" s="15"/>
      <c r="Y113" s="15"/>
    </row>
    <row r="114" spans="1:25" x14ac:dyDescent="0.25">
      <c r="C114" s="15"/>
      <c r="E114" s="15">
        <v>65874</v>
      </c>
      <c r="F114" s="15">
        <v>65450</v>
      </c>
      <c r="G114" s="15">
        <f>ABS(E114-F114)</f>
        <v>424</v>
      </c>
      <c r="H114" s="15">
        <v>0.16</v>
      </c>
      <c r="I114" s="15">
        <f>G114*H114</f>
        <v>67.84</v>
      </c>
      <c r="J114" s="15">
        <f>SUM(I111:I114)</f>
        <v>-780.16</v>
      </c>
      <c r="K114" s="15">
        <f>SUM(G111:G114)</f>
        <v>1925</v>
      </c>
      <c r="L114" s="1">
        <f t="shared" ref="L114" si="67">J114/K114</f>
        <v>-0.40527792207792207</v>
      </c>
      <c r="N114" s="15"/>
      <c r="O114" s="15"/>
      <c r="W114" s="15"/>
      <c r="X114" s="15"/>
      <c r="Y114" s="15"/>
    </row>
    <row r="115" spans="1:25" x14ac:dyDescent="0.25">
      <c r="C115" s="15">
        <v>55</v>
      </c>
      <c r="E115" s="15">
        <v>65450</v>
      </c>
      <c r="F115" s="15">
        <v>65425</v>
      </c>
      <c r="G115" s="15">
        <f>ABS(E115-F115)</f>
        <v>25</v>
      </c>
      <c r="H115" s="15">
        <v>-0.28000000000000003</v>
      </c>
      <c r="I115" s="15">
        <f>G115*H115</f>
        <v>-7.0000000000000009</v>
      </c>
      <c r="J115" s="15"/>
      <c r="K115" s="15"/>
      <c r="N115" s="15"/>
      <c r="O115" s="15"/>
      <c r="W115" s="15"/>
      <c r="X115" s="15"/>
      <c r="Y115" s="15"/>
    </row>
    <row r="116" spans="1:25" x14ac:dyDescent="0.25">
      <c r="C116" s="15"/>
      <c r="E116" s="47">
        <v>65425</v>
      </c>
      <c r="F116" s="47">
        <v>64625</v>
      </c>
      <c r="G116" s="15">
        <f t="shared" ref="G116" si="68">ABS(E116-F116)</f>
        <v>800</v>
      </c>
      <c r="H116" s="47">
        <v>-0.28000000000000003</v>
      </c>
      <c r="I116" s="15">
        <f t="shared" ref="I116" si="69">G116*H116</f>
        <v>-224.00000000000003</v>
      </c>
      <c r="J116" s="15">
        <f t="shared" ref="J116" si="70">SUM(I111:I116)</f>
        <v>-1011.16</v>
      </c>
      <c r="K116" s="15">
        <f t="shared" ref="K116" si="71">SUM(G111:G116)</f>
        <v>2750</v>
      </c>
      <c r="L116" s="1">
        <f t="shared" ref="L116" si="72">J116/K116</f>
        <v>-0.36769454545454544</v>
      </c>
      <c r="N116" s="15"/>
      <c r="O116" s="15"/>
      <c r="W116" s="15"/>
      <c r="X116" s="15"/>
      <c r="Y116" s="15"/>
    </row>
    <row r="117" spans="1:25" x14ac:dyDescent="0.25">
      <c r="C117" s="15"/>
      <c r="F117" s="15"/>
      <c r="G117" s="15"/>
      <c r="H117" s="15"/>
      <c r="I117" s="15"/>
      <c r="J117" s="15"/>
      <c r="N117" s="15"/>
      <c r="O117" s="15"/>
      <c r="W117" s="15"/>
      <c r="X117" s="15"/>
      <c r="Y117" s="15"/>
    </row>
    <row r="118" spans="1:25" x14ac:dyDescent="0.25">
      <c r="A118" s="1" t="s">
        <v>109</v>
      </c>
      <c r="C118" s="15">
        <v>20</v>
      </c>
      <c r="E118" s="15">
        <v>66425</v>
      </c>
      <c r="F118" s="15">
        <v>65874</v>
      </c>
      <c r="G118" s="15">
        <f>ABS(E118-F118)</f>
        <v>551</v>
      </c>
      <c r="H118" s="15">
        <v>-0.64</v>
      </c>
      <c r="I118" s="15">
        <f>G118*H118</f>
        <v>-352.64</v>
      </c>
      <c r="J118" s="15"/>
      <c r="K118" s="15"/>
      <c r="N118" s="15"/>
      <c r="O118" s="15"/>
      <c r="W118" s="15"/>
      <c r="X118" s="15"/>
      <c r="Y118" s="15"/>
    </row>
    <row r="119" spans="1:25" x14ac:dyDescent="0.25">
      <c r="C119" s="15"/>
      <c r="E119" s="15">
        <v>65874</v>
      </c>
      <c r="F119" s="15">
        <v>65450</v>
      </c>
      <c r="G119" s="15">
        <f>ABS(E119-F119)</f>
        <v>424</v>
      </c>
      <c r="H119" s="15">
        <v>0.16</v>
      </c>
      <c r="I119" s="15">
        <f>G119*H119</f>
        <v>67.84</v>
      </c>
      <c r="J119" s="15"/>
      <c r="K119" s="15"/>
      <c r="N119" s="15"/>
      <c r="O119" s="15"/>
      <c r="W119" s="15"/>
      <c r="X119" s="15"/>
      <c r="Y119" s="15"/>
    </row>
    <row r="120" spans="1:25" x14ac:dyDescent="0.25">
      <c r="C120" s="15"/>
      <c r="E120" s="15">
        <v>65450</v>
      </c>
      <c r="F120" s="15">
        <v>65425</v>
      </c>
      <c r="G120" s="15">
        <f>ABS(E120-F120)</f>
        <v>25</v>
      </c>
      <c r="H120" s="15">
        <v>-0.28000000000000003</v>
      </c>
      <c r="I120" s="15">
        <f>G120*H120</f>
        <v>-7.0000000000000009</v>
      </c>
      <c r="J120" s="15">
        <f>SUM(I118:I120)</f>
        <v>-291.79999999999995</v>
      </c>
      <c r="K120" s="15">
        <f>SUM(G118:G120)</f>
        <v>1000</v>
      </c>
      <c r="L120" s="1">
        <f t="shared" ref="L120:L123" si="73">J120/K120</f>
        <v>-0.29179999999999995</v>
      </c>
      <c r="N120" s="15"/>
      <c r="O120" s="15"/>
      <c r="W120" s="15"/>
      <c r="X120" s="15"/>
      <c r="Y120" s="15"/>
    </row>
    <row r="121" spans="1:25" x14ac:dyDescent="0.25">
      <c r="C121" s="15">
        <v>35</v>
      </c>
      <c r="E121" s="47">
        <v>65425</v>
      </c>
      <c r="F121" s="47">
        <v>64625</v>
      </c>
      <c r="G121" s="15">
        <f t="shared" ref="G121:G123" si="74">ABS(E121-F121)</f>
        <v>800</v>
      </c>
      <c r="H121" s="47">
        <v>-0.28000000000000003</v>
      </c>
      <c r="I121" s="15">
        <f t="shared" ref="I121:I123" si="75">G121*H121</f>
        <v>-224.00000000000003</v>
      </c>
      <c r="J121" s="15">
        <f t="shared" ref="J121" si="76">SUM(I118:I121)</f>
        <v>-515.79999999999995</v>
      </c>
      <c r="K121" s="15">
        <f t="shared" ref="K121" si="77">SUM(G118:G121)</f>
        <v>1800</v>
      </c>
      <c r="L121" s="1">
        <f t="shared" si="73"/>
        <v>-0.28655555555555551</v>
      </c>
      <c r="N121" s="15"/>
      <c r="O121" s="15"/>
      <c r="W121" s="15"/>
      <c r="X121" s="15"/>
      <c r="Y121" s="15"/>
    </row>
    <row r="122" spans="1:25" x14ac:dyDescent="0.25">
      <c r="C122" s="15">
        <v>55</v>
      </c>
      <c r="E122" s="15">
        <v>64625</v>
      </c>
      <c r="F122" s="15">
        <v>64410</v>
      </c>
      <c r="G122" s="15">
        <f t="shared" si="74"/>
        <v>215</v>
      </c>
      <c r="H122" s="15">
        <v>-0.28000000000000003</v>
      </c>
      <c r="I122" s="15">
        <f t="shared" si="75"/>
        <v>-60.2</v>
      </c>
      <c r="J122" s="15"/>
      <c r="K122" s="15"/>
      <c r="N122" s="15"/>
      <c r="O122" s="15"/>
      <c r="W122" s="15"/>
      <c r="X122" s="15"/>
      <c r="Y122" s="15"/>
    </row>
    <row r="123" spans="1:25" x14ac:dyDescent="0.25">
      <c r="C123" s="15"/>
      <c r="E123" s="15">
        <v>64410</v>
      </c>
      <c r="F123" s="15">
        <v>63950</v>
      </c>
      <c r="G123" s="15">
        <f t="shared" si="74"/>
        <v>460</v>
      </c>
      <c r="H123" s="15">
        <v>3.97</v>
      </c>
      <c r="I123" s="15">
        <f t="shared" si="75"/>
        <v>1826.2</v>
      </c>
      <c r="J123" s="15">
        <f>SUM(I118:I123)</f>
        <v>1250.2</v>
      </c>
      <c r="K123" s="15">
        <f>SUM(G118:G123)</f>
        <v>2475</v>
      </c>
      <c r="L123" s="1">
        <f t="shared" si="73"/>
        <v>0.5051313131313131</v>
      </c>
      <c r="N123" s="15"/>
      <c r="O123" s="15"/>
      <c r="W123" s="15"/>
      <c r="X123" s="15"/>
      <c r="Y123" s="15"/>
    </row>
    <row r="124" spans="1:25" x14ac:dyDescent="0.25">
      <c r="C124" s="15"/>
      <c r="N124" s="15"/>
      <c r="O124" s="15"/>
      <c r="W124" s="15"/>
      <c r="X124" s="15"/>
      <c r="Y124" s="15"/>
    </row>
    <row r="125" spans="1:25" x14ac:dyDescent="0.25">
      <c r="A125" s="1" t="s">
        <v>108</v>
      </c>
      <c r="C125" s="15">
        <v>15</v>
      </c>
      <c r="E125" s="47">
        <v>65425</v>
      </c>
      <c r="F125" s="47">
        <v>64625</v>
      </c>
      <c r="G125" s="15">
        <f t="shared" ref="G125:G132" si="78">ABS(E125-F125)</f>
        <v>800</v>
      </c>
      <c r="H125" s="47">
        <v>-0.28000000000000003</v>
      </c>
      <c r="I125" s="15">
        <f t="shared" ref="I125:I132" si="79">G125*H125</f>
        <v>-224.00000000000003</v>
      </c>
      <c r="J125" s="15">
        <f>SUM(I125)</f>
        <v>-224.00000000000003</v>
      </c>
      <c r="K125" s="15">
        <f>SUM(G125)</f>
        <v>800</v>
      </c>
      <c r="L125" s="1">
        <f t="shared" ref="L125" si="80">J125/K125</f>
        <v>-0.28000000000000003</v>
      </c>
      <c r="N125" s="15"/>
      <c r="O125" s="15"/>
      <c r="W125" s="15"/>
      <c r="X125" s="15"/>
      <c r="Y125" s="15"/>
    </row>
    <row r="126" spans="1:25" s="48" customFormat="1" x14ac:dyDescent="0.25">
      <c r="C126" s="15">
        <v>35</v>
      </c>
      <c r="D126" s="1"/>
      <c r="E126" s="15">
        <v>64625</v>
      </c>
      <c r="F126" s="15">
        <v>64410</v>
      </c>
      <c r="G126" s="15">
        <f t="shared" si="78"/>
        <v>215</v>
      </c>
      <c r="H126" s="15">
        <v>-0.28000000000000003</v>
      </c>
      <c r="I126" s="15">
        <f t="shared" si="79"/>
        <v>-60.2</v>
      </c>
      <c r="J126" s="15"/>
      <c r="K126" s="15"/>
      <c r="L126" s="1"/>
      <c r="N126" s="47"/>
      <c r="O126" s="47"/>
      <c r="W126" s="15"/>
      <c r="X126" s="47"/>
      <c r="Y126" s="47"/>
    </row>
    <row r="127" spans="1:25" x14ac:dyDescent="0.25">
      <c r="C127" s="15"/>
      <c r="E127" s="15">
        <v>64410</v>
      </c>
      <c r="F127" s="15">
        <v>63950</v>
      </c>
      <c r="G127" s="15">
        <f t="shared" si="78"/>
        <v>460</v>
      </c>
      <c r="H127" s="15">
        <v>3.97</v>
      </c>
      <c r="I127" s="15">
        <f t="shared" si="79"/>
        <v>1826.2</v>
      </c>
      <c r="J127" s="15">
        <f>SUM(I125:I127)</f>
        <v>1542</v>
      </c>
      <c r="K127" s="15">
        <f>SUM(G125:G127)</f>
        <v>1475</v>
      </c>
      <c r="L127" s="1">
        <f t="shared" ref="L127:L132" si="81">J127/K127</f>
        <v>1.0454237288135593</v>
      </c>
      <c r="N127" s="15"/>
      <c r="O127" s="15"/>
      <c r="W127" s="15"/>
      <c r="X127" s="15"/>
      <c r="Y127" s="15"/>
    </row>
    <row r="128" spans="1:25" x14ac:dyDescent="0.25">
      <c r="C128" s="15">
        <v>45</v>
      </c>
      <c r="E128" s="15">
        <v>63950</v>
      </c>
      <c r="F128" s="15">
        <v>63685</v>
      </c>
      <c r="G128" s="15">
        <f t="shared" si="78"/>
        <v>265</v>
      </c>
      <c r="H128" s="15">
        <v>3.97</v>
      </c>
      <c r="I128" s="15">
        <f t="shared" si="79"/>
        <v>1052.05</v>
      </c>
      <c r="J128" s="15"/>
      <c r="K128" s="15"/>
      <c r="N128" s="15"/>
      <c r="O128" s="15"/>
      <c r="W128" s="15"/>
      <c r="X128" s="15"/>
      <c r="Y128" s="15"/>
    </row>
    <row r="129" spans="1:25" x14ac:dyDescent="0.25">
      <c r="C129" s="15"/>
      <c r="E129" s="15">
        <v>63685</v>
      </c>
      <c r="F129" s="15">
        <v>63414</v>
      </c>
      <c r="G129" s="15">
        <f t="shared" si="78"/>
        <v>271</v>
      </c>
      <c r="H129" s="15">
        <v>-2.88</v>
      </c>
      <c r="I129" s="15">
        <f t="shared" si="79"/>
        <v>-780.48</v>
      </c>
      <c r="J129" s="15">
        <f>SUM(I125:I129)</f>
        <v>1813.5700000000002</v>
      </c>
      <c r="K129" s="15">
        <f>SUM(G125:G129)</f>
        <v>2011</v>
      </c>
      <c r="L129" s="1">
        <f t="shared" si="81"/>
        <v>0.90182496270512191</v>
      </c>
      <c r="N129" s="15"/>
      <c r="O129" s="15"/>
      <c r="W129" s="15"/>
      <c r="X129" s="15"/>
      <c r="Y129" s="15"/>
    </row>
    <row r="130" spans="1:25" x14ac:dyDescent="0.25">
      <c r="C130" s="15">
        <v>55</v>
      </c>
      <c r="E130" s="15">
        <v>63414</v>
      </c>
      <c r="F130" s="15">
        <v>62880</v>
      </c>
      <c r="G130" s="15">
        <f t="shared" si="78"/>
        <v>534</v>
      </c>
      <c r="H130" s="15">
        <v>-2.88</v>
      </c>
      <c r="I130" s="15">
        <f t="shared" si="79"/>
        <v>-1537.9199999999998</v>
      </c>
      <c r="J130" s="15">
        <f>SUM(I125:I130)</f>
        <v>275.65000000000032</v>
      </c>
      <c r="K130" s="15">
        <f>SUM(G125:G130)</f>
        <v>2545</v>
      </c>
      <c r="L130" s="1">
        <f t="shared" si="81"/>
        <v>0.10831041257367399</v>
      </c>
      <c r="N130" s="15"/>
      <c r="O130" s="15"/>
      <c r="W130" s="15"/>
      <c r="X130" s="15"/>
      <c r="Y130" s="15"/>
    </row>
    <row r="131" spans="1:25" x14ac:dyDescent="0.25">
      <c r="C131" s="15">
        <v>65</v>
      </c>
      <c r="D131" s="1" t="s">
        <v>181</v>
      </c>
      <c r="E131" s="15">
        <v>62880</v>
      </c>
      <c r="F131" s="15">
        <v>62650</v>
      </c>
      <c r="G131" s="15">
        <f t="shared" si="78"/>
        <v>230</v>
      </c>
      <c r="H131" s="15">
        <v>-2.88</v>
      </c>
      <c r="I131" s="15">
        <f t="shared" si="79"/>
        <v>-662.4</v>
      </c>
      <c r="J131" s="15"/>
      <c r="K131" s="15"/>
      <c r="N131" s="15"/>
      <c r="O131" s="15"/>
      <c r="W131" s="15"/>
      <c r="X131" s="15"/>
      <c r="Y131" s="15"/>
    </row>
    <row r="132" spans="1:25" x14ac:dyDescent="0.25">
      <c r="C132" s="15"/>
      <c r="E132" s="15">
        <v>62650</v>
      </c>
      <c r="F132" s="15">
        <v>62230</v>
      </c>
      <c r="G132" s="15">
        <f t="shared" si="78"/>
        <v>420</v>
      </c>
      <c r="H132" s="15">
        <v>0.38</v>
      </c>
      <c r="I132" s="15">
        <f t="shared" si="79"/>
        <v>159.6</v>
      </c>
      <c r="J132" s="15">
        <f>SUM(I125:I132)</f>
        <v>-227.14999999999966</v>
      </c>
      <c r="K132" s="15">
        <f>SUM(G125:G132)</f>
        <v>3195</v>
      </c>
      <c r="L132" s="1">
        <f t="shared" si="81"/>
        <v>-7.1095461658841841E-2</v>
      </c>
      <c r="N132" s="15"/>
      <c r="O132" s="15"/>
      <c r="W132" s="15"/>
      <c r="X132" s="15"/>
      <c r="Y132" s="15"/>
    </row>
    <row r="133" spans="1:25" x14ac:dyDescent="0.25">
      <c r="C133" s="15"/>
      <c r="E133" s="15"/>
      <c r="F133" s="15"/>
      <c r="G133" s="15"/>
      <c r="H133" s="15"/>
      <c r="I133" s="15"/>
      <c r="J133" s="15"/>
      <c r="K133" s="15"/>
      <c r="N133" s="15"/>
      <c r="O133" s="15"/>
      <c r="W133" s="15"/>
      <c r="X133" s="15"/>
      <c r="Y133" s="15"/>
    </row>
    <row r="134" spans="1:25" x14ac:dyDescent="0.25">
      <c r="A134" s="1" t="s">
        <v>107</v>
      </c>
      <c r="C134" s="15">
        <v>20</v>
      </c>
      <c r="E134" s="15">
        <v>64625</v>
      </c>
      <c r="F134" s="15">
        <v>64410</v>
      </c>
      <c r="G134" s="15">
        <f t="shared" ref="G134:G144" si="82">ABS(E134-F134)</f>
        <v>215</v>
      </c>
      <c r="H134" s="15">
        <v>-0.28000000000000003</v>
      </c>
      <c r="I134" s="15">
        <f t="shared" ref="I134:I144" si="83">G134*H134</f>
        <v>-60.2</v>
      </c>
      <c r="J134" s="15"/>
      <c r="K134" s="15"/>
      <c r="N134" s="15"/>
      <c r="O134" s="15"/>
      <c r="W134" s="15"/>
      <c r="X134" s="15"/>
      <c r="Y134" s="15"/>
    </row>
    <row r="135" spans="1:25" x14ac:dyDescent="0.25">
      <c r="C135" s="15"/>
      <c r="E135" s="15">
        <v>64410</v>
      </c>
      <c r="F135" s="15">
        <v>63950</v>
      </c>
      <c r="G135" s="15">
        <f t="shared" si="82"/>
        <v>460</v>
      </c>
      <c r="H135" s="15">
        <v>3.97</v>
      </c>
      <c r="I135" s="15">
        <f t="shared" si="83"/>
        <v>1826.2</v>
      </c>
      <c r="J135" s="15">
        <f>SUM(I134:I135)</f>
        <v>1766</v>
      </c>
      <c r="K135" s="15">
        <f>SUM(G134:G135)</f>
        <v>675</v>
      </c>
      <c r="L135" s="1">
        <f t="shared" ref="L135" si="84">J135/K135</f>
        <v>2.6162962962962961</v>
      </c>
      <c r="N135" s="15"/>
      <c r="O135" s="15"/>
      <c r="W135" s="15"/>
      <c r="X135" s="15"/>
      <c r="Y135" s="15"/>
    </row>
    <row r="136" spans="1:25" x14ac:dyDescent="0.25">
      <c r="C136" s="15">
        <v>35</v>
      </c>
      <c r="E136" s="15">
        <v>63950</v>
      </c>
      <c r="F136" s="15">
        <v>63685</v>
      </c>
      <c r="G136" s="15">
        <f t="shared" si="82"/>
        <v>265</v>
      </c>
      <c r="H136" s="15">
        <v>3.97</v>
      </c>
      <c r="I136" s="15">
        <f t="shared" si="83"/>
        <v>1052.05</v>
      </c>
      <c r="J136" s="15"/>
      <c r="K136" s="15"/>
      <c r="N136" s="15"/>
      <c r="O136" s="15"/>
      <c r="W136" s="15"/>
      <c r="X136" s="15"/>
      <c r="Y136" s="15"/>
    </row>
    <row r="137" spans="1:25" x14ac:dyDescent="0.25">
      <c r="C137" s="15"/>
      <c r="E137" s="15">
        <v>63685</v>
      </c>
      <c r="F137" s="15">
        <v>63414</v>
      </c>
      <c r="G137" s="15">
        <f t="shared" si="82"/>
        <v>271</v>
      </c>
      <c r="H137" s="15">
        <v>-2.88</v>
      </c>
      <c r="I137" s="15">
        <f t="shared" si="83"/>
        <v>-780.48</v>
      </c>
      <c r="J137" s="15">
        <f>SUM(I134:I137)</f>
        <v>2037.5700000000002</v>
      </c>
      <c r="K137" s="15">
        <f>SUM(G134:G137)</f>
        <v>1211</v>
      </c>
      <c r="L137" s="1">
        <f t="shared" ref="L137:L144" si="85">J137/K137</f>
        <v>1.6825516102394718</v>
      </c>
      <c r="N137" s="15"/>
      <c r="O137" s="15"/>
      <c r="W137" s="15"/>
      <c r="X137" s="15"/>
      <c r="Y137" s="15"/>
    </row>
    <row r="138" spans="1:25" x14ac:dyDescent="0.25">
      <c r="C138" s="15">
        <v>45</v>
      </c>
      <c r="E138" s="15">
        <v>63414</v>
      </c>
      <c r="F138" s="15">
        <v>62880</v>
      </c>
      <c r="G138" s="15">
        <f t="shared" si="82"/>
        <v>534</v>
      </c>
      <c r="H138" s="15">
        <v>-2.88</v>
      </c>
      <c r="I138" s="15">
        <f t="shared" si="83"/>
        <v>-1537.9199999999998</v>
      </c>
      <c r="J138" s="15">
        <f>SUM(I134:I138)</f>
        <v>499.65000000000032</v>
      </c>
      <c r="K138" s="15">
        <f>SUM(G134:G138)</f>
        <v>1745</v>
      </c>
      <c r="L138" s="1">
        <f t="shared" si="85"/>
        <v>0.28633237822349589</v>
      </c>
      <c r="N138" s="15"/>
      <c r="O138" s="15"/>
      <c r="W138" s="15"/>
      <c r="X138" s="15"/>
      <c r="Y138" s="15"/>
    </row>
    <row r="139" spans="1:25" x14ac:dyDescent="0.25">
      <c r="C139" s="15">
        <v>55</v>
      </c>
      <c r="E139" s="15">
        <v>62880</v>
      </c>
      <c r="F139" s="15">
        <v>62650</v>
      </c>
      <c r="G139" s="15">
        <f t="shared" si="82"/>
        <v>230</v>
      </c>
      <c r="H139" s="15">
        <v>-2.88</v>
      </c>
      <c r="I139" s="15">
        <f t="shared" si="83"/>
        <v>-662.4</v>
      </c>
      <c r="J139" s="15"/>
      <c r="K139" s="15"/>
      <c r="N139" s="15"/>
      <c r="O139" s="15"/>
      <c r="W139" s="15"/>
      <c r="X139" s="15"/>
      <c r="Y139" s="15"/>
    </row>
    <row r="140" spans="1:25" s="48" customFormat="1" x14ac:dyDescent="0.25">
      <c r="C140" s="15"/>
      <c r="D140" s="1"/>
      <c r="E140" s="15">
        <v>62650</v>
      </c>
      <c r="F140" s="15">
        <v>62230</v>
      </c>
      <c r="G140" s="15">
        <f t="shared" si="82"/>
        <v>420</v>
      </c>
      <c r="H140" s="15">
        <v>0.38</v>
      </c>
      <c r="I140" s="15">
        <f t="shared" si="83"/>
        <v>159.6</v>
      </c>
      <c r="J140" s="15">
        <f>SUM(I134:I140)</f>
        <v>-3.1499999999996646</v>
      </c>
      <c r="K140" s="15">
        <f>SUM(G134:G140)</f>
        <v>2395</v>
      </c>
      <c r="L140" s="1">
        <f t="shared" si="85"/>
        <v>-1.315240083507167E-3</v>
      </c>
      <c r="N140" s="47"/>
      <c r="O140" s="47"/>
      <c r="W140" s="15"/>
      <c r="X140" s="47"/>
      <c r="Y140" s="47"/>
    </row>
    <row r="141" spans="1:25" s="48" customFormat="1" x14ac:dyDescent="0.25">
      <c r="C141" s="15">
        <v>60</v>
      </c>
      <c r="D141" s="1"/>
      <c r="E141" s="47">
        <v>62230</v>
      </c>
      <c r="F141" s="47">
        <v>61575</v>
      </c>
      <c r="G141" s="15">
        <f t="shared" si="82"/>
        <v>655</v>
      </c>
      <c r="H141" s="47">
        <v>0.38</v>
      </c>
      <c r="I141" s="15">
        <f t="shared" si="83"/>
        <v>248.9</v>
      </c>
      <c r="J141" s="15"/>
      <c r="K141" s="15"/>
      <c r="L141" s="1"/>
      <c r="N141" s="47"/>
      <c r="O141" s="47"/>
      <c r="W141" s="15"/>
      <c r="X141" s="47"/>
      <c r="Y141" s="47"/>
    </row>
    <row r="142" spans="1:25" s="48" customFormat="1" x14ac:dyDescent="0.25">
      <c r="C142" s="15"/>
      <c r="D142" s="1"/>
      <c r="E142" s="15">
        <v>61575</v>
      </c>
      <c r="F142" s="15">
        <v>61477</v>
      </c>
      <c r="G142" s="15">
        <f t="shared" si="82"/>
        <v>98</v>
      </c>
      <c r="H142" s="15">
        <v>-0.87</v>
      </c>
      <c r="I142" s="15">
        <f t="shared" si="83"/>
        <v>-85.26</v>
      </c>
      <c r="J142" s="15">
        <f>SUM(I134:I142)</f>
        <v>160.49000000000035</v>
      </c>
      <c r="K142" s="15">
        <f>SUM(G134:G142)</f>
        <v>3148</v>
      </c>
      <c r="L142" s="1">
        <f t="shared" si="85"/>
        <v>5.0981575603557927E-2</v>
      </c>
      <c r="N142" s="47"/>
      <c r="O142" s="47"/>
      <c r="W142" s="15"/>
      <c r="X142" s="47"/>
      <c r="Y142" s="47"/>
    </row>
    <row r="143" spans="1:25" s="48" customFormat="1" x14ac:dyDescent="0.25">
      <c r="C143" s="15">
        <v>65</v>
      </c>
      <c r="D143" s="1"/>
      <c r="E143" s="15">
        <v>61477</v>
      </c>
      <c r="F143" s="15">
        <v>60800</v>
      </c>
      <c r="G143" s="15">
        <f t="shared" si="82"/>
        <v>677</v>
      </c>
      <c r="H143" s="15">
        <v>-0.87</v>
      </c>
      <c r="I143" s="15">
        <f t="shared" si="83"/>
        <v>-588.99</v>
      </c>
      <c r="J143" s="15"/>
      <c r="K143" s="15"/>
      <c r="L143" s="1"/>
      <c r="N143" s="47"/>
      <c r="O143" s="47"/>
      <c r="W143" s="15"/>
      <c r="X143" s="47"/>
      <c r="Y143" s="47"/>
    </row>
    <row r="144" spans="1:25" s="48" customFormat="1" x14ac:dyDescent="0.25">
      <c r="C144" s="15"/>
      <c r="D144" s="1"/>
      <c r="E144" s="15">
        <v>60800</v>
      </c>
      <c r="F144" s="15">
        <v>60300</v>
      </c>
      <c r="G144" s="15">
        <f t="shared" si="82"/>
        <v>500</v>
      </c>
      <c r="H144" s="15">
        <v>-0.87</v>
      </c>
      <c r="I144" s="15">
        <f t="shared" si="83"/>
        <v>-435</v>
      </c>
      <c r="J144" s="15">
        <f>SUM(I134:I144)</f>
        <v>-863.49999999999966</v>
      </c>
      <c r="K144" s="15">
        <f>SUM(G134:G144)</f>
        <v>4325</v>
      </c>
      <c r="L144" s="1">
        <f t="shared" si="85"/>
        <v>-0.19965317919075137</v>
      </c>
      <c r="N144" s="47"/>
      <c r="O144" s="47"/>
      <c r="W144" s="15"/>
      <c r="X144" s="47"/>
      <c r="Y144" s="47"/>
    </row>
    <row r="145" spans="1:25" s="48" customFormat="1" x14ac:dyDescent="0.25">
      <c r="C145" s="15"/>
      <c r="D145" s="1"/>
      <c r="E145" s="15"/>
      <c r="F145" s="15"/>
      <c r="G145" s="15"/>
      <c r="H145" s="15"/>
      <c r="I145" s="15"/>
      <c r="J145" s="15"/>
      <c r="K145" s="15"/>
      <c r="L145" s="1"/>
      <c r="N145" s="47"/>
      <c r="O145" s="47"/>
      <c r="W145" s="15"/>
      <c r="X145" s="47"/>
      <c r="Y145" s="47"/>
    </row>
    <row r="146" spans="1:25" s="48" customFormat="1" x14ac:dyDescent="0.25">
      <c r="A146" s="48" t="s">
        <v>106</v>
      </c>
      <c r="C146" s="15">
        <v>10</v>
      </c>
      <c r="D146" s="1"/>
      <c r="E146" s="15">
        <v>63950</v>
      </c>
      <c r="F146" s="15">
        <v>63685</v>
      </c>
      <c r="G146" s="15">
        <f t="shared" ref="G146:G154" si="86">ABS(E146-F146)</f>
        <v>265</v>
      </c>
      <c r="H146" s="15">
        <v>3.97</v>
      </c>
      <c r="I146" s="15">
        <f t="shared" ref="I146:I154" si="87">G146*H146</f>
        <v>1052.05</v>
      </c>
      <c r="J146" s="15"/>
      <c r="K146" s="15"/>
      <c r="L146" s="1"/>
      <c r="N146" s="47"/>
      <c r="O146" s="47"/>
      <c r="W146" s="15"/>
      <c r="X146" s="47"/>
      <c r="Y146" s="47"/>
    </row>
    <row r="147" spans="1:25" s="48" customFormat="1" x14ac:dyDescent="0.25">
      <c r="C147" s="15"/>
      <c r="D147" s="1"/>
      <c r="E147" s="15">
        <v>63685</v>
      </c>
      <c r="F147" s="15">
        <v>63414</v>
      </c>
      <c r="G147" s="15">
        <f t="shared" si="86"/>
        <v>271</v>
      </c>
      <c r="H147" s="15">
        <v>-2.88</v>
      </c>
      <c r="I147" s="15">
        <f t="shared" si="87"/>
        <v>-780.48</v>
      </c>
      <c r="J147" s="15">
        <f>SUM(I144:I147)</f>
        <v>-163.43000000000006</v>
      </c>
      <c r="K147" s="15">
        <f>SUM(G144:G147)</f>
        <v>1036</v>
      </c>
      <c r="L147" s="1">
        <f t="shared" ref="L147:L148" si="88">J147/K147</f>
        <v>-0.15775096525096532</v>
      </c>
      <c r="N147" s="47"/>
      <c r="O147" s="47"/>
      <c r="W147" s="15"/>
      <c r="X147" s="47"/>
      <c r="Y147" s="47"/>
    </row>
    <row r="148" spans="1:25" s="48" customFormat="1" x14ac:dyDescent="0.25">
      <c r="C148" s="15">
        <v>20</v>
      </c>
      <c r="D148" s="1"/>
      <c r="E148" s="15">
        <v>63414</v>
      </c>
      <c r="F148" s="15">
        <v>62880</v>
      </c>
      <c r="G148" s="15">
        <f t="shared" si="86"/>
        <v>534</v>
      </c>
      <c r="H148" s="15">
        <v>-2.88</v>
      </c>
      <c r="I148" s="15">
        <f t="shared" si="87"/>
        <v>-1537.9199999999998</v>
      </c>
      <c r="J148" s="15">
        <f>SUM(I144:I148)</f>
        <v>-1701.35</v>
      </c>
      <c r="K148" s="15">
        <f>SUM(G144:G148)</f>
        <v>1570</v>
      </c>
      <c r="L148" s="1">
        <f t="shared" si="88"/>
        <v>-1.0836624203821656</v>
      </c>
      <c r="N148" s="47"/>
      <c r="O148" s="47"/>
      <c r="W148" s="15"/>
      <c r="X148" s="47"/>
      <c r="Y148" s="47"/>
    </row>
    <row r="149" spans="1:25" s="48" customFormat="1" x14ac:dyDescent="0.25">
      <c r="C149" s="15">
        <v>35</v>
      </c>
      <c r="D149" s="1"/>
      <c r="E149" s="15">
        <v>62880</v>
      </c>
      <c r="F149" s="15">
        <v>62650</v>
      </c>
      <c r="G149" s="15">
        <f t="shared" si="86"/>
        <v>230</v>
      </c>
      <c r="H149" s="15">
        <v>-2.88</v>
      </c>
      <c r="I149" s="15">
        <f t="shared" si="87"/>
        <v>-662.4</v>
      </c>
      <c r="J149" s="15"/>
      <c r="K149" s="15"/>
      <c r="L149" s="1"/>
      <c r="N149" s="47"/>
      <c r="O149" s="47"/>
      <c r="W149" s="15"/>
      <c r="X149" s="47"/>
      <c r="Y149" s="47"/>
    </row>
    <row r="150" spans="1:25" s="48" customFormat="1" x14ac:dyDescent="0.25">
      <c r="C150" s="15"/>
      <c r="D150" s="1"/>
      <c r="E150" s="15">
        <v>62650</v>
      </c>
      <c r="F150" s="15">
        <v>62230</v>
      </c>
      <c r="G150" s="15">
        <f t="shared" si="86"/>
        <v>420</v>
      </c>
      <c r="H150" s="15">
        <v>0.38</v>
      </c>
      <c r="I150" s="15">
        <f t="shared" si="87"/>
        <v>159.6</v>
      </c>
      <c r="J150" s="15">
        <f>SUM(I144:I150)</f>
        <v>-2204.15</v>
      </c>
      <c r="K150" s="15">
        <f>SUM(G144:G150)</f>
        <v>2220</v>
      </c>
      <c r="L150" s="1">
        <f t="shared" ref="L150" si="89">J150/K150</f>
        <v>-0.99286036036036041</v>
      </c>
      <c r="N150" s="47"/>
      <c r="O150" s="47"/>
      <c r="W150" s="15"/>
      <c r="X150" s="47"/>
      <c r="Y150" s="47"/>
    </row>
    <row r="151" spans="1:25" s="48" customFormat="1" x14ac:dyDescent="0.25">
      <c r="C151" s="15">
        <v>45</v>
      </c>
      <c r="D151" s="1"/>
      <c r="E151" s="47">
        <v>62230</v>
      </c>
      <c r="F151" s="47">
        <v>61575</v>
      </c>
      <c r="G151" s="15">
        <f t="shared" si="86"/>
        <v>655</v>
      </c>
      <c r="H151" s="47">
        <v>0.38</v>
      </c>
      <c r="I151" s="15">
        <f t="shared" si="87"/>
        <v>248.9</v>
      </c>
      <c r="J151" s="15"/>
      <c r="K151" s="15"/>
      <c r="L151" s="1"/>
      <c r="N151" s="47"/>
      <c r="O151" s="47"/>
      <c r="W151" s="15"/>
      <c r="X151" s="47"/>
      <c r="Y151" s="47"/>
    </row>
    <row r="152" spans="1:25" s="48" customFormat="1" x14ac:dyDescent="0.25">
      <c r="C152" s="15"/>
      <c r="D152" s="1"/>
      <c r="E152" s="15">
        <v>61575</v>
      </c>
      <c r="F152" s="15">
        <v>61477</v>
      </c>
      <c r="G152" s="15">
        <f t="shared" si="86"/>
        <v>98</v>
      </c>
      <c r="H152" s="15">
        <v>-0.87</v>
      </c>
      <c r="I152" s="15">
        <f t="shared" si="87"/>
        <v>-85.26</v>
      </c>
      <c r="J152" s="15">
        <f>SUM(I144:I152)</f>
        <v>-2040.51</v>
      </c>
      <c r="K152" s="15">
        <f>SUM(G144:G152)</f>
        <v>2973</v>
      </c>
      <c r="L152" s="1">
        <f t="shared" ref="L152" si="90">J152/K152</f>
        <v>-0.68634712411705345</v>
      </c>
      <c r="N152" s="47"/>
      <c r="O152" s="47"/>
      <c r="W152" s="15"/>
      <c r="X152" s="47"/>
      <c r="Y152" s="47"/>
    </row>
    <row r="153" spans="1:25" s="48" customFormat="1" x14ac:dyDescent="0.25">
      <c r="C153" s="15">
        <v>65</v>
      </c>
      <c r="D153" s="1"/>
      <c r="E153" s="15">
        <v>61477</v>
      </c>
      <c r="F153" s="15">
        <v>60800</v>
      </c>
      <c r="G153" s="15">
        <f t="shared" si="86"/>
        <v>677</v>
      </c>
      <c r="H153" s="15">
        <v>-0.87</v>
      </c>
      <c r="I153" s="15">
        <f t="shared" si="87"/>
        <v>-588.99</v>
      </c>
      <c r="J153" s="15"/>
      <c r="K153" s="15"/>
      <c r="L153" s="1"/>
      <c r="N153" s="47"/>
      <c r="O153" s="47"/>
      <c r="W153" s="15"/>
      <c r="X153" s="47"/>
      <c r="Y153" s="47"/>
    </row>
    <row r="154" spans="1:25" s="48" customFormat="1" x14ac:dyDescent="0.25">
      <c r="C154" s="15"/>
      <c r="D154" s="1"/>
      <c r="E154" s="15">
        <v>60800</v>
      </c>
      <c r="F154" s="15">
        <v>60300</v>
      </c>
      <c r="G154" s="15">
        <f t="shared" si="86"/>
        <v>500</v>
      </c>
      <c r="H154" s="15">
        <v>-0.87</v>
      </c>
      <c r="I154" s="15">
        <f t="shared" si="87"/>
        <v>-435</v>
      </c>
      <c r="J154" s="15">
        <f>SUM(I144:I154)</f>
        <v>-3064.5</v>
      </c>
      <c r="K154" s="15">
        <f>SUM(G144:G154)</f>
        <v>4150</v>
      </c>
      <c r="L154" s="1">
        <f t="shared" ref="L154" si="91">J154/K154</f>
        <v>-0.73843373493975906</v>
      </c>
      <c r="N154" s="47"/>
      <c r="O154" s="47"/>
      <c r="W154" s="15"/>
      <c r="X154" s="47"/>
      <c r="Y154" s="47"/>
    </row>
    <row r="155" spans="1:25" s="48" customFormat="1" x14ac:dyDescent="0.25">
      <c r="C155" s="15"/>
      <c r="D155" s="1"/>
      <c r="E155" s="15"/>
      <c r="F155" s="15"/>
      <c r="G155" s="15"/>
      <c r="H155" s="15"/>
      <c r="I155" s="15"/>
      <c r="J155" s="15"/>
      <c r="K155" s="15"/>
      <c r="L155" s="1"/>
      <c r="N155" s="47"/>
      <c r="O155" s="47"/>
      <c r="W155" s="15"/>
      <c r="X155" s="47"/>
      <c r="Y155" s="47"/>
    </row>
    <row r="156" spans="1:25" s="48" customFormat="1" x14ac:dyDescent="0.25">
      <c r="A156" s="48" t="s">
        <v>105</v>
      </c>
      <c r="C156" s="15">
        <v>20</v>
      </c>
      <c r="D156" s="1"/>
      <c r="E156" s="15">
        <v>63414</v>
      </c>
      <c r="F156" s="15">
        <v>62880</v>
      </c>
      <c r="G156" s="15">
        <f t="shared" ref="G156:G163" si="92">ABS(E156-F156)</f>
        <v>534</v>
      </c>
      <c r="H156" s="15">
        <v>-2.88</v>
      </c>
      <c r="I156" s="15">
        <f t="shared" ref="I156:I163" si="93">G156*H156</f>
        <v>-1537.9199999999998</v>
      </c>
      <c r="J156" s="15"/>
      <c r="K156" s="15"/>
      <c r="L156" s="1"/>
      <c r="N156" s="47"/>
      <c r="O156" s="47"/>
      <c r="W156" s="15"/>
      <c r="X156" s="47"/>
      <c r="Y156" s="47"/>
    </row>
    <row r="157" spans="1:25" s="48" customFormat="1" x14ac:dyDescent="0.25">
      <c r="C157" s="15"/>
      <c r="D157" s="1"/>
      <c r="E157" s="15">
        <v>62880</v>
      </c>
      <c r="F157" s="15">
        <v>62650</v>
      </c>
      <c r="G157" s="15">
        <f t="shared" si="92"/>
        <v>230</v>
      </c>
      <c r="H157" s="15">
        <v>-2.88</v>
      </c>
      <c r="I157" s="15">
        <f t="shared" si="93"/>
        <v>-662.4</v>
      </c>
      <c r="J157" s="15"/>
      <c r="K157" s="15"/>
      <c r="L157" s="1"/>
      <c r="N157" s="47"/>
      <c r="O157" s="47"/>
      <c r="W157" s="15"/>
      <c r="X157" s="47"/>
      <c r="Y157" s="47"/>
    </row>
    <row r="158" spans="1:25" s="48" customFormat="1" x14ac:dyDescent="0.25">
      <c r="C158" s="15"/>
      <c r="D158" s="1"/>
      <c r="E158" s="15">
        <v>62650</v>
      </c>
      <c r="F158" s="15">
        <v>62230</v>
      </c>
      <c r="G158" s="15">
        <f t="shared" si="92"/>
        <v>420</v>
      </c>
      <c r="H158" s="15">
        <v>0.38</v>
      </c>
      <c r="I158" s="15">
        <f t="shared" si="93"/>
        <v>159.6</v>
      </c>
      <c r="J158" s="15">
        <f>SUM(I156:I158)</f>
        <v>-2040.7199999999998</v>
      </c>
      <c r="K158" s="15">
        <f>SUM(G156:G158)</f>
        <v>1184</v>
      </c>
      <c r="L158" s="1">
        <f t="shared" ref="L158" si="94">J158/K158</f>
        <v>-1.723581081081081</v>
      </c>
      <c r="N158" s="47"/>
      <c r="O158" s="47"/>
      <c r="W158" s="15"/>
      <c r="X158" s="47"/>
      <c r="Y158" s="47"/>
    </row>
    <row r="159" spans="1:25" s="48" customFormat="1" x14ac:dyDescent="0.25">
      <c r="C159" s="15">
        <v>35</v>
      </c>
      <c r="D159" s="1"/>
      <c r="E159" s="47">
        <v>62230</v>
      </c>
      <c r="F159" s="47">
        <v>61575</v>
      </c>
      <c r="G159" s="15">
        <f t="shared" si="92"/>
        <v>655</v>
      </c>
      <c r="H159" s="47">
        <v>0.38</v>
      </c>
      <c r="I159" s="15">
        <f t="shared" si="93"/>
        <v>248.9</v>
      </c>
      <c r="J159" s="15"/>
      <c r="K159" s="15"/>
      <c r="L159" s="1"/>
      <c r="N159" s="47"/>
      <c r="O159" s="47"/>
      <c r="W159" s="15"/>
      <c r="X159" s="47"/>
      <c r="Y159" s="47"/>
    </row>
    <row r="160" spans="1:25" s="48" customFormat="1" x14ac:dyDescent="0.25">
      <c r="C160" s="15"/>
      <c r="D160" s="1"/>
      <c r="E160" s="15">
        <v>61575</v>
      </c>
      <c r="F160" s="15">
        <v>61477</v>
      </c>
      <c r="G160" s="15">
        <f t="shared" si="92"/>
        <v>98</v>
      </c>
      <c r="H160" s="15">
        <v>-0.87</v>
      </c>
      <c r="I160" s="15">
        <f t="shared" si="93"/>
        <v>-85.26</v>
      </c>
      <c r="J160" s="15">
        <f>SUM(I156:I160)</f>
        <v>-1877.0799999999997</v>
      </c>
      <c r="K160" s="15">
        <f>SUM(G156:G160)</f>
        <v>1937</v>
      </c>
      <c r="L160" s="1">
        <f t="shared" ref="L160:L163" si="95">J160/K160</f>
        <v>-0.96906556530717591</v>
      </c>
      <c r="N160" s="47"/>
      <c r="O160" s="47"/>
      <c r="W160" s="15"/>
      <c r="X160" s="47"/>
      <c r="Y160" s="47"/>
    </row>
    <row r="161" spans="1:25" x14ac:dyDescent="0.25">
      <c r="C161" s="15">
        <v>60</v>
      </c>
      <c r="E161" s="15">
        <v>61477</v>
      </c>
      <c r="F161" s="15">
        <v>60800</v>
      </c>
      <c r="G161" s="15">
        <f t="shared" si="92"/>
        <v>677</v>
      </c>
      <c r="H161" s="15">
        <v>-0.87</v>
      </c>
      <c r="I161" s="15">
        <f t="shared" si="93"/>
        <v>-588.99</v>
      </c>
      <c r="J161" s="15"/>
      <c r="K161" s="15"/>
      <c r="M161" s="48"/>
      <c r="N161" s="15"/>
      <c r="O161" s="15"/>
      <c r="W161" s="15"/>
      <c r="X161" s="15"/>
      <c r="Y161" s="15"/>
    </row>
    <row r="162" spans="1:25" x14ac:dyDescent="0.25">
      <c r="C162" s="15"/>
      <c r="E162" s="15">
        <v>60800</v>
      </c>
      <c r="F162" s="15">
        <v>60300</v>
      </c>
      <c r="G162" s="15">
        <f t="shared" si="92"/>
        <v>500</v>
      </c>
      <c r="H162" s="15">
        <v>-0.87</v>
      </c>
      <c r="I162" s="15">
        <f t="shared" si="93"/>
        <v>-435</v>
      </c>
      <c r="J162" s="15">
        <f>SUM(I156:I162)</f>
        <v>-2901.0699999999997</v>
      </c>
      <c r="K162" s="15">
        <f>SUM(G156:G162)</f>
        <v>3114</v>
      </c>
      <c r="L162" s="1">
        <f t="shared" si="95"/>
        <v>-0.9316217084136158</v>
      </c>
      <c r="M162" s="48"/>
      <c r="N162" s="15"/>
      <c r="O162" s="15"/>
      <c r="W162" s="15"/>
      <c r="X162" s="15"/>
      <c r="Y162" s="15"/>
    </row>
    <row r="163" spans="1:25" ht="45" x14ac:dyDescent="0.25">
      <c r="C163" s="15">
        <v>65</v>
      </c>
      <c r="D163" s="13" t="s">
        <v>182</v>
      </c>
      <c r="E163" s="15">
        <v>60300</v>
      </c>
      <c r="F163" s="15">
        <v>59500</v>
      </c>
      <c r="G163" s="15">
        <f t="shared" si="92"/>
        <v>800</v>
      </c>
      <c r="H163" s="15">
        <v>-0.87</v>
      </c>
      <c r="I163" s="15">
        <f t="shared" si="93"/>
        <v>-696</v>
      </c>
      <c r="J163" s="15">
        <f>SUM(I156:I163)</f>
        <v>-3597.0699999999997</v>
      </c>
      <c r="K163" s="15">
        <f>SUM(G156:G163)</f>
        <v>3914</v>
      </c>
      <c r="L163" s="1">
        <f t="shared" si="95"/>
        <v>-0.91902657128257526</v>
      </c>
      <c r="M163" s="48"/>
      <c r="N163" s="15"/>
      <c r="O163" s="15"/>
      <c r="W163" s="15"/>
      <c r="X163" s="15"/>
      <c r="Y163" s="15"/>
    </row>
    <row r="164" spans="1:25" x14ac:dyDescent="0.25">
      <c r="C164" s="15"/>
      <c r="E164" s="15"/>
      <c r="F164" s="15"/>
      <c r="G164" s="15"/>
      <c r="H164" s="15"/>
      <c r="I164" s="15"/>
      <c r="J164" s="15"/>
      <c r="K164" s="15"/>
      <c r="M164" s="48"/>
      <c r="N164" s="15"/>
      <c r="O164" s="15"/>
      <c r="W164" s="15"/>
      <c r="X164" s="15"/>
      <c r="Y164" s="15"/>
    </row>
    <row r="165" spans="1:25" x14ac:dyDescent="0.25">
      <c r="A165" s="1" t="s">
        <v>104</v>
      </c>
      <c r="C165" s="15">
        <v>10</v>
      </c>
      <c r="E165" s="15">
        <v>62880</v>
      </c>
      <c r="F165" s="15">
        <v>62650</v>
      </c>
      <c r="G165" s="15">
        <f t="shared" ref="G165:G171" si="96">ABS(E165-F165)</f>
        <v>230</v>
      </c>
      <c r="H165" s="15">
        <v>-2.88</v>
      </c>
      <c r="I165" s="15">
        <f t="shared" ref="I165:I171" si="97">G165*H165</f>
        <v>-662.4</v>
      </c>
      <c r="J165" s="15"/>
      <c r="K165" s="15"/>
      <c r="M165" s="48"/>
      <c r="N165" s="15"/>
      <c r="O165" s="15"/>
      <c r="W165" s="15"/>
      <c r="X165" s="15"/>
      <c r="Y165" s="15"/>
    </row>
    <row r="166" spans="1:25" x14ac:dyDescent="0.25">
      <c r="C166" s="15"/>
      <c r="E166" s="15">
        <v>62650</v>
      </c>
      <c r="F166" s="15">
        <v>62230</v>
      </c>
      <c r="G166" s="15">
        <f t="shared" si="96"/>
        <v>420</v>
      </c>
      <c r="H166" s="15">
        <v>0.38</v>
      </c>
      <c r="I166" s="15">
        <f t="shared" si="97"/>
        <v>159.6</v>
      </c>
      <c r="J166" s="15">
        <f>SUM(I165:I166)</f>
        <v>-502.79999999999995</v>
      </c>
      <c r="K166" s="15">
        <f>SUM(G165:G166)</f>
        <v>650</v>
      </c>
      <c r="L166" s="1">
        <f t="shared" ref="L166" si="98">J166/K166</f>
        <v>-0.77353846153846151</v>
      </c>
      <c r="M166" s="48"/>
      <c r="N166" s="15"/>
      <c r="O166" s="15"/>
      <c r="W166" s="15"/>
      <c r="X166" s="15"/>
      <c r="Y166" s="15"/>
    </row>
    <row r="167" spans="1:25" x14ac:dyDescent="0.25">
      <c r="C167" s="15">
        <v>35</v>
      </c>
      <c r="E167" s="47">
        <v>62230</v>
      </c>
      <c r="F167" s="47">
        <v>61575</v>
      </c>
      <c r="G167" s="15">
        <f t="shared" si="96"/>
        <v>655</v>
      </c>
      <c r="H167" s="47">
        <v>0.38</v>
      </c>
      <c r="I167" s="15">
        <f t="shared" si="97"/>
        <v>248.9</v>
      </c>
      <c r="J167" s="15"/>
      <c r="K167" s="15"/>
      <c r="M167" s="48"/>
      <c r="N167" s="15"/>
      <c r="O167" s="15"/>
      <c r="W167" s="15"/>
      <c r="X167" s="15"/>
      <c r="Y167" s="15"/>
    </row>
    <row r="168" spans="1:25" x14ac:dyDescent="0.25">
      <c r="C168" s="15"/>
      <c r="E168" s="15">
        <v>61575</v>
      </c>
      <c r="F168" s="15">
        <v>61477</v>
      </c>
      <c r="G168" s="15">
        <f t="shared" si="96"/>
        <v>98</v>
      </c>
      <c r="H168" s="15">
        <v>-0.87</v>
      </c>
      <c r="I168" s="15">
        <f t="shared" si="97"/>
        <v>-85.26</v>
      </c>
      <c r="J168" s="15">
        <f>SUM(I165:I168)</f>
        <v>-339.15999999999997</v>
      </c>
      <c r="K168" s="15">
        <f>SUM(G165:G168)</f>
        <v>1403</v>
      </c>
      <c r="L168" s="1">
        <f t="shared" ref="L168:L171" si="99">J168/K168</f>
        <v>-0.2417391304347826</v>
      </c>
      <c r="M168" s="48"/>
      <c r="N168" s="15"/>
      <c r="O168" s="15"/>
      <c r="W168" s="15"/>
      <c r="X168" s="15"/>
      <c r="Y168" s="15"/>
    </row>
    <row r="169" spans="1:25" x14ac:dyDescent="0.25">
      <c r="C169" s="15">
        <v>55</v>
      </c>
      <c r="E169" s="15">
        <v>61477</v>
      </c>
      <c r="F169" s="15">
        <v>60800</v>
      </c>
      <c r="G169" s="15">
        <f t="shared" si="96"/>
        <v>677</v>
      </c>
      <c r="H169" s="15">
        <v>-0.87</v>
      </c>
      <c r="I169" s="15">
        <f t="shared" si="97"/>
        <v>-588.99</v>
      </c>
      <c r="J169" s="15"/>
      <c r="K169" s="15"/>
      <c r="N169" s="15"/>
      <c r="O169" s="15"/>
      <c r="W169" s="47"/>
    </row>
    <row r="170" spans="1:25" x14ac:dyDescent="0.25">
      <c r="C170" s="15"/>
      <c r="E170" s="15">
        <v>60800</v>
      </c>
      <c r="F170" s="15">
        <v>60300</v>
      </c>
      <c r="G170" s="15">
        <f t="shared" si="96"/>
        <v>500</v>
      </c>
      <c r="H170" s="15">
        <v>-0.87</v>
      </c>
      <c r="I170" s="15">
        <f t="shared" si="97"/>
        <v>-435</v>
      </c>
      <c r="J170" s="15">
        <f>SUM(I165:I170)</f>
        <v>-1363.15</v>
      </c>
      <c r="K170" s="15">
        <f>SUM(G165:G170)</f>
        <v>2580</v>
      </c>
      <c r="L170" s="1">
        <f t="shared" si="99"/>
        <v>-0.52835271317829458</v>
      </c>
      <c r="N170" s="15"/>
      <c r="O170" s="15"/>
      <c r="V170" s="15"/>
      <c r="W170" s="15"/>
    </row>
    <row r="171" spans="1:25" x14ac:dyDescent="0.25">
      <c r="C171" s="15">
        <v>60</v>
      </c>
      <c r="E171" s="15">
        <v>60300</v>
      </c>
      <c r="F171" s="15">
        <v>59500</v>
      </c>
      <c r="G171" s="15">
        <f t="shared" si="96"/>
        <v>800</v>
      </c>
      <c r="H171" s="15">
        <v>-0.87</v>
      </c>
      <c r="I171" s="15">
        <f t="shared" si="97"/>
        <v>-696</v>
      </c>
      <c r="J171" s="15">
        <f>SUM(I165:I171)</f>
        <v>-2059.15</v>
      </c>
      <c r="K171" s="15">
        <f>SUM(G165:G171)</f>
        <v>3380</v>
      </c>
      <c r="L171" s="1">
        <f t="shared" si="99"/>
        <v>-0.60921597633136093</v>
      </c>
      <c r="N171" s="15"/>
      <c r="O171" s="15"/>
      <c r="V171" s="15"/>
      <c r="W171" s="15"/>
    </row>
    <row r="172" spans="1:25" x14ac:dyDescent="0.25">
      <c r="C172" s="15"/>
      <c r="E172" s="15"/>
      <c r="F172" s="15"/>
      <c r="G172" s="15"/>
      <c r="H172" s="15"/>
      <c r="I172" s="15"/>
      <c r="J172" s="15"/>
      <c r="K172" s="15"/>
      <c r="N172" s="15"/>
      <c r="O172" s="15"/>
      <c r="V172" s="15"/>
      <c r="W172" s="15"/>
    </row>
    <row r="173" spans="1:25" x14ac:dyDescent="0.25">
      <c r="A173" s="1" t="s">
        <v>103</v>
      </c>
      <c r="B173" s="1" t="s">
        <v>119</v>
      </c>
      <c r="C173" s="15">
        <v>20</v>
      </c>
      <c r="E173" s="47">
        <v>62230</v>
      </c>
      <c r="F173" s="47">
        <v>61575</v>
      </c>
      <c r="G173" s="15">
        <f t="shared" ref="G173:G178" si="100">ABS(E173-F173)</f>
        <v>655</v>
      </c>
      <c r="H173" s="47">
        <v>0.38</v>
      </c>
      <c r="I173" s="15">
        <f t="shared" ref="I173:I178" si="101">G173*H173</f>
        <v>248.9</v>
      </c>
      <c r="J173" s="15"/>
      <c r="K173" s="15"/>
      <c r="N173" s="15"/>
      <c r="O173" s="15"/>
      <c r="V173" s="15"/>
      <c r="W173" s="15"/>
    </row>
    <row r="174" spans="1:25" x14ac:dyDescent="0.25">
      <c r="C174" s="15"/>
      <c r="E174" s="15">
        <v>61575</v>
      </c>
      <c r="F174" s="15">
        <v>61477</v>
      </c>
      <c r="G174" s="15">
        <f t="shared" si="100"/>
        <v>98</v>
      </c>
      <c r="H174" s="15">
        <v>-0.87</v>
      </c>
      <c r="I174" s="15">
        <f t="shared" si="101"/>
        <v>-85.26</v>
      </c>
      <c r="J174" s="15">
        <f>SUM(I173:I174)</f>
        <v>163.63999999999999</v>
      </c>
      <c r="K174" s="15">
        <f>SUM(G173:G174)</f>
        <v>753</v>
      </c>
      <c r="L174" s="1">
        <f t="shared" ref="L174" si="102">J174/K174</f>
        <v>0.21731739707835324</v>
      </c>
      <c r="N174" s="15"/>
      <c r="O174" s="15"/>
      <c r="V174" s="15"/>
      <c r="W174" s="15"/>
    </row>
    <row r="175" spans="1:25" x14ac:dyDescent="0.25">
      <c r="C175" s="15">
        <v>45</v>
      </c>
      <c r="E175" s="15">
        <v>61477</v>
      </c>
      <c r="F175" s="15">
        <v>60800</v>
      </c>
      <c r="G175" s="15">
        <f t="shared" si="100"/>
        <v>677</v>
      </c>
      <c r="H175" s="15">
        <v>-0.87</v>
      </c>
      <c r="I175" s="15">
        <f t="shared" si="101"/>
        <v>-588.99</v>
      </c>
      <c r="J175" s="15"/>
      <c r="K175" s="15"/>
      <c r="N175" s="15"/>
      <c r="O175" s="15"/>
      <c r="V175" s="15"/>
      <c r="W175" s="15"/>
    </row>
    <row r="176" spans="1:25" x14ac:dyDescent="0.25">
      <c r="C176" s="15"/>
      <c r="E176" s="15">
        <v>60800</v>
      </c>
      <c r="F176" s="15">
        <v>60300</v>
      </c>
      <c r="G176" s="15">
        <f t="shared" si="100"/>
        <v>500</v>
      </c>
      <c r="H176" s="15">
        <v>-0.87</v>
      </c>
      <c r="I176" s="15">
        <f t="shared" si="101"/>
        <v>-435</v>
      </c>
      <c r="J176" s="15">
        <f t="shared" ref="J176" si="103">SUM(I173:I176)</f>
        <v>-860.35</v>
      </c>
      <c r="K176" s="15">
        <f t="shared" ref="K176" si="104">SUM(G173:G176)</f>
        <v>1930</v>
      </c>
      <c r="L176" s="1">
        <f t="shared" ref="L176:L178" si="105">J176/K176</f>
        <v>-0.44577720207253885</v>
      </c>
      <c r="N176" s="15"/>
      <c r="O176" s="15"/>
      <c r="V176" s="15"/>
      <c r="W176" s="15"/>
    </row>
    <row r="177" spans="1:23" x14ac:dyDescent="0.25">
      <c r="C177" s="15">
        <v>55</v>
      </c>
      <c r="E177" s="15">
        <v>60300</v>
      </c>
      <c r="F177" s="15">
        <v>59500</v>
      </c>
      <c r="G177" s="15">
        <f t="shared" si="100"/>
        <v>800</v>
      </c>
      <c r="H177" s="15">
        <v>-0.87</v>
      </c>
      <c r="I177" s="15">
        <f t="shared" si="101"/>
        <v>-696</v>
      </c>
      <c r="J177" s="15">
        <f>SUM(I173:I177)</f>
        <v>-1556.35</v>
      </c>
      <c r="K177" s="15">
        <f>SUM(G173:G177)</f>
        <v>2730</v>
      </c>
      <c r="L177" s="1">
        <f t="shared" si="105"/>
        <v>-0.57009157509157504</v>
      </c>
      <c r="N177" s="15"/>
      <c r="O177" s="15"/>
      <c r="V177" s="15"/>
      <c r="W177" s="15"/>
    </row>
    <row r="178" spans="1:23" x14ac:dyDescent="0.25">
      <c r="C178" s="15">
        <v>60</v>
      </c>
      <c r="E178" s="15">
        <v>59500</v>
      </c>
      <c r="F178" s="15">
        <v>58600</v>
      </c>
      <c r="G178" s="15">
        <f t="shared" si="100"/>
        <v>900</v>
      </c>
      <c r="H178" s="15">
        <v>-0.11</v>
      </c>
      <c r="I178" s="15">
        <f t="shared" si="101"/>
        <v>-99</v>
      </c>
      <c r="J178" s="15">
        <f>SUM(I173:I178)</f>
        <v>-1655.35</v>
      </c>
      <c r="K178" s="15">
        <f>SUM(G173:G178)</f>
        <v>3630</v>
      </c>
      <c r="L178" s="1">
        <f t="shared" si="105"/>
        <v>-0.45601928374655643</v>
      </c>
      <c r="N178" s="15"/>
      <c r="O178" s="15"/>
      <c r="V178" s="15"/>
      <c r="W178" s="15"/>
    </row>
    <row r="179" spans="1:23" x14ac:dyDescent="0.25">
      <c r="C179" s="15"/>
      <c r="E179" s="15"/>
      <c r="F179" s="15"/>
      <c r="G179" s="15"/>
      <c r="H179" s="15"/>
      <c r="I179" s="15"/>
      <c r="J179" s="15"/>
      <c r="K179" s="15"/>
      <c r="N179" s="15"/>
      <c r="O179" s="15"/>
      <c r="V179" s="15"/>
    </row>
    <row r="180" spans="1:23" s="48" customFormat="1" x14ac:dyDescent="0.25">
      <c r="A180" s="48" t="s">
        <v>103</v>
      </c>
      <c r="B180" s="48" t="s">
        <v>120</v>
      </c>
      <c r="C180" s="15">
        <v>20</v>
      </c>
      <c r="D180" s="1"/>
      <c r="E180" s="47">
        <v>62230</v>
      </c>
      <c r="F180" s="47">
        <v>61575</v>
      </c>
      <c r="G180" s="15">
        <f t="shared" ref="G180:G181" si="106">ABS(E180-F180)</f>
        <v>655</v>
      </c>
      <c r="H180" s="47">
        <v>0.38</v>
      </c>
      <c r="I180" s="15">
        <f t="shared" ref="I180:I181" si="107">G180*H180</f>
        <v>248.9</v>
      </c>
      <c r="J180" s="15"/>
      <c r="K180" s="15"/>
      <c r="L180" s="1"/>
      <c r="N180" s="47"/>
      <c r="O180" s="47"/>
      <c r="V180" s="15"/>
    </row>
    <row r="181" spans="1:23" x14ac:dyDescent="0.25">
      <c r="C181" s="15"/>
      <c r="E181" s="15">
        <v>61575</v>
      </c>
      <c r="F181" s="15">
        <v>61477</v>
      </c>
      <c r="G181" s="15">
        <f t="shared" si="106"/>
        <v>98</v>
      </c>
      <c r="H181" s="15">
        <v>-0.87</v>
      </c>
      <c r="I181" s="15">
        <f t="shared" si="107"/>
        <v>-85.26</v>
      </c>
      <c r="J181" s="15">
        <f>SUM(I180:I181)</f>
        <v>163.63999999999999</v>
      </c>
      <c r="K181" s="15">
        <f>SUM(G180:G181)</f>
        <v>753</v>
      </c>
      <c r="L181" s="1">
        <f t="shared" ref="L181" si="108">J181/K181</f>
        <v>0.21731739707835324</v>
      </c>
      <c r="N181" s="15"/>
      <c r="O181" s="15"/>
      <c r="U181" s="15"/>
      <c r="V181" s="15"/>
    </row>
    <row r="182" spans="1:23" x14ac:dyDescent="0.25">
      <c r="C182" s="15"/>
      <c r="E182" s="15"/>
      <c r="F182" s="15"/>
      <c r="G182" s="15"/>
      <c r="H182" s="15"/>
      <c r="I182" s="15"/>
      <c r="J182" s="15"/>
      <c r="K182" s="15"/>
      <c r="N182" s="15"/>
      <c r="O182" s="15"/>
      <c r="U182" s="15"/>
      <c r="V182" s="15"/>
    </row>
    <row r="183" spans="1:23" x14ac:dyDescent="0.25">
      <c r="A183" s="1" t="s">
        <v>100</v>
      </c>
      <c r="B183" s="1" t="s">
        <v>119</v>
      </c>
      <c r="C183" s="15">
        <v>25</v>
      </c>
      <c r="E183" s="15">
        <v>61477</v>
      </c>
      <c r="F183" s="15">
        <v>60800</v>
      </c>
      <c r="G183" s="15">
        <f t="shared" ref="G183:G187" si="109">ABS(E183-F183)</f>
        <v>677</v>
      </c>
      <c r="H183" s="15">
        <v>-0.87</v>
      </c>
      <c r="I183" s="15">
        <f t="shared" ref="I183:I187" si="110">G183*H183</f>
        <v>-588.99</v>
      </c>
      <c r="J183" s="15"/>
      <c r="K183" s="15"/>
      <c r="N183" s="15"/>
      <c r="O183" s="15"/>
      <c r="U183" s="15"/>
      <c r="V183" s="15"/>
    </row>
    <row r="184" spans="1:23" x14ac:dyDescent="0.25">
      <c r="C184" s="15"/>
      <c r="E184" s="15">
        <v>60800</v>
      </c>
      <c r="F184" s="15">
        <v>60300</v>
      </c>
      <c r="G184" s="15">
        <f t="shared" si="109"/>
        <v>500</v>
      </c>
      <c r="H184" s="15">
        <v>-0.87</v>
      </c>
      <c r="I184" s="15">
        <f t="shared" si="110"/>
        <v>-435</v>
      </c>
      <c r="J184" s="15">
        <f>SUM(I183:I184)</f>
        <v>-1023.99</v>
      </c>
      <c r="K184" s="15">
        <f>SUM(G183:G184)</f>
        <v>1177</v>
      </c>
      <c r="L184" s="1">
        <f t="shared" ref="L184:L187" si="111">J184/K184</f>
        <v>-0.87</v>
      </c>
      <c r="N184" s="15"/>
      <c r="O184" s="15"/>
      <c r="U184" s="15"/>
      <c r="V184" s="15"/>
    </row>
    <row r="185" spans="1:23" x14ac:dyDescent="0.25">
      <c r="C185" s="15">
        <v>45</v>
      </c>
      <c r="E185" s="15">
        <v>60300</v>
      </c>
      <c r="F185" s="15">
        <v>59500</v>
      </c>
      <c r="G185" s="15">
        <f t="shared" si="109"/>
        <v>800</v>
      </c>
      <c r="H185" s="15">
        <v>-0.87</v>
      </c>
      <c r="I185" s="15">
        <f t="shared" si="110"/>
        <v>-696</v>
      </c>
      <c r="J185" s="15">
        <f>SUM(I183:I185)</f>
        <v>-1719.99</v>
      </c>
      <c r="K185" s="15">
        <f>SUM(G183:G185)</f>
        <v>1977</v>
      </c>
      <c r="L185" s="1">
        <f t="shared" si="111"/>
        <v>-0.87</v>
      </c>
      <c r="N185" s="15"/>
      <c r="O185" s="15"/>
      <c r="U185" s="15"/>
      <c r="V185" s="15"/>
    </row>
    <row r="186" spans="1:23" x14ac:dyDescent="0.25">
      <c r="C186" s="15">
        <v>55</v>
      </c>
      <c r="E186" s="15">
        <v>59500</v>
      </c>
      <c r="F186" s="15">
        <v>58600</v>
      </c>
      <c r="G186" s="15">
        <f t="shared" si="109"/>
        <v>900</v>
      </c>
      <c r="H186" s="15">
        <v>-0.11</v>
      </c>
      <c r="I186" s="15">
        <f t="shared" si="110"/>
        <v>-99</v>
      </c>
      <c r="J186" s="15">
        <f>SUM(I183:I186)</f>
        <v>-1818.99</v>
      </c>
      <c r="K186" s="15">
        <f>SUM(G183:G186)</f>
        <v>2877</v>
      </c>
      <c r="L186" s="1">
        <f t="shared" si="111"/>
        <v>-0.63225234619395199</v>
      </c>
      <c r="N186" s="15"/>
      <c r="O186" s="15"/>
      <c r="U186" s="15"/>
      <c r="V186" s="15"/>
    </row>
    <row r="187" spans="1:23" x14ac:dyDescent="0.25">
      <c r="C187" s="15">
        <v>65</v>
      </c>
      <c r="E187" s="15">
        <v>58600</v>
      </c>
      <c r="F187" s="15">
        <v>57700</v>
      </c>
      <c r="G187" s="15">
        <f t="shared" si="109"/>
        <v>900</v>
      </c>
      <c r="H187" s="15">
        <v>-2.33</v>
      </c>
      <c r="I187" s="15">
        <f t="shared" si="110"/>
        <v>-2097</v>
      </c>
      <c r="J187" s="15">
        <f>SUM(I183:I187)</f>
        <v>-3915.99</v>
      </c>
      <c r="K187" s="15">
        <f>SUM(G183:G187)</f>
        <v>3777</v>
      </c>
      <c r="L187" s="1">
        <f t="shared" si="111"/>
        <v>-1.0367990468625894</v>
      </c>
      <c r="N187" s="15"/>
      <c r="O187" s="15"/>
      <c r="U187" s="15"/>
      <c r="V187" s="15"/>
    </row>
    <row r="188" spans="1:23" x14ac:dyDescent="0.25">
      <c r="C188" s="15"/>
      <c r="E188" s="15"/>
      <c r="F188" s="15"/>
      <c r="G188" s="15"/>
      <c r="H188" s="15"/>
      <c r="I188" s="15"/>
      <c r="J188" s="15"/>
      <c r="K188" s="15"/>
      <c r="N188" s="15"/>
      <c r="O188" s="15"/>
      <c r="U188" s="15"/>
      <c r="V188" s="15"/>
    </row>
    <row r="189" spans="1:23" x14ac:dyDescent="0.25">
      <c r="A189" s="1" t="s">
        <v>100</v>
      </c>
      <c r="B189" s="48" t="s">
        <v>120</v>
      </c>
      <c r="C189" s="15">
        <v>20</v>
      </c>
      <c r="E189" s="15">
        <v>61477</v>
      </c>
      <c r="F189" s="15">
        <v>60800</v>
      </c>
      <c r="G189" s="15">
        <f>ABS(E189-F189)</f>
        <v>677</v>
      </c>
      <c r="H189" s="15">
        <v>-0.87</v>
      </c>
      <c r="I189" s="15">
        <f>G189*H189</f>
        <v>-588.99</v>
      </c>
      <c r="J189" s="15"/>
      <c r="K189" s="15"/>
      <c r="N189" s="15"/>
      <c r="O189" s="15"/>
      <c r="U189" s="15"/>
      <c r="V189" s="15"/>
    </row>
    <row r="190" spans="1:23" x14ac:dyDescent="0.25">
      <c r="C190" s="15"/>
      <c r="E190" s="15">
        <v>60800</v>
      </c>
      <c r="F190" s="15">
        <v>60300</v>
      </c>
      <c r="G190" s="15">
        <f>ABS(E190-F190)</f>
        <v>500</v>
      </c>
      <c r="H190" s="15">
        <v>-0.87</v>
      </c>
      <c r="I190" s="15">
        <f>G190*H190</f>
        <v>-435</v>
      </c>
      <c r="J190" s="15">
        <f>SUM(I189:I190)</f>
        <v>-1023.99</v>
      </c>
      <c r="K190" s="15">
        <f>SUM(G189:G190)</f>
        <v>1177</v>
      </c>
      <c r="L190" s="1">
        <f t="shared" ref="L190" si="112">J190/K190</f>
        <v>-0.87</v>
      </c>
      <c r="N190" s="15"/>
      <c r="O190" s="15"/>
      <c r="U190" s="15"/>
      <c r="V190" s="15"/>
    </row>
    <row r="191" spans="1:23" x14ac:dyDescent="0.25">
      <c r="C191" s="15"/>
      <c r="E191" s="15"/>
      <c r="F191" s="15"/>
      <c r="G191" s="15"/>
      <c r="H191" s="15"/>
      <c r="I191" s="15"/>
      <c r="J191" s="15"/>
      <c r="K191" s="15"/>
      <c r="N191" s="15"/>
      <c r="O191" s="15"/>
      <c r="U191" s="15"/>
      <c r="V191" s="15"/>
    </row>
    <row r="192" spans="1:23" x14ac:dyDescent="0.25">
      <c r="A192" s="1" t="s">
        <v>99</v>
      </c>
      <c r="B192" s="1" t="s">
        <v>119</v>
      </c>
      <c r="C192" s="15">
        <v>10</v>
      </c>
      <c r="E192" s="15">
        <v>60800</v>
      </c>
      <c r="F192" s="15">
        <v>60300</v>
      </c>
      <c r="G192" s="15">
        <f>ABS(E192-F192)</f>
        <v>500</v>
      </c>
      <c r="H192" s="15">
        <v>-0.87</v>
      </c>
      <c r="I192" s="15">
        <f>G192*H192</f>
        <v>-435</v>
      </c>
      <c r="J192" s="15">
        <f>SUM(I192)</f>
        <v>-435</v>
      </c>
      <c r="K192" s="15">
        <f>SUM(G192)</f>
        <v>500</v>
      </c>
      <c r="L192" s="1">
        <f t="shared" ref="L192:L197" si="113">J192/K192</f>
        <v>-0.87</v>
      </c>
      <c r="N192" s="15"/>
      <c r="O192" s="15"/>
      <c r="U192" s="15"/>
      <c r="V192" s="15"/>
    </row>
    <row r="193" spans="1:22" x14ac:dyDescent="0.25">
      <c r="C193" s="15">
        <v>30</v>
      </c>
      <c r="E193" s="15">
        <v>60300</v>
      </c>
      <c r="F193" s="15">
        <v>59500</v>
      </c>
      <c r="G193" s="15">
        <f>ABS(E193-F193)</f>
        <v>800</v>
      </c>
      <c r="H193" s="15">
        <v>-0.87</v>
      </c>
      <c r="I193" s="15">
        <f>G193*H193</f>
        <v>-696</v>
      </c>
      <c r="J193" s="15">
        <f t="shared" ref="J193" si="114">SUM(I192:I193)</f>
        <v>-1131</v>
      </c>
      <c r="K193" s="15">
        <f t="shared" ref="K193" si="115">SUM(G192:G193)</f>
        <v>1300</v>
      </c>
      <c r="L193" s="1">
        <f t="shared" si="113"/>
        <v>-0.87</v>
      </c>
      <c r="N193" s="15"/>
      <c r="O193" s="15"/>
      <c r="U193" s="15"/>
      <c r="V193" s="15"/>
    </row>
    <row r="194" spans="1:22" x14ac:dyDescent="0.25">
      <c r="C194" s="15">
        <v>45</v>
      </c>
      <c r="E194" s="15">
        <v>59500</v>
      </c>
      <c r="F194" s="15">
        <v>58600</v>
      </c>
      <c r="G194" s="15">
        <f>ABS(E194-F194)</f>
        <v>900</v>
      </c>
      <c r="H194" s="15">
        <v>-0.11</v>
      </c>
      <c r="I194" s="15">
        <f>G194*H194</f>
        <v>-99</v>
      </c>
      <c r="J194" s="15">
        <f>SUM(I192:I194)</f>
        <v>-1230</v>
      </c>
      <c r="K194" s="15">
        <f>SUM(G192:G194)</f>
        <v>2200</v>
      </c>
      <c r="L194" s="1">
        <f t="shared" si="113"/>
        <v>-0.55909090909090908</v>
      </c>
      <c r="N194" s="15"/>
      <c r="O194" s="15"/>
      <c r="U194" s="15"/>
      <c r="V194" s="15"/>
    </row>
    <row r="195" spans="1:22" x14ac:dyDescent="0.25">
      <c r="C195" s="15">
        <v>60</v>
      </c>
      <c r="E195" s="15">
        <v>58600</v>
      </c>
      <c r="F195" s="15">
        <v>57700</v>
      </c>
      <c r="G195" s="15">
        <f>ABS(E195-F195)</f>
        <v>900</v>
      </c>
      <c r="H195" s="15">
        <v>-2.33</v>
      </c>
      <c r="I195" s="15">
        <f>G195*H195</f>
        <v>-2097</v>
      </c>
      <c r="J195" s="15">
        <f>SUM(I192:I195)</f>
        <v>-3327</v>
      </c>
      <c r="K195" s="15">
        <f>SUM(G192:G195)</f>
        <v>3100</v>
      </c>
      <c r="L195" s="1">
        <f t="shared" si="113"/>
        <v>-1.0732258064516129</v>
      </c>
      <c r="O195" s="15"/>
      <c r="U195" s="15"/>
      <c r="V195" s="15"/>
    </row>
    <row r="196" spans="1:22" x14ac:dyDescent="0.25">
      <c r="C196" s="15">
        <v>65</v>
      </c>
      <c r="E196" s="15">
        <v>57700</v>
      </c>
      <c r="F196" s="15">
        <v>57000</v>
      </c>
      <c r="G196" s="15">
        <f>ABS(E196-F196)</f>
        <v>700</v>
      </c>
      <c r="H196" s="15">
        <v>1.84</v>
      </c>
      <c r="I196" s="15">
        <f>G196*H196</f>
        <v>1288</v>
      </c>
      <c r="J196" s="15"/>
      <c r="K196" s="15"/>
      <c r="O196" s="15"/>
      <c r="U196" s="15"/>
      <c r="V196" s="15"/>
    </row>
    <row r="197" spans="1:22" x14ac:dyDescent="0.25">
      <c r="C197" s="15"/>
      <c r="E197" s="15">
        <v>57000</v>
      </c>
      <c r="F197" s="15">
        <v>56700</v>
      </c>
      <c r="G197" s="15">
        <f t="shared" ref="G197" si="116">ABS(E197-F197)</f>
        <v>300</v>
      </c>
      <c r="H197" s="15">
        <v>0.57999999999999996</v>
      </c>
      <c r="I197" s="15">
        <f t="shared" ref="I197" si="117">G197*H197</f>
        <v>174</v>
      </c>
      <c r="J197" s="15">
        <f>SUM(I192:I197)</f>
        <v>-1865</v>
      </c>
      <c r="K197" s="15">
        <f>SUM(G192:G197)</f>
        <v>4100</v>
      </c>
      <c r="L197" s="1">
        <f t="shared" si="113"/>
        <v>-0.45487804878048782</v>
      </c>
      <c r="O197" s="15"/>
      <c r="U197" s="15"/>
      <c r="V197" s="15"/>
    </row>
    <row r="198" spans="1:22" x14ac:dyDescent="0.25">
      <c r="C198" s="15"/>
      <c r="O198" s="15"/>
      <c r="U198" s="15"/>
      <c r="V198" s="15"/>
    </row>
    <row r="199" spans="1:22" x14ac:dyDescent="0.25">
      <c r="A199" s="1" t="s">
        <v>99</v>
      </c>
      <c r="C199" s="15">
        <v>20</v>
      </c>
      <c r="D199" s="1" t="s">
        <v>184</v>
      </c>
      <c r="E199" s="15">
        <v>60800</v>
      </c>
      <c r="F199" s="15">
        <v>60300</v>
      </c>
      <c r="G199" s="15">
        <f>ABS(E199-F199)</f>
        <v>500</v>
      </c>
      <c r="H199" s="15">
        <v>-0.87</v>
      </c>
      <c r="I199" s="15">
        <f>G199*H199</f>
        <v>-435</v>
      </c>
      <c r="J199" s="15"/>
      <c r="K199" s="15"/>
      <c r="N199" s="15"/>
      <c r="O199" s="15"/>
      <c r="U199" s="15"/>
      <c r="V199" s="15"/>
    </row>
    <row r="200" spans="1:22" x14ac:dyDescent="0.25">
      <c r="C200" s="15"/>
      <c r="E200" s="15">
        <v>60300</v>
      </c>
      <c r="F200" s="15">
        <v>59500</v>
      </c>
      <c r="G200" s="15">
        <f>ABS(E200-F200)</f>
        <v>800</v>
      </c>
      <c r="H200" s="15">
        <v>-0.87</v>
      </c>
      <c r="I200" s="15">
        <f>G200*H200</f>
        <v>-696</v>
      </c>
      <c r="J200" s="15">
        <f t="shared" ref="J200" si="118">SUM(I199:I200)</f>
        <v>-1131</v>
      </c>
      <c r="K200" s="15">
        <f t="shared" ref="K200" si="119">SUM(G199:G200)</f>
        <v>1300</v>
      </c>
      <c r="L200" s="1">
        <f t="shared" ref="L200" si="120">J200/K200</f>
        <v>-0.87</v>
      </c>
      <c r="N200" s="15"/>
      <c r="O200" s="15"/>
      <c r="U200" s="15"/>
      <c r="V200" s="15"/>
    </row>
    <row r="201" spans="1:22" x14ac:dyDescent="0.25">
      <c r="C201" s="15"/>
      <c r="E201" s="15"/>
      <c r="F201" s="15"/>
      <c r="G201" s="15"/>
      <c r="H201" s="15"/>
      <c r="I201" s="15"/>
      <c r="J201" s="15"/>
      <c r="K201" s="15"/>
      <c r="N201" s="15"/>
      <c r="O201" s="15"/>
      <c r="U201" s="15"/>
      <c r="V201" s="15"/>
    </row>
    <row r="202" spans="1:22" x14ac:dyDescent="0.25">
      <c r="A202" s="1" t="s">
        <v>149</v>
      </c>
      <c r="B202" s="1" t="s">
        <v>143</v>
      </c>
      <c r="C202" s="15">
        <v>20</v>
      </c>
      <c r="E202" s="15">
        <v>60800</v>
      </c>
      <c r="F202" s="15">
        <v>60300</v>
      </c>
      <c r="G202" s="15">
        <f>ABS(E202-F202)</f>
        <v>500</v>
      </c>
      <c r="H202" s="15">
        <v>-0.87</v>
      </c>
      <c r="I202" s="15">
        <f>G202*H202</f>
        <v>-435</v>
      </c>
      <c r="J202" s="15"/>
      <c r="K202" s="15"/>
      <c r="N202" s="15"/>
      <c r="O202" s="15"/>
      <c r="U202" s="15"/>
      <c r="V202" s="15"/>
    </row>
    <row r="203" spans="1:22" x14ac:dyDescent="0.25">
      <c r="C203" s="15"/>
      <c r="E203" s="15">
        <v>60300</v>
      </c>
      <c r="F203" s="15">
        <v>59500</v>
      </c>
      <c r="G203" s="15">
        <f>ABS(E203-F203)</f>
        <v>800</v>
      </c>
      <c r="H203" s="15">
        <v>-0.87</v>
      </c>
      <c r="I203" s="15">
        <f>G203*H203</f>
        <v>-696</v>
      </c>
      <c r="J203" s="15">
        <f t="shared" ref="J203" si="121">SUM(I202:I203)</f>
        <v>-1131</v>
      </c>
      <c r="K203" s="15">
        <f t="shared" ref="K203" si="122">SUM(G202:G203)</f>
        <v>1300</v>
      </c>
      <c r="L203" s="1">
        <f t="shared" ref="L203" si="123">J203/K203</f>
        <v>-0.87</v>
      </c>
      <c r="N203" s="15"/>
      <c r="O203" s="15"/>
      <c r="U203" s="15"/>
      <c r="V203" s="15"/>
    </row>
    <row r="204" spans="1:22" x14ac:dyDescent="0.25">
      <c r="C204" s="15"/>
      <c r="E204" s="15"/>
      <c r="F204" s="15"/>
      <c r="G204" s="15"/>
      <c r="H204" s="15"/>
      <c r="I204" s="15"/>
      <c r="J204" s="15"/>
      <c r="K204" s="15"/>
      <c r="N204" s="15"/>
      <c r="O204" s="15"/>
      <c r="U204" s="15"/>
      <c r="V204" s="15"/>
    </row>
    <row r="205" spans="1:22" x14ac:dyDescent="0.25">
      <c r="A205" s="1" t="s">
        <v>98</v>
      </c>
      <c r="C205" s="15">
        <v>15</v>
      </c>
      <c r="E205" s="15">
        <v>60300</v>
      </c>
      <c r="F205" s="15">
        <v>59500</v>
      </c>
      <c r="G205" s="15">
        <f>ABS(E205-F205)</f>
        <v>800</v>
      </c>
      <c r="H205" s="15">
        <v>-0.87</v>
      </c>
      <c r="I205" s="15">
        <f>G205*H205</f>
        <v>-696</v>
      </c>
      <c r="J205" s="15">
        <f>SUM(I205)</f>
        <v>-696</v>
      </c>
      <c r="K205" s="15">
        <f>SUM(G205)</f>
        <v>800</v>
      </c>
      <c r="L205" s="1">
        <f t="shared" ref="L205:L207" si="124">J205/K205</f>
        <v>-0.87</v>
      </c>
      <c r="N205" s="15"/>
      <c r="O205" s="15"/>
      <c r="U205" s="15"/>
      <c r="V205" s="15"/>
    </row>
    <row r="206" spans="1:22" x14ac:dyDescent="0.25">
      <c r="C206" s="15">
        <v>35</v>
      </c>
      <c r="E206" s="15">
        <v>59500</v>
      </c>
      <c r="F206" s="15">
        <v>58600</v>
      </c>
      <c r="G206" s="15">
        <f>ABS(E206-F206)</f>
        <v>900</v>
      </c>
      <c r="H206" s="15">
        <v>-0.11</v>
      </c>
      <c r="I206" s="15">
        <f>G206*H206</f>
        <v>-99</v>
      </c>
      <c r="J206" s="15">
        <f>SUM(I205:I206)</f>
        <v>-795</v>
      </c>
      <c r="K206" s="15">
        <f>SUM(G205:G206)</f>
        <v>1700</v>
      </c>
      <c r="L206" s="1">
        <f t="shared" si="124"/>
        <v>-0.46764705882352942</v>
      </c>
      <c r="N206" s="15"/>
      <c r="O206" s="15"/>
      <c r="U206" s="15"/>
      <c r="V206" s="15"/>
    </row>
    <row r="207" spans="1:22" x14ac:dyDescent="0.25">
      <c r="C207" s="15">
        <v>55</v>
      </c>
      <c r="E207" s="15">
        <v>58600</v>
      </c>
      <c r="F207" s="15">
        <v>57700</v>
      </c>
      <c r="G207" s="15">
        <f>ABS(E207-F207)</f>
        <v>900</v>
      </c>
      <c r="H207" s="15">
        <v>-2.33</v>
      </c>
      <c r="I207" s="15">
        <f>G207*H207</f>
        <v>-2097</v>
      </c>
      <c r="J207" s="15">
        <f>SUM(I205:I207)</f>
        <v>-2892</v>
      </c>
      <c r="K207" s="15">
        <f>SUM(G205:G207)</f>
        <v>2600</v>
      </c>
      <c r="L207" s="1">
        <f t="shared" si="124"/>
        <v>-1.1123076923076922</v>
      </c>
      <c r="N207" s="15"/>
      <c r="O207" s="15"/>
      <c r="U207" s="15"/>
      <c r="V207" s="15"/>
    </row>
    <row r="208" spans="1:22" x14ac:dyDescent="0.25">
      <c r="C208" s="15">
        <v>65</v>
      </c>
      <c r="E208" s="15">
        <v>57700</v>
      </c>
      <c r="F208" s="15">
        <v>57000</v>
      </c>
      <c r="G208" s="15">
        <f>ABS(E208-F208)</f>
        <v>700</v>
      </c>
      <c r="H208" s="15">
        <v>1.84</v>
      </c>
      <c r="I208" s="15">
        <f>G208*H208</f>
        <v>1288</v>
      </c>
      <c r="J208" s="15"/>
      <c r="K208" s="15"/>
      <c r="N208" s="15"/>
      <c r="O208" s="15"/>
      <c r="U208" s="15"/>
      <c r="V208" s="15"/>
    </row>
    <row r="209" spans="1:22" x14ac:dyDescent="0.25">
      <c r="C209" s="15"/>
      <c r="E209" s="15">
        <v>57000</v>
      </c>
      <c r="F209" s="15">
        <v>56700</v>
      </c>
      <c r="G209" s="15">
        <f t="shared" ref="G209" si="125">ABS(E209-F209)</f>
        <v>300</v>
      </c>
      <c r="H209" s="15">
        <v>0.57999999999999996</v>
      </c>
      <c r="I209" s="15">
        <f t="shared" ref="I209" si="126">G209*H209</f>
        <v>174</v>
      </c>
      <c r="J209" s="15">
        <f>SUM(I205:I209)</f>
        <v>-1430</v>
      </c>
      <c r="K209" s="15">
        <f>SUM(G205:G209)</f>
        <v>3600</v>
      </c>
      <c r="L209" s="1">
        <f t="shared" ref="L209" si="127">J209/K209</f>
        <v>-0.3972222222222222</v>
      </c>
      <c r="N209" s="15"/>
      <c r="O209" s="15"/>
      <c r="U209" s="15"/>
      <c r="V209" s="15"/>
    </row>
    <row r="210" spans="1:22" x14ac:dyDescent="0.25">
      <c r="C210" s="15"/>
      <c r="E210" s="15"/>
      <c r="F210" s="15"/>
      <c r="G210" s="15"/>
      <c r="H210" s="15"/>
      <c r="I210" s="15"/>
      <c r="J210" s="15"/>
      <c r="K210" s="15"/>
      <c r="N210" s="15"/>
      <c r="O210" s="15"/>
      <c r="U210" s="15"/>
      <c r="V210" s="15"/>
    </row>
    <row r="211" spans="1:22" x14ac:dyDescent="0.25">
      <c r="A211" s="1" t="s">
        <v>97</v>
      </c>
      <c r="C211" s="15">
        <v>20</v>
      </c>
      <c r="E211" s="15">
        <v>59500</v>
      </c>
      <c r="F211" s="15">
        <v>58600</v>
      </c>
      <c r="G211" s="15">
        <f>ABS(E211-F211)</f>
        <v>900</v>
      </c>
      <c r="H211" s="15">
        <v>-0.11</v>
      </c>
      <c r="I211" s="15">
        <f>G211*H211</f>
        <v>-99</v>
      </c>
      <c r="J211" s="15">
        <f>SUM(I211)</f>
        <v>-99</v>
      </c>
      <c r="K211" s="15">
        <f>SUM(G211)</f>
        <v>900</v>
      </c>
      <c r="L211" s="1">
        <f t="shared" ref="L211:L212" si="128">J211/K211</f>
        <v>-0.11</v>
      </c>
      <c r="N211" s="15"/>
      <c r="O211" s="15"/>
      <c r="U211" s="15"/>
      <c r="V211" s="15"/>
    </row>
    <row r="212" spans="1:22" x14ac:dyDescent="0.25">
      <c r="C212" s="15">
        <v>35</v>
      </c>
      <c r="E212" s="15">
        <v>58600</v>
      </c>
      <c r="F212" s="15">
        <v>57700</v>
      </c>
      <c r="G212" s="15">
        <f>ABS(E212-F212)</f>
        <v>900</v>
      </c>
      <c r="H212" s="15">
        <v>-2.33</v>
      </c>
      <c r="I212" s="15">
        <f>G212*H212</f>
        <v>-2097</v>
      </c>
      <c r="J212" s="15">
        <f>SUM(I211:I212)</f>
        <v>-2196</v>
      </c>
      <c r="K212" s="15">
        <f>SUM(G211:G212)</f>
        <v>1800</v>
      </c>
      <c r="L212" s="1">
        <f t="shared" si="128"/>
        <v>-1.22</v>
      </c>
      <c r="N212" s="15"/>
      <c r="O212" s="15"/>
      <c r="U212" s="15"/>
      <c r="V212" s="15"/>
    </row>
    <row r="213" spans="1:22" x14ac:dyDescent="0.25">
      <c r="C213" s="15">
        <v>55</v>
      </c>
      <c r="E213" s="15">
        <v>57700</v>
      </c>
      <c r="F213" s="15">
        <v>57000</v>
      </c>
      <c r="G213" s="15">
        <f>ABS(E213-F213)</f>
        <v>700</v>
      </c>
      <c r="H213" s="15">
        <v>1.84</v>
      </c>
      <c r="I213" s="15">
        <f>G213*H213</f>
        <v>1288</v>
      </c>
      <c r="J213" s="15"/>
      <c r="K213" s="15"/>
      <c r="N213" s="15"/>
      <c r="O213" s="15"/>
      <c r="U213" s="15"/>
      <c r="V213" s="15"/>
    </row>
    <row r="214" spans="1:22" x14ac:dyDescent="0.25">
      <c r="C214" s="15"/>
      <c r="E214" s="15">
        <v>57000</v>
      </c>
      <c r="F214" s="15">
        <v>56700</v>
      </c>
      <c r="G214" s="15">
        <f t="shared" ref="G214:G216" si="129">ABS(E214-F214)</f>
        <v>300</v>
      </c>
      <c r="H214" s="15">
        <v>0.57999999999999996</v>
      </c>
      <c r="I214" s="15">
        <f t="shared" ref="I214:I216" si="130">G214*H214</f>
        <v>174</v>
      </c>
      <c r="J214" s="15">
        <f>SUM(I211:I214)</f>
        <v>-734</v>
      </c>
      <c r="K214" s="15">
        <f>SUM(G211:G214)</f>
        <v>2800</v>
      </c>
      <c r="L214" s="1">
        <f t="shared" ref="L214" si="131">J214/K214</f>
        <v>-0.26214285714285712</v>
      </c>
      <c r="N214" s="15"/>
      <c r="O214" s="15"/>
      <c r="U214" s="15"/>
      <c r="V214" s="15"/>
    </row>
    <row r="215" spans="1:22" x14ac:dyDescent="0.25">
      <c r="C215" s="15">
        <v>65</v>
      </c>
      <c r="E215" s="15">
        <v>56700</v>
      </c>
      <c r="F215" s="15">
        <v>56300</v>
      </c>
      <c r="G215" s="15">
        <f t="shared" si="129"/>
        <v>400</v>
      </c>
      <c r="H215" s="15">
        <v>0.57999999999999996</v>
      </c>
      <c r="I215" s="15">
        <f t="shared" si="130"/>
        <v>231.99999999999997</v>
      </c>
      <c r="J215" s="15"/>
      <c r="K215" s="15"/>
      <c r="N215" s="15"/>
      <c r="O215" s="15"/>
      <c r="U215" s="15"/>
      <c r="V215" s="15"/>
    </row>
    <row r="216" spans="1:22" x14ac:dyDescent="0.25">
      <c r="C216" s="15"/>
      <c r="E216" s="15">
        <v>56300</v>
      </c>
      <c r="F216" s="15">
        <v>55860</v>
      </c>
      <c r="G216" s="15">
        <f t="shared" si="129"/>
        <v>440</v>
      </c>
      <c r="H216" s="15">
        <v>-0.97</v>
      </c>
      <c r="I216" s="15">
        <f t="shared" si="130"/>
        <v>-426.8</v>
      </c>
      <c r="J216" s="15">
        <f>SUM(I211:I216)</f>
        <v>-928.8</v>
      </c>
      <c r="K216" s="15">
        <f>SUM(G211:G216)</f>
        <v>3640</v>
      </c>
      <c r="L216" s="1">
        <f t="shared" ref="L216" si="132">J216/K216</f>
        <v>-0.25516483516483518</v>
      </c>
      <c r="N216" s="15"/>
      <c r="O216" s="15"/>
      <c r="U216" s="15"/>
      <c r="V216" s="15"/>
    </row>
    <row r="217" spans="1:22" x14ac:dyDescent="0.25">
      <c r="C217" s="15"/>
      <c r="E217" s="15"/>
      <c r="F217" s="15"/>
      <c r="G217" s="15"/>
      <c r="H217" s="15"/>
      <c r="I217" s="15"/>
      <c r="J217" s="15"/>
      <c r="K217" s="15"/>
      <c r="N217" s="15"/>
      <c r="O217" s="15"/>
      <c r="U217" s="15"/>
      <c r="V217" s="15"/>
    </row>
    <row r="218" spans="1:22" x14ac:dyDescent="0.25">
      <c r="A218" s="1" t="s">
        <v>96</v>
      </c>
      <c r="C218" s="15">
        <v>15</v>
      </c>
      <c r="D218" s="1" t="s">
        <v>185</v>
      </c>
      <c r="E218" s="15">
        <v>58600</v>
      </c>
      <c r="F218" s="15">
        <v>57700</v>
      </c>
      <c r="G218" s="15">
        <f>ABS(E218-F218)</f>
        <v>900</v>
      </c>
      <c r="H218" s="15">
        <v>-2.33</v>
      </c>
      <c r="I218" s="15">
        <f>G218*H218</f>
        <v>-2097</v>
      </c>
      <c r="J218" s="15">
        <f>SUM(I218)</f>
        <v>-2097</v>
      </c>
      <c r="K218" s="15">
        <f>SUM(G218)</f>
        <v>900</v>
      </c>
      <c r="L218" s="1">
        <f t="shared" ref="L218" si="133">J218/K218</f>
        <v>-2.33</v>
      </c>
      <c r="N218" s="15"/>
      <c r="O218" s="15"/>
      <c r="U218" s="15"/>
      <c r="V218" s="15"/>
    </row>
    <row r="219" spans="1:22" x14ac:dyDescent="0.25">
      <c r="C219" s="15">
        <v>45</v>
      </c>
      <c r="D219" s="1" t="s">
        <v>186</v>
      </c>
      <c r="E219" s="15">
        <v>57700</v>
      </c>
      <c r="F219" s="15">
        <v>57000</v>
      </c>
      <c r="G219" s="15">
        <f>ABS(E219-F219)</f>
        <v>700</v>
      </c>
      <c r="H219" s="15">
        <v>1.84</v>
      </c>
      <c r="I219" s="15">
        <f>G219*H219</f>
        <v>1288</v>
      </c>
      <c r="J219" s="15"/>
      <c r="K219" s="15"/>
      <c r="N219" s="15"/>
      <c r="O219" s="15"/>
      <c r="U219" s="15"/>
      <c r="V219" s="15"/>
    </row>
    <row r="220" spans="1:22" x14ac:dyDescent="0.25">
      <c r="C220" s="15"/>
      <c r="E220" s="15">
        <v>57000</v>
      </c>
      <c r="F220" s="15">
        <v>56700</v>
      </c>
      <c r="G220" s="15">
        <f t="shared" ref="G220:G224" si="134">ABS(E220-F220)</f>
        <v>300</v>
      </c>
      <c r="H220" s="15">
        <v>0.57999999999999996</v>
      </c>
      <c r="I220" s="15">
        <f t="shared" ref="I220:I224" si="135">G220*H220</f>
        <v>174</v>
      </c>
      <c r="J220" s="15">
        <f>SUM(I218:I220)</f>
        <v>-635</v>
      </c>
      <c r="K220" s="15">
        <f>SUM(G218:G220)</f>
        <v>1900</v>
      </c>
      <c r="L220" s="1">
        <f t="shared" ref="L220" si="136">J220/K220</f>
        <v>-0.33421052631578946</v>
      </c>
      <c r="N220" s="15"/>
      <c r="O220" s="15"/>
      <c r="U220" s="15"/>
      <c r="V220" s="15"/>
    </row>
    <row r="221" spans="1:22" x14ac:dyDescent="0.25">
      <c r="C221" s="15">
        <v>60</v>
      </c>
      <c r="E221" s="15">
        <v>56700</v>
      </c>
      <c r="F221" s="15">
        <v>56300</v>
      </c>
      <c r="G221" s="15">
        <f t="shared" si="134"/>
        <v>400</v>
      </c>
      <c r="H221" s="15">
        <v>0.57999999999999996</v>
      </c>
      <c r="I221" s="15">
        <f t="shared" si="135"/>
        <v>231.99999999999997</v>
      </c>
      <c r="J221" s="15"/>
      <c r="K221" s="15"/>
      <c r="N221" s="15"/>
      <c r="O221" s="15"/>
      <c r="U221" s="15"/>
      <c r="V221" s="15"/>
    </row>
    <row r="222" spans="1:22" x14ac:dyDescent="0.25">
      <c r="C222" s="15"/>
      <c r="E222" s="15">
        <v>56300</v>
      </c>
      <c r="F222" s="15">
        <v>55860</v>
      </c>
      <c r="G222" s="15">
        <f t="shared" si="134"/>
        <v>440</v>
      </c>
      <c r="H222" s="15">
        <v>-0.97</v>
      </c>
      <c r="I222" s="15">
        <f t="shared" si="135"/>
        <v>-426.8</v>
      </c>
      <c r="J222" s="15">
        <f>SUM(I218:I222)</f>
        <v>-829.8</v>
      </c>
      <c r="K222" s="15">
        <f>SUM(G218:G222)</f>
        <v>2740</v>
      </c>
      <c r="L222" s="1">
        <f t="shared" ref="L222:L224" si="137">J222/K222</f>
        <v>-0.30284671532846713</v>
      </c>
      <c r="N222" s="15"/>
      <c r="O222" s="15"/>
      <c r="U222" s="15"/>
      <c r="V222" s="15"/>
    </row>
    <row r="223" spans="1:22" x14ac:dyDescent="0.25">
      <c r="C223" s="15">
        <v>65</v>
      </c>
      <c r="E223" s="15">
        <v>55860</v>
      </c>
      <c r="F223" s="15">
        <v>55075</v>
      </c>
      <c r="G223" s="15">
        <f t="shared" si="134"/>
        <v>785</v>
      </c>
      <c r="H223" s="15">
        <v>-0.97</v>
      </c>
      <c r="I223" s="15">
        <f t="shared" si="135"/>
        <v>-761.44999999999993</v>
      </c>
      <c r="J223" s="15"/>
      <c r="K223" s="15"/>
      <c r="N223" s="15"/>
      <c r="O223" s="15"/>
      <c r="U223" s="15"/>
      <c r="V223" s="15"/>
    </row>
    <row r="224" spans="1:22" x14ac:dyDescent="0.25">
      <c r="C224" s="15"/>
      <c r="E224" s="15">
        <v>55075</v>
      </c>
      <c r="F224" s="15">
        <v>54930</v>
      </c>
      <c r="G224" s="15">
        <f t="shared" si="134"/>
        <v>145</v>
      </c>
      <c r="H224" s="15">
        <v>-2.82</v>
      </c>
      <c r="I224" s="15">
        <f t="shared" si="135"/>
        <v>-408.9</v>
      </c>
      <c r="J224" s="15">
        <f>SUM(I218:I224)</f>
        <v>-2000.15</v>
      </c>
      <c r="K224" s="15">
        <f>SUM(G218:G224)</f>
        <v>3670</v>
      </c>
      <c r="L224" s="1">
        <f t="shared" si="137"/>
        <v>-0.54500000000000004</v>
      </c>
      <c r="N224" s="15"/>
      <c r="O224" s="15"/>
      <c r="U224" s="15"/>
      <c r="V224" s="15"/>
    </row>
    <row r="225" spans="1:22" x14ac:dyDescent="0.25">
      <c r="C225" s="15"/>
      <c r="E225" s="15"/>
      <c r="F225" s="15"/>
      <c r="G225" s="15"/>
      <c r="H225" s="15"/>
      <c r="I225" s="15"/>
      <c r="J225" s="15"/>
      <c r="K225" s="15"/>
      <c r="N225" s="15"/>
      <c r="O225" s="15"/>
      <c r="U225" s="15"/>
      <c r="V225" s="15"/>
    </row>
    <row r="226" spans="1:22" x14ac:dyDescent="0.25">
      <c r="A226" s="1" t="s">
        <v>95</v>
      </c>
      <c r="C226" s="15">
        <v>25</v>
      </c>
      <c r="D226" s="1" t="s">
        <v>187</v>
      </c>
      <c r="E226" s="15">
        <v>57700</v>
      </c>
      <c r="F226" s="15">
        <v>57000</v>
      </c>
      <c r="G226" s="15">
        <f>ABS(E226-F226)</f>
        <v>700</v>
      </c>
      <c r="H226" s="15">
        <v>1.84</v>
      </c>
      <c r="I226" s="15">
        <f>G226*H226</f>
        <v>1288</v>
      </c>
      <c r="J226" s="15"/>
      <c r="K226" s="15"/>
      <c r="N226" s="15"/>
      <c r="O226" s="15"/>
      <c r="U226" s="15"/>
      <c r="V226" s="15"/>
    </row>
    <row r="227" spans="1:22" x14ac:dyDescent="0.25">
      <c r="C227" s="15"/>
      <c r="E227" s="15">
        <v>57000</v>
      </c>
      <c r="F227" s="15">
        <v>56700</v>
      </c>
      <c r="G227" s="15">
        <f t="shared" ref="G227:G232" si="138">ABS(E227-F227)</f>
        <v>300</v>
      </c>
      <c r="H227" s="15">
        <v>0.57999999999999996</v>
      </c>
      <c r="I227" s="15">
        <f t="shared" ref="I227:I232" si="139">G227*H227</f>
        <v>174</v>
      </c>
      <c r="J227" s="15">
        <f>SUM(I226:I227)</f>
        <v>1462</v>
      </c>
      <c r="K227" s="15">
        <f>SUM(G226:G227)</f>
        <v>1000</v>
      </c>
      <c r="L227" s="1">
        <f t="shared" ref="L227" si="140">J227/K227</f>
        <v>1.462</v>
      </c>
      <c r="N227" s="15"/>
      <c r="O227" s="15"/>
      <c r="U227" s="15"/>
      <c r="V227" s="15"/>
    </row>
    <row r="228" spans="1:22" x14ac:dyDescent="0.25">
      <c r="C228" s="15">
        <v>35</v>
      </c>
      <c r="D228" s="1" t="s">
        <v>188</v>
      </c>
      <c r="E228" s="15">
        <v>56700</v>
      </c>
      <c r="F228" s="15">
        <v>56300</v>
      </c>
      <c r="G228" s="15">
        <f t="shared" si="138"/>
        <v>400</v>
      </c>
      <c r="H228" s="15">
        <v>0.57999999999999996</v>
      </c>
      <c r="I228" s="15">
        <f t="shared" si="139"/>
        <v>231.99999999999997</v>
      </c>
      <c r="J228" s="15"/>
      <c r="K228" s="15"/>
      <c r="N228" s="15"/>
      <c r="O228" s="15"/>
      <c r="U228" s="15"/>
      <c r="V228" s="15"/>
    </row>
    <row r="229" spans="1:22" x14ac:dyDescent="0.25">
      <c r="C229" s="15"/>
      <c r="E229" s="15">
        <v>56300</v>
      </c>
      <c r="F229" s="15">
        <v>55860</v>
      </c>
      <c r="G229" s="15">
        <f t="shared" si="138"/>
        <v>440</v>
      </c>
      <c r="H229" s="15">
        <v>-0.97</v>
      </c>
      <c r="I229" s="15">
        <f t="shared" si="139"/>
        <v>-426.8</v>
      </c>
      <c r="J229" s="15">
        <f>SUM(I226:I229)</f>
        <v>1267.2</v>
      </c>
      <c r="K229" s="15">
        <f>SUM(G226:G229)</f>
        <v>1840</v>
      </c>
      <c r="L229" s="1">
        <f t="shared" ref="L229:L232" si="141">J229/K229</f>
        <v>0.68869565217391304</v>
      </c>
      <c r="N229" s="15"/>
      <c r="O229" s="15"/>
      <c r="U229" s="15"/>
      <c r="V229" s="15"/>
    </row>
    <row r="230" spans="1:22" x14ac:dyDescent="0.25">
      <c r="C230" s="15">
        <v>60</v>
      </c>
      <c r="D230" s="1" t="s">
        <v>189</v>
      </c>
      <c r="E230" s="15">
        <v>55860</v>
      </c>
      <c r="F230" s="15">
        <v>55075</v>
      </c>
      <c r="G230" s="15">
        <f t="shared" si="138"/>
        <v>785</v>
      </c>
      <c r="H230" s="15">
        <v>-0.97</v>
      </c>
      <c r="I230" s="15">
        <f t="shared" si="139"/>
        <v>-761.44999999999993</v>
      </c>
      <c r="J230" s="15"/>
      <c r="K230" s="15"/>
      <c r="N230" s="15"/>
      <c r="O230" s="15"/>
      <c r="U230" s="15"/>
      <c r="V230" s="15"/>
    </row>
    <row r="231" spans="1:22" x14ac:dyDescent="0.25">
      <c r="C231" s="15"/>
      <c r="E231" s="15">
        <v>55075</v>
      </c>
      <c r="F231" s="15">
        <v>54930</v>
      </c>
      <c r="G231" s="15">
        <f t="shared" si="138"/>
        <v>145</v>
      </c>
      <c r="H231" s="15">
        <v>-2.82</v>
      </c>
      <c r="I231" s="15">
        <f t="shared" si="139"/>
        <v>-408.9</v>
      </c>
      <c r="J231" s="15">
        <f>SUM(I226:I231)</f>
        <v>96.850000000000136</v>
      </c>
      <c r="K231" s="15">
        <f>SUM(G226:G231)</f>
        <v>2770</v>
      </c>
      <c r="L231" s="1">
        <f t="shared" si="141"/>
        <v>3.4963898916967558E-2</v>
      </c>
      <c r="N231" s="15"/>
      <c r="O231" s="15"/>
      <c r="U231" s="15"/>
      <c r="V231" s="15"/>
    </row>
    <row r="232" spans="1:22" x14ac:dyDescent="0.25">
      <c r="C232" s="15">
        <v>65</v>
      </c>
      <c r="E232" s="15">
        <v>54930</v>
      </c>
      <c r="F232" s="15">
        <v>53964</v>
      </c>
      <c r="G232" s="15">
        <f t="shared" si="138"/>
        <v>966</v>
      </c>
      <c r="H232" s="15">
        <v>-2.82</v>
      </c>
      <c r="I232" s="15">
        <f t="shared" si="139"/>
        <v>-2724.12</v>
      </c>
      <c r="J232" s="15">
        <f>SUM(I226:I232)</f>
        <v>-2627.2699999999995</v>
      </c>
      <c r="K232" s="15">
        <f>SUM(G226:G232)</f>
        <v>3736</v>
      </c>
      <c r="L232" s="1">
        <f t="shared" si="141"/>
        <v>-0.70323072805139175</v>
      </c>
      <c r="N232" s="15"/>
      <c r="O232" s="15"/>
      <c r="U232" s="15"/>
      <c r="V232" s="15"/>
    </row>
    <row r="233" spans="1:22" x14ac:dyDescent="0.25">
      <c r="C233" s="15"/>
      <c r="E233" s="15"/>
      <c r="F233" s="15"/>
      <c r="G233" s="15"/>
      <c r="H233" s="15"/>
      <c r="I233" s="15"/>
      <c r="J233" s="15"/>
      <c r="K233" s="15"/>
      <c r="N233" s="15"/>
      <c r="O233" s="15"/>
      <c r="U233" s="15"/>
      <c r="V233" s="15"/>
    </row>
    <row r="234" spans="1:22" x14ac:dyDescent="0.25">
      <c r="A234" s="1" t="s">
        <v>94</v>
      </c>
      <c r="C234" s="15">
        <v>20</v>
      </c>
      <c r="D234" s="1" t="s">
        <v>190</v>
      </c>
      <c r="E234" s="15">
        <v>56700</v>
      </c>
      <c r="F234" s="15">
        <v>56300</v>
      </c>
      <c r="G234" s="15">
        <f t="shared" ref="G234:G238" si="142">ABS(E234-F234)</f>
        <v>400</v>
      </c>
      <c r="H234" s="15">
        <v>0.57999999999999996</v>
      </c>
      <c r="I234" s="15">
        <f t="shared" ref="I234:I238" si="143">G234*H234</f>
        <v>231.99999999999997</v>
      </c>
      <c r="J234" s="15"/>
      <c r="K234" s="15"/>
      <c r="N234" s="15"/>
      <c r="O234" s="15"/>
      <c r="U234" s="15"/>
      <c r="V234" s="15"/>
    </row>
    <row r="235" spans="1:22" x14ac:dyDescent="0.25">
      <c r="C235" s="15"/>
      <c r="E235" s="15">
        <v>56300</v>
      </c>
      <c r="F235" s="15">
        <v>55860</v>
      </c>
      <c r="G235" s="15">
        <f t="shared" si="142"/>
        <v>440</v>
      </c>
      <c r="H235" s="15">
        <v>-0.97</v>
      </c>
      <c r="I235" s="15">
        <f t="shared" si="143"/>
        <v>-426.8</v>
      </c>
      <c r="J235" s="15">
        <f>SUM(I234:I235)</f>
        <v>-194.80000000000004</v>
      </c>
      <c r="K235" s="15">
        <f>SUM(G234:G235)</f>
        <v>840</v>
      </c>
      <c r="L235" s="1">
        <f t="shared" ref="L235" si="144">J235/K235</f>
        <v>-0.23190476190476195</v>
      </c>
      <c r="N235" s="15"/>
      <c r="O235" s="15"/>
      <c r="U235" s="15"/>
      <c r="V235" s="15"/>
    </row>
    <row r="236" spans="1:22" x14ac:dyDescent="0.25">
      <c r="C236" s="15">
        <v>35</v>
      </c>
      <c r="E236" s="15">
        <v>55860</v>
      </c>
      <c r="F236" s="15">
        <v>55075</v>
      </c>
      <c r="G236" s="15">
        <f t="shared" si="142"/>
        <v>785</v>
      </c>
      <c r="H236" s="15">
        <v>-0.97</v>
      </c>
      <c r="I236" s="15">
        <f t="shared" si="143"/>
        <v>-761.44999999999993</v>
      </c>
      <c r="J236" s="15"/>
      <c r="K236" s="15"/>
      <c r="N236" s="15"/>
      <c r="O236" s="15"/>
      <c r="U236" s="15"/>
      <c r="V236" s="15"/>
    </row>
    <row r="237" spans="1:22" x14ac:dyDescent="0.25">
      <c r="C237" s="15"/>
      <c r="E237" s="15">
        <v>55075</v>
      </c>
      <c r="F237" s="15">
        <v>54930</v>
      </c>
      <c r="G237" s="15">
        <f t="shared" si="142"/>
        <v>145</v>
      </c>
      <c r="H237" s="15">
        <v>-2.82</v>
      </c>
      <c r="I237" s="15">
        <f t="shared" si="143"/>
        <v>-408.9</v>
      </c>
      <c r="J237" s="15">
        <f t="shared" ref="J237" si="145">SUM(I234:I237)</f>
        <v>-1365.15</v>
      </c>
      <c r="K237" s="15">
        <f t="shared" ref="K237" si="146">SUM(G234:G237)</f>
        <v>1770</v>
      </c>
      <c r="L237" s="1">
        <f t="shared" ref="L237:L240" si="147">J237/K237</f>
        <v>-0.77127118644067805</v>
      </c>
      <c r="N237" s="15"/>
      <c r="O237" s="15"/>
      <c r="U237" s="15"/>
      <c r="V237" s="15"/>
    </row>
    <row r="238" spans="1:22" x14ac:dyDescent="0.25">
      <c r="C238" s="15">
        <v>45</v>
      </c>
      <c r="E238" s="15">
        <v>54930</v>
      </c>
      <c r="F238" s="15">
        <v>53964</v>
      </c>
      <c r="G238" s="15">
        <f t="shared" si="142"/>
        <v>966</v>
      </c>
      <c r="H238" s="15">
        <v>-2.82</v>
      </c>
      <c r="I238" s="15">
        <f t="shared" si="143"/>
        <v>-2724.12</v>
      </c>
      <c r="J238" s="15">
        <f>SUM(I234:I238)</f>
        <v>-4089.27</v>
      </c>
      <c r="K238" s="15">
        <f>SUM(G234:G238)</f>
        <v>2736</v>
      </c>
      <c r="L238" s="1">
        <f t="shared" si="147"/>
        <v>-1.4946162280701754</v>
      </c>
      <c r="N238" s="15"/>
      <c r="O238" s="15"/>
      <c r="U238" s="15"/>
      <c r="V238" s="47"/>
    </row>
    <row r="239" spans="1:22" x14ac:dyDescent="0.25">
      <c r="C239" s="15">
        <v>65</v>
      </c>
      <c r="E239" s="15">
        <v>53964</v>
      </c>
      <c r="F239" s="15">
        <v>53800</v>
      </c>
      <c r="G239" s="15">
        <f>ABS(E239-F239)</f>
        <v>164</v>
      </c>
      <c r="H239" s="15">
        <v>-2.82</v>
      </c>
      <c r="I239" s="15">
        <f>G239*H239</f>
        <v>-462.47999999999996</v>
      </c>
      <c r="J239" s="15"/>
      <c r="K239" s="15"/>
      <c r="N239" s="15"/>
      <c r="O239" s="15"/>
      <c r="U239" s="15"/>
      <c r="V239" s="47"/>
    </row>
    <row r="240" spans="1:22" x14ac:dyDescent="0.25">
      <c r="C240" s="15"/>
      <c r="E240" s="15">
        <v>53800</v>
      </c>
      <c r="F240" s="15">
        <v>52998</v>
      </c>
      <c r="G240" s="15">
        <f>ABS(E240-F240)</f>
        <v>802</v>
      </c>
      <c r="H240" s="15">
        <v>3.49</v>
      </c>
      <c r="I240" s="15">
        <f>G240*H240</f>
        <v>2798.98</v>
      </c>
      <c r="J240" s="15">
        <f>SUM(I234:I240)</f>
        <v>-1752.77</v>
      </c>
      <c r="K240" s="15">
        <f>SUM(G234:G240)</f>
        <v>3702</v>
      </c>
      <c r="L240" s="1">
        <f t="shared" si="147"/>
        <v>-0.47346569421934087</v>
      </c>
      <c r="N240" s="15"/>
      <c r="O240" s="15"/>
      <c r="U240" s="15"/>
      <c r="V240" s="47"/>
    </row>
    <row r="241" spans="1:23" x14ac:dyDescent="0.25">
      <c r="C241" s="15"/>
      <c r="E241" s="15"/>
      <c r="F241" s="15"/>
      <c r="G241" s="15"/>
      <c r="H241" s="15"/>
      <c r="I241" s="15"/>
      <c r="J241" s="15"/>
      <c r="K241" s="15"/>
      <c r="N241" s="15"/>
      <c r="O241" s="15"/>
      <c r="U241" s="15"/>
      <c r="V241" s="47"/>
    </row>
    <row r="242" spans="1:23" x14ac:dyDescent="0.25">
      <c r="A242" s="1" t="s">
        <v>93</v>
      </c>
      <c r="C242" s="15">
        <v>20</v>
      </c>
      <c r="D242" s="1" t="s">
        <v>190</v>
      </c>
      <c r="E242" s="15">
        <v>55860</v>
      </c>
      <c r="F242" s="15">
        <v>55075</v>
      </c>
      <c r="G242" s="15">
        <f t="shared" ref="G242:G244" si="148">ABS(E242-F242)</f>
        <v>785</v>
      </c>
      <c r="H242" s="15">
        <v>-0.97</v>
      </c>
      <c r="I242" s="15">
        <f t="shared" ref="I242:I244" si="149">G242*H242</f>
        <v>-761.44999999999993</v>
      </c>
      <c r="J242" s="15"/>
      <c r="K242" s="15"/>
      <c r="N242" s="15"/>
      <c r="O242" s="15"/>
      <c r="U242" s="15"/>
      <c r="V242" s="47"/>
    </row>
    <row r="243" spans="1:23" x14ac:dyDescent="0.25">
      <c r="C243" s="15"/>
      <c r="E243" s="15">
        <v>55075</v>
      </c>
      <c r="F243" s="15">
        <v>54930</v>
      </c>
      <c r="G243" s="15">
        <f t="shared" si="148"/>
        <v>145</v>
      </c>
      <c r="H243" s="15">
        <v>-2.82</v>
      </c>
      <c r="I243" s="15">
        <f t="shared" si="149"/>
        <v>-408.9</v>
      </c>
      <c r="J243" s="15">
        <f>SUM(I242:I243)</f>
        <v>-1170.3499999999999</v>
      </c>
      <c r="K243" s="15">
        <f>SUM(G242:G243)</f>
        <v>930</v>
      </c>
      <c r="L243" s="1">
        <f t="shared" ref="L243:L250" si="150">J243/K243</f>
        <v>-1.2584408602150536</v>
      </c>
      <c r="N243" s="15"/>
      <c r="O243" s="15"/>
      <c r="U243" s="15"/>
      <c r="V243" s="47"/>
    </row>
    <row r="244" spans="1:23" x14ac:dyDescent="0.25">
      <c r="C244" s="15">
        <v>35</v>
      </c>
      <c r="D244" s="1" t="s">
        <v>191</v>
      </c>
      <c r="E244" s="15">
        <v>54930</v>
      </c>
      <c r="F244" s="15">
        <v>53964</v>
      </c>
      <c r="G244" s="15">
        <f t="shared" si="148"/>
        <v>966</v>
      </c>
      <c r="H244" s="15">
        <v>-2.82</v>
      </c>
      <c r="I244" s="15">
        <f t="shared" si="149"/>
        <v>-2724.12</v>
      </c>
      <c r="J244" s="15">
        <f>SUM(I242:I244)</f>
        <v>-3894.47</v>
      </c>
      <c r="K244" s="15">
        <f>SUM(G242:G244)</f>
        <v>1896</v>
      </c>
      <c r="L244" s="1">
        <f t="shared" si="150"/>
        <v>-2.0540453586497889</v>
      </c>
      <c r="N244" s="15"/>
      <c r="O244" s="15"/>
      <c r="U244" s="15"/>
      <c r="V244" s="47"/>
    </row>
    <row r="245" spans="1:23" x14ac:dyDescent="0.25">
      <c r="C245" s="15">
        <v>45</v>
      </c>
      <c r="E245" s="15">
        <v>53964</v>
      </c>
      <c r="F245" s="15">
        <v>53800</v>
      </c>
      <c r="G245" s="15">
        <f t="shared" ref="G245:G250" si="151">ABS(E245-F245)</f>
        <v>164</v>
      </c>
      <c r="H245" s="15">
        <v>-2.82</v>
      </c>
      <c r="I245" s="15">
        <f t="shared" ref="I245:I250" si="152">G245*H245</f>
        <v>-462.47999999999996</v>
      </c>
      <c r="J245" s="15"/>
      <c r="K245" s="15"/>
      <c r="N245" s="15"/>
      <c r="O245" s="15"/>
      <c r="U245" s="15"/>
      <c r="V245" s="47"/>
    </row>
    <row r="246" spans="1:23" x14ac:dyDescent="0.25">
      <c r="C246" s="15"/>
      <c r="E246" s="15">
        <v>53800</v>
      </c>
      <c r="F246" s="15">
        <v>52998</v>
      </c>
      <c r="G246" s="15">
        <f t="shared" si="151"/>
        <v>802</v>
      </c>
      <c r="H246" s="15">
        <v>3.49</v>
      </c>
      <c r="I246" s="15">
        <f t="shared" si="152"/>
        <v>2798.98</v>
      </c>
      <c r="J246" s="15">
        <f>SUM(I242:I246)</f>
        <v>-1557.9699999999998</v>
      </c>
      <c r="K246" s="15">
        <f>SUM(G242:G246)</f>
        <v>2862</v>
      </c>
      <c r="L246" s="1">
        <f t="shared" si="150"/>
        <v>-0.54436408106219425</v>
      </c>
      <c r="N246" s="15"/>
      <c r="O246" s="15"/>
      <c r="U246" s="15"/>
      <c r="V246" s="47"/>
    </row>
    <row r="247" spans="1:23" x14ac:dyDescent="0.25">
      <c r="C247" s="15">
        <v>55</v>
      </c>
      <c r="E247" s="15">
        <v>52998</v>
      </c>
      <c r="F247" s="15">
        <v>52710</v>
      </c>
      <c r="G247" s="15">
        <f t="shared" si="151"/>
        <v>288</v>
      </c>
      <c r="H247" s="15">
        <v>3.49</v>
      </c>
      <c r="I247" s="15">
        <f t="shared" si="152"/>
        <v>1005.1200000000001</v>
      </c>
      <c r="J247" s="15"/>
      <c r="K247" s="15"/>
      <c r="N247" s="15"/>
      <c r="O247" s="15"/>
      <c r="U247" s="15"/>
      <c r="V247" s="15"/>
    </row>
    <row r="248" spans="1:23" x14ac:dyDescent="0.25">
      <c r="C248" s="15"/>
      <c r="E248" s="15">
        <v>52710</v>
      </c>
      <c r="F248" s="15">
        <v>52032</v>
      </c>
      <c r="G248" s="15">
        <f t="shared" si="151"/>
        <v>678</v>
      </c>
      <c r="H248" s="15">
        <v>-2.15</v>
      </c>
      <c r="I248" s="15">
        <f t="shared" si="152"/>
        <v>-1457.7</v>
      </c>
      <c r="J248" s="15">
        <f>SUM(I242:I248)</f>
        <v>-2010.5499999999997</v>
      </c>
      <c r="K248" s="15">
        <f>SUM(G242:G248)</f>
        <v>3828</v>
      </c>
      <c r="L248" s="1">
        <f t="shared" si="150"/>
        <v>-0.52522204806687556</v>
      </c>
      <c r="N248" s="15"/>
      <c r="O248" s="15"/>
      <c r="U248" s="15"/>
      <c r="V248" s="15"/>
    </row>
    <row r="249" spans="1:23" x14ac:dyDescent="0.25">
      <c r="C249" s="15">
        <v>65</v>
      </c>
      <c r="E249" s="15">
        <v>52032</v>
      </c>
      <c r="F249" s="15">
        <v>52000</v>
      </c>
      <c r="G249" s="15">
        <f t="shared" si="151"/>
        <v>32</v>
      </c>
      <c r="H249" s="15">
        <v>-2.15</v>
      </c>
      <c r="I249" s="15">
        <f t="shared" si="152"/>
        <v>-68.8</v>
      </c>
      <c r="J249" s="15"/>
      <c r="K249" s="15"/>
      <c r="N249" s="15"/>
      <c r="O249" s="15"/>
      <c r="U249" s="15"/>
      <c r="V249" s="15"/>
    </row>
    <row r="250" spans="1:23" x14ac:dyDescent="0.25">
      <c r="C250" s="15"/>
      <c r="E250" s="15">
        <v>52000</v>
      </c>
      <c r="F250" s="15">
        <v>51066</v>
      </c>
      <c r="G250" s="15">
        <f t="shared" si="151"/>
        <v>934</v>
      </c>
      <c r="H250" s="15">
        <v>4.3600000000000003</v>
      </c>
      <c r="I250" s="15">
        <f t="shared" si="152"/>
        <v>4072.2400000000002</v>
      </c>
      <c r="J250" s="15">
        <f>SUM(I242:I250)</f>
        <v>1992.8900000000003</v>
      </c>
      <c r="K250" s="15">
        <f>SUM(G242:G250)</f>
        <v>4794</v>
      </c>
      <c r="L250" s="1">
        <f t="shared" si="150"/>
        <v>0.41570504797663754</v>
      </c>
      <c r="N250" s="15"/>
      <c r="O250" s="15"/>
      <c r="U250" s="15"/>
      <c r="V250" s="15"/>
      <c r="W250" s="48"/>
    </row>
    <row r="251" spans="1:23" x14ac:dyDescent="0.25">
      <c r="C251" s="15"/>
      <c r="E251" s="15"/>
      <c r="F251" s="15"/>
      <c r="G251" s="15"/>
      <c r="H251" s="15"/>
      <c r="I251" s="15"/>
      <c r="J251" s="15"/>
      <c r="K251" s="15"/>
      <c r="N251" s="15"/>
      <c r="O251" s="15"/>
      <c r="U251" s="15"/>
      <c r="V251" s="15"/>
      <c r="W251" s="48"/>
    </row>
    <row r="252" spans="1:23" x14ac:dyDescent="0.25">
      <c r="A252" s="1" t="s">
        <v>92</v>
      </c>
      <c r="C252" s="15">
        <v>15</v>
      </c>
      <c r="E252" s="15">
        <v>54930</v>
      </c>
      <c r="F252" s="15">
        <v>53964</v>
      </c>
      <c r="G252" s="15">
        <f t="shared" ref="G252" si="153">ABS(E252-F252)</f>
        <v>966</v>
      </c>
      <c r="H252" s="15">
        <v>-2.82</v>
      </c>
      <c r="I252" s="15">
        <f t="shared" ref="I252" si="154">G252*H252</f>
        <v>-2724.12</v>
      </c>
      <c r="J252" s="15">
        <f>SUM(I252)</f>
        <v>-2724.12</v>
      </c>
      <c r="K252" s="15">
        <f>SUM(G252)</f>
        <v>966</v>
      </c>
      <c r="L252" s="1">
        <f t="shared" ref="L252" si="155">J252/K252</f>
        <v>-2.82</v>
      </c>
      <c r="N252" s="15"/>
      <c r="O252" s="15"/>
      <c r="U252" s="15"/>
      <c r="V252" s="15"/>
      <c r="W252" s="48"/>
    </row>
    <row r="253" spans="1:23" x14ac:dyDescent="0.25">
      <c r="C253" s="15">
        <v>45</v>
      </c>
      <c r="E253" s="15">
        <v>53964</v>
      </c>
      <c r="F253" s="15">
        <v>53800</v>
      </c>
      <c r="G253" s="15">
        <f t="shared" ref="G253:G258" si="156">ABS(E253-F253)</f>
        <v>164</v>
      </c>
      <c r="H253" s="15">
        <v>-2.82</v>
      </c>
      <c r="I253" s="15">
        <f t="shared" ref="I253:I258" si="157">G253*H253</f>
        <v>-462.47999999999996</v>
      </c>
      <c r="J253" s="15"/>
      <c r="K253" s="15"/>
      <c r="N253" s="15"/>
      <c r="O253" s="15"/>
      <c r="U253" s="15"/>
      <c r="V253" s="15"/>
      <c r="W253" s="48"/>
    </row>
    <row r="254" spans="1:23" x14ac:dyDescent="0.25">
      <c r="C254" s="15"/>
      <c r="E254" s="15">
        <v>53800</v>
      </c>
      <c r="F254" s="15">
        <v>52998</v>
      </c>
      <c r="G254" s="15">
        <f t="shared" si="156"/>
        <v>802</v>
      </c>
      <c r="H254" s="15">
        <v>3.49</v>
      </c>
      <c r="I254" s="15">
        <f t="shared" si="157"/>
        <v>2798.98</v>
      </c>
      <c r="J254" s="15">
        <f t="shared" ref="J254" si="158">SUM(I252:I254)</f>
        <v>-387.61999999999989</v>
      </c>
      <c r="K254" s="15">
        <f t="shared" ref="K254" si="159">SUM(G252:G254)</f>
        <v>1932</v>
      </c>
      <c r="L254" s="1">
        <f t="shared" ref="L254:L258" si="160">J254/K254</f>
        <v>-0.20063146997929601</v>
      </c>
      <c r="N254" s="15"/>
      <c r="O254" s="15"/>
      <c r="U254" s="15"/>
      <c r="V254" s="15"/>
      <c r="W254" s="48"/>
    </row>
    <row r="255" spans="1:23" x14ac:dyDescent="0.25">
      <c r="C255" s="15">
        <v>60</v>
      </c>
      <c r="E255" s="15">
        <v>52998</v>
      </c>
      <c r="F255" s="15">
        <v>52710</v>
      </c>
      <c r="G255" s="15">
        <f t="shared" si="156"/>
        <v>288</v>
      </c>
      <c r="H255" s="15">
        <v>3.49</v>
      </c>
      <c r="I255" s="15">
        <f t="shared" si="157"/>
        <v>1005.1200000000001</v>
      </c>
      <c r="J255" s="15"/>
      <c r="K255" s="15"/>
      <c r="N255" s="15"/>
      <c r="O255" s="15"/>
      <c r="U255" s="15"/>
      <c r="V255" s="15"/>
    </row>
    <row r="256" spans="1:23" x14ac:dyDescent="0.25">
      <c r="C256" s="15"/>
      <c r="E256" s="15">
        <v>52710</v>
      </c>
      <c r="F256" s="15">
        <v>52032</v>
      </c>
      <c r="G256" s="15">
        <f t="shared" si="156"/>
        <v>678</v>
      </c>
      <c r="H256" s="15">
        <v>-2.15</v>
      </c>
      <c r="I256" s="15">
        <f t="shared" si="157"/>
        <v>-1457.7</v>
      </c>
      <c r="J256" s="15">
        <f>SUM(I252:I256)</f>
        <v>-840.19999999999982</v>
      </c>
      <c r="K256" s="15">
        <f>SUM(G252:G256)</f>
        <v>2898</v>
      </c>
      <c r="L256" s="1">
        <f t="shared" si="160"/>
        <v>-0.28992408557625943</v>
      </c>
      <c r="N256" s="15"/>
      <c r="O256" s="15"/>
      <c r="V256" s="15"/>
    </row>
    <row r="257" spans="1:22" x14ac:dyDescent="0.25">
      <c r="C257" s="15">
        <v>65</v>
      </c>
      <c r="E257" s="15">
        <v>52032</v>
      </c>
      <c r="F257" s="15">
        <v>52000</v>
      </c>
      <c r="G257" s="15">
        <f t="shared" si="156"/>
        <v>32</v>
      </c>
      <c r="H257" s="15">
        <v>-2.15</v>
      </c>
      <c r="I257" s="15">
        <f t="shared" si="157"/>
        <v>-68.8</v>
      </c>
      <c r="J257" s="15"/>
      <c r="K257" s="15"/>
      <c r="N257" s="15"/>
      <c r="O257" s="15"/>
      <c r="V257" s="15"/>
    </row>
    <row r="258" spans="1:22" x14ac:dyDescent="0.25">
      <c r="C258" s="15"/>
      <c r="E258" s="15">
        <v>52000</v>
      </c>
      <c r="F258" s="15">
        <v>51066</v>
      </c>
      <c r="G258" s="15">
        <f t="shared" si="156"/>
        <v>934</v>
      </c>
      <c r="H258" s="15">
        <v>4.3600000000000003</v>
      </c>
      <c r="I258" s="15">
        <f t="shared" si="157"/>
        <v>4072.2400000000002</v>
      </c>
      <c r="J258" s="15">
        <f>SUM(I252:I258)</f>
        <v>3163.2400000000007</v>
      </c>
      <c r="K258" s="15">
        <f>SUM(G252:G258)</f>
        <v>3864</v>
      </c>
      <c r="L258" s="1">
        <f t="shared" si="160"/>
        <v>0.81864389233954471</v>
      </c>
      <c r="N258" s="15"/>
      <c r="O258" s="15"/>
      <c r="V258" s="15"/>
    </row>
    <row r="259" spans="1:22" x14ac:dyDescent="0.25">
      <c r="C259" s="15"/>
      <c r="E259" s="15"/>
      <c r="F259" s="15"/>
      <c r="G259" s="15"/>
      <c r="H259" s="15"/>
      <c r="I259" s="15"/>
      <c r="J259" s="15"/>
      <c r="K259" s="15"/>
      <c r="N259" s="15"/>
      <c r="O259" s="15"/>
      <c r="V259" s="15"/>
    </row>
    <row r="260" spans="1:22" x14ac:dyDescent="0.25">
      <c r="A260" s="1" t="s">
        <v>91</v>
      </c>
      <c r="C260" s="15">
        <v>25</v>
      </c>
      <c r="E260" s="15">
        <v>53964</v>
      </c>
      <c r="F260" s="15">
        <v>53800</v>
      </c>
      <c r="G260" s="15">
        <f t="shared" ref="G260:G265" si="161">ABS(E260-F260)</f>
        <v>164</v>
      </c>
      <c r="H260" s="15">
        <v>-2.82</v>
      </c>
      <c r="I260" s="15">
        <f t="shared" ref="I260:I265" si="162">G260*H260</f>
        <v>-462.47999999999996</v>
      </c>
      <c r="J260" s="15"/>
      <c r="K260" s="15"/>
      <c r="N260" s="15"/>
      <c r="O260" s="15"/>
      <c r="V260" s="15"/>
    </row>
    <row r="261" spans="1:22" x14ac:dyDescent="0.25">
      <c r="C261" s="15"/>
      <c r="E261" s="15">
        <v>53800</v>
      </c>
      <c r="F261" s="15">
        <v>52998</v>
      </c>
      <c r="G261" s="15">
        <f t="shared" si="161"/>
        <v>802</v>
      </c>
      <c r="H261" s="15">
        <v>3.49</v>
      </c>
      <c r="I261" s="15">
        <f t="shared" si="162"/>
        <v>2798.98</v>
      </c>
      <c r="J261" s="15">
        <f>SUM(I260:I261)</f>
        <v>2336.5</v>
      </c>
      <c r="K261" s="15">
        <f>SUM(G260:G261)</f>
        <v>966</v>
      </c>
      <c r="L261" s="1">
        <f t="shared" ref="L261" si="163">J261/K261</f>
        <v>2.418737060041408</v>
      </c>
      <c r="N261" s="15"/>
      <c r="O261" s="15"/>
      <c r="V261" s="15"/>
    </row>
    <row r="262" spans="1:22" x14ac:dyDescent="0.25">
      <c r="C262" s="15">
        <v>45</v>
      </c>
      <c r="E262" s="15">
        <v>52998</v>
      </c>
      <c r="F262" s="15">
        <v>52710</v>
      </c>
      <c r="G262" s="15">
        <f t="shared" si="161"/>
        <v>288</v>
      </c>
      <c r="H262" s="15">
        <v>3.49</v>
      </c>
      <c r="I262" s="15">
        <f t="shared" si="162"/>
        <v>1005.1200000000001</v>
      </c>
      <c r="J262" s="15"/>
      <c r="K262" s="15"/>
      <c r="N262" s="15"/>
      <c r="O262" s="15"/>
      <c r="V262" s="15"/>
    </row>
    <row r="263" spans="1:22" x14ac:dyDescent="0.25">
      <c r="C263" s="15"/>
      <c r="E263" s="15">
        <v>52710</v>
      </c>
      <c r="F263" s="15">
        <v>52032</v>
      </c>
      <c r="G263" s="15">
        <f t="shared" si="161"/>
        <v>678</v>
      </c>
      <c r="H263" s="15">
        <v>-2.15</v>
      </c>
      <c r="I263" s="15">
        <f t="shared" si="162"/>
        <v>-1457.7</v>
      </c>
      <c r="J263" s="15">
        <f>SUM(I260:I263)</f>
        <v>1883.9199999999998</v>
      </c>
      <c r="K263" s="15">
        <f>SUM(G260:G263)</f>
        <v>1932</v>
      </c>
      <c r="L263" s="1">
        <f t="shared" ref="L263:L267" si="164">J263/K263</f>
        <v>0.9751138716356107</v>
      </c>
      <c r="N263" s="15"/>
      <c r="O263" s="15"/>
      <c r="V263" s="15"/>
    </row>
    <row r="264" spans="1:22" x14ac:dyDescent="0.25">
      <c r="C264" s="15">
        <v>60</v>
      </c>
      <c r="E264" s="15">
        <v>52032</v>
      </c>
      <c r="F264" s="15">
        <v>52000</v>
      </c>
      <c r="G264" s="15">
        <f t="shared" si="161"/>
        <v>32</v>
      </c>
      <c r="H264" s="15">
        <v>-2.15</v>
      </c>
      <c r="I264" s="15">
        <f t="shared" si="162"/>
        <v>-68.8</v>
      </c>
      <c r="J264" s="15"/>
      <c r="K264" s="15"/>
      <c r="N264" s="15"/>
      <c r="O264" s="15"/>
      <c r="V264" s="15"/>
    </row>
    <row r="265" spans="1:22" x14ac:dyDescent="0.25">
      <c r="C265" s="15"/>
      <c r="E265" s="15">
        <v>52000</v>
      </c>
      <c r="F265" s="15">
        <v>51066</v>
      </c>
      <c r="G265" s="15">
        <f t="shared" si="161"/>
        <v>934</v>
      </c>
      <c r="H265" s="15">
        <v>4.3600000000000003</v>
      </c>
      <c r="I265" s="15">
        <f t="shared" si="162"/>
        <v>4072.2400000000002</v>
      </c>
      <c r="J265" s="15">
        <f>SUM(I260:I265)</f>
        <v>5887.3600000000006</v>
      </c>
      <c r="K265" s="15">
        <f>SUM(G260:G265)</f>
        <v>2898</v>
      </c>
      <c r="L265" s="1">
        <f t="shared" si="164"/>
        <v>2.0315251897860596</v>
      </c>
      <c r="N265" s="15"/>
      <c r="O265" s="15"/>
      <c r="V265" s="15"/>
    </row>
    <row r="266" spans="1:22" x14ac:dyDescent="0.25">
      <c r="C266" s="15">
        <v>65</v>
      </c>
      <c r="E266" s="15">
        <v>51066</v>
      </c>
      <c r="F266" s="15">
        <v>50686</v>
      </c>
      <c r="G266" s="15">
        <f t="shared" ref="G266:G267" si="165">ABS(E266-F266)</f>
        <v>380</v>
      </c>
      <c r="H266" s="15">
        <v>4.3600000000000003</v>
      </c>
      <c r="I266" s="15">
        <f t="shared" ref="I266:I267" si="166">G266*H266</f>
        <v>1656.8000000000002</v>
      </c>
      <c r="J266" s="15"/>
      <c r="K266" s="15"/>
      <c r="N266" s="15"/>
      <c r="O266" s="15"/>
      <c r="V266" s="15"/>
    </row>
    <row r="267" spans="1:22" x14ac:dyDescent="0.25">
      <c r="C267" s="15"/>
      <c r="E267" s="15">
        <v>50686</v>
      </c>
      <c r="F267" s="15">
        <v>50100</v>
      </c>
      <c r="G267" s="15">
        <f t="shared" si="165"/>
        <v>586</v>
      </c>
      <c r="H267" s="15">
        <v>-4.13</v>
      </c>
      <c r="I267" s="15">
        <f t="shared" si="166"/>
        <v>-2420.1799999999998</v>
      </c>
      <c r="J267" s="15">
        <f>SUM(I260:I267)</f>
        <v>5123.9800000000014</v>
      </c>
      <c r="K267" s="15">
        <f>SUM(G260:G267)</f>
        <v>3864</v>
      </c>
      <c r="L267" s="1">
        <f t="shared" si="164"/>
        <v>1.3260817805383027</v>
      </c>
      <c r="N267" s="15"/>
      <c r="O267" s="15"/>
      <c r="V267" s="15"/>
    </row>
    <row r="268" spans="1:22" x14ac:dyDescent="0.25">
      <c r="C268" s="15"/>
      <c r="E268" s="15"/>
      <c r="F268" s="15"/>
      <c r="G268" s="15"/>
      <c r="H268" s="15"/>
      <c r="I268" s="15"/>
      <c r="J268" s="15"/>
      <c r="K268" s="15"/>
      <c r="N268" s="15"/>
      <c r="O268" s="15"/>
      <c r="V268" s="15"/>
    </row>
    <row r="269" spans="1:22" x14ac:dyDescent="0.25">
      <c r="A269" s="1" t="s">
        <v>90</v>
      </c>
      <c r="C269" s="15">
        <v>20</v>
      </c>
      <c r="E269" s="15">
        <v>52998</v>
      </c>
      <c r="F269" s="15">
        <v>52710</v>
      </c>
      <c r="G269" s="15">
        <f>ABS(E269-F269)</f>
        <v>288</v>
      </c>
      <c r="H269" s="15">
        <v>3.49</v>
      </c>
      <c r="I269" s="15">
        <f>G269*H269</f>
        <v>1005.1200000000001</v>
      </c>
      <c r="J269" s="15"/>
      <c r="K269" s="15"/>
      <c r="N269" s="15"/>
      <c r="O269" s="15"/>
      <c r="V269" s="15"/>
    </row>
    <row r="270" spans="1:22" x14ac:dyDescent="0.25">
      <c r="C270" s="15"/>
      <c r="E270" s="15">
        <v>52710</v>
      </c>
      <c r="F270" s="15">
        <v>52032</v>
      </c>
      <c r="G270" s="15">
        <f>ABS(E270-F270)</f>
        <v>678</v>
      </c>
      <c r="H270" s="15">
        <v>-2.15</v>
      </c>
      <c r="I270" s="15">
        <f>G270*H270</f>
        <v>-1457.7</v>
      </c>
      <c r="J270" s="15">
        <f>SUM(I269:I270)</f>
        <v>-452.57999999999993</v>
      </c>
      <c r="K270" s="15">
        <f>SUM(G269:G270)</f>
        <v>966</v>
      </c>
      <c r="L270" s="1">
        <f t="shared" ref="L270" si="167">J270/K270</f>
        <v>-0.46850931677018626</v>
      </c>
      <c r="N270" s="15"/>
      <c r="O270" s="15"/>
      <c r="V270" s="15"/>
    </row>
    <row r="271" spans="1:22" x14ac:dyDescent="0.25">
      <c r="C271" s="15">
        <v>45</v>
      </c>
      <c r="E271" s="15">
        <v>52032</v>
      </c>
      <c r="F271" s="15">
        <v>52000</v>
      </c>
      <c r="G271" s="15">
        <f>ABS(E271-F271)</f>
        <v>32</v>
      </c>
      <c r="H271" s="15">
        <v>-2.15</v>
      </c>
      <c r="I271" s="15">
        <f>G271*H271</f>
        <v>-68.8</v>
      </c>
      <c r="J271" s="15"/>
      <c r="K271" s="15"/>
      <c r="N271" s="15"/>
      <c r="O271" s="15"/>
      <c r="V271" s="15"/>
    </row>
    <row r="272" spans="1:22" x14ac:dyDescent="0.25">
      <c r="C272" s="15"/>
      <c r="E272" s="15">
        <v>52000</v>
      </c>
      <c r="F272" s="15">
        <v>51066</v>
      </c>
      <c r="G272" s="15">
        <f>ABS(E272-F272)</f>
        <v>934</v>
      </c>
      <c r="H272" s="15">
        <v>4.3600000000000003</v>
      </c>
      <c r="I272" s="15">
        <f>G272*H272</f>
        <v>4072.2400000000002</v>
      </c>
      <c r="J272" s="15">
        <f t="shared" ref="J272" si="168">SUM(I269:I272)</f>
        <v>3550.8600000000006</v>
      </c>
      <c r="K272" s="15">
        <f t="shared" ref="K272" si="169">SUM(G269:G272)</f>
        <v>1932</v>
      </c>
      <c r="L272" s="1">
        <f t="shared" ref="L272:L276" si="170">J272/K272</f>
        <v>1.8379192546583853</v>
      </c>
      <c r="N272" s="15"/>
      <c r="O272" s="15"/>
      <c r="V272" s="15"/>
    </row>
    <row r="273" spans="1:22" x14ac:dyDescent="0.25">
      <c r="C273" s="15">
        <v>60</v>
      </c>
      <c r="E273" s="15">
        <v>51066</v>
      </c>
      <c r="F273" s="15">
        <v>50686</v>
      </c>
      <c r="G273" s="15">
        <f t="shared" ref="G273:G274" si="171">ABS(E273-F273)</f>
        <v>380</v>
      </c>
      <c r="H273" s="15">
        <v>4.3600000000000003</v>
      </c>
      <c r="I273" s="15">
        <f t="shared" ref="I273:I274" si="172">G273*H273</f>
        <v>1656.8000000000002</v>
      </c>
      <c r="J273" s="15"/>
      <c r="K273" s="15"/>
      <c r="N273" s="15"/>
      <c r="O273" s="15"/>
      <c r="V273" s="15"/>
    </row>
    <row r="274" spans="1:22" x14ac:dyDescent="0.25">
      <c r="C274" s="15"/>
      <c r="E274" s="15">
        <v>50686</v>
      </c>
      <c r="F274" s="15">
        <v>50100</v>
      </c>
      <c r="G274" s="15">
        <f t="shared" si="171"/>
        <v>586</v>
      </c>
      <c r="H274" s="15">
        <v>-4.13</v>
      </c>
      <c r="I274" s="15">
        <f t="shared" si="172"/>
        <v>-2420.1799999999998</v>
      </c>
      <c r="J274" s="15">
        <f>SUM(I269:I274)</f>
        <v>2787.4800000000009</v>
      </c>
      <c r="K274" s="15">
        <f>SUM(G269:G274)</f>
        <v>2898</v>
      </c>
      <c r="L274" s="1">
        <f t="shared" si="170"/>
        <v>0.96186335403726742</v>
      </c>
      <c r="N274" s="15"/>
      <c r="O274" s="15"/>
      <c r="V274" s="15"/>
    </row>
    <row r="275" spans="1:22" x14ac:dyDescent="0.25">
      <c r="C275" s="15">
        <v>65</v>
      </c>
      <c r="E275" s="15">
        <v>50100</v>
      </c>
      <c r="F275" s="15">
        <v>49625</v>
      </c>
      <c r="G275" s="15">
        <f>ABS(E275-F275)</f>
        <v>475</v>
      </c>
      <c r="H275" s="15">
        <v>-4.13</v>
      </c>
      <c r="I275" s="15">
        <f>G275*H275</f>
        <v>-1961.75</v>
      </c>
      <c r="J275" s="15"/>
      <c r="K275" s="15"/>
      <c r="N275" s="15"/>
      <c r="O275" s="15"/>
      <c r="V275" s="15"/>
    </row>
    <row r="276" spans="1:22" x14ac:dyDescent="0.25">
      <c r="C276" s="15"/>
      <c r="E276" s="15">
        <v>49625</v>
      </c>
      <c r="F276" s="15">
        <v>49485</v>
      </c>
      <c r="G276" s="15">
        <f>ABS(E276-F276)</f>
        <v>140</v>
      </c>
      <c r="H276" s="15">
        <v>-1.76</v>
      </c>
      <c r="I276" s="15">
        <f>G276*H276</f>
        <v>-246.4</v>
      </c>
      <c r="J276" s="15">
        <f>SUM(I269:I276)</f>
        <v>579.33000000000095</v>
      </c>
      <c r="K276" s="15">
        <f>SUM(G269:G276)</f>
        <v>3513</v>
      </c>
      <c r="L276" s="1">
        <f t="shared" si="170"/>
        <v>0.16491033304867661</v>
      </c>
      <c r="N276" s="15"/>
      <c r="O276" s="15"/>
      <c r="V276" s="15"/>
    </row>
    <row r="277" spans="1:22" x14ac:dyDescent="0.25">
      <c r="C277" s="15"/>
      <c r="E277" s="15"/>
      <c r="F277" s="15"/>
      <c r="G277" s="15"/>
      <c r="H277" s="15"/>
      <c r="I277" s="15"/>
      <c r="J277" s="15"/>
      <c r="K277" s="15"/>
      <c r="N277" s="15"/>
      <c r="O277" s="15"/>
      <c r="V277" s="15"/>
    </row>
    <row r="278" spans="1:22" x14ac:dyDescent="0.25">
      <c r="A278" s="1" t="s">
        <v>89</v>
      </c>
      <c r="C278" s="15">
        <v>30</v>
      </c>
      <c r="E278" s="15">
        <v>52032</v>
      </c>
      <c r="F278" s="15">
        <v>52000</v>
      </c>
      <c r="G278" s="15">
        <f>ABS(E278-F278)</f>
        <v>32</v>
      </c>
      <c r="H278" s="15">
        <v>-2.15</v>
      </c>
      <c r="I278" s="15">
        <f>G278*H278</f>
        <v>-68.8</v>
      </c>
      <c r="J278" s="15"/>
      <c r="K278" s="15"/>
      <c r="N278" s="15"/>
      <c r="O278" s="15"/>
      <c r="V278" s="15"/>
    </row>
    <row r="279" spans="1:22" x14ac:dyDescent="0.25">
      <c r="C279" s="15"/>
      <c r="E279" s="15">
        <v>52000</v>
      </c>
      <c r="F279" s="15">
        <v>51066</v>
      </c>
      <c r="G279" s="15">
        <f>ABS(E279-F279)</f>
        <v>934</v>
      </c>
      <c r="H279" s="15">
        <v>4.3600000000000003</v>
      </c>
      <c r="I279" s="15">
        <f>G279*H279</f>
        <v>4072.2400000000002</v>
      </c>
      <c r="J279" s="15">
        <f>SUM(I278:I279)</f>
        <v>4003.44</v>
      </c>
      <c r="K279" s="15">
        <f>SUM(G278:G279)</f>
        <v>966</v>
      </c>
      <c r="L279" s="1">
        <f t="shared" ref="L279" si="173">J279/K279</f>
        <v>4.1443478260869568</v>
      </c>
      <c r="N279" s="15"/>
      <c r="O279" s="15"/>
      <c r="V279" s="15"/>
    </row>
    <row r="280" spans="1:22" x14ac:dyDescent="0.25">
      <c r="C280" s="15">
        <v>45</v>
      </c>
      <c r="E280" s="15">
        <v>51066</v>
      </c>
      <c r="F280" s="15">
        <v>50686</v>
      </c>
      <c r="G280" s="15">
        <f t="shared" ref="G280:G281" si="174">ABS(E280-F280)</f>
        <v>380</v>
      </c>
      <c r="H280" s="15">
        <v>4.3600000000000003</v>
      </c>
      <c r="I280" s="15">
        <f t="shared" ref="I280:I281" si="175">G280*H280</f>
        <v>1656.8000000000002</v>
      </c>
      <c r="J280" s="15"/>
      <c r="K280" s="15"/>
      <c r="N280" s="15"/>
      <c r="O280" s="15"/>
      <c r="V280" s="15"/>
    </row>
    <row r="281" spans="1:22" x14ac:dyDescent="0.25">
      <c r="C281" s="15"/>
      <c r="E281" s="15">
        <v>50686</v>
      </c>
      <c r="F281" s="15">
        <v>50100</v>
      </c>
      <c r="G281" s="15">
        <f t="shared" si="174"/>
        <v>586</v>
      </c>
      <c r="H281" s="15">
        <v>-4.13</v>
      </c>
      <c r="I281" s="15">
        <f t="shared" si="175"/>
        <v>-2420.1799999999998</v>
      </c>
      <c r="J281" s="15">
        <f t="shared" ref="J281" si="176">SUM(I278:I281)</f>
        <v>3240.06</v>
      </c>
      <c r="K281" s="15">
        <f t="shared" ref="K281:K286" si="177">SUM(G278:G281)</f>
        <v>1932</v>
      </c>
      <c r="L281" s="1">
        <f t="shared" ref="L281:L286" si="178">J281/K281</f>
        <v>1.6770496894409939</v>
      </c>
      <c r="N281" s="15"/>
      <c r="O281" s="15"/>
      <c r="V281" s="15"/>
    </row>
    <row r="282" spans="1:22" x14ac:dyDescent="0.25">
      <c r="C282" s="15">
        <v>55</v>
      </c>
      <c r="E282" s="15">
        <v>50100</v>
      </c>
      <c r="F282" s="15">
        <v>49625</v>
      </c>
      <c r="G282" s="15">
        <f>ABS(E282-F282)</f>
        <v>475</v>
      </c>
      <c r="H282" s="15">
        <v>-4.13</v>
      </c>
      <c r="I282" s="15">
        <f>G282*H282</f>
        <v>-1961.75</v>
      </c>
      <c r="J282" s="15"/>
      <c r="K282" s="15"/>
      <c r="N282" s="15"/>
      <c r="O282" s="15"/>
      <c r="V282" s="47"/>
    </row>
    <row r="283" spans="1:22" x14ac:dyDescent="0.25">
      <c r="C283" s="15"/>
      <c r="E283" s="15">
        <v>49625</v>
      </c>
      <c r="F283" s="15">
        <v>49485</v>
      </c>
      <c r="G283" s="15">
        <f>ABS(E283-F283)</f>
        <v>140</v>
      </c>
      <c r="H283" s="15">
        <v>-1.76</v>
      </c>
      <c r="I283" s="15">
        <f>G283*H283</f>
        <v>-246.4</v>
      </c>
      <c r="J283" s="15">
        <f>SUM(I278:I283)</f>
        <v>1031.9099999999999</v>
      </c>
      <c r="K283" s="15">
        <f>SUM(G278:G283)</f>
        <v>2547</v>
      </c>
      <c r="L283" s="1">
        <f t="shared" si="178"/>
        <v>0.40514723203769132</v>
      </c>
      <c r="N283" s="15"/>
      <c r="O283" s="15"/>
      <c r="V283" s="15"/>
    </row>
    <row r="284" spans="1:22" x14ac:dyDescent="0.25">
      <c r="C284" s="15">
        <v>65</v>
      </c>
      <c r="E284" s="15">
        <v>49485</v>
      </c>
      <c r="F284" s="15">
        <v>49125</v>
      </c>
      <c r="G284" s="15">
        <f t="shared" ref="G284:G286" si="179">ABS(E284-F284)</f>
        <v>360</v>
      </c>
      <c r="H284" s="15">
        <v>-1.76</v>
      </c>
      <c r="I284" s="15">
        <f t="shared" ref="I284:I286" si="180">G284*H284</f>
        <v>-633.6</v>
      </c>
      <c r="J284" s="15"/>
      <c r="K284" s="15"/>
      <c r="N284" s="15"/>
      <c r="O284" s="15"/>
      <c r="V284" s="15"/>
    </row>
    <row r="285" spans="1:22" x14ac:dyDescent="0.25">
      <c r="C285" s="15"/>
      <c r="E285" s="47">
        <v>49125</v>
      </c>
      <c r="F285" s="47">
        <v>48895</v>
      </c>
      <c r="G285" s="15">
        <f t="shared" si="179"/>
        <v>230</v>
      </c>
      <c r="H285" s="47">
        <v>-0.56999999999999995</v>
      </c>
      <c r="I285" s="15">
        <f t="shared" si="180"/>
        <v>-131.1</v>
      </c>
      <c r="J285" s="15"/>
      <c r="K285" s="15"/>
      <c r="N285" s="15"/>
      <c r="O285" s="15"/>
      <c r="V285" s="15"/>
    </row>
    <row r="286" spans="1:22" x14ac:dyDescent="0.25">
      <c r="C286" s="15"/>
      <c r="E286" s="15">
        <v>48895</v>
      </c>
      <c r="F286" s="15">
        <v>48335</v>
      </c>
      <c r="G286" s="15">
        <f t="shared" si="179"/>
        <v>560</v>
      </c>
      <c r="H286" s="47">
        <v>-0.56999999999999995</v>
      </c>
      <c r="I286" s="15">
        <f t="shared" si="180"/>
        <v>-319.2</v>
      </c>
      <c r="J286" s="15">
        <f>SUM(I278:I286)</f>
        <v>-51.99000000000018</v>
      </c>
      <c r="K286" s="15">
        <f t="shared" si="177"/>
        <v>1290</v>
      </c>
      <c r="L286" s="1">
        <f t="shared" si="178"/>
        <v>-4.0302325581395487E-2</v>
      </c>
      <c r="N286" s="15"/>
      <c r="O286" s="15"/>
      <c r="V286" s="15"/>
    </row>
    <row r="287" spans="1:22" x14ac:dyDescent="0.25">
      <c r="C287" s="15"/>
      <c r="E287" s="15"/>
      <c r="F287" s="15"/>
      <c r="G287" s="15"/>
      <c r="H287" s="15"/>
      <c r="I287" s="15"/>
      <c r="J287" s="15"/>
      <c r="K287" s="15"/>
      <c r="N287" s="15"/>
      <c r="O287" s="15"/>
      <c r="V287" s="15"/>
    </row>
    <row r="288" spans="1:22" x14ac:dyDescent="0.25">
      <c r="A288" s="1" t="s">
        <v>88</v>
      </c>
      <c r="C288" s="15">
        <v>20</v>
      </c>
      <c r="E288" s="15">
        <v>51066</v>
      </c>
      <c r="F288" s="15">
        <v>50686</v>
      </c>
      <c r="G288" s="15">
        <f t="shared" ref="G288:G289" si="181">ABS(E288-F288)</f>
        <v>380</v>
      </c>
      <c r="H288" s="15">
        <v>4.3600000000000003</v>
      </c>
      <c r="I288" s="15">
        <f t="shared" ref="I288:I289" si="182">G288*H288</f>
        <v>1656.8000000000002</v>
      </c>
      <c r="J288" s="15"/>
      <c r="K288" s="15"/>
      <c r="N288" s="15"/>
      <c r="O288" s="15"/>
      <c r="V288" s="15"/>
    </row>
    <row r="289" spans="1:22" x14ac:dyDescent="0.25">
      <c r="C289" s="15"/>
      <c r="E289" s="15">
        <v>50686</v>
      </c>
      <c r="F289" s="15">
        <v>50100</v>
      </c>
      <c r="G289" s="15">
        <f t="shared" si="181"/>
        <v>586</v>
      </c>
      <c r="H289" s="15">
        <v>-4.13</v>
      </c>
      <c r="I289" s="15">
        <f t="shared" si="182"/>
        <v>-2420.1799999999998</v>
      </c>
      <c r="J289" s="15">
        <f>SUM(I288:I289)</f>
        <v>-763.37999999999965</v>
      </c>
      <c r="K289" s="15">
        <f>SUM(G288:G289)</f>
        <v>966</v>
      </c>
      <c r="L289" s="1">
        <f t="shared" ref="L289" si="183">J289/K289</f>
        <v>-0.79024844720496856</v>
      </c>
      <c r="N289" s="15"/>
      <c r="V289" s="15"/>
    </row>
    <row r="290" spans="1:22" x14ac:dyDescent="0.25">
      <c r="C290" s="15">
        <v>25</v>
      </c>
      <c r="E290" s="15">
        <v>50100</v>
      </c>
      <c r="F290" s="15">
        <v>49625</v>
      </c>
      <c r="G290" s="15">
        <f>ABS(E290-F290)</f>
        <v>475</v>
      </c>
      <c r="H290" s="15">
        <v>-4.13</v>
      </c>
      <c r="I290" s="15">
        <f>G290*H290</f>
        <v>-1961.75</v>
      </c>
      <c r="J290" s="15"/>
      <c r="K290" s="15"/>
      <c r="N290" s="15"/>
      <c r="O290" s="15"/>
      <c r="V290" s="15"/>
    </row>
    <row r="291" spans="1:22" s="48" customFormat="1" x14ac:dyDescent="0.25">
      <c r="C291" s="15"/>
      <c r="D291" s="1"/>
      <c r="E291" s="15">
        <v>49625</v>
      </c>
      <c r="F291" s="15">
        <v>49485</v>
      </c>
      <c r="G291" s="15">
        <f>ABS(E291-F291)</f>
        <v>140</v>
      </c>
      <c r="H291" s="15">
        <v>-1.76</v>
      </c>
      <c r="I291" s="15">
        <f>G291*H291</f>
        <v>-246.4</v>
      </c>
      <c r="J291" s="15">
        <f t="shared" ref="J291" si="184">SUM(I288:I291)</f>
        <v>-2971.5299999999997</v>
      </c>
      <c r="K291" s="15">
        <f t="shared" ref="K291" si="185">SUM(G288:G291)</f>
        <v>1581</v>
      </c>
      <c r="L291" s="1">
        <f t="shared" ref="L291:L297" si="186">J291/K291</f>
        <v>-1.8795256166982921</v>
      </c>
      <c r="N291" s="47"/>
      <c r="O291" s="47"/>
      <c r="V291" s="47"/>
    </row>
    <row r="292" spans="1:22" x14ac:dyDescent="0.25">
      <c r="C292" s="15">
        <v>35</v>
      </c>
      <c r="E292" s="15">
        <v>49485</v>
      </c>
      <c r="F292" s="15">
        <v>49125</v>
      </c>
      <c r="G292" s="15">
        <f t="shared" ref="G292:G297" si="187">ABS(E292-F292)</f>
        <v>360</v>
      </c>
      <c r="H292" s="15">
        <v>-1.76</v>
      </c>
      <c r="I292" s="15">
        <f t="shared" ref="I292:I297" si="188">G292*H292</f>
        <v>-633.6</v>
      </c>
      <c r="J292" s="15"/>
      <c r="K292" s="15"/>
      <c r="N292" s="15"/>
      <c r="O292" s="15"/>
    </row>
    <row r="293" spans="1:22" x14ac:dyDescent="0.25">
      <c r="C293" s="15"/>
      <c r="E293" s="47">
        <v>49125</v>
      </c>
      <c r="F293" s="47">
        <v>48895</v>
      </c>
      <c r="G293" s="15">
        <f t="shared" si="187"/>
        <v>230</v>
      </c>
      <c r="H293" s="47">
        <v>-0.56999999999999995</v>
      </c>
      <c r="I293" s="15">
        <f t="shared" si="188"/>
        <v>-131.1</v>
      </c>
      <c r="J293" s="15">
        <f>SUM(I288:I293)</f>
        <v>-3736.2299999999996</v>
      </c>
      <c r="K293" s="15">
        <f>SUM(G288:G293)</f>
        <v>2171</v>
      </c>
      <c r="L293" s="1">
        <f t="shared" si="186"/>
        <v>-1.7209719023491477</v>
      </c>
      <c r="N293" s="15"/>
      <c r="O293" s="15"/>
      <c r="P293" s="15"/>
      <c r="Q293" s="15"/>
      <c r="R293" s="15"/>
      <c r="S293" s="15"/>
    </row>
    <row r="294" spans="1:22" x14ac:dyDescent="0.25">
      <c r="C294" s="15">
        <v>45</v>
      </c>
      <c r="E294" s="15">
        <v>48895</v>
      </c>
      <c r="F294" s="15">
        <v>48335</v>
      </c>
      <c r="G294" s="15">
        <f t="shared" si="187"/>
        <v>560</v>
      </c>
      <c r="H294" s="47">
        <v>-0.56999999999999995</v>
      </c>
      <c r="I294" s="15">
        <f t="shared" si="188"/>
        <v>-319.2</v>
      </c>
      <c r="J294" s="15">
        <f>SUM(I288:I294)</f>
        <v>-4055.4299999999994</v>
      </c>
      <c r="K294" s="15">
        <f>SUM(G288:G294)</f>
        <v>2731</v>
      </c>
      <c r="L294" s="1">
        <f t="shared" si="186"/>
        <v>-1.4849615525448552</v>
      </c>
    </row>
    <row r="295" spans="1:22" x14ac:dyDescent="0.25">
      <c r="C295" s="15">
        <v>55</v>
      </c>
      <c r="E295" s="15">
        <v>48335</v>
      </c>
      <c r="F295" s="15">
        <v>48058</v>
      </c>
      <c r="G295" s="15">
        <f t="shared" si="187"/>
        <v>277</v>
      </c>
      <c r="H295" s="15">
        <v>-0.56999999999999995</v>
      </c>
      <c r="I295" s="15">
        <f t="shared" si="188"/>
        <v>-157.88999999999999</v>
      </c>
      <c r="J295" s="15"/>
      <c r="K295" s="15"/>
    </row>
    <row r="296" spans="1:22" x14ac:dyDescent="0.25">
      <c r="C296" s="15"/>
      <c r="E296" s="15">
        <v>48058</v>
      </c>
      <c r="F296" s="15">
        <v>47600</v>
      </c>
      <c r="G296" s="15">
        <f t="shared" si="187"/>
        <v>458</v>
      </c>
      <c r="H296" s="15">
        <v>-0.56999999999999995</v>
      </c>
      <c r="I296" s="15">
        <f t="shared" si="188"/>
        <v>-261.06</v>
      </c>
      <c r="J296" s="15"/>
      <c r="K296" s="15"/>
    </row>
    <row r="297" spans="1:22" x14ac:dyDescent="0.25">
      <c r="C297" s="15"/>
      <c r="E297" s="15">
        <v>47600</v>
      </c>
      <c r="F297" s="15">
        <v>46700</v>
      </c>
      <c r="G297" s="15">
        <f t="shared" si="187"/>
        <v>900</v>
      </c>
      <c r="H297" s="15">
        <v>-2.37</v>
      </c>
      <c r="I297" s="15">
        <f t="shared" si="188"/>
        <v>-2133</v>
      </c>
      <c r="J297" s="15">
        <f>SUM(I288:I297)</f>
        <v>-6607.38</v>
      </c>
      <c r="K297" s="15">
        <f>SUM(G288:G297)</f>
        <v>4366</v>
      </c>
      <c r="L297" s="1">
        <f t="shared" si="186"/>
        <v>-1.5133715071003206</v>
      </c>
    </row>
    <row r="298" spans="1:22" x14ac:dyDescent="0.25">
      <c r="C298" s="15"/>
    </row>
    <row r="299" spans="1:22" x14ac:dyDescent="0.25">
      <c r="A299" s="1" t="s">
        <v>87</v>
      </c>
      <c r="C299" s="15">
        <v>15</v>
      </c>
      <c r="E299" s="15">
        <v>50100</v>
      </c>
      <c r="F299" s="15">
        <v>49625</v>
      </c>
      <c r="G299" s="15">
        <f>ABS(E299-F299)</f>
        <v>475</v>
      </c>
      <c r="H299" s="15">
        <v>-4.13</v>
      </c>
      <c r="I299" s="15">
        <f>G299*H299</f>
        <v>-1961.75</v>
      </c>
      <c r="J299" s="15"/>
      <c r="K299" s="15"/>
    </row>
    <row r="300" spans="1:22" x14ac:dyDescent="0.25">
      <c r="C300" s="15"/>
      <c r="E300" s="15">
        <v>49625</v>
      </c>
      <c r="F300" s="15">
        <v>49485</v>
      </c>
      <c r="G300" s="15">
        <f>ABS(E300-F300)</f>
        <v>140</v>
      </c>
      <c r="H300" s="15">
        <v>-1.76</v>
      </c>
      <c r="I300" s="15">
        <f>G300*H300</f>
        <v>-246.4</v>
      </c>
      <c r="J300" s="15">
        <f t="shared" ref="J300" si="189">SUM(I297:I300)</f>
        <v>-4341.1499999999996</v>
      </c>
      <c r="K300" s="15">
        <f t="shared" ref="K300" si="190">SUM(G297:G300)</f>
        <v>1515</v>
      </c>
      <c r="L300" s="1">
        <f t="shared" ref="L300" si="191">J300/K300</f>
        <v>-2.8654455445544551</v>
      </c>
    </row>
    <row r="301" spans="1:22" x14ac:dyDescent="0.25">
      <c r="C301" s="15"/>
      <c r="E301" s="15">
        <v>49485</v>
      </c>
      <c r="F301" s="15">
        <v>49125</v>
      </c>
      <c r="G301" s="15">
        <f t="shared" ref="G301:G306" si="192">ABS(E301-F301)</f>
        <v>360</v>
      </c>
      <c r="H301" s="15">
        <v>-1.76</v>
      </c>
      <c r="I301" s="15">
        <f t="shared" ref="I301:I306" si="193">G301*H301</f>
        <v>-633.6</v>
      </c>
      <c r="J301" s="15"/>
      <c r="K301" s="15"/>
    </row>
    <row r="302" spans="1:22" x14ac:dyDescent="0.25">
      <c r="C302" s="15"/>
      <c r="E302" s="47">
        <v>49125</v>
      </c>
      <c r="F302" s="47">
        <v>48895</v>
      </c>
      <c r="G302" s="15">
        <f t="shared" si="192"/>
        <v>230</v>
      </c>
      <c r="H302" s="47">
        <v>-0.56999999999999995</v>
      </c>
      <c r="I302" s="15">
        <f t="shared" si="193"/>
        <v>-131.1</v>
      </c>
      <c r="J302" s="15">
        <f>SUM(I297:I302)</f>
        <v>-5105.8500000000004</v>
      </c>
      <c r="K302" s="15">
        <f>SUM(G297:G302)</f>
        <v>2105</v>
      </c>
      <c r="L302" s="1">
        <f t="shared" ref="L302:L303" si="194">J302/K302</f>
        <v>-2.4255819477434679</v>
      </c>
    </row>
    <row r="303" spans="1:22" x14ac:dyDescent="0.25">
      <c r="C303" s="15">
        <v>30</v>
      </c>
      <c r="E303" s="15">
        <v>48895</v>
      </c>
      <c r="F303" s="15">
        <v>48335</v>
      </c>
      <c r="G303" s="15">
        <f t="shared" si="192"/>
        <v>560</v>
      </c>
      <c r="H303" s="47">
        <v>-0.56999999999999995</v>
      </c>
      <c r="I303" s="15">
        <f t="shared" si="193"/>
        <v>-319.2</v>
      </c>
      <c r="J303" s="15">
        <f>SUM(I297:I303)</f>
        <v>-5425.05</v>
      </c>
      <c r="K303" s="15">
        <f>SUM(G297:G303)</f>
        <v>2665</v>
      </c>
      <c r="L303" s="1">
        <f t="shared" si="194"/>
        <v>-2.0356660412757974</v>
      </c>
    </row>
    <row r="304" spans="1:22" x14ac:dyDescent="0.25">
      <c r="C304" s="15">
        <v>35</v>
      </c>
      <c r="E304" s="15">
        <v>48335</v>
      </c>
      <c r="F304" s="15">
        <v>48058</v>
      </c>
      <c r="G304" s="15">
        <f t="shared" si="192"/>
        <v>277</v>
      </c>
      <c r="H304" s="15">
        <v>-0.56999999999999995</v>
      </c>
      <c r="I304" s="15">
        <f t="shared" si="193"/>
        <v>-157.88999999999999</v>
      </c>
      <c r="J304" s="15"/>
      <c r="K304" s="15"/>
    </row>
    <row r="305" spans="1:12" x14ac:dyDescent="0.25">
      <c r="C305" s="15"/>
      <c r="E305" s="15">
        <v>48058</v>
      </c>
      <c r="F305" s="15">
        <v>47600</v>
      </c>
      <c r="G305" s="15">
        <f t="shared" si="192"/>
        <v>458</v>
      </c>
      <c r="H305" s="15">
        <v>-0.56999999999999995</v>
      </c>
      <c r="I305" s="15">
        <f t="shared" si="193"/>
        <v>-261.06</v>
      </c>
      <c r="J305" s="15"/>
      <c r="K305" s="15"/>
    </row>
    <row r="306" spans="1:12" x14ac:dyDescent="0.25">
      <c r="C306" s="15"/>
      <c r="E306" s="15">
        <v>47600</v>
      </c>
      <c r="F306" s="15">
        <v>46700</v>
      </c>
      <c r="G306" s="15">
        <f t="shared" si="192"/>
        <v>900</v>
      </c>
      <c r="H306" s="15">
        <v>-2.37</v>
      </c>
      <c r="I306" s="15">
        <f t="shared" si="193"/>
        <v>-2133</v>
      </c>
      <c r="J306" s="15">
        <f>SUM(I297:I306)</f>
        <v>-7977.0000000000009</v>
      </c>
      <c r="K306" s="15">
        <f>SUM(G297:G306)</f>
        <v>4300</v>
      </c>
      <c r="L306" s="1">
        <f t="shared" ref="L306" si="195">J306/K306</f>
        <v>-1.8551162790697677</v>
      </c>
    </row>
    <row r="307" spans="1:12" x14ac:dyDescent="0.25">
      <c r="C307" s="15"/>
    </row>
    <row r="308" spans="1:12" x14ac:dyDescent="0.25">
      <c r="A308" s="1" t="s">
        <v>85</v>
      </c>
      <c r="C308" s="15">
        <v>10</v>
      </c>
      <c r="E308" s="15">
        <v>49485</v>
      </c>
      <c r="F308" s="15">
        <v>49125</v>
      </c>
      <c r="G308" s="15">
        <f t="shared" ref="G308:G313" si="196">ABS(E308-F308)</f>
        <v>360</v>
      </c>
      <c r="H308" s="15">
        <v>-1.76</v>
      </c>
      <c r="I308" s="15">
        <f t="shared" ref="I308:I313" si="197">G308*H308</f>
        <v>-633.6</v>
      </c>
      <c r="J308" s="15"/>
      <c r="K308" s="15"/>
    </row>
    <row r="309" spans="1:12" x14ac:dyDescent="0.25">
      <c r="C309" s="15"/>
      <c r="E309" s="47">
        <v>49125</v>
      </c>
      <c r="F309" s="47">
        <v>48895</v>
      </c>
      <c r="G309" s="15">
        <f t="shared" si="196"/>
        <v>230</v>
      </c>
      <c r="H309" s="47">
        <v>-0.56999999999999995</v>
      </c>
      <c r="I309" s="15">
        <f t="shared" si="197"/>
        <v>-131.1</v>
      </c>
      <c r="J309" s="15">
        <f>SUM(I304:I309)</f>
        <v>-3316.6499999999996</v>
      </c>
      <c r="K309" s="15">
        <f>SUM(G304:G309)</f>
        <v>2225</v>
      </c>
      <c r="L309" s="1">
        <f t="shared" ref="L309:L310" si="198">J309/K309</f>
        <v>-1.4906292134831458</v>
      </c>
    </row>
    <row r="310" spans="1:12" x14ac:dyDescent="0.25">
      <c r="C310" s="15">
        <v>25</v>
      </c>
      <c r="E310" s="15">
        <v>48895</v>
      </c>
      <c r="F310" s="15">
        <v>48335</v>
      </c>
      <c r="G310" s="15">
        <f t="shared" si="196"/>
        <v>560</v>
      </c>
      <c r="H310" s="47">
        <v>-0.56999999999999995</v>
      </c>
      <c r="I310" s="15">
        <f t="shared" si="197"/>
        <v>-319.2</v>
      </c>
      <c r="J310" s="15">
        <f>SUM(I304:I310)</f>
        <v>-3635.8499999999995</v>
      </c>
      <c r="K310" s="15">
        <f>SUM(G304:G310)</f>
        <v>2785</v>
      </c>
      <c r="L310" s="1">
        <f t="shared" si="198"/>
        <v>-1.3055116696588867</v>
      </c>
    </row>
    <row r="311" spans="1:12" x14ac:dyDescent="0.25">
      <c r="C311" s="15">
        <v>35</v>
      </c>
      <c r="E311" s="15">
        <v>48335</v>
      </c>
      <c r="F311" s="15">
        <v>48058</v>
      </c>
      <c r="G311" s="15">
        <f t="shared" si="196"/>
        <v>277</v>
      </c>
      <c r="H311" s="15">
        <v>-0.56999999999999995</v>
      </c>
      <c r="I311" s="15">
        <f t="shared" si="197"/>
        <v>-157.88999999999999</v>
      </c>
      <c r="J311" s="15"/>
      <c r="K311" s="15"/>
    </row>
    <row r="312" spans="1:12" x14ac:dyDescent="0.25">
      <c r="C312" s="15"/>
      <c r="E312" s="15">
        <v>48058</v>
      </c>
      <c r="F312" s="15">
        <v>47600</v>
      </c>
      <c r="G312" s="15">
        <f t="shared" si="196"/>
        <v>458</v>
      </c>
      <c r="H312" s="15">
        <v>-0.56999999999999995</v>
      </c>
      <c r="I312" s="15">
        <f t="shared" si="197"/>
        <v>-261.06</v>
      </c>
      <c r="J312" s="15"/>
      <c r="K312" s="15"/>
    </row>
    <row r="313" spans="1:12" x14ac:dyDescent="0.25">
      <c r="C313" s="15"/>
      <c r="E313" s="15">
        <v>47600</v>
      </c>
      <c r="F313" s="15">
        <v>46700</v>
      </c>
      <c r="G313" s="15">
        <f t="shared" si="196"/>
        <v>900</v>
      </c>
      <c r="H313" s="15">
        <v>-2.37</v>
      </c>
      <c r="I313" s="15">
        <f t="shared" si="197"/>
        <v>-2133</v>
      </c>
      <c r="J313" s="15">
        <f>SUM(I304:I313)</f>
        <v>-6187.7999999999993</v>
      </c>
      <c r="K313" s="15">
        <f>SUM(G304:G313)</f>
        <v>4420</v>
      </c>
      <c r="L313" s="1">
        <f t="shared" ref="L313" si="199">J313/K313</f>
        <v>-1.3999547511312216</v>
      </c>
    </row>
    <row r="315" spans="1:12" x14ac:dyDescent="0.25">
      <c r="A315" s="1" t="s">
        <v>82</v>
      </c>
      <c r="C315" s="15">
        <v>10</v>
      </c>
      <c r="E315" s="15">
        <v>48895</v>
      </c>
      <c r="F315" s="15">
        <v>48335</v>
      </c>
      <c r="G315" s="15">
        <f t="shared" ref="G315:G318" si="200">ABS(E315-F315)</f>
        <v>560</v>
      </c>
      <c r="H315" s="47">
        <v>-0.56999999999999995</v>
      </c>
      <c r="I315" s="15">
        <f t="shared" ref="I315:I318" si="201">G315*H315</f>
        <v>-319.2</v>
      </c>
      <c r="J315" s="15">
        <f>SUM(I315)</f>
        <v>-319.2</v>
      </c>
      <c r="K315" s="15">
        <f>SUM(G315)</f>
        <v>560</v>
      </c>
      <c r="L315" s="1">
        <f t="shared" ref="L315" si="202">J315/K315</f>
        <v>-0.56999999999999995</v>
      </c>
    </row>
    <row r="316" spans="1:12" x14ac:dyDescent="0.25">
      <c r="C316" s="15">
        <v>25</v>
      </c>
      <c r="E316" s="15">
        <v>48335</v>
      </c>
      <c r="F316" s="15">
        <v>48058</v>
      </c>
      <c r="G316" s="15">
        <f t="shared" si="200"/>
        <v>277</v>
      </c>
      <c r="H316" s="15">
        <v>-0.56999999999999995</v>
      </c>
      <c r="I316" s="15">
        <f t="shared" si="201"/>
        <v>-157.88999999999999</v>
      </c>
      <c r="J316" s="15"/>
      <c r="K316" s="15"/>
    </row>
    <row r="317" spans="1:12" x14ac:dyDescent="0.25">
      <c r="C317" s="15"/>
      <c r="E317" s="15">
        <v>48058</v>
      </c>
      <c r="F317" s="15">
        <v>47600</v>
      </c>
      <c r="G317" s="15">
        <f t="shared" si="200"/>
        <v>458</v>
      </c>
      <c r="H317" s="15">
        <v>-0.56999999999999995</v>
      </c>
      <c r="I317" s="15">
        <f t="shared" si="201"/>
        <v>-261.06</v>
      </c>
      <c r="J317" s="15"/>
      <c r="K317" s="15"/>
    </row>
    <row r="318" spans="1:12" x14ac:dyDescent="0.25">
      <c r="C318" s="15"/>
      <c r="E318" s="15">
        <v>47600</v>
      </c>
      <c r="F318" s="15">
        <v>46700</v>
      </c>
      <c r="G318" s="15">
        <f t="shared" si="200"/>
        <v>900</v>
      </c>
      <c r="H318" s="15">
        <v>-2.37</v>
      </c>
      <c r="I318" s="15">
        <f t="shared" si="201"/>
        <v>-2133</v>
      </c>
      <c r="J318" s="15">
        <f>SUM(I315:I318)</f>
        <v>-2871.15</v>
      </c>
      <c r="K318" s="15">
        <f>SUM(G315:G318)</f>
        <v>2195</v>
      </c>
      <c r="L318" s="1">
        <f t="shared" ref="L318" si="203">J318/K318</f>
        <v>-1.3080410022779043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5"/>
  <sheetViews>
    <sheetView topLeftCell="A202" workbookViewId="0">
      <selection activeCell="D215" sqref="D215"/>
    </sheetView>
  </sheetViews>
  <sheetFormatPr defaultColWidth="8.85546875" defaultRowHeight="15" x14ac:dyDescent="0.25"/>
  <cols>
    <col min="1" max="1" width="10.5703125" style="1" customWidth="1"/>
    <col min="2" max="3" width="8.85546875" style="1"/>
    <col min="4" max="4" width="22.42578125" style="1" customWidth="1"/>
    <col min="5" max="5" width="7.7109375" style="1" customWidth="1"/>
    <col min="6" max="6" width="11" style="1" bestFit="1" customWidth="1"/>
    <col min="7" max="9" width="8.85546875" style="1"/>
    <col min="10" max="10" width="16.7109375" style="1" customWidth="1"/>
    <col min="11" max="11" width="14.7109375" style="1" customWidth="1"/>
    <col min="12" max="12" width="16.28515625" style="1" customWidth="1"/>
    <col min="13" max="16384" width="8.85546875" style="1"/>
  </cols>
  <sheetData>
    <row r="1" spans="1:25" x14ac:dyDescent="0.25">
      <c r="A1" s="14" t="s">
        <v>79</v>
      </c>
    </row>
    <row r="3" spans="1:25" x14ac:dyDescent="0.25">
      <c r="A3" s="14" t="s">
        <v>77</v>
      </c>
    </row>
    <row r="5" spans="1:25" x14ac:dyDescent="0.25">
      <c r="A5" s="14" t="s">
        <v>81</v>
      </c>
      <c r="C5" s="14" t="s">
        <v>34</v>
      </c>
      <c r="D5" s="15"/>
      <c r="E5" s="49" t="s">
        <v>33</v>
      </c>
      <c r="F5" s="49" t="s">
        <v>35</v>
      </c>
      <c r="G5" s="49" t="s">
        <v>37</v>
      </c>
      <c r="H5" s="49" t="s">
        <v>32</v>
      </c>
      <c r="I5" s="49" t="s">
        <v>36</v>
      </c>
      <c r="J5" s="49" t="s">
        <v>39</v>
      </c>
      <c r="K5" s="49" t="s">
        <v>38</v>
      </c>
      <c r="L5" s="49" t="s">
        <v>40</v>
      </c>
    </row>
    <row r="6" spans="1:25" x14ac:dyDescent="0.25">
      <c r="E6" s="15"/>
    </row>
    <row r="7" spans="1:25" x14ac:dyDescent="0.25">
      <c r="A7" s="1" t="s">
        <v>169</v>
      </c>
      <c r="B7" s="1" t="s">
        <v>119</v>
      </c>
      <c r="C7" s="15">
        <v>35</v>
      </c>
      <c r="E7" s="15">
        <v>76200</v>
      </c>
      <c r="F7" s="15">
        <v>75950</v>
      </c>
      <c r="G7" s="15">
        <f>ABS(E7-F7)</f>
        <v>250</v>
      </c>
      <c r="H7" s="15">
        <v>1.1599999999999999</v>
      </c>
      <c r="I7" s="15">
        <f>G7*H7</f>
        <v>290</v>
      </c>
      <c r="J7" s="15"/>
      <c r="K7" s="15"/>
      <c r="N7" s="15"/>
      <c r="W7" s="15"/>
      <c r="X7" s="15"/>
      <c r="Y7" s="15"/>
    </row>
    <row r="8" spans="1:25" x14ac:dyDescent="0.25">
      <c r="C8" s="15"/>
      <c r="E8" s="15">
        <v>75950</v>
      </c>
      <c r="F8" s="15">
        <v>75568</v>
      </c>
      <c r="G8" s="15">
        <f t="shared" ref="G8:G12" si="0">ABS(E8-F8)</f>
        <v>382</v>
      </c>
      <c r="H8" s="15">
        <v>0.47</v>
      </c>
      <c r="I8" s="15">
        <f t="shared" ref="I8:I12" si="1">G8*H8</f>
        <v>179.54</v>
      </c>
      <c r="J8" s="15"/>
      <c r="K8" s="15"/>
      <c r="N8" s="15"/>
      <c r="W8" s="15"/>
      <c r="X8" s="15"/>
      <c r="Y8" s="15"/>
    </row>
    <row r="9" spans="1:25" x14ac:dyDescent="0.25">
      <c r="C9" s="15"/>
      <c r="E9" s="15">
        <v>75568</v>
      </c>
      <c r="F9" s="15">
        <v>75450</v>
      </c>
      <c r="G9" s="15">
        <f t="shared" si="0"/>
        <v>118</v>
      </c>
      <c r="H9" s="15">
        <v>0.47</v>
      </c>
      <c r="I9" s="15">
        <f t="shared" si="1"/>
        <v>55.459999999999994</v>
      </c>
      <c r="J9" s="15"/>
      <c r="K9" s="15"/>
      <c r="N9" s="15"/>
      <c r="W9" s="15"/>
      <c r="X9" s="15"/>
      <c r="Y9" s="15"/>
    </row>
    <row r="10" spans="1:25" x14ac:dyDescent="0.25">
      <c r="C10" s="15"/>
      <c r="E10" s="15">
        <v>75450</v>
      </c>
      <c r="F10" s="15">
        <v>74501</v>
      </c>
      <c r="G10" s="15">
        <f t="shared" si="0"/>
        <v>949</v>
      </c>
      <c r="H10" s="15">
        <v>2.34</v>
      </c>
      <c r="I10" s="15">
        <f t="shared" si="1"/>
        <v>2220.66</v>
      </c>
      <c r="J10" s="15"/>
      <c r="K10" s="15"/>
      <c r="N10" s="15"/>
      <c r="W10" s="15"/>
      <c r="X10" s="15"/>
      <c r="Y10" s="15"/>
    </row>
    <row r="11" spans="1:25" x14ac:dyDescent="0.25">
      <c r="C11" s="15"/>
      <c r="E11" s="15">
        <v>74501</v>
      </c>
      <c r="F11" s="15">
        <v>74465</v>
      </c>
      <c r="G11" s="15">
        <f t="shared" si="0"/>
        <v>36</v>
      </c>
      <c r="H11" s="15">
        <v>-0.13</v>
      </c>
      <c r="I11" s="15">
        <f t="shared" si="1"/>
        <v>-4.68</v>
      </c>
      <c r="J11" s="15"/>
      <c r="K11" s="15"/>
      <c r="N11" s="15"/>
      <c r="W11" s="15"/>
      <c r="X11" s="15"/>
      <c r="Y11" s="15"/>
    </row>
    <row r="12" spans="1:25" x14ac:dyDescent="0.25">
      <c r="C12" s="15"/>
      <c r="E12" s="15">
        <v>74465</v>
      </c>
      <c r="F12" s="15">
        <v>73838</v>
      </c>
      <c r="G12" s="15">
        <f t="shared" si="0"/>
        <v>627</v>
      </c>
      <c r="H12" s="15">
        <v>-0.13</v>
      </c>
      <c r="I12" s="15">
        <f t="shared" si="1"/>
        <v>-81.510000000000005</v>
      </c>
      <c r="J12" s="15">
        <f t="shared" ref="J12" si="2">SUM(I7:I12)</f>
        <v>2659.47</v>
      </c>
      <c r="K12" s="15">
        <f t="shared" ref="K12" si="3">SUM(G7:G12)</f>
        <v>2362</v>
      </c>
      <c r="L12" s="1">
        <f t="shared" ref="L12" si="4">J12/K12</f>
        <v>1.1259398814563928</v>
      </c>
      <c r="N12" s="15"/>
      <c r="W12" s="15"/>
      <c r="X12" s="15"/>
      <c r="Y12" s="15"/>
    </row>
    <row r="13" spans="1:25" x14ac:dyDescent="0.25">
      <c r="C13" s="15"/>
      <c r="E13" s="15"/>
      <c r="F13" s="15"/>
      <c r="G13" s="15"/>
      <c r="H13" s="15"/>
      <c r="I13" s="15"/>
      <c r="J13" s="15"/>
      <c r="N13" s="15"/>
      <c r="W13" s="15"/>
      <c r="X13" s="15"/>
      <c r="Y13" s="15"/>
    </row>
    <row r="14" spans="1:25" x14ac:dyDescent="0.25">
      <c r="A14" s="1" t="s">
        <v>169</v>
      </c>
      <c r="B14" s="1" t="s">
        <v>120</v>
      </c>
      <c r="C14" s="15">
        <v>20</v>
      </c>
      <c r="E14" s="15">
        <v>76200</v>
      </c>
      <c r="F14" s="15">
        <v>75950</v>
      </c>
      <c r="G14" s="15">
        <f>ABS(E14-F14)</f>
        <v>250</v>
      </c>
      <c r="H14" s="15">
        <v>1.1599999999999999</v>
      </c>
      <c r="I14" s="15">
        <f>G14*H14</f>
        <v>290</v>
      </c>
      <c r="J14" s="15"/>
      <c r="K14" s="15"/>
      <c r="N14" s="15"/>
      <c r="W14" s="15"/>
      <c r="X14" s="15"/>
      <c r="Y14" s="15"/>
    </row>
    <row r="15" spans="1:25" x14ac:dyDescent="0.25">
      <c r="C15" s="15"/>
      <c r="E15" s="15">
        <v>75950</v>
      </c>
      <c r="F15" s="15">
        <v>75568</v>
      </c>
      <c r="G15" s="15">
        <f t="shared" ref="G15:G19" si="5">ABS(E15-F15)</f>
        <v>382</v>
      </c>
      <c r="H15" s="15">
        <v>0.47</v>
      </c>
      <c r="I15" s="15">
        <f t="shared" ref="I15:I19" si="6">G15*H15</f>
        <v>179.54</v>
      </c>
      <c r="J15" s="15"/>
      <c r="K15" s="15"/>
      <c r="N15" s="15"/>
      <c r="W15" s="15"/>
      <c r="X15" s="15"/>
      <c r="Y15" s="15"/>
    </row>
    <row r="16" spans="1:25" x14ac:dyDescent="0.25">
      <c r="C16" s="15"/>
      <c r="E16" s="15">
        <v>75568</v>
      </c>
      <c r="F16" s="15">
        <v>75450</v>
      </c>
      <c r="G16" s="15">
        <f t="shared" si="5"/>
        <v>118</v>
      </c>
      <c r="H16" s="15">
        <v>0.47</v>
      </c>
      <c r="I16" s="15">
        <f t="shared" si="6"/>
        <v>55.459999999999994</v>
      </c>
      <c r="J16" s="15"/>
      <c r="K16" s="15"/>
      <c r="N16" s="15"/>
      <c r="W16" s="15"/>
      <c r="X16" s="15"/>
      <c r="Y16" s="15"/>
    </row>
    <row r="17" spans="1:25" x14ac:dyDescent="0.25">
      <c r="C17" s="15"/>
      <c r="E17" s="15">
        <v>75450</v>
      </c>
      <c r="F17" s="15">
        <v>74501</v>
      </c>
      <c r="G17" s="15">
        <f t="shared" si="5"/>
        <v>949</v>
      </c>
      <c r="H17" s="15">
        <v>2.34</v>
      </c>
      <c r="I17" s="15">
        <f t="shared" si="6"/>
        <v>2220.66</v>
      </c>
      <c r="J17" s="15"/>
      <c r="K17" s="15"/>
      <c r="N17" s="15"/>
      <c r="W17" s="15"/>
      <c r="X17" s="15"/>
      <c r="Y17" s="15"/>
    </row>
    <row r="18" spans="1:25" x14ac:dyDescent="0.25">
      <c r="C18" s="15"/>
      <c r="E18" s="15">
        <v>74501</v>
      </c>
      <c r="F18" s="15">
        <v>74465</v>
      </c>
      <c r="G18" s="15">
        <f t="shared" si="5"/>
        <v>36</v>
      </c>
      <c r="H18" s="15">
        <v>-0.13</v>
      </c>
      <c r="I18" s="15">
        <f t="shared" si="6"/>
        <v>-4.68</v>
      </c>
      <c r="J18" s="15"/>
      <c r="K18" s="15"/>
      <c r="N18" s="15"/>
      <c r="W18" s="15"/>
      <c r="X18" s="15"/>
      <c r="Y18" s="15"/>
    </row>
    <row r="19" spans="1:25" x14ac:dyDescent="0.25">
      <c r="C19" s="15"/>
      <c r="E19" s="15">
        <v>74465</v>
      </c>
      <c r="F19" s="15">
        <v>73838</v>
      </c>
      <c r="G19" s="15">
        <f t="shared" si="5"/>
        <v>627</v>
      </c>
      <c r="H19" s="15">
        <v>-0.13</v>
      </c>
      <c r="I19" s="15">
        <f t="shared" si="6"/>
        <v>-81.510000000000005</v>
      </c>
      <c r="J19" s="15">
        <f t="shared" ref="J19" si="7">SUM(I14:I19)</f>
        <v>2659.47</v>
      </c>
      <c r="K19" s="15">
        <f t="shared" ref="K19" si="8">SUM(G14:G19)</f>
        <v>2362</v>
      </c>
      <c r="L19" s="1">
        <f t="shared" ref="L19" si="9">J19/K19</f>
        <v>1.1259398814563928</v>
      </c>
      <c r="N19" s="15"/>
      <c r="W19" s="15"/>
      <c r="X19" s="15"/>
      <c r="Y19" s="15"/>
    </row>
    <row r="20" spans="1:25" x14ac:dyDescent="0.25">
      <c r="C20" s="15"/>
      <c r="E20" s="15"/>
      <c r="F20" s="15"/>
      <c r="G20" s="15"/>
      <c r="H20" s="15"/>
      <c r="I20" s="15"/>
      <c r="J20" s="15"/>
      <c r="K20" s="15"/>
      <c r="N20" s="15"/>
      <c r="W20" s="15"/>
      <c r="X20" s="15"/>
      <c r="Y20" s="15"/>
    </row>
    <row r="21" spans="1:25" x14ac:dyDescent="0.25">
      <c r="A21" s="1" t="s">
        <v>170</v>
      </c>
      <c r="B21" s="1" t="s">
        <v>101</v>
      </c>
      <c r="C21" s="15">
        <v>20</v>
      </c>
      <c r="E21" s="15">
        <v>75568</v>
      </c>
      <c r="F21" s="15">
        <v>75450</v>
      </c>
      <c r="G21" s="15">
        <f t="shared" ref="G21:G24" si="10">ABS(E21-F21)</f>
        <v>118</v>
      </c>
      <c r="H21" s="15">
        <v>0.47</v>
      </c>
      <c r="I21" s="15">
        <f t="shared" ref="I21:I24" si="11">G21*H21</f>
        <v>55.459999999999994</v>
      </c>
      <c r="J21" s="15"/>
      <c r="K21" s="15"/>
      <c r="N21" s="15"/>
      <c r="W21" s="15"/>
      <c r="X21" s="15"/>
      <c r="Y21" s="15"/>
    </row>
    <row r="22" spans="1:25" x14ac:dyDescent="0.25">
      <c r="C22" s="15"/>
      <c r="E22" s="15">
        <v>75450</v>
      </c>
      <c r="F22" s="15">
        <v>74501</v>
      </c>
      <c r="G22" s="15">
        <f t="shared" si="10"/>
        <v>949</v>
      </c>
      <c r="H22" s="15">
        <v>2.34</v>
      </c>
      <c r="I22" s="15">
        <f t="shared" si="11"/>
        <v>2220.66</v>
      </c>
      <c r="J22" s="15"/>
      <c r="K22" s="15"/>
      <c r="N22" s="15"/>
      <c r="W22" s="15"/>
      <c r="X22" s="15"/>
      <c r="Y22" s="15"/>
    </row>
    <row r="23" spans="1:25" x14ac:dyDescent="0.25">
      <c r="C23" s="15"/>
      <c r="E23" s="15">
        <v>74501</v>
      </c>
      <c r="F23" s="15">
        <v>74465</v>
      </c>
      <c r="G23" s="15">
        <f t="shared" si="10"/>
        <v>36</v>
      </c>
      <c r="H23" s="15">
        <v>-0.13</v>
      </c>
      <c r="I23" s="15">
        <f t="shared" si="11"/>
        <v>-4.68</v>
      </c>
      <c r="J23" s="15"/>
      <c r="K23" s="15"/>
      <c r="N23" s="15"/>
      <c r="W23" s="15"/>
      <c r="X23" s="15"/>
      <c r="Y23" s="15"/>
    </row>
    <row r="24" spans="1:25" x14ac:dyDescent="0.25">
      <c r="C24" s="15"/>
      <c r="E24" s="15">
        <v>74465</v>
      </c>
      <c r="F24" s="15">
        <v>73838</v>
      </c>
      <c r="G24" s="15">
        <f t="shared" si="10"/>
        <v>627</v>
      </c>
      <c r="H24" s="15">
        <v>-0.13</v>
      </c>
      <c r="I24" s="15">
        <f t="shared" si="11"/>
        <v>-81.510000000000005</v>
      </c>
      <c r="J24" s="15">
        <f>SUM(I21:I318)</f>
        <v>-46416.240000000005</v>
      </c>
      <c r="K24" s="15">
        <f>SUM(G21:G24)</f>
        <v>1730</v>
      </c>
      <c r="L24" s="1">
        <f t="shared" ref="L24" si="12">J24/K24</f>
        <v>-26.830196531791909</v>
      </c>
      <c r="N24" s="15"/>
      <c r="W24" s="15"/>
      <c r="X24" s="15"/>
      <c r="Y24" s="15"/>
    </row>
    <row r="25" spans="1:25" x14ac:dyDescent="0.25">
      <c r="C25" s="15"/>
      <c r="E25" s="15"/>
      <c r="F25" s="15"/>
      <c r="G25" s="15"/>
      <c r="H25" s="15"/>
      <c r="I25" s="15"/>
      <c r="J25" s="15"/>
      <c r="K25" s="15"/>
      <c r="N25" s="15"/>
      <c r="W25" s="15"/>
      <c r="X25" s="15"/>
      <c r="Y25" s="15"/>
    </row>
    <row r="26" spans="1:25" x14ac:dyDescent="0.25">
      <c r="A26" s="1" t="s">
        <v>144</v>
      </c>
      <c r="C26" s="15">
        <v>35</v>
      </c>
      <c r="D26" s="15"/>
      <c r="E26" s="15">
        <v>75568</v>
      </c>
      <c r="F26" s="15">
        <v>75450</v>
      </c>
      <c r="G26" s="15">
        <f t="shared" ref="G26:G31" si="13">ABS(E26-F26)</f>
        <v>118</v>
      </c>
      <c r="H26" s="15">
        <v>0.47</v>
      </c>
      <c r="I26" s="15">
        <f t="shared" ref="I26:I31" si="14">G26*H26</f>
        <v>55.459999999999994</v>
      </c>
      <c r="J26" s="15"/>
      <c r="K26" s="15"/>
      <c r="N26" s="15"/>
      <c r="W26" s="15"/>
      <c r="X26" s="15"/>
      <c r="Y26" s="15"/>
    </row>
    <row r="27" spans="1:25" x14ac:dyDescent="0.25">
      <c r="C27" s="15"/>
      <c r="D27" s="15"/>
      <c r="E27" s="15">
        <v>75450</v>
      </c>
      <c r="F27" s="15">
        <v>74501</v>
      </c>
      <c r="G27" s="15">
        <f t="shared" si="13"/>
        <v>949</v>
      </c>
      <c r="H27" s="15">
        <v>2.34</v>
      </c>
      <c r="I27" s="15">
        <f t="shared" si="14"/>
        <v>2220.66</v>
      </c>
      <c r="J27" s="15"/>
      <c r="K27" s="15"/>
      <c r="N27" s="15"/>
      <c r="W27" s="15"/>
      <c r="X27" s="15"/>
      <c r="Y27" s="15"/>
    </row>
    <row r="28" spans="1:25" x14ac:dyDescent="0.25">
      <c r="E28" s="15">
        <v>74501</v>
      </c>
      <c r="F28" s="15">
        <v>74465</v>
      </c>
      <c r="G28" s="15">
        <f t="shared" si="13"/>
        <v>36</v>
      </c>
      <c r="H28" s="15">
        <v>-0.13</v>
      </c>
      <c r="I28" s="15">
        <f t="shared" si="14"/>
        <v>-4.68</v>
      </c>
      <c r="J28" s="15"/>
      <c r="K28" s="15"/>
      <c r="N28" s="15"/>
      <c r="W28" s="15"/>
      <c r="X28" s="15"/>
      <c r="Y28" s="15"/>
    </row>
    <row r="29" spans="1:25" x14ac:dyDescent="0.25">
      <c r="C29" s="15"/>
      <c r="E29" s="15">
        <v>74465</v>
      </c>
      <c r="F29" s="15">
        <v>73838</v>
      </c>
      <c r="G29" s="15">
        <f t="shared" si="13"/>
        <v>627</v>
      </c>
      <c r="H29" s="15">
        <v>-0.13</v>
      </c>
      <c r="I29" s="15">
        <f t="shared" si="14"/>
        <v>-81.510000000000005</v>
      </c>
      <c r="J29" s="15">
        <f>SUM(I26:I29)</f>
        <v>2189.9299999999998</v>
      </c>
      <c r="K29" s="15">
        <f>SUM(G26:G29)</f>
        <v>1730</v>
      </c>
      <c r="L29" s="1">
        <f t="shared" ref="L29" si="15">J29/K29</f>
        <v>1.2658554913294797</v>
      </c>
      <c r="N29" s="15"/>
      <c r="W29" s="15"/>
      <c r="X29" s="15"/>
      <c r="Y29" s="15"/>
    </row>
    <row r="30" spans="1:25" x14ac:dyDescent="0.25">
      <c r="C30" s="15">
        <v>35</v>
      </c>
      <c r="D30" s="1" t="s">
        <v>176</v>
      </c>
      <c r="E30" s="15">
        <v>73838</v>
      </c>
      <c r="F30" s="15">
        <v>73300</v>
      </c>
      <c r="G30" s="15">
        <f t="shared" si="13"/>
        <v>538</v>
      </c>
      <c r="H30" s="15">
        <v>-0.13</v>
      </c>
      <c r="I30" s="15">
        <f t="shared" si="14"/>
        <v>-69.94</v>
      </c>
      <c r="J30" s="15"/>
      <c r="K30" s="15"/>
      <c r="N30" s="15"/>
      <c r="W30" s="15"/>
      <c r="X30" s="15"/>
      <c r="Y30" s="15"/>
    </row>
    <row r="31" spans="1:25" x14ac:dyDescent="0.25">
      <c r="C31" s="15"/>
      <c r="E31" s="15">
        <v>73300</v>
      </c>
      <c r="F31" s="15">
        <v>73200</v>
      </c>
      <c r="G31" s="15">
        <f t="shared" si="13"/>
        <v>100</v>
      </c>
      <c r="H31" s="15">
        <v>3.35</v>
      </c>
      <c r="I31" s="15">
        <f t="shared" si="14"/>
        <v>335</v>
      </c>
      <c r="J31" s="15">
        <f t="shared" ref="J31" si="16">SUM(I26:I31)</f>
        <v>2454.9899999999998</v>
      </c>
      <c r="K31" s="15">
        <f t="shared" ref="K31" si="17">SUM(G26:G31)</f>
        <v>2368</v>
      </c>
      <c r="L31" s="1">
        <f t="shared" ref="L31" si="18">J31/K31</f>
        <v>1.0367356418918918</v>
      </c>
      <c r="N31" s="15"/>
      <c r="W31" s="15"/>
      <c r="X31" s="15"/>
      <c r="Y31" s="15"/>
    </row>
    <row r="32" spans="1:25" x14ac:dyDescent="0.25">
      <c r="C32" s="15"/>
      <c r="E32" s="15"/>
      <c r="F32" s="15"/>
      <c r="G32" s="15"/>
      <c r="H32" s="15"/>
      <c r="I32" s="15"/>
      <c r="J32" s="15"/>
      <c r="K32" s="15"/>
      <c r="N32" s="15"/>
      <c r="W32" s="15"/>
      <c r="X32" s="15"/>
      <c r="Y32" s="15"/>
    </row>
    <row r="33" spans="1:25" x14ac:dyDescent="0.25">
      <c r="A33" s="1" t="s">
        <v>168</v>
      </c>
      <c r="C33" s="15">
        <v>10</v>
      </c>
      <c r="E33" s="15">
        <v>74465</v>
      </c>
      <c r="F33" s="15">
        <v>73838</v>
      </c>
      <c r="G33" s="15">
        <f t="shared" ref="G33" si="19">ABS(E33-F33)</f>
        <v>627</v>
      </c>
      <c r="H33" s="15">
        <v>-0.13</v>
      </c>
      <c r="I33" s="15">
        <f t="shared" ref="I33" si="20">G33*H33</f>
        <v>-81.510000000000005</v>
      </c>
      <c r="J33" s="15">
        <f>SUM(I33)</f>
        <v>-81.510000000000005</v>
      </c>
      <c r="K33" s="15">
        <f>SUM(G33)</f>
        <v>627</v>
      </c>
      <c r="L33" s="1">
        <f t="shared" ref="L33" si="21">J33/K33</f>
        <v>-0.13</v>
      </c>
      <c r="N33" s="15"/>
      <c r="W33" s="15"/>
      <c r="X33" s="15"/>
      <c r="Y33" s="15"/>
    </row>
    <row r="34" spans="1:25" x14ac:dyDescent="0.25">
      <c r="C34" s="15">
        <v>30</v>
      </c>
      <c r="E34" s="15">
        <v>73838</v>
      </c>
      <c r="F34" s="15">
        <v>73300</v>
      </c>
      <c r="G34" s="15">
        <f>ABS(E34-F34)</f>
        <v>538</v>
      </c>
      <c r="H34" s="15">
        <v>-0.13</v>
      </c>
      <c r="I34" s="15">
        <f>G34*H34</f>
        <v>-69.94</v>
      </c>
      <c r="J34" s="15"/>
      <c r="K34" s="15"/>
      <c r="N34" s="15"/>
      <c r="W34" s="15"/>
      <c r="X34" s="15"/>
      <c r="Y34" s="15"/>
    </row>
    <row r="35" spans="1:25" x14ac:dyDescent="0.25">
      <c r="C35" s="15"/>
      <c r="E35" s="15">
        <v>73300</v>
      </c>
      <c r="F35" s="15">
        <v>73200</v>
      </c>
      <c r="G35" s="15">
        <f>ABS(E35-F35)</f>
        <v>100</v>
      </c>
      <c r="H35" s="15">
        <v>3.35</v>
      </c>
      <c r="I35" s="15">
        <f>G35*H35</f>
        <v>335</v>
      </c>
      <c r="J35" s="15">
        <f>SUM(I34:I35)</f>
        <v>265.06</v>
      </c>
      <c r="K35" s="15">
        <f>SUM(G34:G35)</f>
        <v>638</v>
      </c>
      <c r="L35" s="1">
        <f t="shared" ref="L35" si="22">J35/K35</f>
        <v>0.41545454545454547</v>
      </c>
      <c r="N35" s="15"/>
      <c r="W35" s="15"/>
      <c r="X35" s="15"/>
      <c r="Y35" s="15"/>
    </row>
    <row r="36" spans="1:25" x14ac:dyDescent="0.25">
      <c r="C36" s="15">
        <v>45</v>
      </c>
      <c r="E36" s="15">
        <v>73200</v>
      </c>
      <c r="F36" s="15">
        <v>72500</v>
      </c>
      <c r="G36" s="15">
        <f>ABS(E36-F36)</f>
        <v>700</v>
      </c>
      <c r="H36" s="15">
        <v>3.35</v>
      </c>
      <c r="I36" s="15">
        <f>G36*H36</f>
        <v>2345</v>
      </c>
      <c r="J36" s="15">
        <f>SUM(I34:I36)</f>
        <v>2610.06</v>
      </c>
      <c r="K36" s="15">
        <f>SUM(G34:G36)</f>
        <v>1338</v>
      </c>
      <c r="L36" s="1">
        <f t="shared" ref="L36" si="23">J36/K36</f>
        <v>1.9507174887892376</v>
      </c>
      <c r="N36" s="15"/>
      <c r="W36" s="15"/>
      <c r="X36" s="15"/>
      <c r="Y36" s="15"/>
    </row>
    <row r="37" spans="1:25" x14ac:dyDescent="0.25">
      <c r="C37" s="15">
        <v>60</v>
      </c>
      <c r="E37" s="47">
        <v>72500</v>
      </c>
      <c r="F37" s="47">
        <v>72484</v>
      </c>
      <c r="G37" s="15">
        <f>ABS(E37-F37)</f>
        <v>16</v>
      </c>
      <c r="H37" s="15">
        <v>3.35</v>
      </c>
      <c r="I37" s="15">
        <f>G37*H37</f>
        <v>53.6</v>
      </c>
      <c r="J37" s="15"/>
      <c r="K37" s="15"/>
      <c r="N37" s="15"/>
      <c r="W37" s="15"/>
      <c r="X37" s="15"/>
      <c r="Y37" s="15"/>
    </row>
    <row r="38" spans="1:25" x14ac:dyDescent="0.25">
      <c r="C38" s="15"/>
      <c r="E38" s="15">
        <v>72484</v>
      </c>
      <c r="F38" s="15">
        <v>71710</v>
      </c>
      <c r="G38" s="15">
        <f>ABS(E38-F38)</f>
        <v>774</v>
      </c>
      <c r="H38" s="15">
        <v>-3.06</v>
      </c>
      <c r="I38" s="15">
        <f>G38*H38</f>
        <v>-2368.44</v>
      </c>
      <c r="J38" s="15">
        <f>SUM(I34:I38)</f>
        <v>295.2199999999998</v>
      </c>
      <c r="K38" s="15">
        <f>SUM(G34:G38)</f>
        <v>2128</v>
      </c>
      <c r="L38" s="1">
        <f>J38/K38</f>
        <v>0.13873120300751871</v>
      </c>
      <c r="N38" s="15"/>
      <c r="W38" s="15"/>
      <c r="X38" s="15"/>
      <c r="Y38" s="15"/>
    </row>
    <row r="39" spans="1:25" x14ac:dyDescent="0.25">
      <c r="C39" s="15"/>
      <c r="E39" s="15"/>
      <c r="F39" s="15"/>
      <c r="G39" s="15"/>
      <c r="H39" s="15"/>
      <c r="I39" s="15"/>
      <c r="J39" s="15"/>
      <c r="K39" s="15"/>
      <c r="N39" s="15"/>
      <c r="W39" s="15"/>
      <c r="X39" s="15"/>
      <c r="Y39" s="15"/>
    </row>
    <row r="40" spans="1:25" x14ac:dyDescent="0.25">
      <c r="A40" s="1" t="s">
        <v>168</v>
      </c>
      <c r="C40" s="15">
        <v>25</v>
      </c>
      <c r="D40" s="1" t="s">
        <v>173</v>
      </c>
      <c r="E40" s="15">
        <v>74465</v>
      </c>
      <c r="F40" s="15">
        <v>73838</v>
      </c>
      <c r="G40" s="15">
        <f t="shared" ref="G40" si="24">ABS(E40-F40)</f>
        <v>627</v>
      </c>
      <c r="H40" s="15">
        <v>-0.13</v>
      </c>
      <c r="I40" s="15">
        <f t="shared" ref="I40" si="25">G40*H40</f>
        <v>-81.510000000000005</v>
      </c>
      <c r="J40" s="15"/>
      <c r="K40" s="15"/>
      <c r="N40" s="15"/>
      <c r="W40" s="15"/>
      <c r="X40" s="15"/>
      <c r="Y40" s="15"/>
    </row>
    <row r="41" spans="1:25" x14ac:dyDescent="0.25">
      <c r="C41" s="15"/>
      <c r="E41" s="15">
        <v>73838</v>
      </c>
      <c r="F41" s="15">
        <v>73300</v>
      </c>
      <c r="G41" s="15">
        <f>ABS(E41-F41)</f>
        <v>538</v>
      </c>
      <c r="H41" s="15">
        <v>-0.13</v>
      </c>
      <c r="I41" s="15">
        <f>G41*H41</f>
        <v>-69.94</v>
      </c>
      <c r="J41" s="15"/>
      <c r="K41" s="15"/>
      <c r="N41" s="15"/>
      <c r="W41" s="15"/>
      <c r="X41" s="15"/>
      <c r="Y41" s="15"/>
    </row>
    <row r="42" spans="1:25" x14ac:dyDescent="0.25">
      <c r="C42" s="15"/>
      <c r="E42" s="15">
        <v>73300</v>
      </c>
      <c r="F42" s="15">
        <v>73200</v>
      </c>
      <c r="G42" s="15">
        <f>ABS(E42-F42)</f>
        <v>100</v>
      </c>
      <c r="H42" s="15">
        <v>3.35</v>
      </c>
      <c r="I42" s="15">
        <f>G42*H42</f>
        <v>335</v>
      </c>
      <c r="J42" s="15">
        <f>SUM(I40:I42)</f>
        <v>183.55</v>
      </c>
      <c r="K42" s="15">
        <f>SUM(G40:G42)</f>
        <v>1265</v>
      </c>
      <c r="L42" s="1">
        <f t="shared" ref="L42" si="26">J42/K42</f>
        <v>0.14509881422924903</v>
      </c>
      <c r="N42" s="15"/>
      <c r="W42" s="15"/>
      <c r="X42" s="15"/>
      <c r="Y42" s="15"/>
    </row>
    <row r="43" spans="1:25" x14ac:dyDescent="0.25">
      <c r="C43" s="15"/>
      <c r="E43" s="15"/>
      <c r="F43" s="15"/>
      <c r="G43" s="15"/>
      <c r="H43" s="15"/>
      <c r="I43" s="15"/>
      <c r="J43" s="15"/>
      <c r="K43" s="15"/>
      <c r="N43" s="15"/>
      <c r="W43" s="15"/>
      <c r="X43" s="15"/>
      <c r="Y43" s="15"/>
    </row>
    <row r="44" spans="1:25" x14ac:dyDescent="0.25">
      <c r="A44" s="1" t="s">
        <v>167</v>
      </c>
      <c r="C44" s="15">
        <v>10</v>
      </c>
      <c r="E44" s="15">
        <v>73838</v>
      </c>
      <c r="F44" s="15">
        <v>73300</v>
      </c>
      <c r="G44" s="15">
        <f>ABS(E44-F44)</f>
        <v>538</v>
      </c>
      <c r="H44" s="15">
        <v>-0.13</v>
      </c>
      <c r="I44" s="15">
        <f>G44*H44</f>
        <v>-69.94</v>
      </c>
      <c r="J44" s="15"/>
      <c r="K44" s="15"/>
      <c r="N44" s="15"/>
      <c r="W44" s="15"/>
      <c r="X44" s="15"/>
      <c r="Y44" s="15"/>
    </row>
    <row r="45" spans="1:25" x14ac:dyDescent="0.25">
      <c r="C45" s="15"/>
      <c r="E45" s="15">
        <v>73300</v>
      </c>
      <c r="F45" s="15">
        <v>73200</v>
      </c>
      <c r="G45" s="15">
        <f>ABS(E45-F45)</f>
        <v>100</v>
      </c>
      <c r="H45" s="15">
        <v>3.35</v>
      </c>
      <c r="I45" s="15">
        <f>G45*H45</f>
        <v>335</v>
      </c>
      <c r="J45" s="15">
        <f>SUM(I44:I45)</f>
        <v>265.06</v>
      </c>
      <c r="K45" s="15">
        <f>SUM(G44:G45)</f>
        <v>638</v>
      </c>
      <c r="L45" s="1">
        <f t="shared" ref="L45:L46" si="27">J45/K45</f>
        <v>0.41545454545454547</v>
      </c>
      <c r="N45" s="15"/>
      <c r="W45" s="15"/>
      <c r="X45" s="15"/>
      <c r="Y45" s="15"/>
    </row>
    <row r="46" spans="1:25" x14ac:dyDescent="0.25">
      <c r="C46" s="15">
        <v>35</v>
      </c>
      <c r="E46" s="15">
        <v>73200</v>
      </c>
      <c r="F46" s="15">
        <v>72500</v>
      </c>
      <c r="G46" s="15">
        <f>ABS(E46-F46)</f>
        <v>700</v>
      </c>
      <c r="H46" s="15">
        <v>3.35</v>
      </c>
      <c r="I46" s="15">
        <f>G46*H46</f>
        <v>2345</v>
      </c>
      <c r="J46" s="15">
        <f>SUM(I44:I46)</f>
        <v>2610.06</v>
      </c>
      <c r="K46" s="15">
        <f>SUM(G44:G46)</f>
        <v>1338</v>
      </c>
      <c r="L46" s="1">
        <f t="shared" si="27"/>
        <v>1.9507174887892376</v>
      </c>
      <c r="N46" s="15"/>
      <c r="W46" s="15"/>
      <c r="X46" s="15"/>
      <c r="Y46" s="15"/>
    </row>
    <row r="47" spans="1:25" x14ac:dyDescent="0.25">
      <c r="C47" s="15">
        <v>45</v>
      </c>
      <c r="E47" s="47">
        <v>72500</v>
      </c>
      <c r="F47" s="47">
        <v>72484</v>
      </c>
      <c r="G47" s="15">
        <f>ABS(E47-F47)</f>
        <v>16</v>
      </c>
      <c r="H47" s="15">
        <v>3.35</v>
      </c>
      <c r="I47" s="15">
        <f>G47*H47</f>
        <v>53.6</v>
      </c>
      <c r="J47" s="15"/>
      <c r="K47" s="15"/>
      <c r="N47" s="15"/>
      <c r="W47" s="15"/>
      <c r="X47" s="15"/>
      <c r="Y47" s="15"/>
    </row>
    <row r="48" spans="1:25" x14ac:dyDescent="0.25">
      <c r="C48" s="15"/>
      <c r="E48" s="15">
        <v>72484</v>
      </c>
      <c r="F48" s="15">
        <v>71710</v>
      </c>
      <c r="G48" s="15">
        <f>ABS(E48-F48)</f>
        <v>774</v>
      </c>
      <c r="H48" s="15">
        <v>-3.06</v>
      </c>
      <c r="I48" s="15">
        <f>G48*H48</f>
        <v>-2368.44</v>
      </c>
      <c r="J48" s="15">
        <f>SUM(I44:I48)</f>
        <v>295.2199999999998</v>
      </c>
      <c r="K48" s="15">
        <f>SUM(G44:G48)</f>
        <v>2128</v>
      </c>
      <c r="L48" s="1">
        <f>J48/K48</f>
        <v>0.13873120300751871</v>
      </c>
      <c r="N48" s="15"/>
      <c r="W48" s="15"/>
      <c r="X48" s="15"/>
      <c r="Y48" s="15"/>
    </row>
    <row r="49" spans="1:25" x14ac:dyDescent="0.25">
      <c r="C49" s="15">
        <v>55</v>
      </c>
      <c r="E49" s="15">
        <v>71710</v>
      </c>
      <c r="F49" s="15">
        <v>71600</v>
      </c>
      <c r="G49" s="15">
        <f t="shared" ref="G49:G51" si="28">ABS(E49-F49)</f>
        <v>110</v>
      </c>
      <c r="H49" s="15">
        <v>-3.06</v>
      </c>
      <c r="I49" s="15">
        <f t="shared" ref="I49:I51" si="29">G49*H49</f>
        <v>-336.6</v>
      </c>
      <c r="J49" s="15"/>
      <c r="K49" s="15"/>
      <c r="N49" s="15"/>
      <c r="W49" s="15"/>
      <c r="X49" s="15"/>
      <c r="Y49" s="15"/>
    </row>
    <row r="50" spans="1:25" x14ac:dyDescent="0.25">
      <c r="C50" s="15"/>
      <c r="E50" s="15">
        <v>71600</v>
      </c>
      <c r="F50" s="15">
        <v>70899</v>
      </c>
      <c r="G50" s="15">
        <f t="shared" si="28"/>
        <v>701</v>
      </c>
      <c r="H50" s="15">
        <v>-1.7</v>
      </c>
      <c r="I50" s="15">
        <f t="shared" si="29"/>
        <v>-1191.7</v>
      </c>
      <c r="J50" s="15"/>
      <c r="K50" s="15"/>
      <c r="N50" s="15"/>
      <c r="W50" s="15"/>
      <c r="X50" s="15"/>
      <c r="Y50" s="15"/>
    </row>
    <row r="51" spans="1:25" x14ac:dyDescent="0.25">
      <c r="C51" s="15"/>
      <c r="E51" s="47">
        <v>70899</v>
      </c>
      <c r="F51" s="47">
        <v>70750</v>
      </c>
      <c r="G51" s="15">
        <f t="shared" si="28"/>
        <v>149</v>
      </c>
      <c r="H51" s="47">
        <v>-1.51</v>
      </c>
      <c r="I51" s="15">
        <f t="shared" si="29"/>
        <v>-224.99</v>
      </c>
      <c r="J51" s="15">
        <f>SUM(I44:I51)</f>
        <v>-1458.0700000000004</v>
      </c>
      <c r="K51" s="15">
        <f>SUM(G44:G51)</f>
        <v>3088</v>
      </c>
      <c r="L51" s="1">
        <f t="shared" ref="L51" si="30">J51/K51</f>
        <v>-0.47217292746114004</v>
      </c>
      <c r="N51" s="15"/>
      <c r="O51" s="15"/>
      <c r="W51" s="15"/>
      <c r="X51" s="15"/>
      <c r="Y51" s="15"/>
    </row>
    <row r="52" spans="1:25" x14ac:dyDescent="0.25">
      <c r="C52" s="15"/>
      <c r="E52" s="47"/>
      <c r="F52" s="47"/>
      <c r="G52" s="15"/>
      <c r="H52" s="47"/>
      <c r="I52" s="15"/>
      <c r="J52" s="15"/>
      <c r="N52" s="15"/>
      <c r="O52" s="15"/>
      <c r="W52" s="15"/>
      <c r="X52" s="15"/>
      <c r="Y52" s="15"/>
    </row>
    <row r="53" spans="1:25" x14ac:dyDescent="0.25">
      <c r="A53" s="1" t="s">
        <v>166</v>
      </c>
      <c r="C53" s="15">
        <v>20</v>
      </c>
      <c r="E53" s="15">
        <v>73200</v>
      </c>
      <c r="F53" s="15">
        <v>72500</v>
      </c>
      <c r="G53" s="15">
        <f>ABS(E53-F53)</f>
        <v>700</v>
      </c>
      <c r="H53" s="15">
        <v>3.35</v>
      </c>
      <c r="I53" s="15">
        <f>G53*H53</f>
        <v>2345</v>
      </c>
      <c r="J53" s="15">
        <f>SUM(I53)</f>
        <v>2345</v>
      </c>
      <c r="K53" s="15">
        <f>SUM(G53)</f>
        <v>700</v>
      </c>
      <c r="L53" s="1">
        <f t="shared" ref="L53" si="31">J53/K53</f>
        <v>3.35</v>
      </c>
      <c r="N53" s="15"/>
      <c r="O53" s="15"/>
      <c r="W53" s="15"/>
      <c r="X53" s="15"/>
      <c r="Y53" s="15"/>
    </row>
    <row r="54" spans="1:25" x14ac:dyDescent="0.25">
      <c r="C54" s="15">
        <v>30</v>
      </c>
      <c r="E54" s="47">
        <v>72500</v>
      </c>
      <c r="F54" s="47">
        <v>72484</v>
      </c>
      <c r="G54" s="15">
        <f>ABS(E54-F54)</f>
        <v>16</v>
      </c>
      <c r="H54" s="15">
        <v>3.35</v>
      </c>
      <c r="I54" s="15">
        <f>G54*H54</f>
        <v>53.6</v>
      </c>
      <c r="J54" s="15"/>
      <c r="K54" s="15"/>
      <c r="N54" s="15"/>
      <c r="O54" s="15"/>
      <c r="W54" s="15"/>
      <c r="X54" s="15"/>
      <c r="Y54" s="15"/>
    </row>
    <row r="55" spans="1:25" x14ac:dyDescent="0.25">
      <c r="C55" s="15"/>
      <c r="E55" s="15">
        <v>72484</v>
      </c>
      <c r="F55" s="15">
        <v>71710</v>
      </c>
      <c r="G55" s="15">
        <f>ABS(E55-F55)</f>
        <v>774</v>
      </c>
      <c r="H55" s="15">
        <v>-3.06</v>
      </c>
      <c r="I55" s="15">
        <f>G55*H55</f>
        <v>-2368.44</v>
      </c>
      <c r="J55" s="15">
        <f>SUM(I53:I55)</f>
        <v>30.159999999999854</v>
      </c>
      <c r="K55" s="15">
        <f>SUM(G53:G55)</f>
        <v>1490</v>
      </c>
      <c r="L55" s="1">
        <f>J55/K55</f>
        <v>2.0241610738254937E-2</v>
      </c>
      <c r="N55" s="15"/>
      <c r="O55" s="15"/>
      <c r="W55" s="15"/>
      <c r="X55" s="15"/>
      <c r="Y55" s="15"/>
    </row>
    <row r="56" spans="1:25" x14ac:dyDescent="0.25">
      <c r="C56" s="15">
        <v>55</v>
      </c>
      <c r="E56" s="15">
        <v>71710</v>
      </c>
      <c r="F56" s="15">
        <v>71600</v>
      </c>
      <c r="G56" s="15">
        <f t="shared" ref="G56:G58" si="32">ABS(E56-F56)</f>
        <v>110</v>
      </c>
      <c r="H56" s="15">
        <v>-3.06</v>
      </c>
      <c r="I56" s="15">
        <f t="shared" ref="I56:I58" si="33">G56*H56</f>
        <v>-336.6</v>
      </c>
      <c r="J56" s="15"/>
      <c r="K56" s="15"/>
      <c r="N56" s="15"/>
      <c r="O56" s="15"/>
      <c r="W56" s="15"/>
      <c r="X56" s="15"/>
      <c r="Y56" s="15"/>
    </row>
    <row r="57" spans="1:25" x14ac:dyDescent="0.25">
      <c r="C57" s="15"/>
      <c r="E57" s="15">
        <v>71600</v>
      </c>
      <c r="F57" s="15">
        <v>70899</v>
      </c>
      <c r="G57" s="15">
        <f t="shared" si="32"/>
        <v>701</v>
      </c>
      <c r="H57" s="15">
        <v>-1.7</v>
      </c>
      <c r="I57" s="15">
        <f t="shared" si="33"/>
        <v>-1191.7</v>
      </c>
      <c r="J57" s="15"/>
      <c r="K57" s="15"/>
      <c r="N57" s="15"/>
      <c r="O57" s="15"/>
      <c r="W57" s="15"/>
      <c r="X57" s="15"/>
      <c r="Y57" s="15"/>
    </row>
    <row r="58" spans="1:25" x14ac:dyDescent="0.25">
      <c r="C58" s="15"/>
      <c r="E58" s="47">
        <v>70899</v>
      </c>
      <c r="F58" s="47">
        <v>70750</v>
      </c>
      <c r="G58" s="15">
        <f t="shared" si="32"/>
        <v>149</v>
      </c>
      <c r="H58" s="47">
        <v>-1.51</v>
      </c>
      <c r="I58" s="15">
        <f t="shared" si="33"/>
        <v>-224.99</v>
      </c>
      <c r="J58" s="15">
        <f>SUM(I53:I58)</f>
        <v>-1723.1300000000003</v>
      </c>
      <c r="K58" s="15">
        <f>SUM(G53:G58)</f>
        <v>2450</v>
      </c>
      <c r="L58" s="1">
        <f t="shared" ref="L58" si="34">J58/K58</f>
        <v>-0.70331836734693887</v>
      </c>
      <c r="N58" s="15"/>
      <c r="O58" s="15"/>
      <c r="W58" s="15"/>
      <c r="X58" s="15"/>
      <c r="Y58" s="15"/>
    </row>
    <row r="59" spans="1:25" x14ac:dyDescent="0.25">
      <c r="C59" s="15"/>
      <c r="E59" s="47"/>
      <c r="F59" s="47"/>
      <c r="G59" s="15"/>
      <c r="H59" s="47"/>
      <c r="I59" s="15"/>
      <c r="J59" s="15"/>
      <c r="N59" s="15"/>
      <c r="O59" s="15"/>
      <c r="W59" s="15"/>
      <c r="X59" s="15"/>
      <c r="Y59" s="15"/>
    </row>
    <row r="60" spans="1:25" x14ac:dyDescent="0.25">
      <c r="A60" s="1" t="s">
        <v>165</v>
      </c>
      <c r="C60" s="15">
        <v>10</v>
      </c>
      <c r="E60" s="47">
        <v>72500</v>
      </c>
      <c r="F60" s="47">
        <v>72484</v>
      </c>
      <c r="G60" s="15">
        <f>ABS(E60-F60)</f>
        <v>16</v>
      </c>
      <c r="H60" s="15">
        <v>3.35</v>
      </c>
      <c r="I60" s="15">
        <f>G60*H60</f>
        <v>53.6</v>
      </c>
      <c r="J60" s="15"/>
      <c r="K60" s="15"/>
      <c r="N60" s="15"/>
      <c r="O60" s="15"/>
      <c r="W60" s="15"/>
      <c r="X60" s="15"/>
      <c r="Y60" s="15"/>
    </row>
    <row r="61" spans="1:25" x14ac:dyDescent="0.25">
      <c r="C61" s="15"/>
      <c r="E61" s="15">
        <v>72484</v>
      </c>
      <c r="F61" s="15">
        <v>71710</v>
      </c>
      <c r="G61" s="15">
        <f>ABS(E61-F61)</f>
        <v>774</v>
      </c>
      <c r="H61" s="15">
        <v>-3.06</v>
      </c>
      <c r="I61" s="15">
        <f>G61*H61</f>
        <v>-2368.44</v>
      </c>
      <c r="J61" s="15">
        <f>SUM(I60:I61)</f>
        <v>-2314.84</v>
      </c>
      <c r="K61" s="15">
        <f>SUM(G60:G61)</f>
        <v>790</v>
      </c>
      <c r="L61" s="1">
        <f>J61/K61</f>
        <v>-2.9301772151898735</v>
      </c>
      <c r="N61" s="15"/>
      <c r="O61" s="15"/>
      <c r="W61" s="15"/>
      <c r="X61" s="15"/>
      <c r="Y61" s="15"/>
    </row>
    <row r="62" spans="1:25" x14ac:dyDescent="0.25">
      <c r="C62" s="15">
        <v>30</v>
      </c>
      <c r="E62" s="15">
        <v>71710</v>
      </c>
      <c r="F62" s="15">
        <v>71600</v>
      </c>
      <c r="G62" s="15">
        <f t="shared" ref="G62:G66" si="35">ABS(E62-F62)</f>
        <v>110</v>
      </c>
      <c r="H62" s="15">
        <v>-3.06</v>
      </c>
      <c r="I62" s="15">
        <f t="shared" ref="I62:I66" si="36">G62*H62</f>
        <v>-336.6</v>
      </c>
      <c r="J62" s="15"/>
      <c r="K62" s="15"/>
      <c r="N62" s="15"/>
      <c r="O62" s="15"/>
      <c r="W62" s="15"/>
      <c r="X62" s="15"/>
      <c r="Y62" s="15"/>
    </row>
    <row r="63" spans="1:25" x14ac:dyDescent="0.25">
      <c r="C63" s="15"/>
      <c r="E63" s="15">
        <v>71600</v>
      </c>
      <c r="F63" s="15">
        <v>70899</v>
      </c>
      <c r="G63" s="15">
        <f t="shared" si="35"/>
        <v>701</v>
      </c>
      <c r="H63" s="15">
        <v>-1.7</v>
      </c>
      <c r="I63" s="15">
        <f t="shared" si="36"/>
        <v>-1191.7</v>
      </c>
      <c r="J63" s="15"/>
      <c r="K63" s="15"/>
      <c r="N63" s="15"/>
      <c r="O63" s="15"/>
      <c r="W63" s="15"/>
      <c r="X63" s="15"/>
      <c r="Y63" s="15"/>
    </row>
    <row r="64" spans="1:25" x14ac:dyDescent="0.25">
      <c r="C64" s="15"/>
      <c r="E64" s="47">
        <v>70899</v>
      </c>
      <c r="F64" s="47">
        <v>70750</v>
      </c>
      <c r="G64" s="15">
        <f t="shared" si="35"/>
        <v>149</v>
      </c>
      <c r="H64" s="47">
        <v>-1.51</v>
      </c>
      <c r="I64" s="15">
        <f t="shared" si="36"/>
        <v>-224.99</v>
      </c>
      <c r="J64" s="15">
        <f>SUM(I60:I64)</f>
        <v>-4068.13</v>
      </c>
      <c r="K64" s="15">
        <f>SUM(G60:G64)</f>
        <v>1750</v>
      </c>
      <c r="L64" s="1">
        <f t="shared" ref="L64:L66" si="37">J64/K64</f>
        <v>-2.3246457142857144</v>
      </c>
      <c r="N64" s="15"/>
      <c r="O64" s="15"/>
      <c r="W64" s="15"/>
      <c r="X64" s="15"/>
      <c r="Y64" s="15"/>
    </row>
    <row r="65" spans="1:25" x14ac:dyDescent="0.25">
      <c r="C65" s="15">
        <v>45</v>
      </c>
      <c r="E65" s="15">
        <v>70750</v>
      </c>
      <c r="F65" s="15">
        <v>69984</v>
      </c>
      <c r="G65" s="15">
        <f t="shared" si="35"/>
        <v>766</v>
      </c>
      <c r="H65" s="15">
        <v>-1.51</v>
      </c>
      <c r="I65" s="15">
        <f t="shared" si="36"/>
        <v>-1156.6600000000001</v>
      </c>
      <c r="J65" s="15"/>
      <c r="K65" s="15"/>
      <c r="N65" s="15"/>
      <c r="O65" s="15"/>
      <c r="W65" s="15"/>
      <c r="X65" s="15"/>
      <c r="Y65" s="15"/>
    </row>
    <row r="66" spans="1:25" x14ac:dyDescent="0.25">
      <c r="C66" s="15"/>
      <c r="E66" s="15">
        <v>69984</v>
      </c>
      <c r="F66" s="15">
        <v>69875</v>
      </c>
      <c r="G66" s="15">
        <f t="shared" si="35"/>
        <v>109</v>
      </c>
      <c r="H66" s="15">
        <v>-1.51</v>
      </c>
      <c r="I66" s="15">
        <f t="shared" si="36"/>
        <v>-164.59</v>
      </c>
      <c r="J66" s="15">
        <f>SUM(I60:I66)</f>
        <v>-5389.38</v>
      </c>
      <c r="K66" s="15">
        <f>SUM(G60:G66)</f>
        <v>2625</v>
      </c>
      <c r="L66" s="1">
        <f t="shared" si="37"/>
        <v>-2.0530971428571427</v>
      </c>
      <c r="N66" s="15"/>
      <c r="O66" s="15"/>
      <c r="W66" s="15"/>
      <c r="X66" s="15"/>
      <c r="Y66" s="15"/>
    </row>
    <row r="67" spans="1:25" x14ac:dyDescent="0.25">
      <c r="C67" s="15"/>
      <c r="E67" s="15"/>
      <c r="F67" s="15"/>
      <c r="G67" s="15"/>
      <c r="H67" s="15"/>
      <c r="I67" s="15"/>
      <c r="J67" s="15"/>
      <c r="N67" s="15"/>
      <c r="O67" s="15"/>
      <c r="W67" s="47"/>
      <c r="X67" s="15"/>
      <c r="Y67" s="15"/>
    </row>
    <row r="68" spans="1:25" x14ac:dyDescent="0.25">
      <c r="A68" s="1" t="s">
        <v>164</v>
      </c>
      <c r="C68" s="15">
        <v>15</v>
      </c>
      <c r="E68" s="15">
        <v>71710</v>
      </c>
      <c r="F68" s="15">
        <v>71600</v>
      </c>
      <c r="G68" s="15">
        <f t="shared" ref="G68:G77" si="38">ABS(E68-F68)</f>
        <v>110</v>
      </c>
      <c r="H68" s="15">
        <v>-3.06</v>
      </c>
      <c r="I68" s="15">
        <f t="shared" ref="I68:I77" si="39">G68*H68</f>
        <v>-336.6</v>
      </c>
      <c r="J68" s="15"/>
      <c r="K68" s="15"/>
      <c r="N68" s="15"/>
      <c r="O68" s="15"/>
      <c r="W68" s="15"/>
      <c r="X68" s="15"/>
      <c r="Y68" s="15"/>
    </row>
    <row r="69" spans="1:25" x14ac:dyDescent="0.25">
      <c r="C69" s="15"/>
      <c r="E69" s="15">
        <v>71600</v>
      </c>
      <c r="F69" s="15">
        <v>70899</v>
      </c>
      <c r="G69" s="15">
        <f t="shared" si="38"/>
        <v>701</v>
      </c>
      <c r="H69" s="15">
        <v>-1.7</v>
      </c>
      <c r="I69" s="15">
        <f t="shared" si="39"/>
        <v>-1191.7</v>
      </c>
      <c r="J69" s="15"/>
      <c r="K69" s="15"/>
      <c r="N69" s="15"/>
      <c r="O69" s="15"/>
      <c r="W69" s="15"/>
      <c r="X69" s="15"/>
      <c r="Y69" s="15"/>
    </row>
    <row r="70" spans="1:25" x14ac:dyDescent="0.25">
      <c r="C70" s="15"/>
      <c r="E70" s="47">
        <v>70899</v>
      </c>
      <c r="F70" s="47">
        <v>70750</v>
      </c>
      <c r="G70" s="15">
        <f t="shared" si="38"/>
        <v>149</v>
      </c>
      <c r="H70" s="47">
        <v>-1.51</v>
      </c>
      <c r="I70" s="15">
        <f t="shared" si="39"/>
        <v>-224.99</v>
      </c>
      <c r="J70" s="15">
        <f>SUM(I68:I70)</f>
        <v>-1753.2900000000002</v>
      </c>
      <c r="K70" s="15">
        <f>SUM(G68:G70)</f>
        <v>960</v>
      </c>
      <c r="L70" s="1">
        <f t="shared" ref="L70" si="40">J70/K70</f>
        <v>-1.8263437500000002</v>
      </c>
      <c r="N70" s="15"/>
      <c r="O70" s="15"/>
      <c r="W70" s="15"/>
      <c r="X70" s="15"/>
      <c r="Y70" s="15"/>
    </row>
    <row r="71" spans="1:25" x14ac:dyDescent="0.25">
      <c r="C71" s="15">
        <v>35</v>
      </c>
      <c r="E71" s="15">
        <v>70750</v>
      </c>
      <c r="F71" s="15">
        <v>69984</v>
      </c>
      <c r="G71" s="15">
        <f t="shared" si="38"/>
        <v>766</v>
      </c>
      <c r="H71" s="15">
        <v>-1.51</v>
      </c>
      <c r="I71" s="15">
        <f t="shared" si="39"/>
        <v>-1156.6600000000001</v>
      </c>
      <c r="J71" s="15"/>
      <c r="K71" s="15"/>
      <c r="N71" s="15"/>
      <c r="O71" s="15"/>
      <c r="W71" s="15"/>
      <c r="X71" s="15"/>
      <c r="Y71" s="15"/>
    </row>
    <row r="72" spans="1:25" x14ac:dyDescent="0.25">
      <c r="C72" s="15"/>
      <c r="E72" s="15">
        <v>69984</v>
      </c>
      <c r="F72" s="15">
        <v>69875</v>
      </c>
      <c r="G72" s="15">
        <f t="shared" si="38"/>
        <v>109</v>
      </c>
      <c r="H72" s="15">
        <v>-1.51</v>
      </c>
      <c r="I72" s="15">
        <f t="shared" si="39"/>
        <v>-164.59</v>
      </c>
      <c r="J72" s="15">
        <f t="shared" ref="J72" si="41">SUM(I68:I72)</f>
        <v>-3074.5400000000004</v>
      </c>
      <c r="K72" s="15">
        <f t="shared" ref="K72" si="42">SUM(G68:G72)</f>
        <v>1835</v>
      </c>
      <c r="L72" s="1">
        <f t="shared" ref="L72:L77" si="43">J72/K72</f>
        <v>-1.6754986376021801</v>
      </c>
      <c r="N72" s="15"/>
      <c r="O72" s="15"/>
      <c r="W72" s="15"/>
      <c r="X72" s="15"/>
      <c r="Y72" s="15"/>
    </row>
    <row r="73" spans="1:25" x14ac:dyDescent="0.25">
      <c r="C73" s="15">
        <v>45</v>
      </c>
      <c r="E73" s="15">
        <v>69875</v>
      </c>
      <c r="F73" s="15">
        <v>69415</v>
      </c>
      <c r="G73" s="15">
        <f t="shared" si="38"/>
        <v>460</v>
      </c>
      <c r="H73" s="15">
        <v>-0.57999999999999996</v>
      </c>
      <c r="I73" s="15">
        <f t="shared" si="39"/>
        <v>-266.79999999999995</v>
      </c>
      <c r="J73" s="15"/>
      <c r="K73" s="15"/>
      <c r="N73" s="15"/>
      <c r="O73" s="15"/>
      <c r="W73" s="15"/>
      <c r="X73" s="15"/>
      <c r="Y73" s="15"/>
    </row>
    <row r="74" spans="1:25" x14ac:dyDescent="0.25">
      <c r="C74" s="15"/>
      <c r="D74" s="13"/>
      <c r="E74" s="15">
        <v>69415</v>
      </c>
      <c r="F74" s="15">
        <v>69000</v>
      </c>
      <c r="G74" s="15">
        <f t="shared" si="38"/>
        <v>415</v>
      </c>
      <c r="H74" s="15">
        <v>0.37</v>
      </c>
      <c r="I74" s="15">
        <f t="shared" si="39"/>
        <v>153.55000000000001</v>
      </c>
      <c r="J74" s="15">
        <f>SUM(I68:I74)</f>
        <v>-3187.79</v>
      </c>
      <c r="K74" s="15">
        <f>SUM(G68:G74)</f>
        <v>2710</v>
      </c>
      <c r="L74" s="1">
        <f t="shared" ref="L74" si="44">J74/K74</f>
        <v>-1.1763062730627307</v>
      </c>
      <c r="N74" s="15"/>
      <c r="O74" s="15"/>
      <c r="W74" s="15"/>
      <c r="X74" s="15"/>
      <c r="Y74" s="15"/>
    </row>
    <row r="75" spans="1:25" x14ac:dyDescent="0.25">
      <c r="C75" s="15"/>
      <c r="E75" s="15">
        <v>69000</v>
      </c>
      <c r="F75" s="15">
        <v>68891</v>
      </c>
      <c r="G75" s="15">
        <f t="shared" si="38"/>
        <v>109</v>
      </c>
      <c r="H75" s="15">
        <v>0.37</v>
      </c>
      <c r="I75" s="15">
        <f t="shared" si="39"/>
        <v>40.33</v>
      </c>
      <c r="J75" s="15"/>
      <c r="K75" s="15"/>
      <c r="N75" s="15"/>
      <c r="O75" s="15"/>
      <c r="W75" s="15"/>
      <c r="X75" s="15"/>
      <c r="Y75" s="15"/>
    </row>
    <row r="76" spans="1:25" x14ac:dyDescent="0.25">
      <c r="C76" s="15"/>
      <c r="E76" s="15">
        <v>68891</v>
      </c>
      <c r="F76" s="15">
        <v>68532</v>
      </c>
      <c r="G76" s="15">
        <f t="shared" si="38"/>
        <v>359</v>
      </c>
      <c r="H76" s="15">
        <v>-0.31</v>
      </c>
      <c r="I76" s="15">
        <f t="shared" si="39"/>
        <v>-111.29</v>
      </c>
      <c r="J76" s="15"/>
      <c r="K76" s="15"/>
      <c r="N76" s="15"/>
      <c r="O76" s="15"/>
      <c r="W76" s="15"/>
      <c r="X76" s="15"/>
      <c r="Y76" s="15"/>
    </row>
    <row r="77" spans="1:25" x14ac:dyDescent="0.25">
      <c r="C77" s="15"/>
      <c r="E77" s="15">
        <v>68532</v>
      </c>
      <c r="F77" s="15">
        <v>68125</v>
      </c>
      <c r="G77" s="15">
        <f t="shared" si="38"/>
        <v>407</v>
      </c>
      <c r="H77" s="15">
        <v>0</v>
      </c>
      <c r="I77" s="15">
        <f t="shared" si="39"/>
        <v>0</v>
      </c>
      <c r="J77" s="15">
        <f>SUM(I68:I77)</f>
        <v>-3258.75</v>
      </c>
      <c r="K77" s="15">
        <f>SUM(G68:G77)</f>
        <v>3585</v>
      </c>
      <c r="L77" s="1">
        <f t="shared" si="43"/>
        <v>-0.90899581589958156</v>
      </c>
      <c r="N77" s="15"/>
      <c r="O77" s="15"/>
      <c r="W77" s="15"/>
      <c r="X77" s="15"/>
      <c r="Y77" s="15"/>
    </row>
    <row r="78" spans="1:25" x14ac:dyDescent="0.25">
      <c r="C78" s="15"/>
      <c r="F78" s="15"/>
      <c r="G78" s="15"/>
      <c r="H78" s="15"/>
      <c r="I78" s="15"/>
      <c r="J78" s="15"/>
      <c r="N78" s="15"/>
      <c r="O78" s="15"/>
      <c r="W78" s="15"/>
      <c r="X78" s="15"/>
      <c r="Y78" s="15"/>
    </row>
    <row r="79" spans="1:25" x14ac:dyDescent="0.25">
      <c r="A79" s="1" t="s">
        <v>163</v>
      </c>
      <c r="C79" s="15">
        <v>15</v>
      </c>
      <c r="E79" s="15">
        <v>70750</v>
      </c>
      <c r="F79" s="15">
        <v>69984</v>
      </c>
      <c r="G79" s="15">
        <f t="shared" ref="G79:G85" si="45">ABS(E79-F79)</f>
        <v>766</v>
      </c>
      <c r="H79" s="15">
        <v>-1.51</v>
      </c>
      <c r="I79" s="15">
        <f t="shared" ref="I79:I85" si="46">G79*H79</f>
        <v>-1156.6600000000001</v>
      </c>
      <c r="J79" s="15"/>
      <c r="K79" s="15"/>
      <c r="N79" s="15"/>
      <c r="O79" s="15"/>
      <c r="W79" s="15"/>
      <c r="X79" s="47"/>
      <c r="Y79" s="47"/>
    </row>
    <row r="80" spans="1:25" x14ac:dyDescent="0.25">
      <c r="C80" s="15"/>
      <c r="E80" s="15">
        <v>69984</v>
      </c>
      <c r="F80" s="15">
        <v>69875</v>
      </c>
      <c r="G80" s="15">
        <f t="shared" si="45"/>
        <v>109</v>
      </c>
      <c r="H80" s="15">
        <v>-1.51</v>
      </c>
      <c r="I80" s="15">
        <f t="shared" si="46"/>
        <v>-164.59</v>
      </c>
      <c r="J80" s="15">
        <f>SUM(I79:I80)</f>
        <v>-1321.25</v>
      </c>
      <c r="K80" s="15">
        <f>SUM(G79:G80)</f>
        <v>875</v>
      </c>
      <c r="L80" s="1">
        <f t="shared" ref="L80" si="47">J80/K80</f>
        <v>-1.51</v>
      </c>
      <c r="N80" s="15"/>
      <c r="O80" s="15"/>
      <c r="W80" s="15"/>
      <c r="X80" s="15"/>
      <c r="Y80" s="15"/>
    </row>
    <row r="81" spans="1:25" x14ac:dyDescent="0.25">
      <c r="C81" s="15">
        <v>35</v>
      </c>
      <c r="E81" s="15">
        <v>69875</v>
      </c>
      <c r="F81" s="15">
        <v>69415</v>
      </c>
      <c r="G81" s="15">
        <f t="shared" si="45"/>
        <v>460</v>
      </c>
      <c r="H81" s="15">
        <v>-0.57999999999999996</v>
      </c>
      <c r="I81" s="15">
        <f t="shared" si="46"/>
        <v>-266.79999999999995</v>
      </c>
      <c r="J81" s="15"/>
      <c r="K81" s="15"/>
      <c r="N81" s="15"/>
      <c r="O81" s="15"/>
      <c r="W81" s="15"/>
      <c r="X81" s="15"/>
      <c r="Y81" s="15"/>
    </row>
    <row r="82" spans="1:25" x14ac:dyDescent="0.25">
      <c r="C82" s="15"/>
      <c r="E82" s="15">
        <v>69415</v>
      </c>
      <c r="F82" s="15">
        <v>69000</v>
      </c>
      <c r="G82" s="15">
        <f t="shared" si="45"/>
        <v>415</v>
      </c>
      <c r="H82" s="15">
        <v>0.37</v>
      </c>
      <c r="I82" s="15">
        <f t="shared" si="46"/>
        <v>153.55000000000001</v>
      </c>
      <c r="J82" s="15">
        <f>SUM(I79:I82)</f>
        <v>-1434.5</v>
      </c>
      <c r="K82" s="15">
        <f>SUM(G79:G82)</f>
        <v>1750</v>
      </c>
      <c r="L82" s="1">
        <f t="shared" ref="L82:L85" si="48">J82/K82</f>
        <v>-0.81971428571428573</v>
      </c>
      <c r="N82" s="15"/>
      <c r="O82" s="15"/>
      <c r="W82" s="15"/>
      <c r="X82" s="15"/>
      <c r="Y82" s="15"/>
    </row>
    <row r="83" spans="1:25" s="48" customFormat="1" x14ac:dyDescent="0.25">
      <c r="C83" s="15">
        <v>45</v>
      </c>
      <c r="D83" s="1"/>
      <c r="E83" s="15">
        <v>69000</v>
      </c>
      <c r="F83" s="15">
        <v>68891</v>
      </c>
      <c r="G83" s="15">
        <f t="shared" si="45"/>
        <v>109</v>
      </c>
      <c r="H83" s="15">
        <v>0.37</v>
      </c>
      <c r="I83" s="15">
        <f t="shared" si="46"/>
        <v>40.33</v>
      </c>
      <c r="J83" s="15"/>
      <c r="K83" s="15"/>
      <c r="L83" s="1"/>
      <c r="N83" s="47"/>
      <c r="O83" s="47"/>
      <c r="W83" s="15"/>
      <c r="X83" s="47"/>
      <c r="Y83" s="47"/>
    </row>
    <row r="84" spans="1:25" x14ac:dyDescent="0.25">
      <c r="C84" s="15"/>
      <c r="E84" s="15">
        <v>68891</v>
      </c>
      <c r="F84" s="15">
        <v>68532</v>
      </c>
      <c r="G84" s="15">
        <f t="shared" si="45"/>
        <v>359</v>
      </c>
      <c r="H84" s="15">
        <v>-0.31</v>
      </c>
      <c r="I84" s="15">
        <f t="shared" si="46"/>
        <v>-111.29</v>
      </c>
      <c r="J84" s="15"/>
      <c r="K84" s="15"/>
      <c r="N84" s="15"/>
      <c r="O84" s="15"/>
      <c r="W84" s="15"/>
      <c r="X84" s="15"/>
      <c r="Y84" s="15"/>
    </row>
    <row r="85" spans="1:25" x14ac:dyDescent="0.25">
      <c r="C85" s="15"/>
      <c r="E85" s="15">
        <v>68532</v>
      </c>
      <c r="F85" s="15">
        <v>68125</v>
      </c>
      <c r="G85" s="15">
        <f t="shared" si="45"/>
        <v>407</v>
      </c>
      <c r="H85" s="15">
        <v>0</v>
      </c>
      <c r="I85" s="15">
        <f t="shared" si="46"/>
        <v>0</v>
      </c>
      <c r="J85" s="15">
        <f>SUM(I79:I85)</f>
        <v>-1505.46</v>
      </c>
      <c r="K85" s="15">
        <f>SUM(G79:G85)</f>
        <v>2625</v>
      </c>
      <c r="L85" s="1">
        <f t="shared" si="48"/>
        <v>-0.57350857142857148</v>
      </c>
      <c r="N85" s="15"/>
      <c r="O85" s="15"/>
      <c r="W85" s="15"/>
      <c r="X85" s="15"/>
      <c r="Y85" s="15"/>
    </row>
    <row r="86" spans="1:25" x14ac:dyDescent="0.25">
      <c r="C86" s="15"/>
      <c r="E86" s="15"/>
      <c r="F86" s="15"/>
      <c r="G86" s="15"/>
      <c r="H86" s="15"/>
      <c r="I86" s="15"/>
      <c r="J86" s="15"/>
      <c r="K86" s="15"/>
      <c r="N86" s="15"/>
      <c r="O86" s="15"/>
      <c r="W86" s="15"/>
      <c r="X86" s="15"/>
      <c r="Y86" s="15"/>
    </row>
    <row r="87" spans="1:25" x14ac:dyDescent="0.25">
      <c r="A87" s="1" t="s">
        <v>162</v>
      </c>
      <c r="C87" s="15">
        <v>20</v>
      </c>
      <c r="E87" s="15">
        <v>69875</v>
      </c>
      <c r="F87" s="15">
        <v>69415</v>
      </c>
      <c r="G87" s="15">
        <f t="shared" ref="G87:G91" si="49">ABS(E87-F87)</f>
        <v>460</v>
      </c>
      <c r="H87" s="15">
        <v>-0.57999999999999996</v>
      </c>
      <c r="I87" s="15">
        <f t="shared" ref="I87:I91" si="50">G87*H87</f>
        <v>-266.79999999999995</v>
      </c>
      <c r="J87" s="15"/>
      <c r="K87" s="15"/>
      <c r="N87" s="15"/>
      <c r="O87" s="15"/>
      <c r="W87" s="15"/>
      <c r="X87" s="15"/>
      <c r="Y87" s="15"/>
    </row>
    <row r="88" spans="1:25" x14ac:dyDescent="0.25">
      <c r="C88" s="15"/>
      <c r="E88" s="15">
        <v>69415</v>
      </c>
      <c r="F88" s="15">
        <v>69000</v>
      </c>
      <c r="G88" s="15">
        <f t="shared" si="49"/>
        <v>415</v>
      </c>
      <c r="H88" s="15">
        <v>0.37</v>
      </c>
      <c r="I88" s="15">
        <f t="shared" si="50"/>
        <v>153.55000000000001</v>
      </c>
      <c r="J88" s="15">
        <f>SUM(I85:I88)</f>
        <v>-113.24999999999994</v>
      </c>
      <c r="K88" s="15">
        <f>SUM(G85:G88)</f>
        <v>1282</v>
      </c>
      <c r="L88" s="1">
        <f t="shared" ref="L88" si="51">J88/K88</f>
        <v>-8.8338533541341607E-2</v>
      </c>
      <c r="N88" s="15"/>
      <c r="O88" s="15"/>
      <c r="W88" s="15"/>
      <c r="X88" s="15"/>
      <c r="Y88" s="15"/>
    </row>
    <row r="89" spans="1:25" x14ac:dyDescent="0.25">
      <c r="C89" s="15">
        <v>35</v>
      </c>
      <c r="E89" s="15">
        <v>69000</v>
      </c>
      <c r="F89" s="15">
        <v>68891</v>
      </c>
      <c r="G89" s="15">
        <f t="shared" si="49"/>
        <v>109</v>
      </c>
      <c r="H89" s="15">
        <v>0.37</v>
      </c>
      <c r="I89" s="15">
        <f t="shared" si="50"/>
        <v>40.33</v>
      </c>
      <c r="J89" s="15"/>
      <c r="K89" s="15"/>
      <c r="N89" s="15"/>
      <c r="O89" s="15"/>
      <c r="W89" s="15"/>
      <c r="X89" s="15"/>
      <c r="Y89" s="15"/>
    </row>
    <row r="90" spans="1:25" x14ac:dyDescent="0.25">
      <c r="C90" s="15"/>
      <c r="E90" s="15">
        <v>68891</v>
      </c>
      <c r="F90" s="15">
        <v>68532</v>
      </c>
      <c r="G90" s="15">
        <f t="shared" si="49"/>
        <v>359</v>
      </c>
      <c r="H90" s="15">
        <v>-0.31</v>
      </c>
      <c r="I90" s="15">
        <f t="shared" si="50"/>
        <v>-111.29</v>
      </c>
      <c r="J90" s="15"/>
      <c r="K90" s="15"/>
      <c r="N90" s="15"/>
      <c r="O90" s="15"/>
      <c r="W90" s="15"/>
      <c r="X90" s="15"/>
      <c r="Y90" s="15"/>
    </row>
    <row r="91" spans="1:25" x14ac:dyDescent="0.25">
      <c r="C91" s="15"/>
      <c r="E91" s="15">
        <v>68532</v>
      </c>
      <c r="F91" s="15">
        <v>68125</v>
      </c>
      <c r="G91" s="15">
        <f t="shared" si="49"/>
        <v>407</v>
      </c>
      <c r="H91" s="15">
        <v>0</v>
      </c>
      <c r="I91" s="15">
        <f t="shared" si="50"/>
        <v>0</v>
      </c>
      <c r="J91" s="15">
        <f>SUM(I85:I91)</f>
        <v>-184.20999999999995</v>
      </c>
      <c r="K91" s="15">
        <f>SUM(G85:G91)</f>
        <v>2157</v>
      </c>
      <c r="L91" s="1">
        <f t="shared" ref="L91" si="52">J91/K91</f>
        <v>-8.540101993509501E-2</v>
      </c>
      <c r="N91" s="15"/>
      <c r="O91" s="15"/>
      <c r="W91" s="15"/>
      <c r="X91" s="15"/>
      <c r="Y91" s="15"/>
    </row>
    <row r="92" spans="1:25" x14ac:dyDescent="0.25">
      <c r="C92" s="15">
        <v>45</v>
      </c>
      <c r="E92" s="15">
        <v>68125</v>
      </c>
      <c r="F92" s="15">
        <v>67375</v>
      </c>
      <c r="G92" s="15">
        <f>ABS(E92-F92)</f>
        <v>750</v>
      </c>
      <c r="H92" s="15">
        <v>0</v>
      </c>
      <c r="I92" s="15">
        <f>G92*H92</f>
        <v>0</v>
      </c>
      <c r="J92" s="15"/>
      <c r="K92" s="15"/>
      <c r="N92" s="15"/>
      <c r="O92" s="15"/>
      <c r="W92" s="15"/>
      <c r="X92" s="15"/>
      <c r="Y92" s="15"/>
    </row>
    <row r="93" spans="1:25" x14ac:dyDescent="0.25">
      <c r="C93" s="15"/>
      <c r="E93" s="15"/>
      <c r="F93" s="15"/>
      <c r="G93" s="15"/>
      <c r="H93" s="15"/>
      <c r="I93" s="15"/>
      <c r="J93" s="15"/>
      <c r="K93" s="15"/>
      <c r="N93" s="15"/>
      <c r="O93" s="15"/>
      <c r="W93" s="15"/>
      <c r="X93" s="15"/>
      <c r="Y93" s="15"/>
    </row>
    <row r="94" spans="1:25" x14ac:dyDescent="0.25">
      <c r="A94" s="1" t="s">
        <v>161</v>
      </c>
      <c r="C94" s="15">
        <v>20</v>
      </c>
      <c r="E94" s="15">
        <v>69000</v>
      </c>
      <c r="F94" s="15">
        <v>68891</v>
      </c>
      <c r="G94" s="15">
        <f t="shared" ref="G94:G96" si="53">ABS(E94-F94)</f>
        <v>109</v>
      </c>
      <c r="H94" s="15">
        <v>0.37</v>
      </c>
      <c r="I94" s="15">
        <f t="shared" ref="I94:I96" si="54">G94*H94</f>
        <v>40.33</v>
      </c>
      <c r="J94" s="15"/>
      <c r="K94" s="15"/>
      <c r="N94" s="15"/>
      <c r="O94" s="15"/>
      <c r="W94" s="15"/>
      <c r="X94" s="15"/>
      <c r="Y94" s="15"/>
    </row>
    <row r="95" spans="1:25" x14ac:dyDescent="0.25">
      <c r="C95" s="15"/>
      <c r="E95" s="15">
        <v>68891</v>
      </c>
      <c r="F95" s="15">
        <v>68532</v>
      </c>
      <c r="G95" s="15">
        <f t="shared" si="53"/>
        <v>359</v>
      </c>
      <c r="H95" s="15">
        <v>-0.31</v>
      </c>
      <c r="I95" s="15">
        <f t="shared" si="54"/>
        <v>-111.29</v>
      </c>
      <c r="J95" s="15"/>
      <c r="K95" s="15"/>
      <c r="N95" s="15"/>
      <c r="O95" s="15"/>
      <c r="W95" s="15"/>
      <c r="X95" s="15"/>
      <c r="Y95" s="15"/>
    </row>
    <row r="96" spans="1:25" x14ac:dyDescent="0.25">
      <c r="C96" s="15"/>
      <c r="E96" s="15">
        <v>68532</v>
      </c>
      <c r="F96" s="15">
        <v>68125</v>
      </c>
      <c r="G96" s="15">
        <f t="shared" si="53"/>
        <v>407</v>
      </c>
      <c r="H96" s="15">
        <v>0</v>
      </c>
      <c r="I96" s="15">
        <f t="shared" si="54"/>
        <v>0</v>
      </c>
      <c r="J96" s="15">
        <f>SUM(I94:I96)</f>
        <v>-70.960000000000008</v>
      </c>
      <c r="K96" s="15">
        <f>SUM(G94:G96)</f>
        <v>875</v>
      </c>
      <c r="L96" s="1">
        <f t="shared" ref="L96" si="55">J96/K96</f>
        <v>-8.1097142857142868E-2</v>
      </c>
      <c r="N96" s="15"/>
      <c r="O96" s="15"/>
      <c r="W96" s="15"/>
      <c r="X96" s="15"/>
      <c r="Y96" s="15"/>
    </row>
    <row r="97" spans="1:25" x14ac:dyDescent="0.25">
      <c r="C97" s="15">
        <v>35</v>
      </c>
      <c r="E97" s="15">
        <v>68125</v>
      </c>
      <c r="F97" s="15">
        <v>67375</v>
      </c>
      <c r="G97" s="15">
        <f>ABS(E97-F97)</f>
        <v>750</v>
      </c>
      <c r="H97" s="15">
        <v>0</v>
      </c>
      <c r="I97" s="15">
        <f>G97*H97</f>
        <v>0</v>
      </c>
      <c r="J97" s="15">
        <f>SUM(I94:I97)</f>
        <v>-70.960000000000008</v>
      </c>
      <c r="K97" s="15">
        <f>SUM(G94:G97)</f>
        <v>1625</v>
      </c>
      <c r="L97" s="1">
        <f t="shared" ref="L97:L99" si="56">J97/K97</f>
        <v>-4.366769230769231E-2</v>
      </c>
      <c r="N97" s="15"/>
      <c r="O97" s="15"/>
      <c r="W97" s="15"/>
      <c r="X97" s="15"/>
      <c r="Y97" s="15"/>
    </row>
    <row r="98" spans="1:25" x14ac:dyDescent="0.25">
      <c r="C98" s="15">
        <v>45</v>
      </c>
      <c r="D98" s="1" t="s">
        <v>172</v>
      </c>
      <c r="E98" s="15">
        <v>67375</v>
      </c>
      <c r="F98" s="15">
        <v>67199</v>
      </c>
      <c r="G98" s="15">
        <f t="shared" ref="G98:G99" si="57">ABS(E98-F98)</f>
        <v>176</v>
      </c>
      <c r="H98" s="15">
        <v>0</v>
      </c>
      <c r="I98" s="15">
        <f t="shared" ref="I98:I99" si="58">G98*H98</f>
        <v>0</v>
      </c>
      <c r="J98" s="15"/>
      <c r="K98" s="15"/>
      <c r="N98" s="15"/>
      <c r="O98" s="15"/>
      <c r="W98" s="15"/>
      <c r="X98" s="15"/>
      <c r="Y98" s="15"/>
    </row>
    <row r="99" spans="1:25" x14ac:dyDescent="0.25">
      <c r="C99" s="15"/>
      <c r="E99" s="47">
        <v>67199</v>
      </c>
      <c r="F99" s="47">
        <v>66425</v>
      </c>
      <c r="G99" s="15">
        <f t="shared" si="57"/>
        <v>774</v>
      </c>
      <c r="H99" s="47">
        <v>-0.64</v>
      </c>
      <c r="I99" s="15">
        <f t="shared" si="58"/>
        <v>-495.36</v>
      </c>
      <c r="J99" s="15">
        <f>SUM(I94:I99)</f>
        <v>-566.32000000000005</v>
      </c>
      <c r="K99" s="15">
        <f>SUM(G94:G99)</f>
        <v>2575</v>
      </c>
      <c r="L99" s="1">
        <f t="shared" si="56"/>
        <v>-0.21993009708737865</v>
      </c>
      <c r="N99" s="15"/>
      <c r="O99" s="15"/>
      <c r="W99" s="15"/>
      <c r="X99" s="15"/>
      <c r="Y99" s="15"/>
    </row>
    <row r="100" spans="1:25" x14ac:dyDescent="0.25">
      <c r="C100" s="15"/>
      <c r="E100" s="47"/>
      <c r="F100" s="47"/>
      <c r="G100" s="15"/>
      <c r="H100" s="47"/>
      <c r="I100" s="15"/>
      <c r="J100" s="15"/>
      <c r="K100" s="15"/>
      <c r="N100" s="15"/>
      <c r="O100" s="15"/>
      <c r="W100" s="15"/>
      <c r="X100" s="15"/>
      <c r="Y100" s="15"/>
    </row>
    <row r="101" spans="1:25" x14ac:dyDescent="0.25">
      <c r="A101" s="1" t="s">
        <v>160</v>
      </c>
      <c r="C101" s="15">
        <v>15</v>
      </c>
      <c r="E101" s="15">
        <v>68125</v>
      </c>
      <c r="F101" s="15">
        <v>67375</v>
      </c>
      <c r="G101" s="15">
        <f t="shared" ref="G101:G106" si="59">ABS(E101-F101)</f>
        <v>750</v>
      </c>
      <c r="H101" s="15">
        <v>0</v>
      </c>
      <c r="I101" s="15">
        <f t="shared" ref="I101:I106" si="60">G101*H101</f>
        <v>0</v>
      </c>
      <c r="J101" s="15">
        <f>SUM(I101)</f>
        <v>0</v>
      </c>
      <c r="K101" s="15">
        <f>SUM(G101)</f>
        <v>750</v>
      </c>
      <c r="L101" s="1">
        <f t="shared" ref="L101" si="61">J101/K101</f>
        <v>0</v>
      </c>
      <c r="N101" s="15"/>
      <c r="O101" s="15"/>
      <c r="W101" s="15"/>
      <c r="X101" s="15"/>
      <c r="Y101" s="15"/>
    </row>
    <row r="102" spans="1:25" x14ac:dyDescent="0.25">
      <c r="C102" s="15">
        <v>35</v>
      </c>
      <c r="E102" s="15">
        <v>67375</v>
      </c>
      <c r="F102" s="15">
        <v>67199</v>
      </c>
      <c r="G102" s="15">
        <f t="shared" si="59"/>
        <v>176</v>
      </c>
      <c r="H102" s="15">
        <v>0</v>
      </c>
      <c r="I102" s="15">
        <f t="shared" si="60"/>
        <v>0</v>
      </c>
      <c r="J102" s="15"/>
      <c r="K102" s="15"/>
      <c r="N102" s="15"/>
      <c r="O102" s="15"/>
      <c r="W102" s="15"/>
      <c r="X102" s="15"/>
      <c r="Y102" s="15"/>
    </row>
    <row r="103" spans="1:25" x14ac:dyDescent="0.25">
      <c r="C103" s="15"/>
      <c r="E103" s="47">
        <v>67199</v>
      </c>
      <c r="F103" s="47">
        <v>66425</v>
      </c>
      <c r="G103" s="15">
        <f t="shared" si="59"/>
        <v>774</v>
      </c>
      <c r="H103" s="47">
        <v>-0.64</v>
      </c>
      <c r="I103" s="15">
        <f t="shared" si="60"/>
        <v>-495.36</v>
      </c>
      <c r="J103" s="15">
        <f>SUM(I101:I103)</f>
        <v>-495.36</v>
      </c>
      <c r="K103" s="15">
        <f>SUM(G101:G103)</f>
        <v>1700</v>
      </c>
      <c r="L103" s="1">
        <f t="shared" ref="L103:L106" si="62">J103/K103</f>
        <v>-0.29138823529411767</v>
      </c>
      <c r="N103" s="15"/>
      <c r="O103" s="15"/>
      <c r="W103" s="15"/>
      <c r="X103" s="15"/>
      <c r="Y103" s="15"/>
    </row>
    <row r="104" spans="1:25" x14ac:dyDescent="0.25">
      <c r="C104" s="15">
        <v>55</v>
      </c>
      <c r="E104" s="15">
        <v>66425</v>
      </c>
      <c r="F104" s="15">
        <v>65874</v>
      </c>
      <c r="G104" s="15">
        <f t="shared" si="59"/>
        <v>551</v>
      </c>
      <c r="H104" s="15">
        <v>-0.64</v>
      </c>
      <c r="I104" s="15">
        <f t="shared" si="60"/>
        <v>-352.64</v>
      </c>
      <c r="J104" s="15"/>
      <c r="K104" s="15"/>
      <c r="N104" s="15"/>
      <c r="O104" s="15"/>
      <c r="W104" s="15"/>
      <c r="X104" s="15"/>
      <c r="Y104" s="15"/>
    </row>
    <row r="105" spans="1:25" x14ac:dyDescent="0.25">
      <c r="C105" s="15"/>
      <c r="E105" s="15">
        <v>65874</v>
      </c>
      <c r="F105" s="15">
        <v>65450</v>
      </c>
      <c r="G105" s="15">
        <f t="shared" si="59"/>
        <v>424</v>
      </c>
      <c r="H105" s="15">
        <v>0.16</v>
      </c>
      <c r="I105" s="15">
        <f t="shared" si="60"/>
        <v>67.84</v>
      </c>
      <c r="J105" s="15"/>
      <c r="K105" s="15"/>
      <c r="N105" s="15"/>
      <c r="O105" s="15"/>
      <c r="W105" s="15"/>
      <c r="X105" s="15"/>
      <c r="Y105" s="15"/>
    </row>
    <row r="106" spans="1:25" x14ac:dyDescent="0.25">
      <c r="C106" s="15"/>
      <c r="E106" s="15">
        <v>65450</v>
      </c>
      <c r="F106" s="15">
        <v>65425</v>
      </c>
      <c r="G106" s="15">
        <f t="shared" si="59"/>
        <v>25</v>
      </c>
      <c r="H106" s="15">
        <v>-0.28000000000000003</v>
      </c>
      <c r="I106" s="15">
        <f t="shared" si="60"/>
        <v>-7.0000000000000009</v>
      </c>
      <c r="J106" s="15">
        <f t="shared" ref="J106" si="63">SUM(I101:I106)</f>
        <v>-787.16</v>
      </c>
      <c r="K106" s="15">
        <f t="shared" ref="K106" si="64">SUM(G101:G106)</f>
        <v>2700</v>
      </c>
      <c r="L106" s="1">
        <f t="shared" si="62"/>
        <v>-0.29154074074074071</v>
      </c>
      <c r="N106" s="15"/>
      <c r="O106" s="15"/>
      <c r="W106" s="15"/>
      <c r="X106" s="15"/>
      <c r="Y106" s="15"/>
    </row>
    <row r="107" spans="1:25" x14ac:dyDescent="0.25">
      <c r="C107" s="15"/>
      <c r="K107" s="15"/>
      <c r="N107" s="15"/>
      <c r="O107" s="15"/>
      <c r="W107" s="15"/>
      <c r="X107" s="15"/>
      <c r="Y107" s="15"/>
    </row>
    <row r="108" spans="1:25" x14ac:dyDescent="0.25">
      <c r="A108" s="1" t="s">
        <v>159</v>
      </c>
      <c r="C108" s="15">
        <v>15</v>
      </c>
      <c r="E108" s="15">
        <v>67375</v>
      </c>
      <c r="F108" s="15">
        <v>67199</v>
      </c>
      <c r="G108" s="15">
        <f>ABS(E108-F108)</f>
        <v>176</v>
      </c>
      <c r="H108" s="15">
        <v>0</v>
      </c>
      <c r="I108" s="15">
        <f>G108*H108</f>
        <v>0</v>
      </c>
      <c r="J108" s="15"/>
      <c r="K108" s="15"/>
      <c r="N108" s="15"/>
      <c r="O108" s="15"/>
      <c r="W108" s="15"/>
      <c r="X108" s="15"/>
      <c r="Y108" s="15"/>
    </row>
    <row r="109" spans="1:25" x14ac:dyDescent="0.25">
      <c r="C109" s="15"/>
      <c r="E109" s="47">
        <v>67199</v>
      </c>
      <c r="F109" s="47">
        <v>66425</v>
      </c>
      <c r="G109" s="15">
        <f>ABS(E109-F109)</f>
        <v>774</v>
      </c>
      <c r="H109" s="47">
        <v>-0.64</v>
      </c>
      <c r="I109" s="15">
        <f>G109*H109</f>
        <v>-495.36</v>
      </c>
      <c r="J109" s="15">
        <f>SUM(I108:I109)</f>
        <v>-495.36</v>
      </c>
      <c r="K109" s="15">
        <f>SUM(G108:G109)</f>
        <v>950</v>
      </c>
      <c r="L109" s="1">
        <f t="shared" ref="L109" si="65">J109/K109</f>
        <v>-0.52143157894736847</v>
      </c>
      <c r="N109" s="15"/>
      <c r="O109" s="15"/>
      <c r="W109" s="15"/>
      <c r="X109" s="15"/>
      <c r="Y109" s="15"/>
    </row>
    <row r="110" spans="1:25" x14ac:dyDescent="0.25">
      <c r="C110" s="15">
        <v>45</v>
      </c>
      <c r="E110" s="15">
        <v>66425</v>
      </c>
      <c r="F110" s="15">
        <v>65874</v>
      </c>
      <c r="G110" s="15">
        <f>ABS(E110-F110)</f>
        <v>551</v>
      </c>
      <c r="H110" s="15">
        <v>-0.64</v>
      </c>
      <c r="I110" s="15">
        <f>G110*H110</f>
        <v>-352.64</v>
      </c>
      <c r="J110" s="15"/>
      <c r="K110" s="15"/>
      <c r="N110" s="15"/>
      <c r="O110" s="15"/>
      <c r="W110" s="15"/>
      <c r="X110" s="15"/>
      <c r="Y110" s="15"/>
    </row>
    <row r="111" spans="1:25" x14ac:dyDescent="0.25">
      <c r="C111" s="15"/>
      <c r="E111" s="15">
        <v>65874</v>
      </c>
      <c r="F111" s="15">
        <v>65450</v>
      </c>
      <c r="G111" s="15">
        <f>ABS(E111-F111)</f>
        <v>424</v>
      </c>
      <c r="H111" s="15">
        <v>0.16</v>
      </c>
      <c r="I111" s="15">
        <f>G111*H111</f>
        <v>67.84</v>
      </c>
      <c r="J111" s="15">
        <f>SUM(I108:I111)</f>
        <v>-780.16</v>
      </c>
      <c r="K111" s="15">
        <f>SUM(G108:G111)</f>
        <v>1925</v>
      </c>
      <c r="L111" s="1">
        <f t="shared" ref="L111" si="66">J111/K111</f>
        <v>-0.40527792207792207</v>
      </c>
      <c r="N111" s="15"/>
      <c r="O111" s="15"/>
      <c r="W111" s="15"/>
      <c r="X111" s="15"/>
      <c r="Y111" s="15"/>
    </row>
    <row r="112" spans="1:25" x14ac:dyDescent="0.25">
      <c r="C112" s="15">
        <v>55</v>
      </c>
      <c r="E112" s="15">
        <v>65450</v>
      </c>
      <c r="F112" s="15">
        <v>65425</v>
      </c>
      <c r="G112" s="15">
        <f>ABS(E112-F112)</f>
        <v>25</v>
      </c>
      <c r="H112" s="15">
        <v>-0.28000000000000003</v>
      </c>
      <c r="I112" s="15">
        <f>G112*H112</f>
        <v>-7.0000000000000009</v>
      </c>
      <c r="J112" s="15"/>
      <c r="K112" s="15"/>
      <c r="N112" s="15"/>
      <c r="O112" s="15"/>
      <c r="W112" s="15"/>
      <c r="X112" s="15"/>
      <c r="Y112" s="15"/>
    </row>
    <row r="113" spans="1:25" x14ac:dyDescent="0.25">
      <c r="C113" s="15"/>
      <c r="E113" s="47">
        <v>65425</v>
      </c>
      <c r="F113" s="47">
        <v>64625</v>
      </c>
      <c r="G113" s="15">
        <f t="shared" ref="G113" si="67">ABS(E113-F113)</f>
        <v>800</v>
      </c>
      <c r="H113" s="47">
        <v>-0.28000000000000003</v>
      </c>
      <c r="I113" s="15">
        <f t="shared" ref="I113" si="68">G113*H113</f>
        <v>-224.00000000000003</v>
      </c>
      <c r="J113" s="15">
        <f t="shared" ref="J113" si="69">SUM(I108:I113)</f>
        <v>-1011.16</v>
      </c>
      <c r="K113" s="15">
        <f t="shared" ref="K113" si="70">SUM(G108:G113)</f>
        <v>2750</v>
      </c>
      <c r="L113" s="1">
        <f t="shared" ref="L113" si="71">J113/K113</f>
        <v>-0.36769454545454544</v>
      </c>
      <c r="N113" s="15"/>
      <c r="O113" s="15"/>
      <c r="W113" s="15"/>
      <c r="X113" s="15"/>
      <c r="Y113" s="15"/>
    </row>
    <row r="114" spans="1:25" x14ac:dyDescent="0.25">
      <c r="C114" s="15"/>
      <c r="F114" s="15"/>
      <c r="G114" s="15"/>
      <c r="H114" s="15"/>
      <c r="I114" s="15"/>
      <c r="J114" s="15"/>
      <c r="N114" s="15"/>
      <c r="O114" s="15"/>
      <c r="W114" s="15"/>
      <c r="X114" s="15"/>
      <c r="Y114" s="15"/>
    </row>
    <row r="115" spans="1:25" x14ac:dyDescent="0.25">
      <c r="A115" s="1" t="s">
        <v>158</v>
      </c>
      <c r="C115" s="15">
        <v>20</v>
      </c>
      <c r="E115" s="15">
        <v>66425</v>
      </c>
      <c r="F115" s="15">
        <v>65874</v>
      </c>
      <c r="G115" s="15">
        <f>ABS(E115-F115)</f>
        <v>551</v>
      </c>
      <c r="H115" s="15">
        <v>-0.64</v>
      </c>
      <c r="I115" s="15">
        <f>G115*H115</f>
        <v>-352.64</v>
      </c>
      <c r="J115" s="15"/>
      <c r="K115" s="15"/>
      <c r="N115" s="15"/>
      <c r="O115" s="15"/>
      <c r="W115" s="15"/>
      <c r="X115" s="15"/>
      <c r="Y115" s="15"/>
    </row>
    <row r="116" spans="1:25" x14ac:dyDescent="0.25">
      <c r="C116" s="15"/>
      <c r="E116" s="15">
        <v>65874</v>
      </c>
      <c r="F116" s="15">
        <v>65450</v>
      </c>
      <c r="G116" s="15">
        <f>ABS(E116-F116)</f>
        <v>424</v>
      </c>
      <c r="H116" s="15">
        <v>0.16</v>
      </c>
      <c r="I116" s="15">
        <f>G116*H116</f>
        <v>67.84</v>
      </c>
      <c r="J116" s="15"/>
      <c r="K116" s="15"/>
      <c r="N116" s="15"/>
      <c r="O116" s="15"/>
      <c r="W116" s="15"/>
      <c r="X116" s="15"/>
      <c r="Y116" s="15"/>
    </row>
    <row r="117" spans="1:25" x14ac:dyDescent="0.25">
      <c r="C117" s="15"/>
      <c r="E117" s="15">
        <v>65450</v>
      </c>
      <c r="F117" s="15">
        <v>65425</v>
      </c>
      <c r="G117" s="15">
        <f>ABS(E117-F117)</f>
        <v>25</v>
      </c>
      <c r="H117" s="15">
        <v>-0.28000000000000003</v>
      </c>
      <c r="I117" s="15">
        <f>G117*H117</f>
        <v>-7.0000000000000009</v>
      </c>
      <c r="J117" s="15">
        <f>SUM(I115:I117)</f>
        <v>-291.79999999999995</v>
      </c>
      <c r="K117" s="15">
        <f>SUM(G115:G117)</f>
        <v>1000</v>
      </c>
      <c r="L117" s="1">
        <f t="shared" ref="L117:L120" si="72">J117/K117</f>
        <v>-0.29179999999999995</v>
      </c>
      <c r="N117" s="15"/>
      <c r="O117" s="15"/>
      <c r="W117" s="15"/>
      <c r="X117" s="15"/>
      <c r="Y117" s="15"/>
    </row>
    <row r="118" spans="1:25" x14ac:dyDescent="0.25">
      <c r="C118" s="15">
        <v>35</v>
      </c>
      <c r="E118" s="47">
        <v>65425</v>
      </c>
      <c r="F118" s="47">
        <v>64625</v>
      </c>
      <c r="G118" s="15">
        <f t="shared" ref="G118:G120" si="73">ABS(E118-F118)</f>
        <v>800</v>
      </c>
      <c r="H118" s="47">
        <v>-0.28000000000000003</v>
      </c>
      <c r="I118" s="15">
        <f t="shared" ref="I118:I120" si="74">G118*H118</f>
        <v>-224.00000000000003</v>
      </c>
      <c r="J118" s="15">
        <f t="shared" ref="J118" si="75">SUM(I115:I118)</f>
        <v>-515.79999999999995</v>
      </c>
      <c r="K118" s="15">
        <f t="shared" ref="K118" si="76">SUM(G115:G118)</f>
        <v>1800</v>
      </c>
      <c r="L118" s="1">
        <f t="shared" si="72"/>
        <v>-0.28655555555555551</v>
      </c>
      <c r="N118" s="15"/>
      <c r="O118" s="15"/>
      <c r="W118" s="15"/>
      <c r="X118" s="15"/>
      <c r="Y118" s="15"/>
    </row>
    <row r="119" spans="1:25" x14ac:dyDescent="0.25">
      <c r="C119" s="15">
        <v>55</v>
      </c>
      <c r="E119" s="15">
        <v>64625</v>
      </c>
      <c r="F119" s="15">
        <v>64410</v>
      </c>
      <c r="G119" s="15">
        <f t="shared" si="73"/>
        <v>215</v>
      </c>
      <c r="H119" s="15">
        <v>-0.28000000000000003</v>
      </c>
      <c r="I119" s="15">
        <f t="shared" si="74"/>
        <v>-60.2</v>
      </c>
      <c r="J119" s="15"/>
      <c r="K119" s="15"/>
      <c r="N119" s="15"/>
      <c r="O119" s="15"/>
      <c r="W119" s="15"/>
      <c r="X119" s="15"/>
      <c r="Y119" s="15"/>
    </row>
    <row r="120" spans="1:25" x14ac:dyDescent="0.25">
      <c r="C120" s="15"/>
      <c r="E120" s="15">
        <v>64410</v>
      </c>
      <c r="F120" s="15">
        <v>63950</v>
      </c>
      <c r="G120" s="15">
        <f t="shared" si="73"/>
        <v>460</v>
      </c>
      <c r="H120" s="15">
        <v>3.97</v>
      </c>
      <c r="I120" s="15">
        <f t="shared" si="74"/>
        <v>1826.2</v>
      </c>
      <c r="J120" s="15">
        <f>SUM(I115:I120)</f>
        <v>1250.2</v>
      </c>
      <c r="K120" s="15">
        <f>SUM(G115:G120)</f>
        <v>2475</v>
      </c>
      <c r="L120" s="1">
        <f t="shared" si="72"/>
        <v>0.5051313131313131</v>
      </c>
      <c r="N120" s="15"/>
      <c r="O120" s="15"/>
      <c r="W120" s="15"/>
      <c r="X120" s="15"/>
      <c r="Y120" s="15"/>
    </row>
    <row r="121" spans="1:25" x14ac:dyDescent="0.25">
      <c r="C121" s="15"/>
      <c r="N121" s="15"/>
      <c r="O121" s="15"/>
      <c r="W121" s="15"/>
      <c r="X121" s="15"/>
      <c r="Y121" s="15"/>
    </row>
    <row r="122" spans="1:25" x14ac:dyDescent="0.25">
      <c r="A122" s="1" t="s">
        <v>157</v>
      </c>
      <c r="C122" s="15">
        <v>15</v>
      </c>
      <c r="E122" s="47">
        <v>65425</v>
      </c>
      <c r="F122" s="47">
        <v>64625</v>
      </c>
      <c r="G122" s="15">
        <f t="shared" ref="G122:G129" si="77">ABS(E122-F122)</f>
        <v>800</v>
      </c>
      <c r="H122" s="47">
        <v>-0.28000000000000003</v>
      </c>
      <c r="I122" s="15">
        <f t="shared" ref="I122:I129" si="78">G122*H122</f>
        <v>-224.00000000000003</v>
      </c>
      <c r="J122" s="15">
        <f>SUM(I122)</f>
        <v>-224.00000000000003</v>
      </c>
      <c r="K122" s="15">
        <f>SUM(G122)</f>
        <v>800</v>
      </c>
      <c r="L122" s="1">
        <f t="shared" ref="L122" si="79">J122/K122</f>
        <v>-0.28000000000000003</v>
      </c>
      <c r="N122" s="15"/>
      <c r="O122" s="15"/>
      <c r="W122" s="15"/>
      <c r="X122" s="15"/>
      <c r="Y122" s="15"/>
    </row>
    <row r="123" spans="1:25" s="48" customFormat="1" x14ac:dyDescent="0.25">
      <c r="C123" s="15">
        <v>35</v>
      </c>
      <c r="D123" s="1"/>
      <c r="E123" s="15">
        <v>64625</v>
      </c>
      <c r="F123" s="15">
        <v>64410</v>
      </c>
      <c r="G123" s="15">
        <f t="shared" si="77"/>
        <v>215</v>
      </c>
      <c r="H123" s="15">
        <v>-0.28000000000000003</v>
      </c>
      <c r="I123" s="15">
        <f t="shared" si="78"/>
        <v>-60.2</v>
      </c>
      <c r="J123" s="15"/>
      <c r="K123" s="15"/>
      <c r="L123" s="1"/>
      <c r="N123" s="47"/>
      <c r="O123" s="47"/>
      <c r="W123" s="15"/>
      <c r="X123" s="47"/>
      <c r="Y123" s="47"/>
    </row>
    <row r="124" spans="1:25" x14ac:dyDescent="0.25">
      <c r="C124" s="15"/>
      <c r="E124" s="15">
        <v>64410</v>
      </c>
      <c r="F124" s="15">
        <v>63950</v>
      </c>
      <c r="G124" s="15">
        <f t="shared" si="77"/>
        <v>460</v>
      </c>
      <c r="H124" s="15">
        <v>3.97</v>
      </c>
      <c r="I124" s="15">
        <f t="shared" si="78"/>
        <v>1826.2</v>
      </c>
      <c r="J124" s="15">
        <f>SUM(I122:I124)</f>
        <v>1542</v>
      </c>
      <c r="K124" s="15">
        <f>SUM(G122:G124)</f>
        <v>1475</v>
      </c>
      <c r="L124" s="1">
        <f t="shared" ref="L124:L129" si="80">J124/K124</f>
        <v>1.0454237288135593</v>
      </c>
      <c r="N124" s="15"/>
      <c r="O124" s="15"/>
      <c r="W124" s="15"/>
      <c r="X124" s="15"/>
      <c r="Y124" s="15"/>
    </row>
    <row r="125" spans="1:25" x14ac:dyDescent="0.25">
      <c r="C125" s="15">
        <v>45</v>
      </c>
      <c r="E125" s="15">
        <v>63950</v>
      </c>
      <c r="F125" s="15">
        <v>63685</v>
      </c>
      <c r="G125" s="15">
        <f t="shared" si="77"/>
        <v>265</v>
      </c>
      <c r="H125" s="15">
        <v>3.97</v>
      </c>
      <c r="I125" s="15">
        <f t="shared" si="78"/>
        <v>1052.05</v>
      </c>
      <c r="J125" s="15"/>
      <c r="K125" s="15"/>
      <c r="N125" s="15"/>
      <c r="O125" s="15"/>
      <c r="W125" s="15"/>
      <c r="X125" s="15"/>
      <c r="Y125" s="15"/>
    </row>
    <row r="126" spans="1:25" x14ac:dyDescent="0.25">
      <c r="C126" s="15"/>
      <c r="E126" s="15">
        <v>63685</v>
      </c>
      <c r="F126" s="15">
        <v>63414</v>
      </c>
      <c r="G126" s="15">
        <f t="shared" si="77"/>
        <v>271</v>
      </c>
      <c r="H126" s="15">
        <v>-2.88</v>
      </c>
      <c r="I126" s="15">
        <f t="shared" si="78"/>
        <v>-780.48</v>
      </c>
      <c r="J126" s="15">
        <f>SUM(I122:I126)</f>
        <v>1813.5700000000002</v>
      </c>
      <c r="K126" s="15">
        <f>SUM(G122:G126)</f>
        <v>2011</v>
      </c>
      <c r="L126" s="1">
        <f t="shared" si="80"/>
        <v>0.90182496270512191</v>
      </c>
      <c r="N126" s="15"/>
      <c r="O126" s="15"/>
      <c r="W126" s="15"/>
      <c r="X126" s="15"/>
      <c r="Y126" s="15"/>
    </row>
    <row r="127" spans="1:25" x14ac:dyDescent="0.25">
      <c r="C127" s="15">
        <v>55</v>
      </c>
      <c r="E127" s="15">
        <v>63414</v>
      </c>
      <c r="F127" s="15">
        <v>62880</v>
      </c>
      <c r="G127" s="15">
        <f t="shared" si="77"/>
        <v>534</v>
      </c>
      <c r="H127" s="15">
        <v>-2.88</v>
      </c>
      <c r="I127" s="15">
        <f t="shared" si="78"/>
        <v>-1537.9199999999998</v>
      </c>
      <c r="J127" s="15">
        <f>SUM(I122:I127)</f>
        <v>275.65000000000032</v>
      </c>
      <c r="K127" s="15">
        <f>SUM(G122:G127)</f>
        <v>2545</v>
      </c>
      <c r="L127" s="1">
        <f t="shared" si="80"/>
        <v>0.10831041257367399</v>
      </c>
      <c r="N127" s="15"/>
      <c r="O127" s="15"/>
      <c r="W127" s="15"/>
      <c r="X127" s="15"/>
      <c r="Y127" s="15"/>
    </row>
    <row r="128" spans="1:25" x14ac:dyDescent="0.25">
      <c r="C128" s="15"/>
      <c r="E128" s="15">
        <v>62880</v>
      </c>
      <c r="F128" s="15">
        <v>62650</v>
      </c>
      <c r="G128" s="15">
        <f t="shared" si="77"/>
        <v>230</v>
      </c>
      <c r="H128" s="15">
        <v>-2.88</v>
      </c>
      <c r="I128" s="15">
        <f t="shared" si="78"/>
        <v>-662.4</v>
      </c>
      <c r="J128" s="15"/>
      <c r="K128" s="15"/>
      <c r="N128" s="15"/>
      <c r="O128" s="15"/>
      <c r="W128" s="15"/>
      <c r="X128" s="15"/>
      <c r="Y128" s="15"/>
    </row>
    <row r="129" spans="1:25" x14ac:dyDescent="0.25">
      <c r="C129" s="15"/>
      <c r="D129" s="1" t="s">
        <v>180</v>
      </c>
      <c r="E129" s="15">
        <v>62650</v>
      </c>
      <c r="F129" s="15">
        <v>62230</v>
      </c>
      <c r="G129" s="15">
        <f t="shared" si="77"/>
        <v>420</v>
      </c>
      <c r="H129" s="15">
        <v>0.38</v>
      </c>
      <c r="I129" s="15">
        <f t="shared" si="78"/>
        <v>159.6</v>
      </c>
      <c r="J129" s="15">
        <f>SUM(I122:I129)</f>
        <v>-227.14999999999966</v>
      </c>
      <c r="K129" s="15">
        <f>SUM(G122:G129)</f>
        <v>3195</v>
      </c>
      <c r="L129" s="1">
        <f t="shared" si="80"/>
        <v>-7.1095461658841841E-2</v>
      </c>
      <c r="N129" s="15"/>
      <c r="O129" s="15"/>
      <c r="W129" s="15"/>
      <c r="X129" s="15"/>
      <c r="Y129" s="15"/>
    </row>
    <row r="130" spans="1:25" x14ac:dyDescent="0.25">
      <c r="C130" s="15"/>
      <c r="E130" s="15"/>
      <c r="F130" s="15"/>
      <c r="G130" s="15"/>
      <c r="H130" s="15"/>
      <c r="I130" s="15"/>
      <c r="J130" s="15"/>
      <c r="K130" s="15"/>
      <c r="N130" s="15"/>
      <c r="O130" s="15"/>
      <c r="W130" s="15"/>
      <c r="X130" s="15"/>
      <c r="Y130" s="15"/>
    </row>
    <row r="131" spans="1:25" x14ac:dyDescent="0.25">
      <c r="A131" s="1" t="s">
        <v>156</v>
      </c>
      <c r="C131" s="15">
        <v>20</v>
      </c>
      <c r="E131" s="15">
        <v>64625</v>
      </c>
      <c r="F131" s="15">
        <v>64410</v>
      </c>
      <c r="G131" s="15">
        <f t="shared" ref="G131:G141" si="81">ABS(E131-F131)</f>
        <v>215</v>
      </c>
      <c r="H131" s="15">
        <v>-0.28000000000000003</v>
      </c>
      <c r="I131" s="15">
        <f t="shared" ref="I131:I141" si="82">G131*H131</f>
        <v>-60.2</v>
      </c>
      <c r="J131" s="15"/>
      <c r="K131" s="15"/>
      <c r="N131" s="15"/>
      <c r="O131" s="15"/>
      <c r="W131" s="15"/>
      <c r="X131" s="15"/>
      <c r="Y131" s="15"/>
    </row>
    <row r="132" spans="1:25" x14ac:dyDescent="0.25">
      <c r="C132" s="15"/>
      <c r="E132" s="15">
        <v>64410</v>
      </c>
      <c r="F132" s="15">
        <v>63950</v>
      </c>
      <c r="G132" s="15">
        <f t="shared" si="81"/>
        <v>460</v>
      </c>
      <c r="H132" s="15">
        <v>3.97</v>
      </c>
      <c r="I132" s="15">
        <f t="shared" si="82"/>
        <v>1826.2</v>
      </c>
      <c r="J132" s="15">
        <f>SUM(I131:I132)</f>
        <v>1766</v>
      </c>
      <c r="K132" s="15">
        <f>SUM(G131:G132)</f>
        <v>675</v>
      </c>
      <c r="L132" s="1">
        <f t="shared" ref="L132" si="83">J132/K132</f>
        <v>2.6162962962962961</v>
      </c>
      <c r="N132" s="15"/>
      <c r="O132" s="15"/>
      <c r="W132" s="15"/>
      <c r="X132" s="15"/>
      <c r="Y132" s="15"/>
    </row>
    <row r="133" spans="1:25" x14ac:dyDescent="0.25">
      <c r="C133" s="15">
        <v>35</v>
      </c>
      <c r="E133" s="15">
        <v>63950</v>
      </c>
      <c r="F133" s="15">
        <v>63685</v>
      </c>
      <c r="G133" s="15">
        <f t="shared" si="81"/>
        <v>265</v>
      </c>
      <c r="H133" s="15">
        <v>3.97</v>
      </c>
      <c r="I133" s="15">
        <f t="shared" si="82"/>
        <v>1052.05</v>
      </c>
      <c r="J133" s="15"/>
      <c r="K133" s="15"/>
      <c r="N133" s="15"/>
      <c r="O133" s="15"/>
      <c r="W133" s="15"/>
      <c r="X133" s="15"/>
      <c r="Y133" s="15"/>
    </row>
    <row r="134" spans="1:25" x14ac:dyDescent="0.25">
      <c r="C134" s="15"/>
      <c r="E134" s="15">
        <v>63685</v>
      </c>
      <c r="F134" s="15">
        <v>63414</v>
      </c>
      <c r="G134" s="15">
        <f t="shared" si="81"/>
        <v>271</v>
      </c>
      <c r="H134" s="15">
        <v>-2.88</v>
      </c>
      <c r="I134" s="15">
        <f t="shared" si="82"/>
        <v>-780.48</v>
      </c>
      <c r="J134" s="15">
        <f>SUM(I131:I134)</f>
        <v>2037.5700000000002</v>
      </c>
      <c r="K134" s="15">
        <f>SUM(G131:G134)</f>
        <v>1211</v>
      </c>
      <c r="L134" s="1">
        <f t="shared" ref="L134:L141" si="84">J134/K134</f>
        <v>1.6825516102394718</v>
      </c>
      <c r="N134" s="15"/>
      <c r="O134" s="15"/>
      <c r="W134" s="15"/>
      <c r="X134" s="15"/>
      <c r="Y134" s="15"/>
    </row>
    <row r="135" spans="1:25" x14ac:dyDescent="0.25">
      <c r="C135" s="15">
        <v>45</v>
      </c>
      <c r="E135" s="15">
        <v>63414</v>
      </c>
      <c r="F135" s="15">
        <v>62880</v>
      </c>
      <c r="G135" s="15">
        <f t="shared" si="81"/>
        <v>534</v>
      </c>
      <c r="H135" s="15">
        <v>-2.88</v>
      </c>
      <c r="I135" s="15">
        <f t="shared" si="82"/>
        <v>-1537.9199999999998</v>
      </c>
      <c r="J135" s="15">
        <f>SUM(I131:I135)</f>
        <v>499.65000000000032</v>
      </c>
      <c r="K135" s="15">
        <f>SUM(G131:G135)</f>
        <v>1745</v>
      </c>
      <c r="L135" s="1">
        <f t="shared" si="84"/>
        <v>0.28633237822349589</v>
      </c>
      <c r="N135" s="15"/>
      <c r="O135" s="15"/>
      <c r="W135" s="15"/>
      <c r="X135" s="15"/>
      <c r="Y135" s="15"/>
    </row>
    <row r="136" spans="1:25" x14ac:dyDescent="0.25">
      <c r="C136" s="15">
        <v>55</v>
      </c>
      <c r="E136" s="15">
        <v>62880</v>
      </c>
      <c r="F136" s="15">
        <v>62650</v>
      </c>
      <c r="G136" s="15">
        <f t="shared" si="81"/>
        <v>230</v>
      </c>
      <c r="H136" s="15">
        <v>-2.88</v>
      </c>
      <c r="I136" s="15">
        <f t="shared" si="82"/>
        <v>-662.4</v>
      </c>
      <c r="J136" s="15"/>
      <c r="K136" s="15"/>
      <c r="N136" s="15"/>
      <c r="O136" s="15"/>
      <c r="W136" s="15"/>
      <c r="X136" s="15"/>
      <c r="Y136" s="15"/>
    </row>
    <row r="137" spans="1:25" s="48" customFormat="1" x14ac:dyDescent="0.25">
      <c r="C137" s="15"/>
      <c r="D137" s="1"/>
      <c r="E137" s="15">
        <v>62650</v>
      </c>
      <c r="F137" s="15">
        <v>62230</v>
      </c>
      <c r="G137" s="15">
        <f t="shared" si="81"/>
        <v>420</v>
      </c>
      <c r="H137" s="15">
        <v>0.38</v>
      </c>
      <c r="I137" s="15">
        <f t="shared" si="82"/>
        <v>159.6</v>
      </c>
      <c r="J137" s="15">
        <f>SUM(I131:I137)</f>
        <v>-3.1499999999996646</v>
      </c>
      <c r="K137" s="15">
        <f>SUM(G131:G137)</f>
        <v>2395</v>
      </c>
      <c r="L137" s="1">
        <f t="shared" si="84"/>
        <v>-1.315240083507167E-3</v>
      </c>
      <c r="N137" s="47"/>
      <c r="O137" s="47"/>
      <c r="W137" s="15"/>
      <c r="X137" s="47"/>
      <c r="Y137" s="47"/>
    </row>
    <row r="138" spans="1:25" s="48" customFormat="1" x14ac:dyDescent="0.25">
      <c r="C138" s="15">
        <v>60</v>
      </c>
      <c r="D138" s="1"/>
      <c r="E138" s="47">
        <v>62230</v>
      </c>
      <c r="F138" s="47">
        <v>61575</v>
      </c>
      <c r="G138" s="15">
        <f t="shared" si="81"/>
        <v>655</v>
      </c>
      <c r="H138" s="47">
        <v>0.38</v>
      </c>
      <c r="I138" s="15">
        <f t="shared" si="82"/>
        <v>248.9</v>
      </c>
      <c r="J138" s="15"/>
      <c r="K138" s="15"/>
      <c r="L138" s="1"/>
      <c r="N138" s="47"/>
      <c r="O138" s="47"/>
      <c r="W138" s="15"/>
      <c r="X138" s="47"/>
      <c r="Y138" s="47"/>
    </row>
    <row r="139" spans="1:25" s="48" customFormat="1" x14ac:dyDescent="0.25">
      <c r="C139" s="15"/>
      <c r="D139" s="1"/>
      <c r="E139" s="15">
        <v>61575</v>
      </c>
      <c r="F139" s="15">
        <v>61477</v>
      </c>
      <c r="G139" s="15">
        <f t="shared" si="81"/>
        <v>98</v>
      </c>
      <c r="H139" s="15">
        <v>-0.87</v>
      </c>
      <c r="I139" s="15">
        <f t="shared" si="82"/>
        <v>-85.26</v>
      </c>
      <c r="J139" s="15">
        <f>SUM(I131:I139)</f>
        <v>160.49000000000035</v>
      </c>
      <c r="K139" s="15">
        <f>SUM(G131:G139)</f>
        <v>3148</v>
      </c>
      <c r="L139" s="1">
        <f t="shared" si="84"/>
        <v>5.0981575603557927E-2</v>
      </c>
      <c r="N139" s="47"/>
      <c r="O139" s="47"/>
      <c r="W139" s="15"/>
      <c r="X139" s="47"/>
      <c r="Y139" s="47"/>
    </row>
    <row r="140" spans="1:25" s="48" customFormat="1" x14ac:dyDescent="0.25">
      <c r="C140" s="15">
        <v>65</v>
      </c>
      <c r="D140" s="1"/>
      <c r="E140" s="15">
        <v>61477</v>
      </c>
      <c r="F140" s="15">
        <v>60800</v>
      </c>
      <c r="G140" s="15">
        <f t="shared" si="81"/>
        <v>677</v>
      </c>
      <c r="H140" s="15">
        <v>-0.87</v>
      </c>
      <c r="I140" s="15">
        <f t="shared" si="82"/>
        <v>-588.99</v>
      </c>
      <c r="J140" s="15"/>
      <c r="K140" s="15"/>
      <c r="L140" s="1"/>
      <c r="N140" s="47"/>
      <c r="O140" s="47"/>
      <c r="W140" s="15"/>
      <c r="X140" s="47"/>
      <c r="Y140" s="47"/>
    </row>
    <row r="141" spans="1:25" s="48" customFormat="1" x14ac:dyDescent="0.25">
      <c r="C141" s="15"/>
      <c r="D141" s="1"/>
      <c r="E141" s="15">
        <v>60800</v>
      </c>
      <c r="F141" s="15">
        <v>60300</v>
      </c>
      <c r="G141" s="15">
        <f t="shared" si="81"/>
        <v>500</v>
      </c>
      <c r="H141" s="15">
        <v>-0.87</v>
      </c>
      <c r="I141" s="15">
        <f t="shared" si="82"/>
        <v>-435</v>
      </c>
      <c r="J141" s="15">
        <f>SUM(I131:I141)</f>
        <v>-863.49999999999966</v>
      </c>
      <c r="K141" s="15">
        <f>SUM(G131:G141)</f>
        <v>4325</v>
      </c>
      <c r="L141" s="1">
        <f t="shared" si="84"/>
        <v>-0.19965317919075137</v>
      </c>
      <c r="N141" s="47"/>
      <c r="O141" s="47"/>
      <c r="W141" s="15"/>
      <c r="X141" s="47"/>
      <c r="Y141" s="47"/>
    </row>
    <row r="142" spans="1:25" s="48" customFormat="1" x14ac:dyDescent="0.25">
      <c r="C142" s="15"/>
      <c r="D142" s="1"/>
      <c r="E142" s="15"/>
      <c r="F142" s="15"/>
      <c r="G142" s="15"/>
      <c r="H142" s="15"/>
      <c r="I142" s="15"/>
      <c r="J142" s="15"/>
      <c r="K142" s="15"/>
      <c r="L142" s="1"/>
      <c r="N142" s="47"/>
      <c r="O142" s="47"/>
      <c r="W142" s="15"/>
      <c r="X142" s="47"/>
      <c r="Y142" s="47"/>
    </row>
    <row r="143" spans="1:25" s="48" customFormat="1" x14ac:dyDescent="0.25">
      <c r="A143" s="48" t="s">
        <v>154</v>
      </c>
      <c r="C143" s="15">
        <v>10</v>
      </c>
      <c r="D143" s="1"/>
      <c r="E143" s="15">
        <v>63950</v>
      </c>
      <c r="F143" s="15">
        <v>63685</v>
      </c>
      <c r="G143" s="15">
        <f t="shared" ref="G143:G151" si="85">ABS(E143-F143)</f>
        <v>265</v>
      </c>
      <c r="H143" s="15">
        <v>3.97</v>
      </c>
      <c r="I143" s="15">
        <f t="shared" ref="I143:I151" si="86">G143*H143</f>
        <v>1052.05</v>
      </c>
      <c r="J143" s="15"/>
      <c r="K143" s="15"/>
      <c r="L143" s="1"/>
      <c r="N143" s="47"/>
      <c r="O143" s="47"/>
      <c r="W143" s="15"/>
      <c r="X143" s="47"/>
      <c r="Y143" s="47"/>
    </row>
    <row r="144" spans="1:25" s="48" customFormat="1" x14ac:dyDescent="0.25">
      <c r="C144" s="15"/>
      <c r="D144" s="1"/>
      <c r="E144" s="15">
        <v>63685</v>
      </c>
      <c r="F144" s="15">
        <v>63414</v>
      </c>
      <c r="G144" s="15">
        <f t="shared" si="85"/>
        <v>271</v>
      </c>
      <c r="H144" s="15">
        <v>-2.88</v>
      </c>
      <c r="I144" s="15">
        <f t="shared" si="86"/>
        <v>-780.48</v>
      </c>
      <c r="J144" s="15">
        <f>SUM(I141:I144)</f>
        <v>-163.43000000000006</v>
      </c>
      <c r="K144" s="15">
        <f>SUM(G141:G144)</f>
        <v>1036</v>
      </c>
      <c r="L144" s="1">
        <f t="shared" ref="L144:L145" si="87">J144/K144</f>
        <v>-0.15775096525096532</v>
      </c>
      <c r="N144" s="47"/>
      <c r="O144" s="47"/>
      <c r="W144" s="15"/>
      <c r="X144" s="47"/>
      <c r="Y144" s="47"/>
    </row>
    <row r="145" spans="1:25" s="48" customFormat="1" x14ac:dyDescent="0.25">
      <c r="C145" s="15">
        <v>20</v>
      </c>
      <c r="D145" s="1"/>
      <c r="E145" s="15">
        <v>63414</v>
      </c>
      <c r="F145" s="15">
        <v>62880</v>
      </c>
      <c r="G145" s="15">
        <f t="shared" si="85"/>
        <v>534</v>
      </c>
      <c r="H145" s="15">
        <v>-2.88</v>
      </c>
      <c r="I145" s="15">
        <f t="shared" si="86"/>
        <v>-1537.9199999999998</v>
      </c>
      <c r="J145" s="15">
        <f>SUM(I141:I145)</f>
        <v>-1701.35</v>
      </c>
      <c r="K145" s="15">
        <f>SUM(G141:G145)</f>
        <v>1570</v>
      </c>
      <c r="L145" s="1">
        <f t="shared" si="87"/>
        <v>-1.0836624203821656</v>
      </c>
      <c r="N145" s="47"/>
      <c r="O145" s="47"/>
      <c r="W145" s="15"/>
      <c r="X145" s="47"/>
      <c r="Y145" s="47"/>
    </row>
    <row r="146" spans="1:25" s="48" customFormat="1" x14ac:dyDescent="0.25">
      <c r="C146" s="15">
        <v>35</v>
      </c>
      <c r="D146" s="1"/>
      <c r="E146" s="15">
        <v>62880</v>
      </c>
      <c r="F146" s="15">
        <v>62650</v>
      </c>
      <c r="G146" s="15">
        <f t="shared" si="85"/>
        <v>230</v>
      </c>
      <c r="H146" s="15">
        <v>-2.88</v>
      </c>
      <c r="I146" s="15">
        <f t="shared" si="86"/>
        <v>-662.4</v>
      </c>
      <c r="J146" s="15"/>
      <c r="K146" s="15"/>
      <c r="L146" s="1"/>
      <c r="N146" s="47"/>
      <c r="O146" s="47"/>
      <c r="W146" s="15"/>
      <c r="X146" s="47"/>
      <c r="Y146" s="47"/>
    </row>
    <row r="147" spans="1:25" s="48" customFormat="1" x14ac:dyDescent="0.25">
      <c r="C147" s="15"/>
      <c r="D147" s="1"/>
      <c r="E147" s="15">
        <v>62650</v>
      </c>
      <c r="F147" s="15">
        <v>62230</v>
      </c>
      <c r="G147" s="15">
        <f t="shared" si="85"/>
        <v>420</v>
      </c>
      <c r="H147" s="15">
        <v>0.38</v>
      </c>
      <c r="I147" s="15">
        <f t="shared" si="86"/>
        <v>159.6</v>
      </c>
      <c r="J147" s="15">
        <f>SUM(I141:I147)</f>
        <v>-2204.15</v>
      </c>
      <c r="K147" s="15">
        <f>SUM(G141:G147)</f>
        <v>2220</v>
      </c>
      <c r="L147" s="1">
        <f t="shared" ref="L147" si="88">J147/K147</f>
        <v>-0.99286036036036041</v>
      </c>
      <c r="N147" s="47"/>
      <c r="O147" s="47"/>
      <c r="W147" s="15"/>
      <c r="X147" s="47"/>
      <c r="Y147" s="47"/>
    </row>
    <row r="148" spans="1:25" s="48" customFormat="1" x14ac:dyDescent="0.25">
      <c r="C148" s="15">
        <v>45</v>
      </c>
      <c r="D148" s="1"/>
      <c r="E148" s="47">
        <v>62230</v>
      </c>
      <c r="F148" s="47">
        <v>61575</v>
      </c>
      <c r="G148" s="15">
        <f t="shared" si="85"/>
        <v>655</v>
      </c>
      <c r="H148" s="47">
        <v>0.38</v>
      </c>
      <c r="I148" s="15">
        <f t="shared" si="86"/>
        <v>248.9</v>
      </c>
      <c r="J148" s="15"/>
      <c r="K148" s="15"/>
      <c r="L148" s="1"/>
      <c r="N148" s="47"/>
      <c r="O148" s="47"/>
      <c r="W148" s="15"/>
      <c r="X148" s="47"/>
      <c r="Y148" s="47"/>
    </row>
    <row r="149" spans="1:25" s="48" customFormat="1" x14ac:dyDescent="0.25">
      <c r="C149" s="15"/>
      <c r="D149" s="1"/>
      <c r="E149" s="15">
        <v>61575</v>
      </c>
      <c r="F149" s="15">
        <v>61477</v>
      </c>
      <c r="G149" s="15">
        <f t="shared" si="85"/>
        <v>98</v>
      </c>
      <c r="H149" s="15">
        <v>-0.87</v>
      </c>
      <c r="I149" s="15">
        <f t="shared" si="86"/>
        <v>-85.26</v>
      </c>
      <c r="J149" s="15">
        <f>SUM(I141:I149)</f>
        <v>-2040.51</v>
      </c>
      <c r="K149" s="15">
        <f>SUM(G141:G149)</f>
        <v>2973</v>
      </c>
      <c r="L149" s="1">
        <f t="shared" ref="L149" si="89">J149/K149</f>
        <v>-0.68634712411705345</v>
      </c>
      <c r="N149" s="47"/>
      <c r="O149" s="47"/>
      <c r="W149" s="15"/>
      <c r="X149" s="47"/>
      <c r="Y149" s="47"/>
    </row>
    <row r="150" spans="1:25" s="48" customFormat="1" x14ac:dyDescent="0.25">
      <c r="C150" s="15">
        <v>65</v>
      </c>
      <c r="D150" s="1"/>
      <c r="E150" s="15">
        <v>61477</v>
      </c>
      <c r="F150" s="15">
        <v>60800</v>
      </c>
      <c r="G150" s="15">
        <f t="shared" si="85"/>
        <v>677</v>
      </c>
      <c r="H150" s="15">
        <v>-0.87</v>
      </c>
      <c r="I150" s="15">
        <f t="shared" si="86"/>
        <v>-588.99</v>
      </c>
      <c r="J150" s="15"/>
      <c r="K150" s="15"/>
      <c r="L150" s="1"/>
      <c r="N150" s="47"/>
      <c r="O150" s="47"/>
      <c r="W150" s="15"/>
      <c r="X150" s="47"/>
      <c r="Y150" s="47"/>
    </row>
    <row r="151" spans="1:25" s="48" customFormat="1" x14ac:dyDescent="0.25">
      <c r="C151" s="15"/>
      <c r="D151" s="1"/>
      <c r="E151" s="15">
        <v>60800</v>
      </c>
      <c r="F151" s="15">
        <v>60300</v>
      </c>
      <c r="G151" s="15">
        <f t="shared" si="85"/>
        <v>500</v>
      </c>
      <c r="H151" s="15">
        <v>-0.87</v>
      </c>
      <c r="I151" s="15">
        <f t="shared" si="86"/>
        <v>-435</v>
      </c>
      <c r="J151" s="15">
        <f>SUM(I141:I151)</f>
        <v>-3064.5</v>
      </c>
      <c r="K151" s="15">
        <f>SUM(G141:G151)</f>
        <v>4150</v>
      </c>
      <c r="L151" s="1">
        <f t="shared" ref="L151" si="90">J151/K151</f>
        <v>-0.73843373493975906</v>
      </c>
      <c r="N151" s="47"/>
      <c r="O151" s="47"/>
      <c r="W151" s="15"/>
      <c r="X151" s="47"/>
      <c r="Y151" s="47"/>
    </row>
    <row r="152" spans="1:25" s="48" customFormat="1" x14ac:dyDescent="0.25">
      <c r="C152" s="15"/>
      <c r="D152" s="1"/>
      <c r="E152" s="15"/>
      <c r="F152" s="15"/>
      <c r="G152" s="15"/>
      <c r="H152" s="15"/>
      <c r="I152" s="15"/>
      <c r="J152" s="15"/>
      <c r="K152" s="15"/>
      <c r="L152" s="1"/>
      <c r="N152" s="47"/>
      <c r="O152" s="47"/>
      <c r="W152" s="15"/>
      <c r="X152" s="47"/>
      <c r="Y152" s="47"/>
    </row>
    <row r="153" spans="1:25" s="48" customFormat="1" x14ac:dyDescent="0.25">
      <c r="A153" s="48" t="s">
        <v>153</v>
      </c>
      <c r="C153" s="15">
        <v>20</v>
      </c>
      <c r="D153" s="1"/>
      <c r="E153" s="15">
        <v>63414</v>
      </c>
      <c r="F153" s="15">
        <v>62880</v>
      </c>
      <c r="G153" s="15">
        <f t="shared" ref="G153:G160" si="91">ABS(E153-F153)</f>
        <v>534</v>
      </c>
      <c r="H153" s="15">
        <v>-2.88</v>
      </c>
      <c r="I153" s="15">
        <f t="shared" ref="I153:I160" si="92">G153*H153</f>
        <v>-1537.9199999999998</v>
      </c>
      <c r="J153" s="15"/>
      <c r="K153" s="15"/>
      <c r="L153" s="1"/>
      <c r="N153" s="47"/>
      <c r="O153" s="47"/>
      <c r="W153" s="15"/>
      <c r="X153" s="47"/>
      <c r="Y153" s="47"/>
    </row>
    <row r="154" spans="1:25" s="48" customFormat="1" x14ac:dyDescent="0.25">
      <c r="C154" s="15"/>
      <c r="D154" s="1"/>
      <c r="E154" s="15">
        <v>62880</v>
      </c>
      <c r="F154" s="15">
        <v>62650</v>
      </c>
      <c r="G154" s="15">
        <f t="shared" si="91"/>
        <v>230</v>
      </c>
      <c r="H154" s="15">
        <v>-2.88</v>
      </c>
      <c r="I154" s="15">
        <f t="shared" si="92"/>
        <v>-662.4</v>
      </c>
      <c r="J154" s="15"/>
      <c r="K154" s="15"/>
      <c r="L154" s="1"/>
      <c r="N154" s="47"/>
      <c r="O154" s="47"/>
      <c r="W154" s="15"/>
      <c r="X154" s="47"/>
      <c r="Y154" s="47"/>
    </row>
    <row r="155" spans="1:25" s="48" customFormat="1" x14ac:dyDescent="0.25">
      <c r="C155" s="15"/>
      <c r="D155" s="1"/>
      <c r="E155" s="15">
        <v>62650</v>
      </c>
      <c r="F155" s="15">
        <v>62230</v>
      </c>
      <c r="G155" s="15">
        <f t="shared" si="91"/>
        <v>420</v>
      </c>
      <c r="H155" s="15">
        <v>0.38</v>
      </c>
      <c r="I155" s="15">
        <f t="shared" si="92"/>
        <v>159.6</v>
      </c>
      <c r="J155" s="15">
        <f>SUM(I153:I155)</f>
        <v>-2040.7199999999998</v>
      </c>
      <c r="K155" s="15">
        <f>SUM(G153:G155)</f>
        <v>1184</v>
      </c>
      <c r="L155" s="1">
        <f t="shared" ref="L155" si="93">J155/K155</f>
        <v>-1.723581081081081</v>
      </c>
      <c r="N155" s="47"/>
      <c r="O155" s="47"/>
      <c r="W155" s="15"/>
      <c r="X155" s="47"/>
      <c r="Y155" s="47"/>
    </row>
    <row r="156" spans="1:25" s="48" customFormat="1" x14ac:dyDescent="0.25">
      <c r="C156" s="15">
        <v>35</v>
      </c>
      <c r="D156" s="1"/>
      <c r="E156" s="47">
        <v>62230</v>
      </c>
      <c r="F156" s="47">
        <v>61575</v>
      </c>
      <c r="G156" s="15">
        <f t="shared" si="91"/>
        <v>655</v>
      </c>
      <c r="H156" s="47">
        <v>0.38</v>
      </c>
      <c r="I156" s="15">
        <f t="shared" si="92"/>
        <v>248.9</v>
      </c>
      <c r="J156" s="15"/>
      <c r="K156" s="15"/>
      <c r="L156" s="1"/>
      <c r="N156" s="47"/>
      <c r="O156" s="47"/>
      <c r="W156" s="15"/>
      <c r="X156" s="47"/>
      <c r="Y156" s="47"/>
    </row>
    <row r="157" spans="1:25" s="48" customFormat="1" x14ac:dyDescent="0.25">
      <c r="C157" s="15"/>
      <c r="D157" s="1"/>
      <c r="E157" s="15">
        <v>61575</v>
      </c>
      <c r="F157" s="15">
        <v>61477</v>
      </c>
      <c r="G157" s="15">
        <f t="shared" si="91"/>
        <v>98</v>
      </c>
      <c r="H157" s="15">
        <v>-0.87</v>
      </c>
      <c r="I157" s="15">
        <f t="shared" si="92"/>
        <v>-85.26</v>
      </c>
      <c r="J157" s="15">
        <f>SUM(I153:I157)</f>
        <v>-1877.0799999999997</v>
      </c>
      <c r="K157" s="15">
        <f>SUM(G153:G157)</f>
        <v>1937</v>
      </c>
      <c r="L157" s="1">
        <f t="shared" ref="L157:L160" si="94">J157/K157</f>
        <v>-0.96906556530717591</v>
      </c>
      <c r="N157" s="47"/>
      <c r="O157" s="47"/>
      <c r="W157" s="15"/>
      <c r="X157" s="47"/>
      <c r="Y157" s="47"/>
    </row>
    <row r="158" spans="1:25" x14ac:dyDescent="0.25">
      <c r="C158" s="15">
        <v>60</v>
      </c>
      <c r="E158" s="15">
        <v>61477</v>
      </c>
      <c r="F158" s="15">
        <v>60800</v>
      </c>
      <c r="G158" s="15">
        <f t="shared" si="91"/>
        <v>677</v>
      </c>
      <c r="H158" s="15">
        <v>-0.87</v>
      </c>
      <c r="I158" s="15">
        <f t="shared" si="92"/>
        <v>-588.99</v>
      </c>
      <c r="J158" s="15"/>
      <c r="K158" s="15"/>
      <c r="M158" s="48"/>
      <c r="N158" s="15"/>
      <c r="O158" s="15"/>
      <c r="W158" s="15"/>
      <c r="X158" s="15"/>
      <c r="Y158" s="15"/>
    </row>
    <row r="159" spans="1:25" x14ac:dyDescent="0.25">
      <c r="C159" s="15"/>
      <c r="E159" s="15">
        <v>60800</v>
      </c>
      <c r="F159" s="15">
        <v>60300</v>
      </c>
      <c r="G159" s="15">
        <f t="shared" si="91"/>
        <v>500</v>
      </c>
      <c r="H159" s="15">
        <v>-0.87</v>
      </c>
      <c r="I159" s="15">
        <f t="shared" si="92"/>
        <v>-435</v>
      </c>
      <c r="J159" s="15">
        <f>SUM(I153:I159)</f>
        <v>-2901.0699999999997</v>
      </c>
      <c r="K159" s="15">
        <f>SUM(G153:G159)</f>
        <v>3114</v>
      </c>
      <c r="L159" s="1">
        <f t="shared" si="94"/>
        <v>-0.9316217084136158</v>
      </c>
      <c r="M159" s="48"/>
      <c r="N159" s="15"/>
      <c r="O159" s="15"/>
      <c r="W159" s="15"/>
      <c r="X159" s="15"/>
      <c r="Y159" s="15"/>
    </row>
    <row r="160" spans="1:25" x14ac:dyDescent="0.25">
      <c r="C160" s="15">
        <v>65</v>
      </c>
      <c r="E160" s="15">
        <v>60300</v>
      </c>
      <c r="F160" s="15">
        <v>59500</v>
      </c>
      <c r="G160" s="15">
        <f t="shared" si="91"/>
        <v>800</v>
      </c>
      <c r="H160" s="15">
        <v>-0.87</v>
      </c>
      <c r="I160" s="15">
        <f t="shared" si="92"/>
        <v>-696</v>
      </c>
      <c r="J160" s="15">
        <f>SUM(I153:I160)</f>
        <v>-3597.0699999999997</v>
      </c>
      <c r="K160" s="15">
        <f>SUM(G153:G160)</f>
        <v>3914</v>
      </c>
      <c r="L160" s="1">
        <f t="shared" si="94"/>
        <v>-0.91902657128257526</v>
      </c>
      <c r="M160" s="48"/>
      <c r="N160" s="15"/>
      <c r="O160" s="15"/>
      <c r="W160" s="15"/>
      <c r="X160" s="15"/>
      <c r="Y160" s="15"/>
    </row>
    <row r="161" spans="1:25" x14ac:dyDescent="0.25">
      <c r="C161" s="15"/>
      <c r="E161" s="15"/>
      <c r="F161" s="15"/>
      <c r="G161" s="15"/>
      <c r="H161" s="15"/>
      <c r="I161" s="15"/>
      <c r="J161" s="15"/>
      <c r="K161" s="15"/>
      <c r="M161" s="48"/>
      <c r="N161" s="15"/>
      <c r="O161" s="15"/>
      <c r="W161" s="15"/>
      <c r="X161" s="15"/>
      <c r="Y161" s="15"/>
    </row>
    <row r="162" spans="1:25" x14ac:dyDescent="0.25">
      <c r="A162" s="1" t="s">
        <v>152</v>
      </c>
      <c r="C162" s="15">
        <v>10</v>
      </c>
      <c r="E162" s="15">
        <v>62880</v>
      </c>
      <c r="F162" s="15">
        <v>62650</v>
      </c>
      <c r="G162" s="15">
        <f t="shared" ref="G162:G168" si="95">ABS(E162-F162)</f>
        <v>230</v>
      </c>
      <c r="H162" s="15">
        <v>-2.88</v>
      </c>
      <c r="I162" s="15">
        <f t="shared" ref="I162:I168" si="96">G162*H162</f>
        <v>-662.4</v>
      </c>
      <c r="J162" s="15"/>
      <c r="K162" s="15"/>
      <c r="M162" s="48"/>
      <c r="N162" s="15"/>
      <c r="O162" s="15"/>
      <c r="W162" s="15"/>
      <c r="X162" s="15"/>
      <c r="Y162" s="15"/>
    </row>
    <row r="163" spans="1:25" x14ac:dyDescent="0.25">
      <c r="C163" s="15"/>
      <c r="E163" s="15">
        <v>62650</v>
      </c>
      <c r="F163" s="15">
        <v>62230</v>
      </c>
      <c r="G163" s="15">
        <f t="shared" si="95"/>
        <v>420</v>
      </c>
      <c r="H163" s="15">
        <v>0.38</v>
      </c>
      <c r="I163" s="15">
        <f t="shared" si="96"/>
        <v>159.6</v>
      </c>
      <c r="J163" s="15">
        <f>SUM(I162:I163)</f>
        <v>-502.79999999999995</v>
      </c>
      <c r="K163" s="15">
        <f>SUM(G162:G163)</f>
        <v>650</v>
      </c>
      <c r="L163" s="1">
        <f t="shared" ref="L163" si="97">J163/K163</f>
        <v>-0.77353846153846151</v>
      </c>
      <c r="M163" s="48"/>
      <c r="N163" s="15"/>
      <c r="O163" s="15"/>
      <c r="W163" s="15"/>
      <c r="X163" s="15"/>
      <c r="Y163" s="15"/>
    </row>
    <row r="164" spans="1:25" x14ac:dyDescent="0.25">
      <c r="C164" s="15">
        <v>35</v>
      </c>
      <c r="E164" s="47">
        <v>62230</v>
      </c>
      <c r="F164" s="47">
        <v>61575</v>
      </c>
      <c r="G164" s="15">
        <f t="shared" si="95"/>
        <v>655</v>
      </c>
      <c r="H164" s="47">
        <v>0.38</v>
      </c>
      <c r="I164" s="15">
        <f t="shared" si="96"/>
        <v>248.9</v>
      </c>
      <c r="J164" s="15"/>
      <c r="K164" s="15"/>
      <c r="M164" s="48"/>
      <c r="N164" s="15"/>
      <c r="O164" s="15"/>
      <c r="W164" s="15"/>
      <c r="X164" s="15"/>
      <c r="Y164" s="15"/>
    </row>
    <row r="165" spans="1:25" x14ac:dyDescent="0.25">
      <c r="C165" s="15"/>
      <c r="E165" s="15">
        <v>61575</v>
      </c>
      <c r="F165" s="15">
        <v>61477</v>
      </c>
      <c r="G165" s="15">
        <f t="shared" si="95"/>
        <v>98</v>
      </c>
      <c r="H165" s="15">
        <v>-0.87</v>
      </c>
      <c r="I165" s="15">
        <f t="shared" si="96"/>
        <v>-85.26</v>
      </c>
      <c r="J165" s="15">
        <f>SUM(I162:I165)</f>
        <v>-339.15999999999997</v>
      </c>
      <c r="K165" s="15">
        <f>SUM(G162:G165)</f>
        <v>1403</v>
      </c>
      <c r="L165" s="1">
        <f t="shared" ref="L165:L168" si="98">J165/K165</f>
        <v>-0.2417391304347826</v>
      </c>
      <c r="M165" s="48"/>
      <c r="N165" s="15"/>
      <c r="O165" s="15"/>
      <c r="W165" s="15"/>
      <c r="X165" s="15"/>
      <c r="Y165" s="15"/>
    </row>
    <row r="166" spans="1:25" x14ac:dyDescent="0.25">
      <c r="C166" s="15">
        <v>55</v>
      </c>
      <c r="E166" s="15">
        <v>61477</v>
      </c>
      <c r="F166" s="15">
        <v>60800</v>
      </c>
      <c r="G166" s="15">
        <f t="shared" si="95"/>
        <v>677</v>
      </c>
      <c r="H166" s="15">
        <v>-0.87</v>
      </c>
      <c r="I166" s="15">
        <f t="shared" si="96"/>
        <v>-588.99</v>
      </c>
      <c r="J166" s="15"/>
      <c r="K166" s="15"/>
      <c r="N166" s="15"/>
      <c r="O166" s="15"/>
      <c r="W166" s="47"/>
    </row>
    <row r="167" spans="1:25" x14ac:dyDescent="0.25">
      <c r="C167" s="15"/>
      <c r="E167" s="15">
        <v>60800</v>
      </c>
      <c r="F167" s="15">
        <v>60300</v>
      </c>
      <c r="G167" s="15">
        <f t="shared" si="95"/>
        <v>500</v>
      </c>
      <c r="H167" s="15">
        <v>-0.87</v>
      </c>
      <c r="I167" s="15">
        <f t="shared" si="96"/>
        <v>-435</v>
      </c>
      <c r="J167" s="15">
        <f>SUM(I162:I167)</f>
        <v>-1363.15</v>
      </c>
      <c r="K167" s="15">
        <f>SUM(G162:G167)</f>
        <v>2580</v>
      </c>
      <c r="L167" s="1">
        <f t="shared" si="98"/>
        <v>-0.52835271317829458</v>
      </c>
      <c r="N167" s="15"/>
      <c r="O167" s="15"/>
      <c r="V167" s="15"/>
      <c r="W167" s="15"/>
    </row>
    <row r="168" spans="1:25" ht="45" x14ac:dyDescent="0.25">
      <c r="C168" s="15">
        <v>65</v>
      </c>
      <c r="D168" s="13" t="s">
        <v>183</v>
      </c>
      <c r="E168" s="15">
        <v>60300</v>
      </c>
      <c r="F168" s="15">
        <v>59500</v>
      </c>
      <c r="G168" s="15">
        <f t="shared" si="95"/>
        <v>800</v>
      </c>
      <c r="H168" s="15">
        <v>-0.87</v>
      </c>
      <c r="I168" s="15">
        <f t="shared" si="96"/>
        <v>-696</v>
      </c>
      <c r="J168" s="15">
        <f>SUM(I162:I168)</f>
        <v>-2059.15</v>
      </c>
      <c r="K168" s="15">
        <f>SUM(G162:G168)</f>
        <v>3380</v>
      </c>
      <c r="L168" s="1">
        <f t="shared" si="98"/>
        <v>-0.60921597633136093</v>
      </c>
      <c r="N168" s="15"/>
      <c r="O168" s="15"/>
      <c r="V168" s="15"/>
      <c r="W168" s="15"/>
    </row>
    <row r="169" spans="1:25" x14ac:dyDescent="0.25">
      <c r="C169" s="15"/>
      <c r="E169" s="15"/>
      <c r="F169" s="15"/>
      <c r="G169" s="15"/>
      <c r="H169" s="15"/>
      <c r="I169" s="15"/>
      <c r="J169" s="15"/>
      <c r="K169" s="15"/>
      <c r="N169" s="15"/>
      <c r="O169" s="15"/>
      <c r="V169" s="15"/>
      <c r="W169" s="15"/>
    </row>
    <row r="170" spans="1:25" x14ac:dyDescent="0.25">
      <c r="A170" s="1" t="s">
        <v>151</v>
      </c>
      <c r="B170" s="1" t="s">
        <v>119</v>
      </c>
      <c r="C170" s="15">
        <v>20</v>
      </c>
      <c r="E170" s="47">
        <v>62230</v>
      </c>
      <c r="F170" s="47">
        <v>61575</v>
      </c>
      <c r="G170" s="15">
        <f t="shared" ref="G170:G175" si="99">ABS(E170-F170)</f>
        <v>655</v>
      </c>
      <c r="H170" s="47">
        <v>0.38</v>
      </c>
      <c r="I170" s="15">
        <f t="shared" ref="I170:I175" si="100">G170*H170</f>
        <v>248.9</v>
      </c>
      <c r="J170" s="15"/>
      <c r="K170" s="15"/>
      <c r="N170" s="15"/>
      <c r="O170" s="15"/>
      <c r="V170" s="15"/>
      <c r="W170" s="15"/>
    </row>
    <row r="171" spans="1:25" x14ac:dyDescent="0.25">
      <c r="C171" s="15"/>
      <c r="E171" s="15">
        <v>61575</v>
      </c>
      <c r="F171" s="15">
        <v>61477</v>
      </c>
      <c r="G171" s="15">
        <f t="shared" si="99"/>
        <v>98</v>
      </c>
      <c r="H171" s="15">
        <v>-0.87</v>
      </c>
      <c r="I171" s="15">
        <f t="shared" si="100"/>
        <v>-85.26</v>
      </c>
      <c r="J171" s="15">
        <f>SUM(I170:I171)</f>
        <v>163.63999999999999</v>
      </c>
      <c r="K171" s="15">
        <f>SUM(G170:G171)</f>
        <v>753</v>
      </c>
      <c r="L171" s="1">
        <f t="shared" ref="L171" si="101">J171/K171</f>
        <v>0.21731739707835324</v>
      </c>
      <c r="N171" s="15"/>
      <c r="O171" s="15"/>
      <c r="V171" s="15"/>
      <c r="W171" s="15"/>
    </row>
    <row r="172" spans="1:25" x14ac:dyDescent="0.25">
      <c r="C172" s="15">
        <v>45</v>
      </c>
      <c r="E172" s="15">
        <v>61477</v>
      </c>
      <c r="F172" s="15">
        <v>60800</v>
      </c>
      <c r="G172" s="15">
        <f t="shared" si="99"/>
        <v>677</v>
      </c>
      <c r="H172" s="15">
        <v>-0.87</v>
      </c>
      <c r="I172" s="15">
        <f t="shared" si="100"/>
        <v>-588.99</v>
      </c>
      <c r="J172" s="15"/>
      <c r="K172" s="15"/>
      <c r="N172" s="15"/>
      <c r="O172" s="15"/>
      <c r="V172" s="15"/>
      <c r="W172" s="15"/>
    </row>
    <row r="173" spans="1:25" x14ac:dyDescent="0.25">
      <c r="C173" s="15"/>
      <c r="E173" s="15">
        <v>60800</v>
      </c>
      <c r="F173" s="15">
        <v>60300</v>
      </c>
      <c r="G173" s="15">
        <f t="shared" si="99"/>
        <v>500</v>
      </c>
      <c r="H173" s="15">
        <v>-0.87</v>
      </c>
      <c r="I173" s="15">
        <f t="shared" si="100"/>
        <v>-435</v>
      </c>
      <c r="J173" s="15">
        <f t="shared" ref="J173" si="102">SUM(I170:I173)</f>
        <v>-860.35</v>
      </c>
      <c r="K173" s="15">
        <f t="shared" ref="K173" si="103">SUM(G170:G173)</f>
        <v>1930</v>
      </c>
      <c r="L173" s="1">
        <f t="shared" ref="L173:L175" si="104">J173/K173</f>
        <v>-0.44577720207253885</v>
      </c>
      <c r="N173" s="15"/>
      <c r="O173" s="15"/>
      <c r="V173" s="15"/>
      <c r="W173" s="15"/>
    </row>
    <row r="174" spans="1:25" x14ac:dyDescent="0.25">
      <c r="C174" s="15">
        <v>55</v>
      </c>
      <c r="E174" s="15">
        <v>60300</v>
      </c>
      <c r="F174" s="15">
        <v>59500</v>
      </c>
      <c r="G174" s="15">
        <f t="shared" si="99"/>
        <v>800</v>
      </c>
      <c r="H174" s="15">
        <v>-0.87</v>
      </c>
      <c r="I174" s="15">
        <f t="shared" si="100"/>
        <v>-696</v>
      </c>
      <c r="J174" s="15">
        <f>SUM(I170:I174)</f>
        <v>-1556.35</v>
      </c>
      <c r="K174" s="15">
        <f>SUM(G170:G174)</f>
        <v>2730</v>
      </c>
      <c r="L174" s="1">
        <f t="shared" ref="L174" si="105">J174/K174</f>
        <v>-0.57009157509157504</v>
      </c>
      <c r="N174" s="15"/>
      <c r="O174" s="15"/>
      <c r="V174" s="15"/>
      <c r="W174" s="15"/>
    </row>
    <row r="175" spans="1:25" ht="45" x14ac:dyDescent="0.25">
      <c r="C175" s="15">
        <v>65</v>
      </c>
      <c r="D175" s="13" t="s">
        <v>183</v>
      </c>
      <c r="E175" s="15">
        <v>59500</v>
      </c>
      <c r="F175" s="15">
        <v>58600</v>
      </c>
      <c r="G175" s="15">
        <f t="shared" si="99"/>
        <v>900</v>
      </c>
      <c r="H175" s="15">
        <v>-0.11</v>
      </c>
      <c r="I175" s="15">
        <f t="shared" si="100"/>
        <v>-99</v>
      </c>
      <c r="J175" s="15">
        <f>SUM(I170:I175)</f>
        <v>-1655.35</v>
      </c>
      <c r="K175" s="15">
        <f>SUM(G170:G175)</f>
        <v>3630</v>
      </c>
      <c r="L175" s="1">
        <f t="shared" si="104"/>
        <v>-0.45601928374655643</v>
      </c>
      <c r="N175" s="15"/>
      <c r="O175" s="15"/>
      <c r="V175" s="15"/>
      <c r="W175" s="15"/>
    </row>
    <row r="176" spans="1:25" x14ac:dyDescent="0.25">
      <c r="C176" s="15"/>
      <c r="E176" s="15"/>
      <c r="F176" s="15"/>
      <c r="G176" s="15"/>
      <c r="H176" s="15"/>
      <c r="I176" s="15"/>
      <c r="J176" s="15"/>
      <c r="K176" s="15"/>
      <c r="N176" s="15"/>
      <c r="O176" s="15"/>
      <c r="V176" s="15"/>
    </row>
    <row r="177" spans="1:22" s="48" customFormat="1" x14ac:dyDescent="0.25">
      <c r="A177" s="48" t="s">
        <v>151</v>
      </c>
      <c r="B177" s="48" t="s">
        <v>120</v>
      </c>
      <c r="C177" s="15">
        <v>20</v>
      </c>
      <c r="D177" s="1"/>
      <c r="E177" s="47">
        <v>62230</v>
      </c>
      <c r="F177" s="47">
        <v>61575</v>
      </c>
      <c r="G177" s="15">
        <f t="shared" ref="G177:G178" si="106">ABS(E177-F177)</f>
        <v>655</v>
      </c>
      <c r="H177" s="47">
        <v>0.38</v>
      </c>
      <c r="I177" s="15">
        <f t="shared" ref="I177:I178" si="107">G177*H177</f>
        <v>248.9</v>
      </c>
      <c r="J177" s="15"/>
      <c r="K177" s="15"/>
      <c r="L177" s="1"/>
      <c r="N177" s="47"/>
      <c r="O177" s="47"/>
      <c r="V177" s="15"/>
    </row>
    <row r="178" spans="1:22" x14ac:dyDescent="0.25">
      <c r="C178" s="15"/>
      <c r="E178" s="15">
        <v>61575</v>
      </c>
      <c r="F178" s="15">
        <v>61477</v>
      </c>
      <c r="G178" s="15">
        <f t="shared" si="106"/>
        <v>98</v>
      </c>
      <c r="H178" s="15">
        <v>-0.87</v>
      </c>
      <c r="I178" s="15">
        <f t="shared" si="107"/>
        <v>-85.26</v>
      </c>
      <c r="J178" s="15">
        <f>SUM(I177:I178)</f>
        <v>163.63999999999999</v>
      </c>
      <c r="K178" s="15">
        <f>SUM(G177:G178)</f>
        <v>753</v>
      </c>
      <c r="L178" s="1">
        <f t="shared" ref="L178" si="108">J178/K178</f>
        <v>0.21731739707835324</v>
      </c>
      <c r="N178" s="15"/>
      <c r="O178" s="15"/>
      <c r="U178" s="15"/>
      <c r="V178" s="15"/>
    </row>
    <row r="179" spans="1:22" x14ac:dyDescent="0.25">
      <c r="C179" s="15"/>
      <c r="E179" s="15"/>
      <c r="F179" s="15"/>
      <c r="G179" s="15"/>
      <c r="H179" s="15"/>
      <c r="I179" s="15"/>
      <c r="J179" s="15"/>
      <c r="K179" s="15"/>
      <c r="N179" s="15"/>
      <c r="O179" s="15"/>
      <c r="U179" s="15"/>
      <c r="V179" s="15"/>
    </row>
    <row r="180" spans="1:22" x14ac:dyDescent="0.25">
      <c r="A180" s="1" t="s">
        <v>145</v>
      </c>
      <c r="B180" s="1" t="s">
        <v>119</v>
      </c>
      <c r="C180" s="15">
        <v>25</v>
      </c>
      <c r="E180" s="15">
        <v>61477</v>
      </c>
      <c r="F180" s="15">
        <v>60800</v>
      </c>
      <c r="G180" s="15">
        <f t="shared" ref="G180:G184" si="109">ABS(E180-F180)</f>
        <v>677</v>
      </c>
      <c r="H180" s="15">
        <v>-0.87</v>
      </c>
      <c r="I180" s="15">
        <f t="shared" ref="I180:I184" si="110">G180*H180</f>
        <v>-588.99</v>
      </c>
      <c r="J180" s="15"/>
      <c r="K180" s="15"/>
      <c r="N180" s="15"/>
      <c r="O180" s="15"/>
      <c r="U180" s="15"/>
      <c r="V180" s="15"/>
    </row>
    <row r="181" spans="1:22" x14ac:dyDescent="0.25">
      <c r="C181" s="15"/>
      <c r="E181" s="15">
        <v>60800</v>
      </c>
      <c r="F181" s="15">
        <v>60300</v>
      </c>
      <c r="G181" s="15">
        <f t="shared" si="109"/>
        <v>500</v>
      </c>
      <c r="H181" s="15">
        <v>-0.87</v>
      </c>
      <c r="I181" s="15">
        <f t="shared" si="110"/>
        <v>-435</v>
      </c>
      <c r="J181" s="15">
        <f>SUM(I180:I181)</f>
        <v>-1023.99</v>
      </c>
      <c r="K181" s="15">
        <f>SUM(G180:G181)</f>
        <v>1177</v>
      </c>
      <c r="L181" s="1">
        <f t="shared" ref="L181:L183" si="111">J181/K181</f>
        <v>-0.87</v>
      </c>
      <c r="N181" s="15"/>
      <c r="O181" s="15"/>
      <c r="U181" s="15"/>
      <c r="V181" s="15"/>
    </row>
    <row r="182" spans="1:22" x14ac:dyDescent="0.25">
      <c r="C182" s="15">
        <v>45</v>
      </c>
      <c r="E182" s="15">
        <v>60300</v>
      </c>
      <c r="F182" s="15">
        <v>59500</v>
      </c>
      <c r="G182" s="15">
        <f t="shared" si="109"/>
        <v>800</v>
      </c>
      <c r="H182" s="15">
        <v>-0.87</v>
      </c>
      <c r="I182" s="15">
        <f t="shared" si="110"/>
        <v>-696</v>
      </c>
      <c r="J182" s="15">
        <f>SUM(I180:I182)</f>
        <v>-1719.99</v>
      </c>
      <c r="K182" s="15">
        <f>SUM(G180:G182)</f>
        <v>1977</v>
      </c>
      <c r="L182" s="1">
        <f t="shared" si="111"/>
        <v>-0.87</v>
      </c>
      <c r="N182" s="15"/>
      <c r="O182" s="15"/>
      <c r="U182" s="15"/>
      <c r="V182" s="15"/>
    </row>
    <row r="183" spans="1:22" x14ac:dyDescent="0.25">
      <c r="C183" s="15">
        <v>55</v>
      </c>
      <c r="E183" s="15">
        <v>59500</v>
      </c>
      <c r="F183" s="15">
        <v>58600</v>
      </c>
      <c r="G183" s="15">
        <f t="shared" si="109"/>
        <v>900</v>
      </c>
      <c r="H183" s="15">
        <v>-0.11</v>
      </c>
      <c r="I183" s="15">
        <f t="shared" si="110"/>
        <v>-99</v>
      </c>
      <c r="J183" s="15">
        <f>SUM(I180:I183)</f>
        <v>-1818.99</v>
      </c>
      <c r="K183" s="15">
        <f>SUM(G180:G183)</f>
        <v>2877</v>
      </c>
      <c r="L183" s="1">
        <f t="shared" si="111"/>
        <v>-0.63225234619395199</v>
      </c>
      <c r="N183" s="15"/>
      <c r="O183" s="15"/>
      <c r="U183" s="15"/>
      <c r="V183" s="15"/>
    </row>
    <row r="184" spans="1:22" x14ac:dyDescent="0.25">
      <c r="C184" s="15">
        <v>65</v>
      </c>
      <c r="E184" s="15">
        <v>58600</v>
      </c>
      <c r="F184" s="15">
        <v>57700</v>
      </c>
      <c r="G184" s="15">
        <f t="shared" si="109"/>
        <v>900</v>
      </c>
      <c r="H184" s="15">
        <v>-2.33</v>
      </c>
      <c r="I184" s="15">
        <f t="shared" si="110"/>
        <v>-2097</v>
      </c>
      <c r="J184" s="15">
        <f>SUM(I180:I184)</f>
        <v>-3915.99</v>
      </c>
      <c r="K184" s="15">
        <f>SUM(G180:G184)</f>
        <v>3777</v>
      </c>
      <c r="L184" s="1">
        <f t="shared" ref="L184" si="112">J184/K184</f>
        <v>-1.0367990468625894</v>
      </c>
      <c r="N184" s="15"/>
      <c r="O184" s="15"/>
      <c r="U184" s="15"/>
      <c r="V184" s="15"/>
    </row>
    <row r="185" spans="1:22" x14ac:dyDescent="0.25">
      <c r="C185" s="15"/>
      <c r="E185" s="15"/>
      <c r="F185" s="15"/>
      <c r="G185" s="15"/>
      <c r="H185" s="15"/>
      <c r="I185" s="15"/>
      <c r="J185" s="15"/>
      <c r="K185" s="15"/>
      <c r="N185" s="15"/>
      <c r="O185" s="15"/>
      <c r="U185" s="15"/>
      <c r="V185" s="15"/>
    </row>
    <row r="186" spans="1:22" x14ac:dyDescent="0.25">
      <c r="A186" s="1" t="s">
        <v>145</v>
      </c>
      <c r="B186" s="48" t="s">
        <v>120</v>
      </c>
      <c r="C186" s="15">
        <v>20</v>
      </c>
      <c r="E186" s="15">
        <v>61477</v>
      </c>
      <c r="F186" s="15">
        <v>60800</v>
      </c>
      <c r="G186" s="15">
        <f>ABS(E186-F186)</f>
        <v>677</v>
      </c>
      <c r="H186" s="15">
        <v>-0.87</v>
      </c>
      <c r="I186" s="15">
        <f>G186*H186</f>
        <v>-588.99</v>
      </c>
      <c r="J186" s="15"/>
      <c r="K186" s="15"/>
      <c r="N186" s="15"/>
      <c r="O186" s="15"/>
      <c r="U186" s="15"/>
      <c r="V186" s="15"/>
    </row>
    <row r="187" spans="1:22" x14ac:dyDescent="0.25">
      <c r="C187" s="15"/>
      <c r="E187" s="15">
        <v>60800</v>
      </c>
      <c r="F187" s="15">
        <v>60300</v>
      </c>
      <c r="G187" s="15">
        <f>ABS(E187-F187)</f>
        <v>500</v>
      </c>
      <c r="H187" s="15">
        <v>-0.87</v>
      </c>
      <c r="I187" s="15">
        <f>G187*H187</f>
        <v>-435</v>
      </c>
      <c r="J187" s="15">
        <f>SUM(I186:I187)</f>
        <v>-1023.99</v>
      </c>
      <c r="K187" s="15">
        <f>SUM(G186:G187)</f>
        <v>1177</v>
      </c>
      <c r="L187" s="1">
        <f t="shared" ref="L187" si="113">J187/K187</f>
        <v>-0.87</v>
      </c>
      <c r="N187" s="15"/>
      <c r="O187" s="15"/>
      <c r="U187" s="15"/>
      <c r="V187" s="15"/>
    </row>
    <row r="188" spans="1:22" x14ac:dyDescent="0.25">
      <c r="C188" s="15"/>
      <c r="E188" s="15"/>
      <c r="F188" s="15"/>
      <c r="G188" s="15"/>
      <c r="H188" s="15"/>
      <c r="I188" s="15"/>
      <c r="J188" s="15"/>
      <c r="K188" s="15"/>
      <c r="N188" s="15"/>
      <c r="O188" s="15"/>
      <c r="U188" s="15"/>
      <c r="V188" s="15"/>
    </row>
    <row r="189" spans="1:22" x14ac:dyDescent="0.25">
      <c r="A189" s="1" t="s">
        <v>144</v>
      </c>
      <c r="B189" s="1" t="s">
        <v>119</v>
      </c>
      <c r="C189" s="15">
        <v>10</v>
      </c>
      <c r="E189" s="15">
        <v>60800</v>
      </c>
      <c r="F189" s="15">
        <v>60300</v>
      </c>
      <c r="G189" s="15">
        <f>ABS(E189-F189)</f>
        <v>500</v>
      </c>
      <c r="H189" s="15">
        <v>-0.87</v>
      </c>
      <c r="I189" s="15">
        <f>G189*H189</f>
        <v>-435</v>
      </c>
      <c r="J189" s="15">
        <f>SUM(I189)</f>
        <v>-435</v>
      </c>
      <c r="K189" s="15">
        <f>SUM(G189)</f>
        <v>500</v>
      </c>
      <c r="L189" s="1">
        <f t="shared" ref="L189" si="114">J189/K189</f>
        <v>-0.87</v>
      </c>
      <c r="N189" s="15"/>
      <c r="O189" s="15"/>
      <c r="U189" s="15"/>
      <c r="V189" s="15"/>
    </row>
    <row r="190" spans="1:22" x14ac:dyDescent="0.25">
      <c r="C190" s="15">
        <v>30</v>
      </c>
      <c r="E190" s="15">
        <v>60300</v>
      </c>
      <c r="F190" s="15">
        <v>59500</v>
      </c>
      <c r="G190" s="15">
        <f>ABS(E190-F190)</f>
        <v>800</v>
      </c>
      <c r="H190" s="15">
        <v>-0.87</v>
      </c>
      <c r="I190" s="15">
        <f>G190*H190</f>
        <v>-696</v>
      </c>
      <c r="J190" s="15">
        <f t="shared" ref="J190" si="115">SUM(I189:I190)</f>
        <v>-1131</v>
      </c>
      <c r="K190" s="15">
        <f t="shared" ref="K190" si="116">SUM(G189:G190)</f>
        <v>1300</v>
      </c>
      <c r="L190" s="1">
        <f t="shared" ref="L190:L194" si="117">J190/K190</f>
        <v>-0.87</v>
      </c>
      <c r="N190" s="15"/>
      <c r="O190" s="15"/>
      <c r="U190" s="15"/>
      <c r="V190" s="15"/>
    </row>
    <row r="191" spans="1:22" x14ac:dyDescent="0.25">
      <c r="C191" s="15">
        <v>45</v>
      </c>
      <c r="E191" s="15">
        <v>59500</v>
      </c>
      <c r="F191" s="15">
        <v>58600</v>
      </c>
      <c r="G191" s="15">
        <f>ABS(E191-F191)</f>
        <v>900</v>
      </c>
      <c r="H191" s="15">
        <v>-0.11</v>
      </c>
      <c r="I191" s="15">
        <f>G191*H191</f>
        <v>-99</v>
      </c>
      <c r="J191" s="15">
        <f>SUM(I189:I191)</f>
        <v>-1230</v>
      </c>
      <c r="K191" s="15">
        <f>SUM(G189:G191)</f>
        <v>2200</v>
      </c>
      <c r="L191" s="1">
        <f t="shared" si="117"/>
        <v>-0.55909090909090908</v>
      </c>
      <c r="N191" s="15"/>
      <c r="O191" s="15"/>
      <c r="U191" s="15"/>
      <c r="V191" s="15"/>
    </row>
    <row r="192" spans="1:22" x14ac:dyDescent="0.25">
      <c r="C192" s="15">
        <v>60</v>
      </c>
      <c r="E192" s="15">
        <v>58600</v>
      </c>
      <c r="F192" s="15">
        <v>57700</v>
      </c>
      <c r="G192" s="15">
        <f>ABS(E192-F192)</f>
        <v>900</v>
      </c>
      <c r="H192" s="15">
        <v>-2.33</v>
      </c>
      <c r="I192" s="15">
        <f>G192*H192</f>
        <v>-2097</v>
      </c>
      <c r="J192" s="15">
        <f>SUM(I189:I192)</f>
        <v>-3327</v>
      </c>
      <c r="K192" s="15">
        <f>SUM(G189:G192)</f>
        <v>3100</v>
      </c>
      <c r="L192" s="1">
        <f t="shared" si="117"/>
        <v>-1.0732258064516129</v>
      </c>
      <c r="O192" s="15"/>
      <c r="U192" s="15"/>
      <c r="V192" s="15"/>
    </row>
    <row r="193" spans="1:22" x14ac:dyDescent="0.25">
      <c r="C193" s="15">
        <v>65</v>
      </c>
      <c r="E193" s="15">
        <v>57700</v>
      </c>
      <c r="F193" s="15">
        <v>57000</v>
      </c>
      <c r="G193" s="15">
        <f>ABS(E193-F193)</f>
        <v>700</v>
      </c>
      <c r="H193" s="15">
        <v>1.84</v>
      </c>
      <c r="I193" s="15">
        <f>G193*H193</f>
        <v>1288</v>
      </c>
      <c r="J193" s="15"/>
      <c r="K193" s="15"/>
      <c r="O193" s="15"/>
      <c r="U193" s="15"/>
      <c r="V193" s="15"/>
    </row>
    <row r="194" spans="1:22" x14ac:dyDescent="0.25">
      <c r="C194" s="15"/>
      <c r="E194" s="15">
        <v>57000</v>
      </c>
      <c r="F194" s="15">
        <v>56700</v>
      </c>
      <c r="G194" s="15">
        <f t="shared" ref="G194" si="118">ABS(E194-F194)</f>
        <v>300</v>
      </c>
      <c r="H194" s="15">
        <v>0.57999999999999996</v>
      </c>
      <c r="I194" s="15">
        <f t="shared" ref="I194" si="119">G194*H194</f>
        <v>174</v>
      </c>
      <c r="J194" s="15">
        <f>SUM(I189:I194)</f>
        <v>-1865</v>
      </c>
      <c r="K194" s="15">
        <f>SUM(G189:G194)</f>
        <v>4100</v>
      </c>
      <c r="L194" s="1">
        <f t="shared" si="117"/>
        <v>-0.45487804878048782</v>
      </c>
      <c r="O194" s="15"/>
      <c r="U194" s="15"/>
      <c r="V194" s="15"/>
    </row>
    <row r="195" spans="1:22" x14ac:dyDescent="0.25">
      <c r="C195" s="15"/>
      <c r="O195" s="15"/>
      <c r="U195" s="15"/>
      <c r="V195" s="15"/>
    </row>
    <row r="196" spans="1:22" x14ac:dyDescent="0.25">
      <c r="A196" s="1" t="s">
        <v>144</v>
      </c>
      <c r="C196" s="15">
        <v>20</v>
      </c>
      <c r="D196" s="1" t="s">
        <v>174</v>
      </c>
      <c r="E196" s="15">
        <v>60800</v>
      </c>
      <c r="F196" s="15">
        <v>60300</v>
      </c>
      <c r="G196" s="15">
        <f>ABS(E196-F196)</f>
        <v>500</v>
      </c>
      <c r="H196" s="15">
        <v>-0.87</v>
      </c>
      <c r="I196" s="15">
        <f>G196*H196</f>
        <v>-435</v>
      </c>
      <c r="J196" s="15"/>
      <c r="K196" s="15"/>
      <c r="N196" s="15"/>
      <c r="O196" s="15"/>
      <c r="U196" s="15"/>
      <c r="V196" s="15"/>
    </row>
    <row r="197" spans="1:22" x14ac:dyDescent="0.25">
      <c r="C197" s="15"/>
      <c r="E197" s="15">
        <v>60300</v>
      </c>
      <c r="F197" s="15">
        <v>59500</v>
      </c>
      <c r="G197" s="15">
        <f>ABS(E197-F197)</f>
        <v>800</v>
      </c>
      <c r="H197" s="15">
        <v>-0.87</v>
      </c>
      <c r="I197" s="15">
        <f>G197*H197</f>
        <v>-696</v>
      </c>
      <c r="J197" s="15">
        <f t="shared" ref="J197" si="120">SUM(I196:I197)</f>
        <v>-1131</v>
      </c>
      <c r="K197" s="15">
        <f t="shared" ref="K197" si="121">SUM(G196:G197)</f>
        <v>1300</v>
      </c>
      <c r="L197" s="1">
        <f t="shared" ref="L197" si="122">J197/K197</f>
        <v>-0.87</v>
      </c>
      <c r="N197" s="15"/>
      <c r="O197" s="15"/>
      <c r="U197" s="15"/>
      <c r="V197" s="15"/>
    </row>
    <row r="198" spans="1:22" x14ac:dyDescent="0.25">
      <c r="C198" s="15"/>
      <c r="E198" s="15"/>
      <c r="F198" s="15"/>
      <c r="G198" s="15"/>
      <c r="H198" s="15"/>
      <c r="I198" s="15"/>
      <c r="J198" s="15"/>
      <c r="K198" s="15"/>
      <c r="N198" s="15"/>
      <c r="O198" s="15"/>
      <c r="U198" s="15"/>
      <c r="V198" s="15"/>
    </row>
    <row r="199" spans="1:22" x14ac:dyDescent="0.25">
      <c r="A199" s="1" t="s">
        <v>150</v>
      </c>
      <c r="B199" s="1" t="s">
        <v>101</v>
      </c>
      <c r="C199" s="15">
        <v>20</v>
      </c>
      <c r="E199" s="15">
        <v>60800</v>
      </c>
      <c r="F199" s="15">
        <v>60300</v>
      </c>
      <c r="G199" s="15">
        <f>ABS(E199-F199)</f>
        <v>500</v>
      </c>
      <c r="H199" s="15">
        <v>-0.87</v>
      </c>
      <c r="I199" s="15">
        <f>G199*H199</f>
        <v>-435</v>
      </c>
      <c r="J199" s="15"/>
      <c r="K199" s="15"/>
      <c r="N199" s="15"/>
      <c r="O199" s="15"/>
      <c r="U199" s="15"/>
      <c r="V199" s="15"/>
    </row>
    <row r="200" spans="1:22" x14ac:dyDescent="0.25">
      <c r="C200" s="15"/>
      <c r="E200" s="15">
        <v>60300</v>
      </c>
      <c r="F200" s="15">
        <v>59500</v>
      </c>
      <c r="G200" s="15">
        <f>ABS(E200-F200)</f>
        <v>800</v>
      </c>
      <c r="H200" s="15">
        <v>-0.87</v>
      </c>
      <c r="I200" s="15">
        <f>G200*H200</f>
        <v>-696</v>
      </c>
      <c r="J200" s="15">
        <f t="shared" ref="J200" si="123">SUM(I199:I200)</f>
        <v>-1131</v>
      </c>
      <c r="K200" s="15">
        <f t="shared" ref="K200" si="124">SUM(G199:G200)</f>
        <v>1300</v>
      </c>
      <c r="L200" s="1">
        <f t="shared" ref="L200" si="125">J200/K200</f>
        <v>-0.87</v>
      </c>
      <c r="N200" s="15"/>
      <c r="O200" s="15"/>
      <c r="U200" s="15"/>
      <c r="V200" s="15"/>
    </row>
    <row r="201" spans="1:22" x14ac:dyDescent="0.25">
      <c r="C201" s="15"/>
      <c r="E201" s="15"/>
      <c r="F201" s="15"/>
      <c r="G201" s="15"/>
      <c r="H201" s="15"/>
      <c r="I201" s="15"/>
      <c r="J201" s="15"/>
      <c r="K201" s="15"/>
      <c r="N201" s="15"/>
      <c r="O201" s="15"/>
      <c r="U201" s="15"/>
      <c r="V201" s="15"/>
    </row>
    <row r="202" spans="1:22" x14ac:dyDescent="0.25">
      <c r="A202" s="1" t="s">
        <v>140</v>
      </c>
      <c r="C202" s="15">
        <v>15</v>
      </c>
      <c r="E202" s="15">
        <v>60300</v>
      </c>
      <c r="F202" s="15">
        <v>59500</v>
      </c>
      <c r="G202" s="15">
        <f>ABS(E202-F202)</f>
        <v>800</v>
      </c>
      <c r="H202" s="15">
        <v>-0.87</v>
      </c>
      <c r="I202" s="15">
        <f>G202*H202</f>
        <v>-696</v>
      </c>
      <c r="J202" s="15">
        <f>SUM(I202)</f>
        <v>-696</v>
      </c>
      <c r="K202" s="15">
        <f>SUM(G202)</f>
        <v>800</v>
      </c>
      <c r="L202" s="1">
        <f t="shared" ref="L202:L204" si="126">J202/K202</f>
        <v>-0.87</v>
      </c>
      <c r="N202" s="15"/>
      <c r="O202" s="15"/>
      <c r="U202" s="15"/>
      <c r="V202" s="15"/>
    </row>
    <row r="203" spans="1:22" x14ac:dyDescent="0.25">
      <c r="C203" s="15">
        <v>35</v>
      </c>
      <c r="E203" s="15">
        <v>59500</v>
      </c>
      <c r="F203" s="15">
        <v>58600</v>
      </c>
      <c r="G203" s="15">
        <f>ABS(E203-F203)</f>
        <v>900</v>
      </c>
      <c r="H203" s="15">
        <v>-0.11</v>
      </c>
      <c r="I203" s="15">
        <f>G203*H203</f>
        <v>-99</v>
      </c>
      <c r="J203" s="15">
        <f>SUM(I202:I203)</f>
        <v>-795</v>
      </c>
      <c r="K203" s="15">
        <f>SUM(G202:G203)</f>
        <v>1700</v>
      </c>
      <c r="L203" s="1">
        <f t="shared" si="126"/>
        <v>-0.46764705882352942</v>
      </c>
      <c r="N203" s="15"/>
      <c r="O203" s="15"/>
      <c r="U203" s="15"/>
      <c r="V203" s="15"/>
    </row>
    <row r="204" spans="1:22" x14ac:dyDescent="0.25">
      <c r="C204" s="15">
        <v>55</v>
      </c>
      <c r="E204" s="15">
        <v>58600</v>
      </c>
      <c r="F204" s="15">
        <v>57700</v>
      </c>
      <c r="G204" s="15">
        <f>ABS(E204-F204)</f>
        <v>900</v>
      </c>
      <c r="H204" s="15">
        <v>-2.33</v>
      </c>
      <c r="I204" s="15">
        <f>G204*H204</f>
        <v>-2097</v>
      </c>
      <c r="J204" s="15">
        <f>SUM(I202:I204)</f>
        <v>-2892</v>
      </c>
      <c r="K204" s="15">
        <f>SUM(G202:G204)</f>
        <v>2600</v>
      </c>
      <c r="L204" s="1">
        <f t="shared" si="126"/>
        <v>-1.1123076923076922</v>
      </c>
      <c r="N204" s="15"/>
      <c r="O204" s="15"/>
      <c r="U204" s="15"/>
      <c r="V204" s="15"/>
    </row>
    <row r="205" spans="1:22" x14ac:dyDescent="0.25">
      <c r="C205" s="15">
        <v>65</v>
      </c>
      <c r="E205" s="15">
        <v>57700</v>
      </c>
      <c r="F205" s="15">
        <v>57000</v>
      </c>
      <c r="G205" s="15">
        <f>ABS(E205-F205)</f>
        <v>700</v>
      </c>
      <c r="H205" s="15">
        <v>1.84</v>
      </c>
      <c r="I205" s="15">
        <f>G205*H205</f>
        <v>1288</v>
      </c>
      <c r="J205" s="15"/>
      <c r="K205" s="15"/>
      <c r="N205" s="15"/>
      <c r="O205" s="15"/>
      <c r="U205" s="15"/>
      <c r="V205" s="15"/>
    </row>
    <row r="206" spans="1:22" x14ac:dyDescent="0.25">
      <c r="C206" s="15"/>
      <c r="E206" s="15">
        <v>57000</v>
      </c>
      <c r="F206" s="15">
        <v>56700</v>
      </c>
      <c r="G206" s="15">
        <f t="shared" ref="G206" si="127">ABS(E206-F206)</f>
        <v>300</v>
      </c>
      <c r="H206" s="15">
        <v>0.57999999999999996</v>
      </c>
      <c r="I206" s="15">
        <f t="shared" ref="I206" si="128">G206*H206</f>
        <v>174</v>
      </c>
      <c r="J206" s="15">
        <f>SUM(I202:I206)</f>
        <v>-1430</v>
      </c>
      <c r="K206" s="15">
        <f>SUM(G202:G206)</f>
        <v>3600</v>
      </c>
      <c r="L206" s="1">
        <f t="shared" ref="L206" si="129">J206/K206</f>
        <v>-0.3972222222222222</v>
      </c>
      <c r="N206" s="15"/>
      <c r="O206" s="15"/>
      <c r="U206" s="15"/>
      <c r="V206" s="15"/>
    </row>
    <row r="207" spans="1:22" x14ac:dyDescent="0.25">
      <c r="C207" s="15"/>
      <c r="E207" s="15"/>
      <c r="F207" s="15"/>
      <c r="G207" s="15"/>
      <c r="H207" s="15"/>
      <c r="I207" s="15"/>
      <c r="J207" s="15"/>
      <c r="K207" s="15"/>
      <c r="N207" s="15"/>
      <c r="O207" s="15"/>
      <c r="U207" s="15"/>
      <c r="V207" s="15"/>
    </row>
    <row r="208" spans="1:22" x14ac:dyDescent="0.25">
      <c r="A208" s="1" t="s">
        <v>139</v>
      </c>
      <c r="C208" s="15">
        <v>20</v>
      </c>
      <c r="E208" s="15">
        <v>59500</v>
      </c>
      <c r="F208" s="15">
        <v>58600</v>
      </c>
      <c r="G208" s="15">
        <f>ABS(E208-F208)</f>
        <v>900</v>
      </c>
      <c r="H208" s="15">
        <v>-0.11</v>
      </c>
      <c r="I208" s="15">
        <f>G208*H208</f>
        <v>-99</v>
      </c>
      <c r="J208" s="15">
        <f>SUM(I208)</f>
        <v>-99</v>
      </c>
      <c r="K208" s="15">
        <f>SUM(G208)</f>
        <v>900</v>
      </c>
      <c r="L208" s="1">
        <f t="shared" ref="L208:L209" si="130">J208/K208</f>
        <v>-0.11</v>
      </c>
      <c r="N208" s="15"/>
      <c r="O208" s="15"/>
      <c r="U208" s="15"/>
      <c r="V208" s="15"/>
    </row>
    <row r="209" spans="1:22" x14ac:dyDescent="0.25">
      <c r="C209" s="15">
        <v>35</v>
      </c>
      <c r="E209" s="15">
        <v>58600</v>
      </c>
      <c r="F209" s="15">
        <v>57700</v>
      </c>
      <c r="G209" s="15">
        <f>ABS(E209-F209)</f>
        <v>900</v>
      </c>
      <c r="H209" s="15">
        <v>-2.33</v>
      </c>
      <c r="I209" s="15">
        <f>G209*H209</f>
        <v>-2097</v>
      </c>
      <c r="J209" s="15">
        <f>SUM(I208:I209)</f>
        <v>-2196</v>
      </c>
      <c r="K209" s="15">
        <f>SUM(G208:G209)</f>
        <v>1800</v>
      </c>
      <c r="L209" s="1">
        <f t="shared" si="130"/>
        <v>-1.22</v>
      </c>
      <c r="N209" s="15"/>
      <c r="O209" s="15"/>
      <c r="U209" s="15"/>
      <c r="V209" s="15"/>
    </row>
    <row r="210" spans="1:22" x14ac:dyDescent="0.25">
      <c r="C210" s="15">
        <v>55</v>
      </c>
      <c r="E210" s="15">
        <v>57700</v>
      </c>
      <c r="F210" s="15">
        <v>57000</v>
      </c>
      <c r="G210" s="15">
        <f>ABS(E210-F210)</f>
        <v>700</v>
      </c>
      <c r="H210" s="15">
        <v>1.84</v>
      </c>
      <c r="I210" s="15">
        <f>G210*H210</f>
        <v>1288</v>
      </c>
      <c r="J210" s="15"/>
      <c r="K210" s="15"/>
      <c r="N210" s="15"/>
      <c r="O210" s="15"/>
      <c r="U210" s="15"/>
      <c r="V210" s="15"/>
    </row>
    <row r="211" spans="1:22" x14ac:dyDescent="0.25">
      <c r="C211" s="15"/>
      <c r="E211" s="15">
        <v>57000</v>
      </c>
      <c r="F211" s="15">
        <v>56700</v>
      </c>
      <c r="G211" s="15">
        <f t="shared" ref="G211:G213" si="131">ABS(E211-F211)</f>
        <v>300</v>
      </c>
      <c r="H211" s="15">
        <v>0.57999999999999996</v>
      </c>
      <c r="I211" s="15">
        <f t="shared" ref="I211:I213" si="132">G211*H211</f>
        <v>174</v>
      </c>
      <c r="J211" s="15">
        <f>SUM(I208:I211)</f>
        <v>-734</v>
      </c>
      <c r="K211" s="15">
        <f>SUM(G208:G211)</f>
        <v>2800</v>
      </c>
      <c r="L211" s="1">
        <f t="shared" ref="L211" si="133">J211/K211</f>
        <v>-0.26214285714285712</v>
      </c>
      <c r="N211" s="15"/>
      <c r="O211" s="15"/>
      <c r="U211" s="15"/>
      <c r="V211" s="15"/>
    </row>
    <row r="212" spans="1:22" x14ac:dyDescent="0.25">
      <c r="C212" s="15">
        <v>65</v>
      </c>
      <c r="E212" s="15">
        <v>56700</v>
      </c>
      <c r="F212" s="15">
        <v>56300</v>
      </c>
      <c r="G212" s="15">
        <f t="shared" si="131"/>
        <v>400</v>
      </c>
      <c r="H212" s="15">
        <v>0.57999999999999996</v>
      </c>
      <c r="I212" s="15">
        <f t="shared" si="132"/>
        <v>231.99999999999997</v>
      </c>
      <c r="J212" s="15"/>
      <c r="K212" s="15"/>
      <c r="N212" s="15"/>
      <c r="O212" s="15"/>
      <c r="U212" s="15"/>
      <c r="V212" s="15"/>
    </row>
    <row r="213" spans="1:22" x14ac:dyDescent="0.25">
      <c r="C213" s="15"/>
      <c r="E213" s="15">
        <v>56300</v>
      </c>
      <c r="F213" s="15">
        <v>55860</v>
      </c>
      <c r="G213" s="15">
        <f t="shared" si="131"/>
        <v>440</v>
      </c>
      <c r="H213" s="15">
        <v>-0.97</v>
      </c>
      <c r="I213" s="15">
        <f t="shared" si="132"/>
        <v>-426.8</v>
      </c>
      <c r="J213" s="15">
        <f>SUM(I208:I213)</f>
        <v>-928.8</v>
      </c>
      <c r="K213" s="15">
        <f>SUM(G208:G213)</f>
        <v>3640</v>
      </c>
      <c r="L213" s="1">
        <f t="shared" ref="L213" si="134">J213/K213</f>
        <v>-0.25516483516483518</v>
      </c>
      <c r="N213" s="15"/>
      <c r="O213" s="15"/>
      <c r="U213" s="15"/>
      <c r="V213" s="15"/>
    </row>
    <row r="214" spans="1:22" x14ac:dyDescent="0.25">
      <c r="C214" s="15"/>
      <c r="E214" s="15"/>
      <c r="F214" s="15"/>
      <c r="G214" s="15"/>
      <c r="H214" s="15"/>
      <c r="I214" s="15"/>
      <c r="J214" s="15"/>
      <c r="K214" s="15"/>
      <c r="N214" s="15"/>
      <c r="O214" s="15"/>
      <c r="U214" s="15"/>
      <c r="V214" s="15"/>
    </row>
    <row r="215" spans="1:22" x14ac:dyDescent="0.25">
      <c r="A215" s="1" t="s">
        <v>138</v>
      </c>
      <c r="C215" s="15">
        <v>10</v>
      </c>
      <c r="E215" s="15">
        <v>58600</v>
      </c>
      <c r="F215" s="15">
        <v>57700</v>
      </c>
      <c r="G215" s="15">
        <f>ABS(E215-F215)</f>
        <v>900</v>
      </c>
      <c r="H215" s="15">
        <v>-2.33</v>
      </c>
      <c r="I215" s="15">
        <f>G215*H215</f>
        <v>-2097</v>
      </c>
      <c r="J215" s="15">
        <f>SUM(I215)</f>
        <v>-2097</v>
      </c>
      <c r="K215" s="15">
        <f>SUM(G215)</f>
        <v>900</v>
      </c>
      <c r="L215" s="1">
        <f t="shared" ref="L215" si="135">J215/K215</f>
        <v>-2.33</v>
      </c>
      <c r="N215" s="15"/>
      <c r="O215" s="15"/>
      <c r="U215" s="15"/>
      <c r="V215" s="15"/>
    </row>
    <row r="216" spans="1:22" x14ac:dyDescent="0.25">
      <c r="C216" s="15">
        <v>35</v>
      </c>
      <c r="E216" s="15">
        <v>57700</v>
      </c>
      <c r="F216" s="15">
        <v>57000</v>
      </c>
      <c r="G216" s="15">
        <f>ABS(E216-F216)</f>
        <v>700</v>
      </c>
      <c r="H216" s="15">
        <v>1.84</v>
      </c>
      <c r="I216" s="15">
        <f>G216*H216</f>
        <v>1288</v>
      </c>
      <c r="J216" s="15"/>
      <c r="K216" s="15"/>
      <c r="N216" s="15"/>
      <c r="O216" s="15"/>
      <c r="U216" s="15"/>
      <c r="V216" s="15"/>
    </row>
    <row r="217" spans="1:22" x14ac:dyDescent="0.25">
      <c r="C217" s="15"/>
      <c r="E217" s="15">
        <v>57000</v>
      </c>
      <c r="F217" s="15">
        <v>56700</v>
      </c>
      <c r="G217" s="15">
        <f t="shared" ref="G217:G221" si="136">ABS(E217-F217)</f>
        <v>300</v>
      </c>
      <c r="H217" s="15">
        <v>0.57999999999999996</v>
      </c>
      <c r="I217" s="15">
        <f t="shared" ref="I217:I221" si="137">G217*H217</f>
        <v>174</v>
      </c>
      <c r="J217" s="15">
        <f>SUM(I215:I217)</f>
        <v>-635</v>
      </c>
      <c r="K217" s="15">
        <f>SUM(G215:G217)</f>
        <v>1900</v>
      </c>
      <c r="L217" s="1">
        <f t="shared" ref="L217" si="138">J217/K217</f>
        <v>-0.33421052631578946</v>
      </c>
      <c r="N217" s="15"/>
      <c r="O217" s="15"/>
      <c r="U217" s="15"/>
      <c r="V217" s="15"/>
    </row>
    <row r="218" spans="1:22" x14ac:dyDescent="0.25">
      <c r="C218" s="15">
        <v>60</v>
      </c>
      <c r="E218" s="15">
        <v>56700</v>
      </c>
      <c r="F218" s="15">
        <v>56300</v>
      </c>
      <c r="G218" s="15">
        <f t="shared" si="136"/>
        <v>400</v>
      </c>
      <c r="H218" s="15">
        <v>0.57999999999999996</v>
      </c>
      <c r="I218" s="15">
        <f t="shared" si="137"/>
        <v>231.99999999999997</v>
      </c>
      <c r="J218" s="15"/>
      <c r="K218" s="15"/>
      <c r="N218" s="15"/>
      <c r="O218" s="15"/>
      <c r="U218" s="15"/>
      <c r="V218" s="15"/>
    </row>
    <row r="219" spans="1:22" x14ac:dyDescent="0.25">
      <c r="C219" s="15"/>
      <c r="E219" s="15">
        <v>56300</v>
      </c>
      <c r="F219" s="15">
        <v>55860</v>
      </c>
      <c r="G219" s="15">
        <f t="shared" si="136"/>
        <v>440</v>
      </c>
      <c r="H219" s="15">
        <v>-0.97</v>
      </c>
      <c r="I219" s="15">
        <f t="shared" si="137"/>
        <v>-426.8</v>
      </c>
      <c r="J219" s="15">
        <f>SUM(I215:I219)</f>
        <v>-829.8</v>
      </c>
      <c r="K219" s="15">
        <f>SUM(G215:G219)</f>
        <v>2740</v>
      </c>
      <c r="L219" s="1">
        <f t="shared" ref="L219:L221" si="139">J219/K219</f>
        <v>-0.30284671532846713</v>
      </c>
      <c r="N219" s="15"/>
      <c r="O219" s="15"/>
      <c r="U219" s="15"/>
      <c r="V219" s="15"/>
    </row>
    <row r="220" spans="1:22" x14ac:dyDescent="0.25">
      <c r="C220" s="15">
        <v>65</v>
      </c>
      <c r="E220" s="15">
        <v>55860</v>
      </c>
      <c r="F220" s="15">
        <v>55075</v>
      </c>
      <c r="G220" s="15">
        <f t="shared" si="136"/>
        <v>785</v>
      </c>
      <c r="H220" s="15">
        <v>-0.97</v>
      </c>
      <c r="I220" s="15">
        <f t="shared" si="137"/>
        <v>-761.44999999999993</v>
      </c>
      <c r="J220" s="15"/>
      <c r="K220" s="15"/>
      <c r="N220" s="15"/>
      <c r="O220" s="15"/>
      <c r="U220" s="15"/>
      <c r="V220" s="15"/>
    </row>
    <row r="221" spans="1:22" x14ac:dyDescent="0.25">
      <c r="C221" s="15"/>
      <c r="E221" s="15">
        <v>55075</v>
      </c>
      <c r="F221" s="15">
        <v>54930</v>
      </c>
      <c r="G221" s="15">
        <f t="shared" si="136"/>
        <v>145</v>
      </c>
      <c r="H221" s="15">
        <v>-2.82</v>
      </c>
      <c r="I221" s="15">
        <f t="shared" si="137"/>
        <v>-408.9</v>
      </c>
      <c r="J221" s="15">
        <f>SUM(I215:I221)</f>
        <v>-2000.15</v>
      </c>
      <c r="K221" s="15">
        <f>SUM(G215:G221)</f>
        <v>3670</v>
      </c>
      <c r="L221" s="1">
        <f t="shared" si="139"/>
        <v>-0.54500000000000004</v>
      </c>
      <c r="N221" s="15"/>
      <c r="O221" s="15"/>
      <c r="U221" s="15"/>
      <c r="V221" s="15"/>
    </row>
    <row r="222" spans="1:22" x14ac:dyDescent="0.25">
      <c r="C222" s="15"/>
      <c r="E222" s="15"/>
      <c r="F222" s="15"/>
      <c r="G222" s="15"/>
      <c r="H222" s="15"/>
      <c r="I222" s="15"/>
      <c r="J222" s="15"/>
      <c r="K222" s="15"/>
      <c r="N222" s="15"/>
      <c r="O222" s="15"/>
      <c r="U222" s="15"/>
      <c r="V222" s="15"/>
    </row>
    <row r="223" spans="1:22" x14ac:dyDescent="0.25">
      <c r="A223" s="1" t="s">
        <v>137</v>
      </c>
      <c r="C223" s="15">
        <v>20</v>
      </c>
      <c r="E223" s="15">
        <v>57700</v>
      </c>
      <c r="F223" s="15">
        <v>57000</v>
      </c>
      <c r="G223" s="15">
        <f>ABS(E223-F223)</f>
        <v>700</v>
      </c>
      <c r="H223" s="15">
        <v>1.84</v>
      </c>
      <c r="I223" s="15">
        <f>G223*H223</f>
        <v>1288</v>
      </c>
      <c r="J223" s="15"/>
      <c r="K223" s="15"/>
      <c r="N223" s="15"/>
      <c r="O223" s="15"/>
      <c r="U223" s="15"/>
      <c r="V223" s="15"/>
    </row>
    <row r="224" spans="1:22" x14ac:dyDescent="0.25">
      <c r="C224" s="15"/>
      <c r="E224" s="15">
        <v>57000</v>
      </c>
      <c r="F224" s="15">
        <v>56700</v>
      </c>
      <c r="G224" s="15">
        <f t="shared" ref="G224:G229" si="140">ABS(E224-F224)</f>
        <v>300</v>
      </c>
      <c r="H224" s="15">
        <v>0.57999999999999996</v>
      </c>
      <c r="I224" s="15">
        <f t="shared" ref="I224:I229" si="141">G224*H224</f>
        <v>174</v>
      </c>
      <c r="J224" s="15">
        <f>SUM(I223:I224)</f>
        <v>1462</v>
      </c>
      <c r="K224" s="15">
        <f>SUM(G223:G224)</f>
        <v>1000</v>
      </c>
      <c r="L224" s="1">
        <f t="shared" ref="L224" si="142">J224/K224</f>
        <v>1.462</v>
      </c>
      <c r="N224" s="15"/>
      <c r="O224" s="15"/>
      <c r="U224" s="15"/>
      <c r="V224" s="15"/>
    </row>
    <row r="225" spans="1:22" x14ac:dyDescent="0.25">
      <c r="C225" s="15">
        <v>45</v>
      </c>
      <c r="E225" s="15">
        <v>56700</v>
      </c>
      <c r="F225" s="15">
        <v>56300</v>
      </c>
      <c r="G225" s="15">
        <f t="shared" si="140"/>
        <v>400</v>
      </c>
      <c r="H225" s="15">
        <v>0.57999999999999996</v>
      </c>
      <c r="I225" s="15">
        <f t="shared" si="141"/>
        <v>231.99999999999997</v>
      </c>
      <c r="J225" s="15"/>
      <c r="K225" s="15"/>
      <c r="N225" s="15"/>
      <c r="O225" s="15"/>
      <c r="U225" s="15"/>
      <c r="V225" s="15"/>
    </row>
    <row r="226" spans="1:22" x14ac:dyDescent="0.25">
      <c r="C226" s="15"/>
      <c r="E226" s="15">
        <v>56300</v>
      </c>
      <c r="F226" s="15">
        <v>55860</v>
      </c>
      <c r="G226" s="15">
        <f t="shared" si="140"/>
        <v>440</v>
      </c>
      <c r="H226" s="15">
        <v>-0.97</v>
      </c>
      <c r="I226" s="15">
        <f t="shared" si="141"/>
        <v>-426.8</v>
      </c>
      <c r="J226" s="15">
        <f>SUM(I223:I226)</f>
        <v>1267.2</v>
      </c>
      <c r="K226" s="15">
        <f>SUM(G223:G226)</f>
        <v>1840</v>
      </c>
      <c r="L226" s="1">
        <f t="shared" ref="L226:L229" si="143">J226/K226</f>
        <v>0.68869565217391304</v>
      </c>
      <c r="N226" s="15"/>
      <c r="O226" s="15"/>
      <c r="U226" s="15"/>
      <c r="V226" s="15"/>
    </row>
    <row r="227" spans="1:22" x14ac:dyDescent="0.25">
      <c r="C227" s="15">
        <v>55</v>
      </c>
      <c r="E227" s="15">
        <v>55860</v>
      </c>
      <c r="F227" s="15">
        <v>55075</v>
      </c>
      <c r="G227" s="15">
        <f t="shared" si="140"/>
        <v>785</v>
      </c>
      <c r="H227" s="15">
        <v>-0.97</v>
      </c>
      <c r="I227" s="15">
        <f t="shared" si="141"/>
        <v>-761.44999999999993</v>
      </c>
      <c r="J227" s="15"/>
      <c r="K227" s="15"/>
      <c r="N227" s="15"/>
      <c r="O227" s="15"/>
      <c r="U227" s="15"/>
      <c r="V227" s="15"/>
    </row>
    <row r="228" spans="1:22" x14ac:dyDescent="0.25">
      <c r="C228" s="15"/>
      <c r="E228" s="15">
        <v>55075</v>
      </c>
      <c r="F228" s="15">
        <v>54930</v>
      </c>
      <c r="G228" s="15">
        <f t="shared" si="140"/>
        <v>145</v>
      </c>
      <c r="H228" s="15">
        <v>-2.82</v>
      </c>
      <c r="I228" s="15">
        <f t="shared" si="141"/>
        <v>-408.9</v>
      </c>
      <c r="J228" s="15">
        <f>SUM(I223:I228)</f>
        <v>96.850000000000136</v>
      </c>
      <c r="K228" s="15">
        <f>SUM(G223:G228)</f>
        <v>2770</v>
      </c>
      <c r="L228" s="1">
        <f t="shared" si="143"/>
        <v>3.4963898916967558E-2</v>
      </c>
      <c r="N228" s="15"/>
      <c r="O228" s="15"/>
      <c r="U228" s="15"/>
      <c r="V228" s="15"/>
    </row>
    <row r="229" spans="1:22" x14ac:dyDescent="0.25">
      <c r="C229" s="15">
        <v>65</v>
      </c>
      <c r="E229" s="15">
        <v>54930</v>
      </c>
      <c r="F229" s="15">
        <v>53964</v>
      </c>
      <c r="G229" s="15">
        <f t="shared" si="140"/>
        <v>966</v>
      </c>
      <c r="H229" s="15">
        <v>-2.82</v>
      </c>
      <c r="I229" s="15">
        <f t="shared" si="141"/>
        <v>-2724.12</v>
      </c>
      <c r="J229" s="15">
        <f>SUM(I223:I229)</f>
        <v>-2627.2699999999995</v>
      </c>
      <c r="K229" s="15">
        <f>SUM(G223:G229)</f>
        <v>3736</v>
      </c>
      <c r="L229" s="1">
        <f t="shared" si="143"/>
        <v>-0.70323072805139175</v>
      </c>
      <c r="N229" s="15"/>
      <c r="O229" s="15"/>
      <c r="U229" s="15"/>
      <c r="V229" s="15"/>
    </row>
    <row r="230" spans="1:22" x14ac:dyDescent="0.25">
      <c r="C230" s="15"/>
      <c r="E230" s="15"/>
      <c r="F230" s="15"/>
      <c r="G230" s="15"/>
      <c r="H230" s="15"/>
      <c r="I230" s="15"/>
      <c r="J230" s="15"/>
      <c r="K230" s="15"/>
      <c r="N230" s="15"/>
      <c r="O230" s="15"/>
      <c r="U230" s="15"/>
      <c r="V230" s="15"/>
    </row>
    <row r="231" spans="1:22" x14ac:dyDescent="0.25">
      <c r="A231" s="1" t="s">
        <v>136</v>
      </c>
      <c r="C231" s="15">
        <v>20</v>
      </c>
      <c r="E231" s="15">
        <v>56700</v>
      </c>
      <c r="F231" s="15">
        <v>56300</v>
      </c>
      <c r="G231" s="15">
        <f t="shared" ref="G231:G235" si="144">ABS(E231-F231)</f>
        <v>400</v>
      </c>
      <c r="H231" s="15">
        <v>0.57999999999999996</v>
      </c>
      <c r="I231" s="15">
        <f t="shared" ref="I231:I235" si="145">G231*H231</f>
        <v>231.99999999999997</v>
      </c>
      <c r="J231" s="15"/>
      <c r="K231" s="15"/>
      <c r="N231" s="15"/>
      <c r="O231" s="15"/>
      <c r="U231" s="15"/>
      <c r="V231" s="15"/>
    </row>
    <row r="232" spans="1:22" x14ac:dyDescent="0.25">
      <c r="C232" s="15"/>
      <c r="E232" s="15">
        <v>56300</v>
      </c>
      <c r="F232" s="15">
        <v>55860</v>
      </c>
      <c r="G232" s="15">
        <f t="shared" si="144"/>
        <v>440</v>
      </c>
      <c r="H232" s="15">
        <v>-0.97</v>
      </c>
      <c r="I232" s="15">
        <f t="shared" si="145"/>
        <v>-426.8</v>
      </c>
      <c r="J232" s="15">
        <f>SUM(I231:I232)</f>
        <v>-194.80000000000004</v>
      </c>
      <c r="K232" s="15">
        <f>SUM(G231:G232)</f>
        <v>840</v>
      </c>
      <c r="L232" s="1">
        <f t="shared" ref="L232" si="146">J232/K232</f>
        <v>-0.23190476190476195</v>
      </c>
      <c r="N232" s="15"/>
      <c r="O232" s="15"/>
      <c r="U232" s="15"/>
      <c r="V232" s="15"/>
    </row>
    <row r="233" spans="1:22" x14ac:dyDescent="0.25">
      <c r="C233" s="15">
        <v>35</v>
      </c>
      <c r="E233" s="15">
        <v>55860</v>
      </c>
      <c r="F233" s="15">
        <v>55075</v>
      </c>
      <c r="G233" s="15">
        <f t="shared" si="144"/>
        <v>785</v>
      </c>
      <c r="H233" s="15">
        <v>-0.97</v>
      </c>
      <c r="I233" s="15">
        <f t="shared" si="145"/>
        <v>-761.44999999999993</v>
      </c>
      <c r="J233" s="15"/>
      <c r="K233" s="15"/>
      <c r="N233" s="15"/>
      <c r="O233" s="15"/>
      <c r="U233" s="15"/>
      <c r="V233" s="15"/>
    </row>
    <row r="234" spans="1:22" x14ac:dyDescent="0.25">
      <c r="C234" s="15"/>
      <c r="E234" s="15">
        <v>55075</v>
      </c>
      <c r="F234" s="15">
        <v>54930</v>
      </c>
      <c r="G234" s="15">
        <f t="shared" si="144"/>
        <v>145</v>
      </c>
      <c r="H234" s="15">
        <v>-2.82</v>
      </c>
      <c r="I234" s="15">
        <f t="shared" si="145"/>
        <v>-408.9</v>
      </c>
      <c r="J234" s="15">
        <f t="shared" ref="J234" si="147">SUM(I231:I234)</f>
        <v>-1365.15</v>
      </c>
      <c r="K234" s="15">
        <f t="shared" ref="K234" si="148">SUM(G231:G234)</f>
        <v>1770</v>
      </c>
      <c r="L234" s="1">
        <f t="shared" ref="L234:L237" si="149">J234/K234</f>
        <v>-0.77127118644067805</v>
      </c>
      <c r="N234" s="15"/>
      <c r="O234" s="15"/>
      <c r="U234" s="15"/>
      <c r="V234" s="15"/>
    </row>
    <row r="235" spans="1:22" x14ac:dyDescent="0.25">
      <c r="C235" s="15">
        <v>45</v>
      </c>
      <c r="E235" s="15">
        <v>54930</v>
      </c>
      <c r="F235" s="15">
        <v>53964</v>
      </c>
      <c r="G235" s="15">
        <f t="shared" si="144"/>
        <v>966</v>
      </c>
      <c r="H235" s="15">
        <v>-2.82</v>
      </c>
      <c r="I235" s="15">
        <f t="shared" si="145"/>
        <v>-2724.12</v>
      </c>
      <c r="J235" s="15">
        <f>SUM(I231:I235)</f>
        <v>-4089.27</v>
      </c>
      <c r="K235" s="15">
        <f>SUM(G231:G235)</f>
        <v>2736</v>
      </c>
      <c r="L235" s="1">
        <f t="shared" si="149"/>
        <v>-1.4946162280701754</v>
      </c>
      <c r="N235" s="15"/>
      <c r="O235" s="15"/>
      <c r="U235" s="15"/>
      <c r="V235" s="47"/>
    </row>
    <row r="236" spans="1:22" x14ac:dyDescent="0.25">
      <c r="C236" s="15">
        <v>65</v>
      </c>
      <c r="E236" s="15">
        <v>53964</v>
      </c>
      <c r="F236" s="15">
        <v>53800</v>
      </c>
      <c r="G236" s="15">
        <f>ABS(E236-F236)</f>
        <v>164</v>
      </c>
      <c r="H236" s="15">
        <v>-2.82</v>
      </c>
      <c r="I236" s="15">
        <f>G236*H236</f>
        <v>-462.47999999999996</v>
      </c>
      <c r="J236" s="15"/>
      <c r="K236" s="15"/>
      <c r="N236" s="15"/>
      <c r="O236" s="15"/>
      <c r="U236" s="15"/>
      <c r="V236" s="47"/>
    </row>
    <row r="237" spans="1:22" x14ac:dyDescent="0.25">
      <c r="C237" s="15"/>
      <c r="E237" s="15">
        <v>53800</v>
      </c>
      <c r="F237" s="15">
        <v>52998</v>
      </c>
      <c r="G237" s="15">
        <f>ABS(E237-F237)</f>
        <v>802</v>
      </c>
      <c r="H237" s="15">
        <v>3.49</v>
      </c>
      <c r="I237" s="15">
        <f>G237*H237</f>
        <v>2798.98</v>
      </c>
      <c r="J237" s="15">
        <f>SUM(I231:I237)</f>
        <v>-1752.77</v>
      </c>
      <c r="K237" s="15">
        <f>SUM(G231:G237)</f>
        <v>3702</v>
      </c>
      <c r="L237" s="1">
        <f t="shared" si="149"/>
        <v>-0.47346569421934087</v>
      </c>
      <c r="N237" s="15"/>
      <c r="O237" s="15"/>
      <c r="U237" s="15"/>
      <c r="V237" s="47"/>
    </row>
    <row r="238" spans="1:22" x14ac:dyDescent="0.25">
      <c r="C238" s="15"/>
      <c r="E238" s="15"/>
      <c r="F238" s="15"/>
      <c r="G238" s="15"/>
      <c r="H238" s="15"/>
      <c r="I238" s="15"/>
      <c r="J238" s="15"/>
      <c r="K238" s="15"/>
      <c r="N238" s="15"/>
      <c r="O238" s="15"/>
      <c r="U238" s="15"/>
      <c r="V238" s="47"/>
    </row>
    <row r="239" spans="1:22" x14ac:dyDescent="0.25">
      <c r="A239" s="1" t="s">
        <v>135</v>
      </c>
      <c r="C239" s="15">
        <v>15</v>
      </c>
      <c r="E239" s="15">
        <v>55860</v>
      </c>
      <c r="F239" s="15">
        <v>55075</v>
      </c>
      <c r="G239" s="15">
        <f t="shared" ref="G239:G241" si="150">ABS(E239-F239)</f>
        <v>785</v>
      </c>
      <c r="H239" s="15">
        <v>-0.97</v>
      </c>
      <c r="I239" s="15">
        <f t="shared" ref="I239:I241" si="151">G239*H239</f>
        <v>-761.44999999999993</v>
      </c>
      <c r="J239" s="15"/>
      <c r="K239" s="15"/>
      <c r="N239" s="15"/>
      <c r="O239" s="15"/>
      <c r="U239" s="15"/>
      <c r="V239" s="47"/>
    </row>
    <row r="240" spans="1:22" x14ac:dyDescent="0.25">
      <c r="C240" s="15"/>
      <c r="E240" s="15">
        <v>55075</v>
      </c>
      <c r="F240" s="15">
        <v>54930</v>
      </c>
      <c r="G240" s="15">
        <f t="shared" si="150"/>
        <v>145</v>
      </c>
      <c r="H240" s="15">
        <v>-2.82</v>
      </c>
      <c r="I240" s="15">
        <f t="shared" si="151"/>
        <v>-408.9</v>
      </c>
      <c r="J240" s="15">
        <f>SUM(I239:I240)</f>
        <v>-1170.3499999999999</v>
      </c>
      <c r="K240" s="15">
        <f>SUM(G239:G240)</f>
        <v>930</v>
      </c>
      <c r="L240" s="1">
        <f t="shared" ref="L240" si="152">J240/K240</f>
        <v>-1.2584408602150536</v>
      </c>
      <c r="N240" s="15"/>
      <c r="O240" s="15"/>
      <c r="U240" s="15"/>
      <c r="V240" s="47"/>
    </row>
    <row r="241" spans="1:23" x14ac:dyDescent="0.25">
      <c r="C241" s="15">
        <v>30</v>
      </c>
      <c r="E241" s="15">
        <v>54930</v>
      </c>
      <c r="F241" s="15">
        <v>53964</v>
      </c>
      <c r="G241" s="15">
        <f t="shared" si="150"/>
        <v>966</v>
      </c>
      <c r="H241" s="15">
        <v>-2.82</v>
      </c>
      <c r="I241" s="15">
        <f t="shared" si="151"/>
        <v>-2724.12</v>
      </c>
      <c r="J241" s="15">
        <f>SUM(I239:I241)</f>
        <v>-3894.47</v>
      </c>
      <c r="K241" s="15">
        <f>SUM(G239:G241)</f>
        <v>1896</v>
      </c>
      <c r="L241" s="1">
        <f t="shared" ref="L241:L247" si="153">J241/K241</f>
        <v>-2.0540453586497889</v>
      </c>
      <c r="N241" s="15"/>
      <c r="O241" s="15"/>
      <c r="U241" s="15"/>
      <c r="V241" s="47"/>
    </row>
    <row r="242" spans="1:23" x14ac:dyDescent="0.25">
      <c r="C242" s="15">
        <v>45</v>
      </c>
      <c r="E242" s="15">
        <v>53964</v>
      </c>
      <c r="F242" s="15">
        <v>53800</v>
      </c>
      <c r="G242" s="15">
        <f t="shared" ref="G242:G247" si="154">ABS(E242-F242)</f>
        <v>164</v>
      </c>
      <c r="H242" s="15">
        <v>-2.82</v>
      </c>
      <c r="I242" s="15">
        <f t="shared" ref="I242:I247" si="155">G242*H242</f>
        <v>-462.47999999999996</v>
      </c>
      <c r="J242" s="15"/>
      <c r="K242" s="15"/>
      <c r="N242" s="15"/>
      <c r="O242" s="15"/>
      <c r="U242" s="15"/>
      <c r="V242" s="47"/>
    </row>
    <row r="243" spans="1:23" x14ac:dyDescent="0.25">
      <c r="C243" s="15"/>
      <c r="E243" s="15">
        <v>53800</v>
      </c>
      <c r="F243" s="15">
        <v>52998</v>
      </c>
      <c r="G243" s="15">
        <f t="shared" si="154"/>
        <v>802</v>
      </c>
      <c r="H243" s="15">
        <v>3.49</v>
      </c>
      <c r="I243" s="15">
        <f t="shared" si="155"/>
        <v>2798.98</v>
      </c>
      <c r="J243" s="15">
        <f>SUM(I239:I243)</f>
        <v>-1557.9699999999998</v>
      </c>
      <c r="K243" s="15">
        <f>SUM(G239:G243)</f>
        <v>2862</v>
      </c>
      <c r="L243" s="1">
        <f t="shared" si="153"/>
        <v>-0.54436408106219425</v>
      </c>
      <c r="N243" s="15"/>
      <c r="O243" s="15"/>
      <c r="U243" s="15"/>
      <c r="V243" s="47"/>
    </row>
    <row r="244" spans="1:23" x14ac:dyDescent="0.25">
      <c r="C244" s="15">
        <v>55</v>
      </c>
      <c r="E244" s="15">
        <v>52998</v>
      </c>
      <c r="F244" s="15">
        <v>52710</v>
      </c>
      <c r="G244" s="15">
        <f t="shared" si="154"/>
        <v>288</v>
      </c>
      <c r="H244" s="15">
        <v>3.49</v>
      </c>
      <c r="I244" s="15">
        <f t="shared" si="155"/>
        <v>1005.1200000000001</v>
      </c>
      <c r="J244" s="15"/>
      <c r="K244" s="15"/>
      <c r="N244" s="15"/>
      <c r="O244" s="15"/>
      <c r="U244" s="15"/>
      <c r="V244" s="15"/>
    </row>
    <row r="245" spans="1:23" x14ac:dyDescent="0.25">
      <c r="C245" s="15"/>
      <c r="E245" s="15">
        <v>52710</v>
      </c>
      <c r="F245" s="15">
        <v>52032</v>
      </c>
      <c r="G245" s="15">
        <f t="shared" si="154"/>
        <v>678</v>
      </c>
      <c r="H245" s="15">
        <v>-2.15</v>
      </c>
      <c r="I245" s="15">
        <f t="shared" si="155"/>
        <v>-1457.7</v>
      </c>
      <c r="J245" s="15">
        <f>SUM(I239:I245)</f>
        <v>-2010.5499999999997</v>
      </c>
      <c r="K245" s="15">
        <f>SUM(G239:G245)</f>
        <v>3828</v>
      </c>
      <c r="L245" s="1">
        <f t="shared" si="153"/>
        <v>-0.52522204806687556</v>
      </c>
      <c r="N245" s="15"/>
      <c r="O245" s="15"/>
      <c r="U245" s="15"/>
      <c r="V245" s="15"/>
    </row>
    <row r="246" spans="1:23" x14ac:dyDescent="0.25">
      <c r="C246" s="15">
        <v>65</v>
      </c>
      <c r="E246" s="15">
        <v>52032</v>
      </c>
      <c r="F246" s="15">
        <v>52000</v>
      </c>
      <c r="G246" s="15">
        <f t="shared" si="154"/>
        <v>32</v>
      </c>
      <c r="H246" s="15">
        <v>-2.15</v>
      </c>
      <c r="I246" s="15">
        <f t="shared" si="155"/>
        <v>-68.8</v>
      </c>
      <c r="J246" s="15"/>
      <c r="K246" s="15"/>
      <c r="N246" s="15"/>
      <c r="O246" s="15"/>
      <c r="U246" s="15"/>
      <c r="V246" s="15"/>
    </row>
    <row r="247" spans="1:23" x14ac:dyDescent="0.25">
      <c r="C247" s="15"/>
      <c r="E247" s="15">
        <v>52000</v>
      </c>
      <c r="F247" s="15">
        <v>51066</v>
      </c>
      <c r="G247" s="15">
        <f t="shared" si="154"/>
        <v>934</v>
      </c>
      <c r="H247" s="15">
        <v>4.3600000000000003</v>
      </c>
      <c r="I247" s="15">
        <f t="shared" si="155"/>
        <v>4072.2400000000002</v>
      </c>
      <c r="J247" s="15">
        <f>SUM(I239:I247)</f>
        <v>1992.8900000000003</v>
      </c>
      <c r="K247" s="15">
        <f>SUM(G239:G247)</f>
        <v>4794</v>
      </c>
      <c r="L247" s="1">
        <f t="shared" si="153"/>
        <v>0.41570504797663754</v>
      </c>
      <c r="N247" s="15"/>
      <c r="O247" s="15"/>
      <c r="U247" s="15"/>
      <c r="V247" s="15"/>
      <c r="W247" s="48"/>
    </row>
    <row r="248" spans="1:23" x14ac:dyDescent="0.25">
      <c r="C248" s="15"/>
      <c r="E248" s="15"/>
      <c r="F248" s="15"/>
      <c r="G248" s="15"/>
      <c r="H248" s="15"/>
      <c r="I248" s="15"/>
      <c r="J248" s="15"/>
      <c r="K248" s="15"/>
      <c r="N248" s="15"/>
      <c r="O248" s="15"/>
      <c r="U248" s="15"/>
      <c r="V248" s="15"/>
      <c r="W248" s="48"/>
    </row>
    <row r="249" spans="1:23" x14ac:dyDescent="0.25">
      <c r="A249" s="1" t="s">
        <v>134</v>
      </c>
      <c r="C249" s="15">
        <v>15</v>
      </c>
      <c r="E249" s="15">
        <v>54930</v>
      </c>
      <c r="F249" s="15">
        <v>53964</v>
      </c>
      <c r="G249" s="15">
        <f t="shared" ref="G249" si="156">ABS(E249-F249)</f>
        <v>966</v>
      </c>
      <c r="H249" s="15">
        <v>-2.82</v>
      </c>
      <c r="I249" s="15">
        <f t="shared" ref="I249" si="157">G249*H249</f>
        <v>-2724.12</v>
      </c>
      <c r="J249" s="15">
        <f>SUM(I249)</f>
        <v>-2724.12</v>
      </c>
      <c r="K249" s="15">
        <f>SUM(G249)</f>
        <v>966</v>
      </c>
      <c r="L249" s="1">
        <f t="shared" ref="L249" si="158">J249/K249</f>
        <v>-2.82</v>
      </c>
      <c r="N249" s="15"/>
      <c r="O249" s="15"/>
      <c r="U249" s="15"/>
      <c r="V249" s="15"/>
      <c r="W249" s="48"/>
    </row>
    <row r="250" spans="1:23" x14ac:dyDescent="0.25">
      <c r="C250" s="15">
        <v>45</v>
      </c>
      <c r="E250" s="15">
        <v>53964</v>
      </c>
      <c r="F250" s="15">
        <v>53800</v>
      </c>
      <c r="G250" s="15">
        <f t="shared" ref="G250:G255" si="159">ABS(E250-F250)</f>
        <v>164</v>
      </c>
      <c r="H250" s="15">
        <v>-2.82</v>
      </c>
      <c r="I250" s="15">
        <f t="shared" ref="I250:I255" si="160">G250*H250</f>
        <v>-462.47999999999996</v>
      </c>
      <c r="J250" s="15"/>
      <c r="K250" s="15"/>
      <c r="N250" s="15"/>
      <c r="O250" s="15"/>
      <c r="U250" s="15"/>
      <c r="V250" s="15"/>
      <c r="W250" s="48"/>
    </row>
    <row r="251" spans="1:23" x14ac:dyDescent="0.25">
      <c r="C251" s="15"/>
      <c r="E251" s="15">
        <v>53800</v>
      </c>
      <c r="F251" s="15">
        <v>52998</v>
      </c>
      <c r="G251" s="15">
        <f t="shared" si="159"/>
        <v>802</v>
      </c>
      <c r="H251" s="15">
        <v>3.49</v>
      </c>
      <c r="I251" s="15">
        <f t="shared" si="160"/>
        <v>2798.98</v>
      </c>
      <c r="J251" s="15">
        <f t="shared" ref="J251" si="161">SUM(I249:I251)</f>
        <v>-387.61999999999989</v>
      </c>
      <c r="K251" s="15">
        <f t="shared" ref="K251" si="162">SUM(G249:G251)</f>
        <v>1932</v>
      </c>
      <c r="L251" s="1">
        <f t="shared" ref="L251:L255" si="163">J251/K251</f>
        <v>-0.20063146997929601</v>
      </c>
      <c r="N251" s="15"/>
      <c r="O251" s="15"/>
      <c r="U251" s="15"/>
      <c r="V251" s="15"/>
      <c r="W251" s="48"/>
    </row>
    <row r="252" spans="1:23" x14ac:dyDescent="0.25">
      <c r="C252" s="15">
        <v>60</v>
      </c>
      <c r="E252" s="15">
        <v>52998</v>
      </c>
      <c r="F252" s="15">
        <v>52710</v>
      </c>
      <c r="G252" s="15">
        <f t="shared" si="159"/>
        <v>288</v>
      </c>
      <c r="H252" s="15">
        <v>3.49</v>
      </c>
      <c r="I252" s="15">
        <f t="shared" si="160"/>
        <v>1005.1200000000001</v>
      </c>
      <c r="J252" s="15"/>
      <c r="K252" s="15"/>
      <c r="N252" s="15"/>
      <c r="O252" s="15"/>
      <c r="U252" s="15"/>
      <c r="V252" s="15"/>
    </row>
    <row r="253" spans="1:23" x14ac:dyDescent="0.25">
      <c r="C253" s="15"/>
      <c r="E253" s="15">
        <v>52710</v>
      </c>
      <c r="F253" s="15">
        <v>52032</v>
      </c>
      <c r="G253" s="15">
        <f t="shared" si="159"/>
        <v>678</v>
      </c>
      <c r="H253" s="15">
        <v>-2.15</v>
      </c>
      <c r="I253" s="15">
        <f t="shared" si="160"/>
        <v>-1457.7</v>
      </c>
      <c r="J253" s="15">
        <f>SUM(I249:I253)</f>
        <v>-840.19999999999982</v>
      </c>
      <c r="K253" s="15">
        <f>SUM(G249:G253)</f>
        <v>2898</v>
      </c>
      <c r="L253" s="1">
        <f t="shared" si="163"/>
        <v>-0.28992408557625943</v>
      </c>
      <c r="N253" s="15"/>
      <c r="O253" s="15"/>
      <c r="V253" s="15"/>
    </row>
    <row r="254" spans="1:23" x14ac:dyDescent="0.25">
      <c r="C254" s="15">
        <v>65</v>
      </c>
      <c r="E254" s="15">
        <v>52032</v>
      </c>
      <c r="F254" s="15">
        <v>52000</v>
      </c>
      <c r="G254" s="15">
        <f t="shared" si="159"/>
        <v>32</v>
      </c>
      <c r="H254" s="15">
        <v>-2.15</v>
      </c>
      <c r="I254" s="15">
        <f t="shared" si="160"/>
        <v>-68.8</v>
      </c>
      <c r="J254" s="15"/>
      <c r="K254" s="15"/>
      <c r="N254" s="15"/>
      <c r="O254" s="15"/>
      <c r="V254" s="15"/>
    </row>
    <row r="255" spans="1:23" x14ac:dyDescent="0.25">
      <c r="C255" s="15"/>
      <c r="E255" s="15">
        <v>52000</v>
      </c>
      <c r="F255" s="15">
        <v>51066</v>
      </c>
      <c r="G255" s="15">
        <f t="shared" si="159"/>
        <v>934</v>
      </c>
      <c r="H255" s="15">
        <v>4.3600000000000003</v>
      </c>
      <c r="I255" s="15">
        <f t="shared" si="160"/>
        <v>4072.2400000000002</v>
      </c>
      <c r="J255" s="15">
        <f>SUM(I249:I255)</f>
        <v>3163.2400000000007</v>
      </c>
      <c r="K255" s="15">
        <f>SUM(G249:G255)</f>
        <v>3864</v>
      </c>
      <c r="L255" s="1">
        <f t="shared" si="163"/>
        <v>0.81864389233954471</v>
      </c>
      <c r="N255" s="15"/>
      <c r="O255" s="15"/>
      <c r="V255" s="15"/>
    </row>
    <row r="256" spans="1:23" x14ac:dyDescent="0.25">
      <c r="C256" s="15"/>
      <c r="E256" s="15"/>
      <c r="F256" s="15"/>
      <c r="G256" s="15"/>
      <c r="H256" s="15"/>
      <c r="I256" s="15"/>
      <c r="J256" s="15"/>
      <c r="K256" s="15"/>
      <c r="N256" s="15"/>
      <c r="O256" s="15"/>
      <c r="V256" s="15"/>
    </row>
    <row r="257" spans="1:22" x14ac:dyDescent="0.25">
      <c r="A257" s="1" t="s">
        <v>133</v>
      </c>
      <c r="C257" s="15">
        <v>25</v>
      </c>
      <c r="E257" s="15">
        <v>53964</v>
      </c>
      <c r="F257" s="15">
        <v>53800</v>
      </c>
      <c r="G257" s="15">
        <f t="shared" ref="G257:G262" si="164">ABS(E257-F257)</f>
        <v>164</v>
      </c>
      <c r="H257" s="15">
        <v>-2.82</v>
      </c>
      <c r="I257" s="15">
        <f t="shared" ref="I257:I262" si="165">G257*H257</f>
        <v>-462.47999999999996</v>
      </c>
      <c r="J257" s="15"/>
      <c r="K257" s="15"/>
      <c r="N257" s="15"/>
      <c r="O257" s="15"/>
      <c r="V257" s="15"/>
    </row>
    <row r="258" spans="1:22" x14ac:dyDescent="0.25">
      <c r="C258" s="15"/>
      <c r="E258" s="15">
        <v>53800</v>
      </c>
      <c r="F258" s="15">
        <v>52998</v>
      </c>
      <c r="G258" s="15">
        <f t="shared" si="164"/>
        <v>802</v>
      </c>
      <c r="H258" s="15">
        <v>3.49</v>
      </c>
      <c r="I258" s="15">
        <f t="shared" si="165"/>
        <v>2798.98</v>
      </c>
      <c r="J258" s="15">
        <f>SUM(I257:I258)</f>
        <v>2336.5</v>
      </c>
      <c r="K258" s="15">
        <f>SUM(G257:G258)</f>
        <v>966</v>
      </c>
      <c r="L258" s="1">
        <f t="shared" ref="L258" si="166">J258/K258</f>
        <v>2.418737060041408</v>
      </c>
      <c r="N258" s="15"/>
      <c r="O258" s="15"/>
      <c r="V258" s="15"/>
    </row>
    <row r="259" spans="1:22" x14ac:dyDescent="0.25">
      <c r="C259" s="15">
        <v>45</v>
      </c>
      <c r="E259" s="15">
        <v>52998</v>
      </c>
      <c r="F259" s="15">
        <v>52710</v>
      </c>
      <c r="G259" s="15">
        <f t="shared" si="164"/>
        <v>288</v>
      </c>
      <c r="H259" s="15">
        <v>3.49</v>
      </c>
      <c r="I259" s="15">
        <f t="shared" si="165"/>
        <v>1005.1200000000001</v>
      </c>
      <c r="J259" s="15"/>
      <c r="K259" s="15"/>
      <c r="N259" s="15"/>
      <c r="O259" s="15"/>
      <c r="V259" s="15"/>
    </row>
    <row r="260" spans="1:22" x14ac:dyDescent="0.25">
      <c r="C260" s="15"/>
      <c r="E260" s="15">
        <v>52710</v>
      </c>
      <c r="F260" s="15">
        <v>52032</v>
      </c>
      <c r="G260" s="15">
        <f t="shared" si="164"/>
        <v>678</v>
      </c>
      <c r="H260" s="15">
        <v>-2.15</v>
      </c>
      <c r="I260" s="15">
        <f t="shared" si="165"/>
        <v>-1457.7</v>
      </c>
      <c r="J260" s="15">
        <f>SUM(I257:I260)</f>
        <v>1883.9199999999998</v>
      </c>
      <c r="K260" s="15">
        <f>SUM(G257:G260)</f>
        <v>1932</v>
      </c>
      <c r="L260" s="1">
        <f t="shared" ref="L260:L264" si="167">J260/K260</f>
        <v>0.9751138716356107</v>
      </c>
      <c r="N260" s="15"/>
      <c r="O260" s="15"/>
      <c r="V260" s="15"/>
    </row>
    <row r="261" spans="1:22" x14ac:dyDescent="0.25">
      <c r="C261" s="15">
        <v>60</v>
      </c>
      <c r="E261" s="15">
        <v>52032</v>
      </c>
      <c r="F261" s="15">
        <v>52000</v>
      </c>
      <c r="G261" s="15">
        <f t="shared" si="164"/>
        <v>32</v>
      </c>
      <c r="H261" s="15">
        <v>-2.15</v>
      </c>
      <c r="I261" s="15">
        <f t="shared" si="165"/>
        <v>-68.8</v>
      </c>
      <c r="J261" s="15"/>
      <c r="K261" s="15"/>
      <c r="N261" s="15"/>
      <c r="O261" s="15"/>
      <c r="V261" s="15"/>
    </row>
    <row r="262" spans="1:22" x14ac:dyDescent="0.25">
      <c r="C262" s="15"/>
      <c r="E262" s="15">
        <v>52000</v>
      </c>
      <c r="F262" s="15">
        <v>51066</v>
      </c>
      <c r="G262" s="15">
        <f t="shared" si="164"/>
        <v>934</v>
      </c>
      <c r="H262" s="15">
        <v>4.3600000000000003</v>
      </c>
      <c r="I262" s="15">
        <f t="shared" si="165"/>
        <v>4072.2400000000002</v>
      </c>
      <c r="J262" s="15">
        <f>SUM(I257:I262)</f>
        <v>5887.3600000000006</v>
      </c>
      <c r="K262" s="15">
        <f>SUM(G257:G262)</f>
        <v>2898</v>
      </c>
      <c r="L262" s="1">
        <f t="shared" si="167"/>
        <v>2.0315251897860596</v>
      </c>
      <c r="N262" s="15"/>
      <c r="O262" s="15"/>
      <c r="V262" s="15"/>
    </row>
    <row r="263" spans="1:22" x14ac:dyDescent="0.25">
      <c r="C263" s="15">
        <v>65</v>
      </c>
      <c r="E263" s="15">
        <v>51066</v>
      </c>
      <c r="F263" s="15">
        <v>50686</v>
      </c>
      <c r="G263" s="15">
        <f t="shared" ref="G263:G264" si="168">ABS(E263-F263)</f>
        <v>380</v>
      </c>
      <c r="H263" s="15">
        <v>4.3600000000000003</v>
      </c>
      <c r="I263" s="15">
        <f t="shared" ref="I263:I264" si="169">G263*H263</f>
        <v>1656.8000000000002</v>
      </c>
      <c r="J263" s="15"/>
      <c r="K263" s="15"/>
      <c r="N263" s="15"/>
      <c r="O263" s="15"/>
      <c r="V263" s="15"/>
    </row>
    <row r="264" spans="1:22" x14ac:dyDescent="0.25">
      <c r="C264" s="15"/>
      <c r="E264" s="15">
        <v>50686</v>
      </c>
      <c r="F264" s="15">
        <v>50100</v>
      </c>
      <c r="G264" s="15">
        <f t="shared" si="168"/>
        <v>586</v>
      </c>
      <c r="H264" s="15">
        <v>-4.13</v>
      </c>
      <c r="I264" s="15">
        <f t="shared" si="169"/>
        <v>-2420.1799999999998</v>
      </c>
      <c r="J264" s="15">
        <f>SUM(I257:I264)</f>
        <v>5123.9800000000014</v>
      </c>
      <c r="K264" s="15">
        <f>SUM(G257:G264)</f>
        <v>3864</v>
      </c>
      <c r="L264" s="1">
        <f t="shared" si="167"/>
        <v>1.3260817805383027</v>
      </c>
      <c r="N264" s="15"/>
      <c r="O264" s="15"/>
      <c r="V264" s="15"/>
    </row>
    <row r="265" spans="1:22" x14ac:dyDescent="0.25">
      <c r="C265" s="15"/>
      <c r="E265" s="15"/>
      <c r="F265" s="15"/>
      <c r="G265" s="15"/>
      <c r="H265" s="15"/>
      <c r="I265" s="15"/>
      <c r="J265" s="15"/>
      <c r="K265" s="15"/>
      <c r="N265" s="15"/>
      <c r="O265" s="15"/>
      <c r="V265" s="15"/>
    </row>
    <row r="266" spans="1:22" x14ac:dyDescent="0.25">
      <c r="A266" s="1" t="s">
        <v>132</v>
      </c>
      <c r="C266" s="15">
        <v>20</v>
      </c>
      <c r="E266" s="15">
        <v>52998</v>
      </c>
      <c r="F266" s="15">
        <v>52710</v>
      </c>
      <c r="G266" s="15">
        <f>ABS(E266-F266)</f>
        <v>288</v>
      </c>
      <c r="H266" s="15">
        <v>3.49</v>
      </c>
      <c r="I266" s="15">
        <f>G266*H266</f>
        <v>1005.1200000000001</v>
      </c>
      <c r="J266" s="15"/>
      <c r="K266" s="15"/>
      <c r="N266" s="15"/>
      <c r="O266" s="15"/>
      <c r="V266" s="15"/>
    </row>
    <row r="267" spans="1:22" x14ac:dyDescent="0.25">
      <c r="C267" s="15"/>
      <c r="E267" s="15">
        <v>52710</v>
      </c>
      <c r="F267" s="15">
        <v>52032</v>
      </c>
      <c r="G267" s="15">
        <f>ABS(E267-F267)</f>
        <v>678</v>
      </c>
      <c r="H267" s="15">
        <v>-2.15</v>
      </c>
      <c r="I267" s="15">
        <f>G267*H267</f>
        <v>-1457.7</v>
      </c>
      <c r="J267" s="15">
        <f>SUM(I266:I267)</f>
        <v>-452.57999999999993</v>
      </c>
      <c r="K267" s="15">
        <f>SUM(G266:G267)</f>
        <v>966</v>
      </c>
      <c r="L267" s="1">
        <f t="shared" ref="L267" si="170">J267/K267</f>
        <v>-0.46850931677018626</v>
      </c>
      <c r="N267" s="15"/>
      <c r="O267" s="15"/>
      <c r="V267" s="15"/>
    </row>
    <row r="268" spans="1:22" x14ac:dyDescent="0.25">
      <c r="C268" s="15">
        <v>45</v>
      </c>
      <c r="E268" s="15">
        <v>52032</v>
      </c>
      <c r="F268" s="15">
        <v>52000</v>
      </c>
      <c r="G268" s="15">
        <f>ABS(E268-F268)</f>
        <v>32</v>
      </c>
      <c r="H268" s="15">
        <v>-2.15</v>
      </c>
      <c r="I268" s="15">
        <f>G268*H268</f>
        <v>-68.8</v>
      </c>
      <c r="J268" s="15"/>
      <c r="K268" s="15"/>
      <c r="N268" s="15"/>
      <c r="O268" s="15"/>
      <c r="V268" s="15"/>
    </row>
    <row r="269" spans="1:22" x14ac:dyDescent="0.25">
      <c r="C269" s="15"/>
      <c r="E269" s="15">
        <v>52000</v>
      </c>
      <c r="F269" s="15">
        <v>51066</v>
      </c>
      <c r="G269" s="15">
        <f>ABS(E269-F269)</f>
        <v>934</v>
      </c>
      <c r="H269" s="15">
        <v>4.3600000000000003</v>
      </c>
      <c r="I269" s="15">
        <f>G269*H269</f>
        <v>4072.2400000000002</v>
      </c>
      <c r="J269" s="15">
        <f t="shared" ref="J269" si="171">SUM(I266:I269)</f>
        <v>3550.8600000000006</v>
      </c>
      <c r="K269" s="15">
        <f t="shared" ref="K269" si="172">SUM(G266:G269)</f>
        <v>1932</v>
      </c>
      <c r="L269" s="1">
        <f t="shared" ref="L269:L273" si="173">J269/K269</f>
        <v>1.8379192546583853</v>
      </c>
      <c r="N269" s="15"/>
      <c r="O269" s="15"/>
      <c r="V269" s="15"/>
    </row>
    <row r="270" spans="1:22" x14ac:dyDescent="0.25">
      <c r="C270" s="15">
        <v>60</v>
      </c>
      <c r="E270" s="15">
        <v>51066</v>
      </c>
      <c r="F270" s="15">
        <v>50686</v>
      </c>
      <c r="G270" s="15">
        <f t="shared" ref="G270:G271" si="174">ABS(E270-F270)</f>
        <v>380</v>
      </c>
      <c r="H270" s="15">
        <v>4.3600000000000003</v>
      </c>
      <c r="I270" s="15">
        <f t="shared" ref="I270:I271" si="175">G270*H270</f>
        <v>1656.8000000000002</v>
      </c>
      <c r="J270" s="15"/>
      <c r="K270" s="15"/>
      <c r="N270" s="15"/>
      <c r="O270" s="15"/>
      <c r="V270" s="15"/>
    </row>
    <row r="271" spans="1:22" x14ac:dyDescent="0.25">
      <c r="C271" s="15"/>
      <c r="E271" s="15">
        <v>50686</v>
      </c>
      <c r="F271" s="15">
        <v>50100</v>
      </c>
      <c r="G271" s="15">
        <f t="shared" si="174"/>
        <v>586</v>
      </c>
      <c r="H271" s="15">
        <v>-4.13</v>
      </c>
      <c r="I271" s="15">
        <f t="shared" si="175"/>
        <v>-2420.1799999999998</v>
      </c>
      <c r="J271" s="15">
        <f>SUM(I266:I271)</f>
        <v>2787.4800000000009</v>
      </c>
      <c r="K271" s="15">
        <f>SUM(G266:G271)</f>
        <v>2898</v>
      </c>
      <c r="L271" s="1">
        <f t="shared" si="173"/>
        <v>0.96186335403726742</v>
      </c>
      <c r="N271" s="15"/>
      <c r="O271" s="15"/>
      <c r="V271" s="15"/>
    </row>
    <row r="272" spans="1:22" x14ac:dyDescent="0.25">
      <c r="C272" s="15">
        <v>65</v>
      </c>
      <c r="E272" s="15">
        <v>50100</v>
      </c>
      <c r="F272" s="15">
        <v>49625</v>
      </c>
      <c r="G272" s="15">
        <f>ABS(E272-F272)</f>
        <v>475</v>
      </c>
      <c r="H272" s="15">
        <v>-4.13</v>
      </c>
      <c r="I272" s="15">
        <f>G272*H272</f>
        <v>-1961.75</v>
      </c>
      <c r="J272" s="15"/>
      <c r="K272" s="15"/>
      <c r="N272" s="15"/>
      <c r="O272" s="15"/>
      <c r="V272" s="15"/>
    </row>
    <row r="273" spans="1:22" x14ac:dyDescent="0.25">
      <c r="C273" s="15"/>
      <c r="E273" s="15">
        <v>49625</v>
      </c>
      <c r="F273" s="15">
        <v>49485</v>
      </c>
      <c r="G273" s="15">
        <f>ABS(E273-F273)</f>
        <v>140</v>
      </c>
      <c r="H273" s="15">
        <v>-1.76</v>
      </c>
      <c r="I273" s="15">
        <f>G273*H273</f>
        <v>-246.4</v>
      </c>
      <c r="J273" s="15">
        <f>SUM(I266:I273)</f>
        <v>579.33000000000095</v>
      </c>
      <c r="K273" s="15">
        <f>SUM(G266:G273)</f>
        <v>3513</v>
      </c>
      <c r="L273" s="1">
        <f t="shared" si="173"/>
        <v>0.16491033304867661</v>
      </c>
      <c r="N273" s="15"/>
      <c r="O273" s="15"/>
      <c r="V273" s="15"/>
    </row>
    <row r="274" spans="1:22" x14ac:dyDescent="0.25">
      <c r="C274" s="15"/>
      <c r="E274" s="15"/>
      <c r="F274" s="15"/>
      <c r="G274" s="15"/>
      <c r="H274" s="15"/>
      <c r="I274" s="15"/>
      <c r="J274" s="15"/>
      <c r="K274" s="15"/>
      <c r="N274" s="15"/>
      <c r="O274" s="15"/>
      <c r="V274" s="15"/>
    </row>
    <row r="275" spans="1:22" x14ac:dyDescent="0.25">
      <c r="A275" s="1" t="s">
        <v>131</v>
      </c>
      <c r="C275" s="15">
        <v>30</v>
      </c>
      <c r="E275" s="15">
        <v>52032</v>
      </c>
      <c r="F275" s="15">
        <v>52000</v>
      </c>
      <c r="G275" s="15">
        <f>ABS(E275-F275)</f>
        <v>32</v>
      </c>
      <c r="H275" s="15">
        <v>-2.15</v>
      </c>
      <c r="I275" s="15">
        <f>G275*H275</f>
        <v>-68.8</v>
      </c>
      <c r="J275" s="15"/>
      <c r="K275" s="15"/>
      <c r="N275" s="15"/>
      <c r="O275" s="15"/>
      <c r="V275" s="15"/>
    </row>
    <row r="276" spans="1:22" x14ac:dyDescent="0.25">
      <c r="C276" s="15"/>
      <c r="E276" s="15">
        <v>52000</v>
      </c>
      <c r="F276" s="15">
        <v>51066</v>
      </c>
      <c r="G276" s="15">
        <f>ABS(E276-F276)</f>
        <v>934</v>
      </c>
      <c r="H276" s="15">
        <v>4.3600000000000003</v>
      </c>
      <c r="I276" s="15">
        <f>G276*H276</f>
        <v>4072.2400000000002</v>
      </c>
      <c r="J276" s="15">
        <f>SUM(I275:I276)</f>
        <v>4003.44</v>
      </c>
      <c r="K276" s="15">
        <f>SUM(G275:G276)</f>
        <v>966</v>
      </c>
      <c r="L276" s="1">
        <f t="shared" ref="L276" si="176">J276/K276</f>
        <v>4.1443478260869568</v>
      </c>
      <c r="N276" s="15"/>
      <c r="O276" s="15"/>
      <c r="V276" s="15"/>
    </row>
    <row r="277" spans="1:22" x14ac:dyDescent="0.25">
      <c r="C277" s="15">
        <v>45</v>
      </c>
      <c r="E277" s="15">
        <v>51066</v>
      </c>
      <c r="F277" s="15">
        <v>50686</v>
      </c>
      <c r="G277" s="15">
        <f t="shared" ref="G277:G278" si="177">ABS(E277-F277)</f>
        <v>380</v>
      </c>
      <c r="H277" s="15">
        <v>4.3600000000000003</v>
      </c>
      <c r="I277" s="15">
        <f t="shared" ref="I277:I278" si="178">G277*H277</f>
        <v>1656.8000000000002</v>
      </c>
      <c r="J277" s="15"/>
      <c r="K277" s="15"/>
      <c r="N277" s="15"/>
      <c r="O277" s="15"/>
      <c r="V277" s="15"/>
    </row>
    <row r="278" spans="1:22" x14ac:dyDescent="0.25">
      <c r="C278" s="15"/>
      <c r="E278" s="15">
        <v>50686</v>
      </c>
      <c r="F278" s="15">
        <v>50100</v>
      </c>
      <c r="G278" s="15">
        <f t="shared" si="177"/>
        <v>586</v>
      </c>
      <c r="H278" s="15">
        <v>-4.13</v>
      </c>
      <c r="I278" s="15">
        <f t="shared" si="178"/>
        <v>-2420.1799999999998</v>
      </c>
      <c r="J278" s="15">
        <f t="shared" ref="J278" si="179">SUM(I275:I278)</f>
        <v>3240.06</v>
      </c>
      <c r="K278" s="15">
        <f t="shared" ref="K278:K283" si="180">SUM(G275:G278)</f>
        <v>1932</v>
      </c>
      <c r="L278" s="1">
        <f t="shared" ref="L278:L283" si="181">J278/K278</f>
        <v>1.6770496894409939</v>
      </c>
      <c r="N278" s="15"/>
      <c r="O278" s="15"/>
      <c r="V278" s="15"/>
    </row>
    <row r="279" spans="1:22" x14ac:dyDescent="0.25">
      <c r="C279" s="15">
        <v>55</v>
      </c>
      <c r="E279" s="15">
        <v>50100</v>
      </c>
      <c r="F279" s="15">
        <v>49625</v>
      </c>
      <c r="G279" s="15">
        <f>ABS(E279-F279)</f>
        <v>475</v>
      </c>
      <c r="H279" s="15">
        <v>-4.13</v>
      </c>
      <c r="I279" s="15">
        <f>G279*H279</f>
        <v>-1961.75</v>
      </c>
      <c r="J279" s="15"/>
      <c r="K279" s="15"/>
      <c r="N279" s="15"/>
      <c r="O279" s="15"/>
      <c r="V279" s="47"/>
    </row>
    <row r="280" spans="1:22" x14ac:dyDescent="0.25">
      <c r="C280" s="15"/>
      <c r="E280" s="15">
        <v>49625</v>
      </c>
      <c r="F280" s="15">
        <v>49485</v>
      </c>
      <c r="G280" s="15">
        <f>ABS(E280-F280)</f>
        <v>140</v>
      </c>
      <c r="H280" s="15">
        <v>-1.76</v>
      </c>
      <c r="I280" s="15">
        <f>G280*H280</f>
        <v>-246.4</v>
      </c>
      <c r="J280" s="15">
        <f>SUM(I275:I280)</f>
        <v>1031.9099999999999</v>
      </c>
      <c r="K280" s="15">
        <f>SUM(G275:G280)</f>
        <v>2547</v>
      </c>
      <c r="L280" s="1">
        <f t="shared" si="181"/>
        <v>0.40514723203769132</v>
      </c>
      <c r="N280" s="15"/>
      <c r="O280" s="15"/>
      <c r="V280" s="15"/>
    </row>
    <row r="281" spans="1:22" x14ac:dyDescent="0.25">
      <c r="C281" s="15">
        <v>65</v>
      </c>
      <c r="E281" s="15">
        <v>49485</v>
      </c>
      <c r="F281" s="15">
        <v>49125</v>
      </c>
      <c r="G281" s="15">
        <f t="shared" ref="G281:G283" si="182">ABS(E281-F281)</f>
        <v>360</v>
      </c>
      <c r="H281" s="15">
        <v>-1.76</v>
      </c>
      <c r="I281" s="15">
        <f t="shared" ref="I281:I283" si="183">G281*H281</f>
        <v>-633.6</v>
      </c>
      <c r="J281" s="15"/>
      <c r="K281" s="15"/>
      <c r="N281" s="15"/>
      <c r="O281" s="15"/>
      <c r="V281" s="15"/>
    </row>
    <row r="282" spans="1:22" x14ac:dyDescent="0.25">
      <c r="C282" s="15"/>
      <c r="E282" s="47">
        <v>49125</v>
      </c>
      <c r="F282" s="47">
        <v>48895</v>
      </c>
      <c r="G282" s="15">
        <f t="shared" si="182"/>
        <v>230</v>
      </c>
      <c r="H282" s="47">
        <v>-0.56999999999999995</v>
      </c>
      <c r="I282" s="15">
        <f t="shared" si="183"/>
        <v>-131.1</v>
      </c>
      <c r="J282" s="15"/>
      <c r="K282" s="15"/>
      <c r="N282" s="15"/>
      <c r="O282" s="15"/>
      <c r="V282" s="15"/>
    </row>
    <row r="283" spans="1:22" x14ac:dyDescent="0.25">
      <c r="C283" s="15"/>
      <c r="E283" s="15">
        <v>48895</v>
      </c>
      <c r="F283" s="15">
        <v>48335</v>
      </c>
      <c r="G283" s="15">
        <f t="shared" si="182"/>
        <v>560</v>
      </c>
      <c r="H283" s="47">
        <v>-0.56999999999999995</v>
      </c>
      <c r="I283" s="15">
        <f t="shared" si="183"/>
        <v>-319.2</v>
      </c>
      <c r="J283" s="15">
        <f>SUM(I275:I283)</f>
        <v>-51.99000000000018</v>
      </c>
      <c r="K283" s="15">
        <f t="shared" si="180"/>
        <v>1290</v>
      </c>
      <c r="L283" s="1">
        <f t="shared" si="181"/>
        <v>-4.0302325581395487E-2</v>
      </c>
      <c r="N283" s="15"/>
      <c r="O283" s="15"/>
      <c r="V283" s="15"/>
    </row>
    <row r="284" spans="1:22" x14ac:dyDescent="0.25">
      <c r="C284" s="15"/>
      <c r="E284" s="15"/>
      <c r="F284" s="15"/>
      <c r="G284" s="15"/>
      <c r="H284" s="15"/>
      <c r="I284" s="15"/>
      <c r="J284" s="15"/>
      <c r="K284" s="15"/>
      <c r="N284" s="15"/>
      <c r="O284" s="15"/>
      <c r="V284" s="15"/>
    </row>
    <row r="285" spans="1:22" x14ac:dyDescent="0.25">
      <c r="A285" s="1" t="s">
        <v>129</v>
      </c>
      <c r="C285" s="15">
        <v>20</v>
      </c>
      <c r="E285" s="15">
        <v>51066</v>
      </c>
      <c r="F285" s="15">
        <v>50686</v>
      </c>
      <c r="G285" s="15">
        <f t="shared" ref="G285:G286" si="184">ABS(E285-F285)</f>
        <v>380</v>
      </c>
      <c r="H285" s="15">
        <v>4.3600000000000003</v>
      </c>
      <c r="I285" s="15">
        <f t="shared" ref="I285:I286" si="185">G285*H285</f>
        <v>1656.8000000000002</v>
      </c>
      <c r="J285" s="15"/>
      <c r="K285" s="15"/>
      <c r="N285" s="15"/>
      <c r="O285" s="15"/>
      <c r="V285" s="15"/>
    </row>
    <row r="286" spans="1:22" x14ac:dyDescent="0.25">
      <c r="C286" s="15"/>
      <c r="E286" s="15">
        <v>50686</v>
      </c>
      <c r="F286" s="15">
        <v>50100</v>
      </c>
      <c r="G286" s="15">
        <f t="shared" si="184"/>
        <v>586</v>
      </c>
      <c r="H286" s="15">
        <v>-4.13</v>
      </c>
      <c r="I286" s="15">
        <f t="shared" si="185"/>
        <v>-2420.1799999999998</v>
      </c>
      <c r="J286" s="15">
        <f>SUM(I285:I286)</f>
        <v>-763.37999999999965</v>
      </c>
      <c r="K286" s="15">
        <f>SUM(G285:G286)</f>
        <v>966</v>
      </c>
      <c r="L286" s="1">
        <f t="shared" ref="L286" si="186">J286/K286</f>
        <v>-0.79024844720496856</v>
      </c>
      <c r="N286" s="15"/>
      <c r="V286" s="15"/>
    </row>
    <row r="287" spans="1:22" x14ac:dyDescent="0.25">
      <c r="C287" s="15">
        <v>25</v>
      </c>
      <c r="E287" s="15">
        <v>50100</v>
      </c>
      <c r="F287" s="15">
        <v>49625</v>
      </c>
      <c r="G287" s="15">
        <f>ABS(E287-F287)</f>
        <v>475</v>
      </c>
      <c r="H287" s="15">
        <v>-4.13</v>
      </c>
      <c r="I287" s="15">
        <f>G287*H287</f>
        <v>-1961.75</v>
      </c>
      <c r="J287" s="15"/>
      <c r="K287" s="15"/>
      <c r="N287" s="15"/>
      <c r="O287" s="15"/>
      <c r="V287" s="15"/>
    </row>
    <row r="288" spans="1:22" s="48" customFormat="1" x14ac:dyDescent="0.25">
      <c r="C288" s="15"/>
      <c r="D288" s="1"/>
      <c r="E288" s="15">
        <v>49625</v>
      </c>
      <c r="F288" s="15">
        <v>49485</v>
      </c>
      <c r="G288" s="15">
        <f>ABS(E288-F288)</f>
        <v>140</v>
      </c>
      <c r="H288" s="15">
        <v>-1.76</v>
      </c>
      <c r="I288" s="15">
        <f>G288*H288</f>
        <v>-246.4</v>
      </c>
      <c r="J288" s="15">
        <f t="shared" ref="J288" si="187">SUM(I285:I288)</f>
        <v>-2971.5299999999997</v>
      </c>
      <c r="K288" s="15">
        <f t="shared" ref="K288" si="188">SUM(G285:G288)</f>
        <v>1581</v>
      </c>
      <c r="L288" s="1">
        <f t="shared" ref="L288:L294" si="189">J288/K288</f>
        <v>-1.8795256166982921</v>
      </c>
      <c r="N288" s="47"/>
      <c r="O288" s="47"/>
      <c r="V288" s="47"/>
    </row>
    <row r="289" spans="1:19" x14ac:dyDescent="0.25">
      <c r="C289" s="15">
        <v>35</v>
      </c>
      <c r="E289" s="15">
        <v>49485</v>
      </c>
      <c r="F289" s="15">
        <v>49125</v>
      </c>
      <c r="G289" s="15">
        <f t="shared" ref="G289:G294" si="190">ABS(E289-F289)</f>
        <v>360</v>
      </c>
      <c r="H289" s="15">
        <v>-1.76</v>
      </c>
      <c r="I289" s="15">
        <f t="shared" ref="I289:I294" si="191">G289*H289</f>
        <v>-633.6</v>
      </c>
      <c r="J289" s="15"/>
      <c r="K289" s="15"/>
      <c r="N289" s="15"/>
      <c r="O289" s="15"/>
    </row>
    <row r="290" spans="1:19" x14ac:dyDescent="0.25">
      <c r="C290" s="15"/>
      <c r="E290" s="47">
        <v>49125</v>
      </c>
      <c r="F290" s="47">
        <v>48895</v>
      </c>
      <c r="G290" s="15">
        <f t="shared" si="190"/>
        <v>230</v>
      </c>
      <c r="H290" s="47">
        <v>-0.56999999999999995</v>
      </c>
      <c r="I290" s="15">
        <f t="shared" si="191"/>
        <v>-131.1</v>
      </c>
      <c r="J290" s="15">
        <f>SUM(I285:I290)</f>
        <v>-3736.2299999999996</v>
      </c>
      <c r="K290" s="15">
        <f>SUM(G285:G290)</f>
        <v>2171</v>
      </c>
      <c r="L290" s="1">
        <f t="shared" si="189"/>
        <v>-1.7209719023491477</v>
      </c>
      <c r="N290" s="15"/>
      <c r="O290" s="15"/>
      <c r="P290" s="15"/>
      <c r="Q290" s="15"/>
      <c r="R290" s="15"/>
      <c r="S290" s="15"/>
    </row>
    <row r="291" spans="1:19" x14ac:dyDescent="0.25">
      <c r="C291" s="15">
        <v>45</v>
      </c>
      <c r="E291" s="15">
        <v>48895</v>
      </c>
      <c r="F291" s="15">
        <v>48335</v>
      </c>
      <c r="G291" s="15">
        <f t="shared" si="190"/>
        <v>560</v>
      </c>
      <c r="H291" s="47">
        <v>-0.56999999999999995</v>
      </c>
      <c r="I291" s="15">
        <f t="shared" si="191"/>
        <v>-319.2</v>
      </c>
      <c r="J291" s="15">
        <f>SUM(I285:I291)</f>
        <v>-4055.4299999999994</v>
      </c>
      <c r="K291" s="15">
        <f>SUM(G285:G291)</f>
        <v>2731</v>
      </c>
      <c r="L291" s="1">
        <f t="shared" si="189"/>
        <v>-1.4849615525448552</v>
      </c>
    </row>
    <row r="292" spans="1:19" x14ac:dyDescent="0.25">
      <c r="C292" s="15">
        <v>55</v>
      </c>
      <c r="E292" s="15">
        <v>48335</v>
      </c>
      <c r="F292" s="15">
        <v>48058</v>
      </c>
      <c r="G292" s="15">
        <f t="shared" si="190"/>
        <v>277</v>
      </c>
      <c r="H292" s="15">
        <v>-0.56999999999999995</v>
      </c>
      <c r="I292" s="15">
        <f t="shared" si="191"/>
        <v>-157.88999999999999</v>
      </c>
      <c r="J292" s="15"/>
      <c r="K292" s="15"/>
    </row>
    <row r="293" spans="1:19" x14ac:dyDescent="0.25">
      <c r="C293" s="15"/>
      <c r="E293" s="15">
        <v>48058</v>
      </c>
      <c r="F293" s="15">
        <v>47600</v>
      </c>
      <c r="G293" s="15">
        <f t="shared" si="190"/>
        <v>458</v>
      </c>
      <c r="H293" s="15">
        <v>-0.56999999999999995</v>
      </c>
      <c r="I293" s="15">
        <f t="shared" si="191"/>
        <v>-261.06</v>
      </c>
      <c r="J293" s="15"/>
      <c r="K293" s="15"/>
    </row>
    <row r="294" spans="1:19" x14ac:dyDescent="0.25">
      <c r="C294" s="15"/>
      <c r="E294" s="15">
        <v>47600</v>
      </c>
      <c r="F294" s="15">
        <v>46700</v>
      </c>
      <c r="G294" s="15">
        <f t="shared" si="190"/>
        <v>900</v>
      </c>
      <c r="H294" s="15">
        <v>-2.37</v>
      </c>
      <c r="I294" s="15">
        <f t="shared" si="191"/>
        <v>-2133</v>
      </c>
      <c r="J294" s="15">
        <f>SUM(I285:I294)</f>
        <v>-6607.38</v>
      </c>
      <c r="K294" s="15">
        <f>SUM(G285:G294)</f>
        <v>4366</v>
      </c>
      <c r="L294" s="1">
        <f t="shared" si="189"/>
        <v>-1.5133715071003206</v>
      </c>
    </row>
    <row r="295" spans="1:19" x14ac:dyDescent="0.25">
      <c r="C295" s="15"/>
    </row>
    <row r="296" spans="1:19" x14ac:dyDescent="0.25">
      <c r="A296" s="1" t="s">
        <v>130</v>
      </c>
      <c r="C296" s="15">
        <v>15</v>
      </c>
      <c r="E296" s="15">
        <v>50100</v>
      </c>
      <c r="F296" s="15">
        <v>49625</v>
      </c>
      <c r="G296" s="15">
        <f>ABS(E296-F296)</f>
        <v>475</v>
      </c>
      <c r="H296" s="15">
        <v>-4.13</v>
      </c>
      <c r="I296" s="15">
        <f>G296*H296</f>
        <v>-1961.75</v>
      </c>
      <c r="J296" s="15"/>
      <c r="K296" s="15"/>
    </row>
    <row r="297" spans="1:19" x14ac:dyDescent="0.25">
      <c r="C297" s="15"/>
      <c r="E297" s="15">
        <v>49625</v>
      </c>
      <c r="F297" s="15">
        <v>49485</v>
      </c>
      <c r="G297" s="15">
        <f>ABS(E297-F297)</f>
        <v>140</v>
      </c>
      <c r="H297" s="15">
        <v>-1.76</v>
      </c>
      <c r="I297" s="15">
        <f>G297*H297</f>
        <v>-246.4</v>
      </c>
      <c r="J297" s="15">
        <f t="shared" ref="J297" si="192">SUM(I294:I297)</f>
        <v>-4341.1499999999996</v>
      </c>
      <c r="K297" s="15">
        <f t="shared" ref="K297" si="193">SUM(G294:G297)</f>
        <v>1515</v>
      </c>
      <c r="L297" s="1">
        <f t="shared" ref="L297" si="194">J297/K297</f>
        <v>-2.8654455445544551</v>
      </c>
    </row>
    <row r="298" spans="1:19" x14ac:dyDescent="0.25">
      <c r="C298" s="15"/>
      <c r="E298" s="15">
        <v>49485</v>
      </c>
      <c r="F298" s="15">
        <v>49125</v>
      </c>
      <c r="G298" s="15">
        <f t="shared" ref="G298:G303" si="195">ABS(E298-F298)</f>
        <v>360</v>
      </c>
      <c r="H298" s="15">
        <v>-1.76</v>
      </c>
      <c r="I298" s="15">
        <f t="shared" ref="I298:I303" si="196">G298*H298</f>
        <v>-633.6</v>
      </c>
      <c r="J298" s="15"/>
      <c r="K298" s="15"/>
    </row>
    <row r="299" spans="1:19" x14ac:dyDescent="0.25">
      <c r="C299" s="15"/>
      <c r="E299" s="47">
        <v>49125</v>
      </c>
      <c r="F299" s="47">
        <v>48895</v>
      </c>
      <c r="G299" s="15">
        <f t="shared" si="195"/>
        <v>230</v>
      </c>
      <c r="H299" s="47">
        <v>-0.56999999999999995</v>
      </c>
      <c r="I299" s="15">
        <f t="shared" si="196"/>
        <v>-131.1</v>
      </c>
      <c r="J299" s="15">
        <f>SUM(I294:I299)</f>
        <v>-5105.8500000000004</v>
      </c>
      <c r="K299" s="15">
        <f>SUM(G294:G299)</f>
        <v>2105</v>
      </c>
      <c r="L299" s="1">
        <f t="shared" ref="L299:L300" si="197">J299/K299</f>
        <v>-2.4255819477434679</v>
      </c>
    </row>
    <row r="300" spans="1:19" x14ac:dyDescent="0.25">
      <c r="C300" s="15">
        <v>30</v>
      </c>
      <c r="E300" s="15">
        <v>48895</v>
      </c>
      <c r="F300" s="15">
        <v>48335</v>
      </c>
      <c r="G300" s="15">
        <f t="shared" si="195"/>
        <v>560</v>
      </c>
      <c r="H300" s="47">
        <v>-0.56999999999999995</v>
      </c>
      <c r="I300" s="15">
        <f t="shared" si="196"/>
        <v>-319.2</v>
      </c>
      <c r="J300" s="15">
        <f>SUM(I294:I300)</f>
        <v>-5425.05</v>
      </c>
      <c r="K300" s="15">
        <f>SUM(G294:G300)</f>
        <v>2665</v>
      </c>
      <c r="L300" s="1">
        <f t="shared" si="197"/>
        <v>-2.0356660412757974</v>
      </c>
    </row>
    <row r="301" spans="1:19" x14ac:dyDescent="0.25">
      <c r="C301" s="15">
        <v>35</v>
      </c>
      <c r="E301" s="15">
        <v>48335</v>
      </c>
      <c r="F301" s="15">
        <v>48058</v>
      </c>
      <c r="G301" s="15">
        <f t="shared" si="195"/>
        <v>277</v>
      </c>
      <c r="H301" s="15">
        <v>-0.56999999999999995</v>
      </c>
      <c r="I301" s="15">
        <f t="shared" si="196"/>
        <v>-157.88999999999999</v>
      </c>
      <c r="J301" s="15"/>
      <c r="K301" s="15"/>
    </row>
    <row r="302" spans="1:19" x14ac:dyDescent="0.25">
      <c r="C302" s="15"/>
      <c r="E302" s="15">
        <v>48058</v>
      </c>
      <c r="F302" s="15">
        <v>47600</v>
      </c>
      <c r="G302" s="15">
        <f t="shared" si="195"/>
        <v>458</v>
      </c>
      <c r="H302" s="15">
        <v>-0.56999999999999995</v>
      </c>
      <c r="I302" s="15">
        <f t="shared" si="196"/>
        <v>-261.06</v>
      </c>
      <c r="J302" s="15"/>
      <c r="K302" s="15"/>
    </row>
    <row r="303" spans="1:19" x14ac:dyDescent="0.25">
      <c r="C303" s="15"/>
      <c r="E303" s="15">
        <v>47600</v>
      </c>
      <c r="F303" s="15">
        <v>46700</v>
      </c>
      <c r="G303" s="15">
        <f t="shared" si="195"/>
        <v>900</v>
      </c>
      <c r="H303" s="15">
        <v>-2.37</v>
      </c>
      <c r="I303" s="15">
        <f t="shared" si="196"/>
        <v>-2133</v>
      </c>
      <c r="J303" s="15">
        <f>SUM(I294:I303)</f>
        <v>-7977.0000000000009</v>
      </c>
      <c r="K303" s="15">
        <f>SUM(G294:G303)</f>
        <v>4300</v>
      </c>
      <c r="L303" s="1">
        <f t="shared" ref="L303" si="198">J303/K303</f>
        <v>-1.8551162790697677</v>
      </c>
    </row>
    <row r="304" spans="1:19" x14ac:dyDescent="0.25">
      <c r="C304" s="15"/>
    </row>
    <row r="305" spans="1:12" x14ac:dyDescent="0.25">
      <c r="A305" s="1" t="s">
        <v>128</v>
      </c>
      <c r="C305" s="15">
        <v>10</v>
      </c>
      <c r="E305" s="15">
        <v>49485</v>
      </c>
      <c r="F305" s="15">
        <v>49125</v>
      </c>
      <c r="G305" s="15">
        <f t="shared" ref="G305:G310" si="199">ABS(E305-F305)</f>
        <v>360</v>
      </c>
      <c r="H305" s="15">
        <v>-1.76</v>
      </c>
      <c r="I305" s="15">
        <f t="shared" ref="I305:I310" si="200">G305*H305</f>
        <v>-633.6</v>
      </c>
      <c r="J305" s="15"/>
      <c r="K305" s="15"/>
    </row>
    <row r="306" spans="1:12" x14ac:dyDescent="0.25">
      <c r="C306" s="15"/>
      <c r="E306" s="47">
        <v>49125</v>
      </c>
      <c r="F306" s="47">
        <v>48895</v>
      </c>
      <c r="G306" s="15">
        <f t="shared" si="199"/>
        <v>230</v>
      </c>
      <c r="H306" s="47">
        <v>-0.56999999999999995</v>
      </c>
      <c r="I306" s="15">
        <f t="shared" si="200"/>
        <v>-131.1</v>
      </c>
      <c r="J306" s="15">
        <f>SUM(I301:I306)</f>
        <v>-3316.6499999999996</v>
      </c>
      <c r="K306" s="15">
        <f>SUM(G301:G306)</f>
        <v>2225</v>
      </c>
      <c r="L306" s="1">
        <f t="shared" ref="L306:L307" si="201">J306/K306</f>
        <v>-1.4906292134831458</v>
      </c>
    </row>
    <row r="307" spans="1:12" x14ac:dyDescent="0.25">
      <c r="C307" s="15">
        <v>25</v>
      </c>
      <c r="E307" s="15">
        <v>48895</v>
      </c>
      <c r="F307" s="15">
        <v>48335</v>
      </c>
      <c r="G307" s="15">
        <f t="shared" si="199"/>
        <v>560</v>
      </c>
      <c r="H307" s="47">
        <v>-0.56999999999999995</v>
      </c>
      <c r="I307" s="15">
        <f t="shared" si="200"/>
        <v>-319.2</v>
      </c>
      <c r="J307" s="15">
        <f>SUM(I301:I307)</f>
        <v>-3635.8499999999995</v>
      </c>
      <c r="K307" s="15">
        <f>SUM(G301:G307)</f>
        <v>2785</v>
      </c>
      <c r="L307" s="1">
        <f t="shared" si="201"/>
        <v>-1.3055116696588867</v>
      </c>
    </row>
    <row r="308" spans="1:12" x14ac:dyDescent="0.25">
      <c r="C308" s="15">
        <v>35</v>
      </c>
      <c r="E308" s="15">
        <v>48335</v>
      </c>
      <c r="F308" s="15">
        <v>48058</v>
      </c>
      <c r="G308" s="15">
        <f t="shared" si="199"/>
        <v>277</v>
      </c>
      <c r="H308" s="15">
        <v>-0.56999999999999995</v>
      </c>
      <c r="I308" s="15">
        <f t="shared" si="200"/>
        <v>-157.88999999999999</v>
      </c>
      <c r="J308" s="15"/>
      <c r="K308" s="15"/>
    </row>
    <row r="309" spans="1:12" x14ac:dyDescent="0.25">
      <c r="C309" s="15"/>
      <c r="E309" s="15">
        <v>48058</v>
      </c>
      <c r="F309" s="15">
        <v>47600</v>
      </c>
      <c r="G309" s="15">
        <f t="shared" si="199"/>
        <v>458</v>
      </c>
      <c r="H309" s="15">
        <v>-0.56999999999999995</v>
      </c>
      <c r="I309" s="15">
        <f t="shared" si="200"/>
        <v>-261.06</v>
      </c>
      <c r="J309" s="15"/>
      <c r="K309" s="15"/>
    </row>
    <row r="310" spans="1:12" x14ac:dyDescent="0.25">
      <c r="C310" s="15"/>
      <c r="E310" s="15">
        <v>47600</v>
      </c>
      <c r="F310" s="15">
        <v>46700</v>
      </c>
      <c r="G310" s="15">
        <f t="shared" si="199"/>
        <v>900</v>
      </c>
      <c r="H310" s="15">
        <v>-2.37</v>
      </c>
      <c r="I310" s="15">
        <f t="shared" si="200"/>
        <v>-2133</v>
      </c>
      <c r="J310" s="15">
        <f>SUM(I301:I310)</f>
        <v>-6187.7999999999993</v>
      </c>
      <c r="K310" s="15">
        <f>SUM(G301:G310)</f>
        <v>4420</v>
      </c>
      <c r="L310" s="1">
        <f t="shared" ref="L310" si="202">J310/K310</f>
        <v>-1.3999547511312216</v>
      </c>
    </row>
    <row r="312" spans="1:12" x14ac:dyDescent="0.25">
      <c r="A312" s="1" t="s">
        <v>175</v>
      </c>
      <c r="C312" s="15">
        <v>10</v>
      </c>
      <c r="E312" s="15">
        <v>48895</v>
      </c>
      <c r="F312" s="15">
        <v>48335</v>
      </c>
      <c r="G312" s="15">
        <f t="shared" ref="G312:G315" si="203">ABS(E312-F312)</f>
        <v>560</v>
      </c>
      <c r="H312" s="47">
        <v>-0.56999999999999995</v>
      </c>
      <c r="I312" s="15">
        <f t="shared" ref="I312:I315" si="204">G312*H312</f>
        <v>-319.2</v>
      </c>
      <c r="J312" s="15">
        <f>SUM(I312)</f>
        <v>-319.2</v>
      </c>
      <c r="K312" s="15">
        <f>SUM(G312)</f>
        <v>560</v>
      </c>
      <c r="L312" s="1">
        <f t="shared" ref="L312" si="205">J312/K312</f>
        <v>-0.56999999999999995</v>
      </c>
    </row>
    <row r="313" spans="1:12" x14ac:dyDescent="0.25">
      <c r="C313" s="15">
        <v>25</v>
      </c>
      <c r="E313" s="15">
        <v>48335</v>
      </c>
      <c r="F313" s="15">
        <v>48058</v>
      </c>
      <c r="G313" s="15">
        <f t="shared" si="203"/>
        <v>277</v>
      </c>
      <c r="H313" s="15">
        <v>-0.56999999999999995</v>
      </c>
      <c r="I313" s="15">
        <f t="shared" si="204"/>
        <v>-157.88999999999999</v>
      </c>
      <c r="J313" s="15"/>
      <c r="K313" s="15"/>
    </row>
    <row r="314" spans="1:12" x14ac:dyDescent="0.25">
      <c r="C314" s="15"/>
      <c r="E314" s="15">
        <v>48058</v>
      </c>
      <c r="F314" s="15">
        <v>47600</v>
      </c>
      <c r="G314" s="15">
        <f t="shared" si="203"/>
        <v>458</v>
      </c>
      <c r="H314" s="15">
        <v>-0.56999999999999995</v>
      </c>
      <c r="I314" s="15">
        <f t="shared" si="204"/>
        <v>-261.06</v>
      </c>
      <c r="J314" s="15"/>
      <c r="K314" s="15"/>
    </row>
    <row r="315" spans="1:12" x14ac:dyDescent="0.25">
      <c r="C315" s="15"/>
      <c r="E315" s="15">
        <v>47600</v>
      </c>
      <c r="F315" s="15">
        <v>46700</v>
      </c>
      <c r="G315" s="15">
        <f t="shared" si="203"/>
        <v>900</v>
      </c>
      <c r="H315" s="15">
        <v>-2.37</v>
      </c>
      <c r="I315" s="15">
        <f t="shared" si="204"/>
        <v>-2133</v>
      </c>
      <c r="J315" s="15">
        <f>SUM(I312:I315)</f>
        <v>-2871.15</v>
      </c>
      <c r="K315" s="15">
        <f>SUM(G312:G315)</f>
        <v>2195</v>
      </c>
      <c r="L315" s="1">
        <f t="shared" ref="L315" si="206">J315/K315</f>
        <v>-1.3080410022779043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G334" sqref="G334"/>
    </sheetView>
  </sheetViews>
  <sheetFormatPr defaultColWidth="8.85546875" defaultRowHeight="15" x14ac:dyDescent="0.25"/>
  <cols>
    <col min="1" max="1" width="11" style="1" customWidth="1"/>
    <col min="2" max="2" width="8.85546875" style="1"/>
    <col min="3" max="3" width="12" style="1" customWidth="1"/>
    <col min="4" max="4" width="15.28515625" style="1" customWidth="1"/>
    <col min="5" max="5" width="11" style="1" bestFit="1" customWidth="1"/>
    <col min="6" max="9" width="8.85546875" style="1"/>
    <col min="10" max="10" width="17" style="1" customWidth="1"/>
    <col min="11" max="11" width="14.85546875" style="1" customWidth="1"/>
    <col min="12" max="12" width="15.28515625" style="1" customWidth="1"/>
    <col min="13" max="16384" width="8.85546875" style="1"/>
  </cols>
  <sheetData>
    <row r="1" spans="1:12" x14ac:dyDescent="0.25">
      <c r="A1" s="14" t="s">
        <v>80</v>
      </c>
    </row>
    <row r="3" spans="1:12" x14ac:dyDescent="0.25">
      <c r="A3" s="14" t="s">
        <v>77</v>
      </c>
    </row>
    <row r="5" spans="1:12" x14ac:dyDescent="0.25">
      <c r="A5" s="14" t="s">
        <v>81</v>
      </c>
      <c r="C5" s="14" t="s">
        <v>34</v>
      </c>
      <c r="D5" s="15"/>
      <c r="E5" s="49" t="s">
        <v>33</v>
      </c>
      <c r="F5" s="49" t="s">
        <v>35</v>
      </c>
      <c r="G5" s="49" t="s">
        <v>37</v>
      </c>
      <c r="H5" s="49" t="s">
        <v>32</v>
      </c>
      <c r="I5" s="49" t="s">
        <v>36</v>
      </c>
      <c r="J5" s="49" t="s">
        <v>39</v>
      </c>
      <c r="K5" s="49" t="s">
        <v>38</v>
      </c>
      <c r="L5" s="49" t="s">
        <v>40</v>
      </c>
    </row>
    <row r="6" spans="1:12" x14ac:dyDescent="0.25">
      <c r="D6" s="15"/>
      <c r="E6" s="15"/>
      <c r="F6" s="15"/>
      <c r="G6" s="15"/>
      <c r="H6" s="15"/>
      <c r="I6" s="15"/>
    </row>
    <row r="7" spans="1:12" x14ac:dyDescent="0.25">
      <c r="A7" s="51" t="s">
        <v>126</v>
      </c>
      <c r="C7" s="15">
        <v>15</v>
      </c>
      <c r="D7" s="15"/>
      <c r="E7" s="15">
        <v>48895</v>
      </c>
      <c r="F7" s="15">
        <v>49125</v>
      </c>
      <c r="G7" s="15">
        <f t="shared" ref="G7:G10" si="0">ABS(E7-F7)</f>
        <v>230</v>
      </c>
      <c r="H7" s="15">
        <v>0.56999999999999995</v>
      </c>
      <c r="I7" s="15">
        <f>G7*H7</f>
        <v>131.1</v>
      </c>
    </row>
    <row r="8" spans="1:12" x14ac:dyDescent="0.25">
      <c r="C8" s="15"/>
      <c r="D8" s="15"/>
      <c r="E8" s="15">
        <v>49125</v>
      </c>
      <c r="F8" s="15">
        <v>49485</v>
      </c>
      <c r="G8" s="15">
        <f t="shared" si="0"/>
        <v>360</v>
      </c>
      <c r="H8" s="15">
        <v>1.76</v>
      </c>
      <c r="I8" s="15">
        <f>G8*H8</f>
        <v>633.6</v>
      </c>
      <c r="J8" s="15">
        <f>I7+I8</f>
        <v>764.7</v>
      </c>
      <c r="K8" s="15">
        <f>G7+G8</f>
        <v>590</v>
      </c>
      <c r="L8" s="15">
        <f>J8/K8</f>
        <v>1.2961016949152544</v>
      </c>
    </row>
    <row r="9" spans="1:12" x14ac:dyDescent="0.25">
      <c r="C9" s="15">
        <v>35</v>
      </c>
      <c r="D9" s="15"/>
      <c r="E9" s="15">
        <v>49485</v>
      </c>
      <c r="F9" s="15">
        <v>49625</v>
      </c>
      <c r="G9" s="15">
        <f t="shared" si="0"/>
        <v>140</v>
      </c>
      <c r="H9" s="15">
        <v>1.76</v>
      </c>
      <c r="I9" s="15">
        <f t="shared" ref="I9:I10" si="1">G9*H9</f>
        <v>246.4</v>
      </c>
    </row>
    <row r="10" spans="1:12" x14ac:dyDescent="0.25">
      <c r="C10" s="15"/>
      <c r="D10" s="15"/>
      <c r="E10" s="15">
        <v>49625</v>
      </c>
      <c r="F10" s="15">
        <v>50100</v>
      </c>
      <c r="G10" s="15">
        <f t="shared" si="0"/>
        <v>475</v>
      </c>
      <c r="H10" s="15">
        <v>4.13</v>
      </c>
      <c r="I10" s="15">
        <f t="shared" si="1"/>
        <v>1961.75</v>
      </c>
      <c r="J10" s="15">
        <f>I7+I8+I9+I10</f>
        <v>2972.85</v>
      </c>
      <c r="K10" s="15">
        <f>G7+G8+G9+G10</f>
        <v>1205</v>
      </c>
      <c r="L10" s="15">
        <f>J10/K10</f>
        <v>2.4670954356846471</v>
      </c>
    </row>
    <row r="11" spans="1:12" x14ac:dyDescent="0.25"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" t="s">
        <v>127</v>
      </c>
      <c r="C12" s="15">
        <v>20</v>
      </c>
      <c r="D12" s="15"/>
      <c r="E12" s="15">
        <v>49485</v>
      </c>
      <c r="F12" s="15">
        <v>49625</v>
      </c>
      <c r="G12" s="15">
        <f t="shared" ref="G12:G17" si="2">ABS(E12-F12)</f>
        <v>140</v>
      </c>
      <c r="H12" s="15">
        <v>1.76</v>
      </c>
      <c r="I12" s="15">
        <f t="shared" ref="I12:I14" si="3">G12*H12</f>
        <v>246.4</v>
      </c>
      <c r="J12" s="15"/>
      <c r="K12" s="15"/>
      <c r="L12" s="15"/>
    </row>
    <row r="13" spans="1:12" x14ac:dyDescent="0.25">
      <c r="C13" s="15"/>
      <c r="D13" s="15"/>
      <c r="E13" s="15">
        <v>49625</v>
      </c>
      <c r="F13" s="15">
        <v>50100</v>
      </c>
      <c r="G13" s="15">
        <f t="shared" si="2"/>
        <v>475</v>
      </c>
      <c r="H13" s="15">
        <v>4.13</v>
      </c>
      <c r="I13" s="15">
        <f t="shared" si="3"/>
        <v>1961.75</v>
      </c>
      <c r="J13" s="15">
        <f>I12+I13</f>
        <v>2208.15</v>
      </c>
      <c r="K13" s="15">
        <f>G12+G13</f>
        <v>615</v>
      </c>
      <c r="L13" s="15">
        <f t="shared" ref="L13" si="4">J13/K13</f>
        <v>3.5904878048780491</v>
      </c>
    </row>
    <row r="14" spans="1:12" x14ac:dyDescent="0.25">
      <c r="C14" s="15" t="s">
        <v>84</v>
      </c>
      <c r="D14" s="1" t="s">
        <v>146</v>
      </c>
      <c r="E14" s="15">
        <v>50100</v>
      </c>
      <c r="F14" s="15">
        <v>50686</v>
      </c>
      <c r="G14" s="15">
        <f t="shared" si="2"/>
        <v>586</v>
      </c>
      <c r="H14" s="15">
        <v>4.13</v>
      </c>
      <c r="I14" s="15">
        <f t="shared" si="3"/>
        <v>2420.1799999999998</v>
      </c>
      <c r="J14" s="15"/>
      <c r="K14" s="15"/>
      <c r="L14" s="15"/>
    </row>
    <row r="15" spans="1:12" x14ac:dyDescent="0.25">
      <c r="C15" s="15"/>
      <c r="E15" s="15">
        <v>50686</v>
      </c>
      <c r="F15" s="15">
        <v>51066</v>
      </c>
      <c r="G15" s="15">
        <f t="shared" si="2"/>
        <v>380</v>
      </c>
      <c r="H15" s="15">
        <v>-4.3600000000000003</v>
      </c>
      <c r="I15" s="15">
        <f>G15*H15</f>
        <v>-1656.8000000000002</v>
      </c>
      <c r="J15" s="15">
        <f>SUM(I12:I15)</f>
        <v>2971.5299999999997</v>
      </c>
      <c r="K15" s="15">
        <f>SUM(G12:G15)</f>
        <v>1581</v>
      </c>
      <c r="L15" s="1">
        <f>J15/K15</f>
        <v>1.8795256166982921</v>
      </c>
    </row>
    <row r="16" spans="1:12" x14ac:dyDescent="0.25">
      <c r="C16" s="15" t="s">
        <v>86</v>
      </c>
      <c r="D16" s="1" t="s">
        <v>146</v>
      </c>
      <c r="E16" s="15">
        <v>51066</v>
      </c>
      <c r="F16" s="15">
        <v>52000</v>
      </c>
      <c r="G16" s="15">
        <f t="shared" si="2"/>
        <v>934</v>
      </c>
      <c r="H16" s="15">
        <v>-4.3600000000000003</v>
      </c>
      <c r="I16" s="15">
        <f t="shared" ref="I16:I17" si="5">G16*H16</f>
        <v>-4072.2400000000002</v>
      </c>
      <c r="J16" s="15"/>
      <c r="K16" s="15"/>
    </row>
    <row r="17" spans="1:12" x14ac:dyDescent="0.25">
      <c r="C17" s="15"/>
      <c r="E17" s="15">
        <v>52000</v>
      </c>
      <c r="F17" s="15">
        <v>52032</v>
      </c>
      <c r="G17" s="15">
        <f t="shared" si="2"/>
        <v>32</v>
      </c>
      <c r="H17" s="15">
        <v>2.15</v>
      </c>
      <c r="I17" s="15">
        <f t="shared" si="5"/>
        <v>68.8</v>
      </c>
      <c r="J17" s="15">
        <f>SUM(I12:I17)</f>
        <v>-1031.9100000000005</v>
      </c>
      <c r="K17" s="15">
        <f>SUM(G12:G17)</f>
        <v>2547</v>
      </c>
      <c r="L17" s="1">
        <f t="shared" ref="L17" si="6">J17/K17</f>
        <v>-0.4051472320376916</v>
      </c>
    </row>
    <row r="18" spans="1:12" x14ac:dyDescent="0.25">
      <c r="C18" s="15"/>
      <c r="E18" s="15"/>
      <c r="F18" s="15"/>
      <c r="G18" s="15"/>
      <c r="H18" s="15"/>
      <c r="I18" s="15"/>
      <c r="J18" s="15"/>
      <c r="K18" s="15"/>
    </row>
    <row r="19" spans="1:12" x14ac:dyDescent="0.25">
      <c r="C19" s="15"/>
      <c r="E19" s="15"/>
      <c r="F19" s="15"/>
      <c r="G19" s="15"/>
      <c r="H19" s="15"/>
      <c r="I19" s="15"/>
    </row>
    <row r="20" spans="1:12" x14ac:dyDescent="0.25">
      <c r="A20" s="1" t="s">
        <v>128</v>
      </c>
      <c r="C20" s="15">
        <v>25</v>
      </c>
      <c r="D20" s="50"/>
      <c r="E20" s="15">
        <v>50100</v>
      </c>
      <c r="F20" s="15">
        <v>50686</v>
      </c>
      <c r="G20" s="15">
        <f t="shared" ref="G20:G25" si="7">ABS(E20-F20)</f>
        <v>586</v>
      </c>
      <c r="H20" s="15">
        <v>4.13</v>
      </c>
      <c r="I20" s="15">
        <f t="shared" ref="I20" si="8">G20*H20</f>
        <v>2420.1799999999998</v>
      </c>
      <c r="J20" s="15"/>
      <c r="K20" s="15"/>
      <c r="L20" s="15"/>
    </row>
    <row r="21" spans="1:12" x14ac:dyDescent="0.25">
      <c r="C21" s="15"/>
      <c r="D21" s="50"/>
      <c r="E21" s="15">
        <v>50686</v>
      </c>
      <c r="F21" s="15">
        <v>51066</v>
      </c>
      <c r="G21" s="15">
        <f t="shared" si="7"/>
        <v>380</v>
      </c>
      <c r="H21" s="15">
        <v>-4.3600000000000003</v>
      </c>
      <c r="I21" s="15">
        <f>G21*H21</f>
        <v>-1656.8000000000002</v>
      </c>
      <c r="J21" s="15">
        <f>SUM(I20:I21)</f>
        <v>763.37999999999965</v>
      </c>
      <c r="K21" s="15">
        <f>SUM(G20:G21)</f>
        <v>966</v>
      </c>
      <c r="L21" s="1">
        <f>J21/K21</f>
        <v>0.79024844720496856</v>
      </c>
    </row>
    <row r="22" spans="1:12" x14ac:dyDescent="0.25">
      <c r="C22" s="15">
        <v>35</v>
      </c>
      <c r="D22" s="50"/>
      <c r="E22" s="15">
        <v>51066</v>
      </c>
      <c r="F22" s="15">
        <v>52000</v>
      </c>
      <c r="G22" s="15">
        <f t="shared" si="7"/>
        <v>934</v>
      </c>
      <c r="H22" s="15">
        <v>-4.3600000000000003</v>
      </c>
      <c r="I22" s="15">
        <f t="shared" ref="I22:I25" si="9">G22*H22</f>
        <v>-4072.2400000000002</v>
      </c>
      <c r="J22" s="15"/>
      <c r="K22" s="15"/>
    </row>
    <row r="23" spans="1:12" x14ac:dyDescent="0.25">
      <c r="C23" s="15"/>
      <c r="D23" s="50"/>
      <c r="E23" s="15">
        <v>52000</v>
      </c>
      <c r="F23" s="15">
        <v>52032</v>
      </c>
      <c r="G23" s="15">
        <f t="shared" si="7"/>
        <v>32</v>
      </c>
      <c r="H23" s="15">
        <v>2.15</v>
      </c>
      <c r="I23" s="15">
        <f t="shared" si="9"/>
        <v>68.8</v>
      </c>
      <c r="J23" s="15">
        <f>SUM(I20:I23)</f>
        <v>-3240.0600000000004</v>
      </c>
      <c r="K23" s="15">
        <f>SUM(G20:G23)</f>
        <v>1932</v>
      </c>
      <c r="L23" s="1">
        <f t="shared" ref="L23:L25" si="10">J23/K23</f>
        <v>-1.6770496894409941</v>
      </c>
    </row>
    <row r="24" spans="1:12" x14ac:dyDescent="0.25">
      <c r="C24" s="15">
        <v>55</v>
      </c>
      <c r="D24" s="50"/>
      <c r="E24" s="15">
        <v>52032</v>
      </c>
      <c r="F24" s="15">
        <v>52710</v>
      </c>
      <c r="G24" s="15">
        <f t="shared" si="7"/>
        <v>678</v>
      </c>
      <c r="H24" s="15">
        <v>2.15</v>
      </c>
      <c r="I24" s="15">
        <f t="shared" si="9"/>
        <v>1457.7</v>
      </c>
      <c r="J24" s="15"/>
      <c r="K24" s="15"/>
    </row>
    <row r="25" spans="1:12" x14ac:dyDescent="0.25">
      <c r="C25" s="15"/>
      <c r="D25" s="50"/>
      <c r="E25" s="15">
        <v>52710</v>
      </c>
      <c r="F25" s="15">
        <v>52998</v>
      </c>
      <c r="G25" s="15">
        <f t="shared" si="7"/>
        <v>288</v>
      </c>
      <c r="H25" s="15">
        <v>-3.49</v>
      </c>
      <c r="I25" s="15">
        <f t="shared" si="9"/>
        <v>-1005.1200000000001</v>
      </c>
      <c r="J25" s="15">
        <f>SUM(I20:I25)</f>
        <v>-2787.4800000000005</v>
      </c>
      <c r="K25" s="15">
        <f>SUM(G20:G25)</f>
        <v>2898</v>
      </c>
      <c r="L25" s="1">
        <f t="shared" si="10"/>
        <v>-0.96186335403726719</v>
      </c>
    </row>
    <row r="26" spans="1:12" x14ac:dyDescent="0.25">
      <c r="C26" s="15"/>
      <c r="D26" s="50"/>
      <c r="E26" s="15"/>
      <c r="F26" s="15"/>
      <c r="G26" s="15"/>
      <c r="H26" s="15"/>
      <c r="I26" s="15"/>
    </row>
    <row r="27" spans="1:12" x14ac:dyDescent="0.25">
      <c r="A27" s="1" t="s">
        <v>130</v>
      </c>
      <c r="C27" s="15">
        <v>35</v>
      </c>
      <c r="D27" s="50"/>
      <c r="E27" s="15">
        <v>51066</v>
      </c>
      <c r="F27" s="15">
        <v>52000</v>
      </c>
      <c r="G27" s="15">
        <f t="shared" ref="G27:G33" si="11">ABS(E27-F27)</f>
        <v>934</v>
      </c>
      <c r="H27" s="15">
        <v>-4.3600000000000003</v>
      </c>
      <c r="I27" s="15">
        <f t="shared" ref="I27:I33" si="12">G27*H27</f>
        <v>-4072.2400000000002</v>
      </c>
      <c r="J27" s="15"/>
      <c r="K27" s="15"/>
    </row>
    <row r="28" spans="1:12" x14ac:dyDescent="0.25">
      <c r="C28" s="15"/>
      <c r="D28" s="50"/>
      <c r="E28" s="15">
        <v>52000</v>
      </c>
      <c r="F28" s="15">
        <v>52032</v>
      </c>
      <c r="G28" s="15">
        <f t="shared" si="11"/>
        <v>32</v>
      </c>
      <c r="H28" s="15">
        <v>2.15</v>
      </c>
      <c r="I28" s="15">
        <f t="shared" si="12"/>
        <v>68.8</v>
      </c>
      <c r="J28" s="15"/>
      <c r="K28" s="15"/>
    </row>
    <row r="29" spans="1:12" x14ac:dyDescent="0.25">
      <c r="C29" s="15"/>
      <c r="D29" s="50"/>
      <c r="E29" s="15">
        <v>52032</v>
      </c>
      <c r="F29" s="15">
        <v>52710</v>
      </c>
      <c r="G29" s="15">
        <f t="shared" si="11"/>
        <v>678</v>
      </c>
      <c r="H29" s="15">
        <v>2.15</v>
      </c>
      <c r="I29" s="15">
        <f t="shared" si="12"/>
        <v>1457.7</v>
      </c>
      <c r="J29" s="15"/>
      <c r="K29" s="15"/>
    </row>
    <row r="30" spans="1:12" x14ac:dyDescent="0.25">
      <c r="C30" s="15"/>
      <c r="D30" s="50"/>
      <c r="E30" s="15">
        <v>52710</v>
      </c>
      <c r="F30" s="15">
        <v>52998</v>
      </c>
      <c r="G30" s="15">
        <f t="shared" si="11"/>
        <v>288</v>
      </c>
      <c r="H30" s="15">
        <v>-3.49</v>
      </c>
      <c r="I30" s="15">
        <f t="shared" si="12"/>
        <v>-1005.1200000000001</v>
      </c>
      <c r="J30" s="15">
        <f>SUM(I27:I30)</f>
        <v>-3550.8599999999997</v>
      </c>
      <c r="K30" s="15">
        <f>SUM(G27:G30)</f>
        <v>1932</v>
      </c>
      <c r="L30" s="1">
        <f t="shared" ref="L30" si="13">J30/K30</f>
        <v>-1.8379192546583849</v>
      </c>
    </row>
    <row r="31" spans="1:12" x14ac:dyDescent="0.25">
      <c r="C31" s="15">
        <v>45</v>
      </c>
      <c r="D31" s="50"/>
      <c r="E31" s="15">
        <v>52998</v>
      </c>
      <c r="F31" s="15">
        <v>53800</v>
      </c>
      <c r="G31" s="15">
        <f t="shared" si="11"/>
        <v>802</v>
      </c>
      <c r="H31" s="15">
        <v>-3.49</v>
      </c>
      <c r="I31" s="15">
        <f t="shared" si="12"/>
        <v>-2798.98</v>
      </c>
      <c r="J31" s="15"/>
      <c r="K31" s="15"/>
    </row>
    <row r="32" spans="1:12" x14ac:dyDescent="0.25">
      <c r="C32" s="15"/>
      <c r="D32" s="50"/>
      <c r="E32" s="15">
        <v>53800</v>
      </c>
      <c r="F32" s="15">
        <v>53964</v>
      </c>
      <c r="G32" s="15">
        <f t="shared" si="11"/>
        <v>164</v>
      </c>
      <c r="H32" s="15">
        <v>2.82</v>
      </c>
      <c r="I32" s="15">
        <f t="shared" si="12"/>
        <v>462.47999999999996</v>
      </c>
      <c r="J32" s="15">
        <f>SUM(I27:I32)</f>
        <v>-5887.3600000000006</v>
      </c>
      <c r="K32" s="15">
        <f>SUM(G27:G32)</f>
        <v>2898</v>
      </c>
      <c r="L32" s="1">
        <f t="shared" ref="L32:L33" si="14">J32/K32</f>
        <v>-2.0315251897860596</v>
      </c>
    </row>
    <row r="33" spans="1:12" x14ac:dyDescent="0.25">
      <c r="C33" s="15">
        <v>65</v>
      </c>
      <c r="D33" s="50"/>
      <c r="E33" s="15">
        <v>53964</v>
      </c>
      <c r="F33" s="15">
        <v>54930</v>
      </c>
      <c r="G33" s="15">
        <f t="shared" si="11"/>
        <v>966</v>
      </c>
      <c r="H33" s="15">
        <v>2.82</v>
      </c>
      <c r="I33" s="15">
        <f t="shared" si="12"/>
        <v>2724.12</v>
      </c>
      <c r="J33" s="15">
        <f>SUM(I27:I33)</f>
        <v>-3163.2400000000007</v>
      </c>
      <c r="K33" s="15">
        <f>SUM(G27:G33)</f>
        <v>3864</v>
      </c>
      <c r="L33" s="1">
        <f t="shared" si="14"/>
        <v>-0.81864389233954471</v>
      </c>
    </row>
    <row r="34" spans="1:12" x14ac:dyDescent="0.25">
      <c r="A34" s="14"/>
      <c r="C34" s="15"/>
      <c r="D34" s="50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" t="s">
        <v>129</v>
      </c>
      <c r="C35" s="15">
        <v>25</v>
      </c>
      <c r="D35" s="50"/>
      <c r="E35" s="15">
        <v>52032</v>
      </c>
      <c r="F35" s="15">
        <v>52710</v>
      </c>
      <c r="G35" s="15">
        <f t="shared" ref="G35:G41" si="15">ABS(E35-F35)</f>
        <v>678</v>
      </c>
      <c r="H35" s="15">
        <v>2.15</v>
      </c>
      <c r="I35" s="15">
        <f t="shared" ref="I35:I41" si="16">G35*H35</f>
        <v>1457.7</v>
      </c>
      <c r="J35" s="15"/>
      <c r="K35" s="15"/>
    </row>
    <row r="36" spans="1:12" x14ac:dyDescent="0.25">
      <c r="C36" s="15"/>
      <c r="D36" s="50"/>
      <c r="E36" s="15">
        <v>52710</v>
      </c>
      <c r="F36" s="15">
        <v>52998</v>
      </c>
      <c r="G36" s="15">
        <f t="shared" si="15"/>
        <v>288</v>
      </c>
      <c r="H36" s="15">
        <v>-3.49</v>
      </c>
      <c r="I36" s="15">
        <f t="shared" si="16"/>
        <v>-1005.1200000000001</v>
      </c>
      <c r="J36" s="15">
        <f>SUM(I35:I36)</f>
        <v>452.57999999999993</v>
      </c>
      <c r="K36" s="15">
        <f>SUM(G35:G36)</f>
        <v>966</v>
      </c>
      <c r="L36" s="1">
        <f t="shared" ref="L36" si="17">J36/K36</f>
        <v>0.46850931677018626</v>
      </c>
    </row>
    <row r="37" spans="1:12" x14ac:dyDescent="0.25">
      <c r="C37" s="15">
        <v>35</v>
      </c>
      <c r="D37" s="50"/>
      <c r="E37" s="15">
        <v>52998</v>
      </c>
      <c r="F37" s="15">
        <v>53800</v>
      </c>
      <c r="G37" s="15">
        <f t="shared" si="15"/>
        <v>802</v>
      </c>
      <c r="H37" s="15">
        <v>-3.49</v>
      </c>
      <c r="I37" s="15">
        <f t="shared" si="16"/>
        <v>-2798.98</v>
      </c>
      <c r="J37" s="15"/>
      <c r="K37" s="15"/>
    </row>
    <row r="38" spans="1:12" x14ac:dyDescent="0.25">
      <c r="C38" s="15"/>
      <c r="D38" s="50"/>
      <c r="E38" s="15">
        <v>53800</v>
      </c>
      <c r="F38" s="15">
        <v>53964</v>
      </c>
      <c r="G38" s="15">
        <f t="shared" si="15"/>
        <v>164</v>
      </c>
      <c r="H38" s="15">
        <v>2.82</v>
      </c>
      <c r="I38" s="15">
        <f t="shared" si="16"/>
        <v>462.47999999999996</v>
      </c>
      <c r="J38" s="15">
        <f>SUM(I35:I38)</f>
        <v>-1883.92</v>
      </c>
      <c r="K38" s="15">
        <f>SUM(G35:G38)</f>
        <v>1932</v>
      </c>
      <c r="L38" s="1">
        <f t="shared" ref="L38:L39" si="18">J38/K38</f>
        <v>-0.97511387163561081</v>
      </c>
    </row>
    <row r="39" spans="1:12" x14ac:dyDescent="0.25">
      <c r="C39" s="15">
        <v>60</v>
      </c>
      <c r="D39" s="50"/>
      <c r="E39" s="15">
        <v>53964</v>
      </c>
      <c r="F39" s="15">
        <v>54930</v>
      </c>
      <c r="G39" s="15">
        <f t="shared" si="15"/>
        <v>966</v>
      </c>
      <c r="H39" s="15">
        <v>2.82</v>
      </c>
      <c r="I39" s="15">
        <f t="shared" si="16"/>
        <v>2724.12</v>
      </c>
      <c r="J39" s="15">
        <f>SUM(I35:I39)</f>
        <v>840.19999999999982</v>
      </c>
      <c r="K39" s="15">
        <f>SUM(G35:G39)</f>
        <v>2898</v>
      </c>
      <c r="L39" s="1">
        <f t="shared" si="18"/>
        <v>0.28992408557625943</v>
      </c>
    </row>
    <row r="40" spans="1:12" x14ac:dyDescent="0.25">
      <c r="C40" s="15">
        <v>65</v>
      </c>
      <c r="D40" s="50"/>
      <c r="E40" s="15">
        <v>54930</v>
      </c>
      <c r="F40" s="15">
        <v>55075</v>
      </c>
      <c r="G40" s="15">
        <f t="shared" si="15"/>
        <v>145</v>
      </c>
      <c r="H40" s="15">
        <v>2.82</v>
      </c>
      <c r="I40" s="15">
        <f t="shared" si="16"/>
        <v>408.9</v>
      </c>
      <c r="J40" s="15"/>
      <c r="K40" s="15"/>
    </row>
    <row r="41" spans="1:12" x14ac:dyDescent="0.25">
      <c r="C41" s="15"/>
      <c r="D41" s="50"/>
      <c r="E41" s="15">
        <v>55075</v>
      </c>
      <c r="F41" s="15">
        <v>55860</v>
      </c>
      <c r="G41" s="15">
        <f t="shared" si="15"/>
        <v>785</v>
      </c>
      <c r="H41" s="15">
        <v>0.97</v>
      </c>
      <c r="I41" s="15">
        <f t="shared" si="16"/>
        <v>761.44999999999993</v>
      </c>
      <c r="J41" s="15">
        <f>SUM(I35:I41)</f>
        <v>2010.5499999999997</v>
      </c>
      <c r="K41" s="15">
        <f>SUM(G35:G41)</f>
        <v>3828</v>
      </c>
      <c r="L41" s="1">
        <f t="shared" ref="L41" si="19">J41/K41</f>
        <v>0.52522204806687556</v>
      </c>
    </row>
    <row r="42" spans="1:12" x14ac:dyDescent="0.25">
      <c r="C42" s="15"/>
      <c r="D42" s="50"/>
      <c r="E42" s="15"/>
      <c r="F42" s="15"/>
      <c r="G42" s="15"/>
      <c r="H42" s="15"/>
      <c r="I42" s="15"/>
      <c r="J42" s="15"/>
      <c r="K42" s="15"/>
    </row>
    <row r="43" spans="1:12" x14ac:dyDescent="0.25">
      <c r="A43" s="1" t="s">
        <v>131</v>
      </c>
      <c r="C43" s="15">
        <v>15</v>
      </c>
      <c r="D43" s="50"/>
      <c r="E43" s="15">
        <v>52998</v>
      </c>
      <c r="F43" s="15">
        <v>53800</v>
      </c>
      <c r="G43" s="15">
        <f t="shared" ref="G43:G47" si="20">ABS(E43-F43)</f>
        <v>802</v>
      </c>
      <c r="H43" s="15">
        <v>-3.49</v>
      </c>
      <c r="I43" s="15">
        <f t="shared" ref="I43:I47" si="21">G43*H43</f>
        <v>-2798.98</v>
      </c>
      <c r="J43" s="15"/>
      <c r="K43" s="15"/>
    </row>
    <row r="44" spans="1:12" x14ac:dyDescent="0.25">
      <c r="C44" s="15"/>
      <c r="D44" s="50"/>
      <c r="E44" s="15">
        <v>53800</v>
      </c>
      <c r="F44" s="15">
        <v>53964</v>
      </c>
      <c r="G44" s="15">
        <f t="shared" si="20"/>
        <v>164</v>
      </c>
      <c r="H44" s="15">
        <v>2.82</v>
      </c>
      <c r="I44" s="15">
        <f t="shared" si="21"/>
        <v>462.47999999999996</v>
      </c>
      <c r="J44" s="15">
        <f>SUM(I43:I44)</f>
        <v>-2336.5</v>
      </c>
      <c r="K44" s="15">
        <f>SUM(G43:G44)</f>
        <v>966</v>
      </c>
      <c r="L44" s="1">
        <f t="shared" ref="L44:L45" si="22">J44/K44</f>
        <v>-2.418737060041408</v>
      </c>
    </row>
    <row r="45" spans="1:12" x14ac:dyDescent="0.25">
      <c r="C45" s="15">
        <v>45</v>
      </c>
      <c r="D45" s="50"/>
      <c r="E45" s="15">
        <v>53964</v>
      </c>
      <c r="F45" s="15">
        <v>54930</v>
      </c>
      <c r="G45" s="15">
        <f t="shared" si="20"/>
        <v>966</v>
      </c>
      <c r="H45" s="15">
        <v>2.82</v>
      </c>
      <c r="I45" s="15">
        <f t="shared" si="21"/>
        <v>2724.12</v>
      </c>
      <c r="J45" s="15">
        <f>SUM(I43:I45)</f>
        <v>387.61999999999989</v>
      </c>
      <c r="K45" s="15">
        <f>SUM(G43:G45)</f>
        <v>1932</v>
      </c>
      <c r="L45" s="1">
        <f t="shared" si="22"/>
        <v>0.20063146997929601</v>
      </c>
    </row>
    <row r="46" spans="1:12" x14ac:dyDescent="0.25">
      <c r="C46" s="15">
        <v>65</v>
      </c>
      <c r="D46" s="50"/>
      <c r="E46" s="15">
        <v>54930</v>
      </c>
      <c r="F46" s="15">
        <v>55075</v>
      </c>
      <c r="G46" s="15">
        <f t="shared" si="20"/>
        <v>145</v>
      </c>
      <c r="H46" s="15">
        <v>2.82</v>
      </c>
      <c r="I46" s="15">
        <f t="shared" si="21"/>
        <v>408.9</v>
      </c>
      <c r="J46" s="15"/>
      <c r="K46" s="15"/>
    </row>
    <row r="47" spans="1:12" x14ac:dyDescent="0.25">
      <c r="C47" s="15"/>
      <c r="D47" s="50"/>
      <c r="E47" s="15">
        <v>55075</v>
      </c>
      <c r="F47" s="15">
        <v>55860</v>
      </c>
      <c r="G47" s="15">
        <f t="shared" si="20"/>
        <v>785</v>
      </c>
      <c r="H47" s="15">
        <v>0.97</v>
      </c>
      <c r="I47" s="15">
        <f t="shared" si="21"/>
        <v>761.44999999999993</v>
      </c>
      <c r="J47" s="15">
        <f>SUM(I43:I47)</f>
        <v>1557.9699999999998</v>
      </c>
      <c r="K47" s="15">
        <f>SUM(G43:G47)</f>
        <v>2862</v>
      </c>
      <c r="L47" s="1">
        <f t="shared" ref="L47" si="23">J47/K47</f>
        <v>0.54436408106219425</v>
      </c>
    </row>
    <row r="48" spans="1:12" x14ac:dyDescent="0.25">
      <c r="C48" s="15"/>
      <c r="D48" s="50"/>
      <c r="E48" s="15"/>
      <c r="F48" s="15"/>
      <c r="G48" s="15"/>
      <c r="H48" s="15"/>
      <c r="I48" s="15"/>
      <c r="J48" s="15"/>
      <c r="K48" s="15"/>
    </row>
    <row r="49" spans="1:12" x14ac:dyDescent="0.25">
      <c r="A49" s="1" t="s">
        <v>132</v>
      </c>
      <c r="C49" s="15">
        <v>25</v>
      </c>
      <c r="D49" s="50"/>
      <c r="E49" s="15">
        <v>53964</v>
      </c>
      <c r="F49" s="15">
        <v>54930</v>
      </c>
      <c r="G49" s="15">
        <f t="shared" ref="G49:G53" si="24">ABS(E49-F49)</f>
        <v>966</v>
      </c>
      <c r="H49" s="15">
        <v>2.82</v>
      </c>
      <c r="I49" s="15">
        <f t="shared" ref="I49:I53" si="25">G49*H49</f>
        <v>2724.12</v>
      </c>
      <c r="J49" s="15">
        <f>I49</f>
        <v>2724.12</v>
      </c>
      <c r="K49" s="15">
        <f>G49</f>
        <v>966</v>
      </c>
      <c r="L49" s="1">
        <f t="shared" ref="L49:L53" si="26">J49/K49</f>
        <v>2.82</v>
      </c>
    </row>
    <row r="50" spans="1:12" x14ac:dyDescent="0.25">
      <c r="C50" s="15">
        <v>45</v>
      </c>
      <c r="D50" s="50"/>
      <c r="E50" s="15">
        <v>54930</v>
      </c>
      <c r="F50" s="15">
        <v>55075</v>
      </c>
      <c r="G50" s="15">
        <f t="shared" si="24"/>
        <v>145</v>
      </c>
      <c r="H50" s="15">
        <v>2.82</v>
      </c>
      <c r="I50" s="15">
        <f t="shared" si="25"/>
        <v>408.9</v>
      </c>
      <c r="J50" s="15">
        <f>SUM(I49:I50)</f>
        <v>3133.02</v>
      </c>
      <c r="K50" s="15">
        <f>SUM(G49:G50)</f>
        <v>1111</v>
      </c>
      <c r="L50" s="1">
        <f t="shared" si="26"/>
        <v>2.82</v>
      </c>
    </row>
    <row r="51" spans="1:12" x14ac:dyDescent="0.25">
      <c r="C51" s="15"/>
      <c r="D51" s="50"/>
      <c r="E51" s="15">
        <v>55075</v>
      </c>
      <c r="F51" s="15">
        <v>55860</v>
      </c>
      <c r="G51" s="15">
        <f t="shared" si="24"/>
        <v>785</v>
      </c>
      <c r="H51" s="15">
        <v>0.97</v>
      </c>
      <c r="I51" s="15">
        <f t="shared" si="25"/>
        <v>761.44999999999993</v>
      </c>
      <c r="J51" s="15"/>
      <c r="K51" s="15"/>
    </row>
    <row r="52" spans="1:12" x14ac:dyDescent="0.25">
      <c r="C52" s="15">
        <v>65</v>
      </c>
      <c r="D52" s="50"/>
      <c r="E52" s="15">
        <v>55860</v>
      </c>
      <c r="F52" s="15">
        <v>56300</v>
      </c>
      <c r="G52" s="15">
        <f t="shared" si="24"/>
        <v>440</v>
      </c>
      <c r="H52" s="15">
        <v>0.97</v>
      </c>
      <c r="I52" s="15">
        <f t="shared" si="25"/>
        <v>426.8</v>
      </c>
      <c r="J52" s="15"/>
      <c r="K52" s="15"/>
    </row>
    <row r="53" spans="1:12" x14ac:dyDescent="0.25">
      <c r="C53" s="15"/>
      <c r="D53" s="50"/>
      <c r="E53" s="15">
        <v>56300</v>
      </c>
      <c r="F53" s="15">
        <v>56700</v>
      </c>
      <c r="G53" s="15">
        <f t="shared" si="24"/>
        <v>400</v>
      </c>
      <c r="H53" s="15">
        <v>-0.57999999999999996</v>
      </c>
      <c r="I53" s="15">
        <f t="shared" si="25"/>
        <v>-231.99999999999997</v>
      </c>
      <c r="J53" s="15">
        <f>SUM(I49:I53)</f>
        <v>4089.2699999999995</v>
      </c>
      <c r="K53" s="15">
        <f>SUM(G49:G53)</f>
        <v>2736</v>
      </c>
      <c r="L53" s="1">
        <f t="shared" si="26"/>
        <v>1.4946162280701754</v>
      </c>
    </row>
    <row r="54" spans="1:12" x14ac:dyDescent="0.25">
      <c r="C54" s="15"/>
      <c r="D54" s="50"/>
      <c r="E54" s="15"/>
      <c r="F54" s="15"/>
      <c r="G54" s="15"/>
      <c r="H54" s="15"/>
      <c r="I54" s="15"/>
      <c r="J54" s="15"/>
      <c r="K54" s="15"/>
    </row>
    <row r="55" spans="1:12" x14ac:dyDescent="0.25">
      <c r="A55" s="1" t="s">
        <v>133</v>
      </c>
      <c r="C55" s="15">
        <v>20</v>
      </c>
      <c r="D55" s="50"/>
      <c r="E55" s="15">
        <v>54930</v>
      </c>
      <c r="F55" s="15">
        <v>55075</v>
      </c>
      <c r="G55" s="15">
        <f t="shared" ref="G55:G61" si="27">ABS(E55-F55)</f>
        <v>145</v>
      </c>
      <c r="H55" s="15">
        <v>2.82</v>
      </c>
      <c r="I55" s="15">
        <f t="shared" ref="I55:I61" si="28">G55*H55</f>
        <v>408.9</v>
      </c>
      <c r="J55" s="15"/>
      <c r="K55" s="15"/>
    </row>
    <row r="56" spans="1:12" x14ac:dyDescent="0.25">
      <c r="C56" s="15"/>
      <c r="D56" s="50"/>
      <c r="E56" s="15">
        <v>55075</v>
      </c>
      <c r="F56" s="15">
        <v>55860</v>
      </c>
      <c r="G56" s="15">
        <f t="shared" si="27"/>
        <v>785</v>
      </c>
      <c r="H56" s="15">
        <v>0.97</v>
      </c>
      <c r="I56" s="15">
        <f t="shared" si="28"/>
        <v>761.44999999999993</v>
      </c>
      <c r="J56" s="15">
        <f t="shared" ref="J56" si="29">SUM(I55:I56)</f>
        <v>1170.3499999999999</v>
      </c>
      <c r="K56" s="15">
        <f t="shared" ref="K56" si="30">SUM(G55:G56)</f>
        <v>930</v>
      </c>
      <c r="L56" s="1">
        <f t="shared" ref="L56:L61" si="31">J56/K56</f>
        <v>1.2584408602150536</v>
      </c>
    </row>
    <row r="57" spans="1:12" x14ac:dyDescent="0.25">
      <c r="C57" s="15">
        <v>45</v>
      </c>
      <c r="D57" s="50"/>
      <c r="E57" s="15">
        <v>55860</v>
      </c>
      <c r="F57" s="15">
        <v>56300</v>
      </c>
      <c r="G57" s="15">
        <f t="shared" si="27"/>
        <v>440</v>
      </c>
      <c r="H57" s="15">
        <v>0.97</v>
      </c>
      <c r="I57" s="15">
        <f t="shared" si="28"/>
        <v>426.8</v>
      </c>
      <c r="J57" s="15"/>
      <c r="K57" s="15"/>
    </row>
    <row r="58" spans="1:12" x14ac:dyDescent="0.25">
      <c r="C58" s="15"/>
      <c r="D58" s="50"/>
      <c r="E58" s="15">
        <v>56300</v>
      </c>
      <c r="F58" s="15">
        <v>56700</v>
      </c>
      <c r="G58" s="15">
        <f t="shared" si="27"/>
        <v>400</v>
      </c>
      <c r="H58" s="15">
        <v>-0.57999999999999996</v>
      </c>
      <c r="I58" s="15">
        <f t="shared" si="28"/>
        <v>-231.99999999999997</v>
      </c>
      <c r="J58" s="15">
        <f>SUM(I55:I58)</f>
        <v>1365.1499999999999</v>
      </c>
      <c r="K58" s="15">
        <f>SUM(G55:G58)</f>
        <v>1770</v>
      </c>
      <c r="L58" s="1">
        <f t="shared" si="31"/>
        <v>0.77127118644067794</v>
      </c>
    </row>
    <row r="59" spans="1:12" x14ac:dyDescent="0.25">
      <c r="C59" s="15">
        <v>60</v>
      </c>
      <c r="D59" s="50"/>
      <c r="E59" s="15">
        <v>56700</v>
      </c>
      <c r="F59" s="15">
        <v>57000</v>
      </c>
      <c r="G59" s="15">
        <f t="shared" si="27"/>
        <v>300</v>
      </c>
      <c r="H59" s="15">
        <v>-0.57999999999999996</v>
      </c>
      <c r="I59" s="15">
        <f t="shared" si="28"/>
        <v>-174</v>
      </c>
      <c r="J59" s="15"/>
      <c r="K59" s="15"/>
    </row>
    <row r="60" spans="1:12" x14ac:dyDescent="0.25">
      <c r="C60" s="15"/>
      <c r="D60" s="50"/>
      <c r="E60" s="15">
        <v>57000</v>
      </c>
      <c r="F60" s="15">
        <v>57700</v>
      </c>
      <c r="G60" s="15">
        <f t="shared" si="27"/>
        <v>700</v>
      </c>
      <c r="H60" s="15">
        <v>-1.84</v>
      </c>
      <c r="I60" s="15">
        <f t="shared" si="28"/>
        <v>-1288</v>
      </c>
      <c r="J60" s="15">
        <f>SUM(I55:I60)</f>
        <v>-96.850000000000136</v>
      </c>
      <c r="K60" s="15">
        <f>SUM(G55:G60)</f>
        <v>2770</v>
      </c>
      <c r="L60" s="1">
        <f t="shared" si="31"/>
        <v>-3.4963898916967558E-2</v>
      </c>
    </row>
    <row r="61" spans="1:12" x14ac:dyDescent="0.25">
      <c r="C61" s="15">
        <v>65</v>
      </c>
      <c r="D61" s="50"/>
      <c r="E61" s="15">
        <v>57700</v>
      </c>
      <c r="F61" s="15">
        <v>58600</v>
      </c>
      <c r="G61" s="15">
        <f t="shared" si="27"/>
        <v>900</v>
      </c>
      <c r="H61" s="15">
        <v>2.33</v>
      </c>
      <c r="I61" s="15">
        <f t="shared" si="28"/>
        <v>2097</v>
      </c>
      <c r="J61" s="15">
        <f>SUM(I55:I61)</f>
        <v>2000.1499999999999</v>
      </c>
      <c r="K61" s="15">
        <f>SUM(G55:G61)</f>
        <v>3670</v>
      </c>
      <c r="L61" s="1">
        <f t="shared" si="31"/>
        <v>0.54499999999999993</v>
      </c>
    </row>
    <row r="62" spans="1:12" x14ac:dyDescent="0.25">
      <c r="C62" s="15"/>
      <c r="D62" s="50"/>
      <c r="E62" s="15"/>
      <c r="F62" s="15"/>
      <c r="G62" s="15"/>
      <c r="H62" s="15"/>
      <c r="I62" s="15"/>
      <c r="J62" s="15"/>
      <c r="K62" s="15"/>
    </row>
    <row r="63" spans="1:12" x14ac:dyDescent="0.25">
      <c r="A63" s="1" t="s">
        <v>134</v>
      </c>
      <c r="C63" s="15">
        <v>20</v>
      </c>
      <c r="D63" s="50"/>
      <c r="E63" s="15">
        <v>55860</v>
      </c>
      <c r="F63" s="15">
        <v>56300</v>
      </c>
      <c r="G63" s="15">
        <f t="shared" ref="G63:G68" si="32">ABS(E63-F63)</f>
        <v>440</v>
      </c>
      <c r="H63" s="15">
        <v>0.97</v>
      </c>
      <c r="I63" s="15">
        <f t="shared" ref="I63:I68" si="33">G63*H63</f>
        <v>426.8</v>
      </c>
      <c r="J63" s="15"/>
      <c r="K63" s="15"/>
    </row>
    <row r="64" spans="1:12" x14ac:dyDescent="0.25">
      <c r="C64" s="15"/>
      <c r="D64" s="50"/>
      <c r="E64" s="15">
        <v>56300</v>
      </c>
      <c r="F64" s="15">
        <v>56700</v>
      </c>
      <c r="G64" s="15">
        <f t="shared" si="32"/>
        <v>400</v>
      </c>
      <c r="H64" s="15">
        <v>-0.57999999999999996</v>
      </c>
      <c r="I64" s="15">
        <f t="shared" si="33"/>
        <v>-231.99999999999997</v>
      </c>
      <c r="J64" s="15">
        <f>SUM(I63:I64)</f>
        <v>194.80000000000004</v>
      </c>
      <c r="K64" s="15">
        <f>SUM(G63:G64)</f>
        <v>840</v>
      </c>
      <c r="L64" s="1">
        <f t="shared" ref="L64" si="34">J64/K64</f>
        <v>0.23190476190476195</v>
      </c>
    </row>
    <row r="65" spans="1:12" x14ac:dyDescent="0.25">
      <c r="C65" s="15">
        <v>35</v>
      </c>
      <c r="D65" s="50"/>
      <c r="E65" s="15">
        <v>56700</v>
      </c>
      <c r="F65" s="15">
        <v>57000</v>
      </c>
      <c r="G65" s="15">
        <f t="shared" si="32"/>
        <v>300</v>
      </c>
      <c r="H65" s="15">
        <v>-0.57999999999999996</v>
      </c>
      <c r="I65" s="15">
        <f t="shared" si="33"/>
        <v>-174</v>
      </c>
      <c r="J65" s="15"/>
      <c r="K65" s="15"/>
    </row>
    <row r="66" spans="1:12" x14ac:dyDescent="0.25">
      <c r="C66" s="15"/>
      <c r="D66" s="50"/>
      <c r="E66" s="15">
        <v>57000</v>
      </c>
      <c r="F66" s="15">
        <v>57700</v>
      </c>
      <c r="G66" s="15">
        <f t="shared" si="32"/>
        <v>700</v>
      </c>
      <c r="H66" s="15">
        <v>-1.84</v>
      </c>
      <c r="I66" s="15">
        <f t="shared" si="33"/>
        <v>-1288</v>
      </c>
      <c r="J66" s="15">
        <f t="shared" ref="J66" si="35">SUM(I63:I66)</f>
        <v>-1267.2</v>
      </c>
      <c r="K66" s="15">
        <f t="shared" ref="K66" si="36">SUM(G63:G66)</f>
        <v>1840</v>
      </c>
      <c r="L66" s="1">
        <f t="shared" ref="L66:L68" si="37">J66/K66</f>
        <v>-0.68869565217391304</v>
      </c>
    </row>
    <row r="67" spans="1:12" x14ac:dyDescent="0.25">
      <c r="C67" s="15">
        <v>55</v>
      </c>
      <c r="D67" s="50"/>
      <c r="E67" s="15">
        <v>57700</v>
      </c>
      <c r="F67" s="15">
        <v>58600</v>
      </c>
      <c r="G67" s="15">
        <f t="shared" si="32"/>
        <v>900</v>
      </c>
      <c r="H67" s="15">
        <v>2.33</v>
      </c>
      <c r="I67" s="15">
        <f t="shared" si="33"/>
        <v>2097</v>
      </c>
      <c r="J67" s="15">
        <f>SUM(I63:I67)</f>
        <v>829.8</v>
      </c>
      <c r="K67" s="15">
        <f>SUM(G63:G67)</f>
        <v>2740</v>
      </c>
      <c r="L67" s="1">
        <f t="shared" si="37"/>
        <v>0.30284671532846713</v>
      </c>
    </row>
    <row r="68" spans="1:12" x14ac:dyDescent="0.25">
      <c r="C68" s="15">
        <v>65</v>
      </c>
      <c r="D68" s="50"/>
      <c r="E68" s="15">
        <v>58600</v>
      </c>
      <c r="F68" s="15">
        <v>59500</v>
      </c>
      <c r="G68" s="15">
        <f t="shared" si="32"/>
        <v>900</v>
      </c>
      <c r="H68" s="15">
        <v>0.11</v>
      </c>
      <c r="I68" s="15">
        <f t="shared" si="33"/>
        <v>99</v>
      </c>
      <c r="J68" s="15">
        <f>SUM(I63:I68)</f>
        <v>928.8</v>
      </c>
      <c r="K68" s="15">
        <f>SUM(G63:G68)</f>
        <v>3640</v>
      </c>
      <c r="L68" s="1">
        <f t="shared" si="37"/>
        <v>0.25516483516483518</v>
      </c>
    </row>
    <row r="69" spans="1:12" x14ac:dyDescent="0.25">
      <c r="C69" s="15"/>
      <c r="D69" s="50"/>
      <c r="E69" s="15"/>
      <c r="F69" s="15"/>
      <c r="G69" s="15"/>
      <c r="H69" s="15"/>
      <c r="I69" s="15"/>
      <c r="J69" s="15"/>
      <c r="K69" s="15"/>
    </row>
    <row r="70" spans="1:12" x14ac:dyDescent="0.25">
      <c r="A70" s="1" t="s">
        <v>135</v>
      </c>
      <c r="C70" s="15">
        <v>20</v>
      </c>
      <c r="D70" s="50"/>
      <c r="E70" s="15">
        <v>56700</v>
      </c>
      <c r="F70" s="15">
        <v>57000</v>
      </c>
      <c r="G70" s="15">
        <f t="shared" ref="G70:G74" si="38">ABS(E70-F70)</f>
        <v>300</v>
      </c>
      <c r="H70" s="15">
        <v>-0.57999999999999996</v>
      </c>
      <c r="I70" s="15">
        <f t="shared" ref="I70:I74" si="39">G70*H70</f>
        <v>-174</v>
      </c>
      <c r="J70" s="15"/>
      <c r="K70" s="15"/>
    </row>
    <row r="71" spans="1:12" x14ac:dyDescent="0.25">
      <c r="C71" s="15"/>
      <c r="D71" s="50"/>
      <c r="E71" s="15">
        <v>57000</v>
      </c>
      <c r="F71" s="15">
        <v>57700</v>
      </c>
      <c r="G71" s="15">
        <f t="shared" si="38"/>
        <v>700</v>
      </c>
      <c r="H71" s="15">
        <v>-1.84</v>
      </c>
      <c r="I71" s="15">
        <f t="shared" si="39"/>
        <v>-1288</v>
      </c>
      <c r="J71" s="15">
        <f>SUM(I70:I71)</f>
        <v>-1462</v>
      </c>
      <c r="K71" s="15">
        <f>SUM(G70:G71)</f>
        <v>1000</v>
      </c>
      <c r="L71" s="1">
        <f t="shared" ref="L71:L74" si="40">J71/K71</f>
        <v>-1.462</v>
      </c>
    </row>
    <row r="72" spans="1:12" x14ac:dyDescent="0.25">
      <c r="C72" s="15">
        <v>35</v>
      </c>
      <c r="D72" s="50"/>
      <c r="E72" s="15">
        <v>57700</v>
      </c>
      <c r="F72" s="15">
        <v>58600</v>
      </c>
      <c r="G72" s="15">
        <f t="shared" si="38"/>
        <v>900</v>
      </c>
      <c r="H72" s="15">
        <v>2.33</v>
      </c>
      <c r="I72" s="15">
        <f t="shared" si="39"/>
        <v>2097</v>
      </c>
      <c r="J72" s="15">
        <f>SUM(I70:I72)</f>
        <v>635</v>
      </c>
      <c r="K72" s="15">
        <f>SUM(G70:G72)</f>
        <v>1900</v>
      </c>
      <c r="L72" s="1">
        <f t="shared" si="40"/>
        <v>0.33421052631578946</v>
      </c>
    </row>
    <row r="73" spans="1:12" x14ac:dyDescent="0.25">
      <c r="C73" s="15">
        <v>60</v>
      </c>
      <c r="D73" s="50"/>
      <c r="E73" s="15">
        <v>58600</v>
      </c>
      <c r="F73" s="15">
        <v>59500</v>
      </c>
      <c r="G73" s="15">
        <f t="shared" si="38"/>
        <v>900</v>
      </c>
      <c r="H73" s="15">
        <v>0.11</v>
      </c>
      <c r="I73" s="15">
        <f t="shared" si="39"/>
        <v>99</v>
      </c>
      <c r="J73" s="15"/>
      <c r="K73" s="15"/>
    </row>
    <row r="74" spans="1:12" x14ac:dyDescent="0.25">
      <c r="C74" s="15">
        <v>65</v>
      </c>
      <c r="D74" s="50"/>
      <c r="E74" s="15">
        <v>59500</v>
      </c>
      <c r="F74" s="15">
        <v>60300</v>
      </c>
      <c r="G74" s="15">
        <f t="shared" si="38"/>
        <v>800</v>
      </c>
      <c r="H74" s="15">
        <v>0.87</v>
      </c>
      <c r="I74" s="15">
        <f t="shared" si="39"/>
        <v>696</v>
      </c>
      <c r="J74" s="15">
        <f>SUM(I70:I74)</f>
        <v>1430</v>
      </c>
      <c r="K74" s="15">
        <f>SUM(G70:G74)</f>
        <v>3600</v>
      </c>
      <c r="L74" s="1">
        <f t="shared" si="40"/>
        <v>0.3972222222222222</v>
      </c>
    </row>
    <row r="75" spans="1:12" x14ac:dyDescent="0.25">
      <c r="C75" s="15"/>
      <c r="D75" s="50"/>
      <c r="E75" s="15"/>
      <c r="F75" s="15"/>
      <c r="G75" s="15"/>
      <c r="H75" s="15"/>
      <c r="I75" s="15"/>
      <c r="J75" s="15"/>
      <c r="K75" s="15"/>
    </row>
    <row r="76" spans="1:12" x14ac:dyDescent="0.25">
      <c r="A76" s="1" t="s">
        <v>136</v>
      </c>
      <c r="C76" s="15">
        <v>20</v>
      </c>
      <c r="D76" s="50"/>
      <c r="E76" s="15">
        <v>57700</v>
      </c>
      <c r="F76" s="15">
        <v>58600</v>
      </c>
      <c r="G76" s="15">
        <f t="shared" ref="G76:G80" si="41">ABS(E76-F76)</f>
        <v>900</v>
      </c>
      <c r="H76" s="15">
        <v>2.33</v>
      </c>
      <c r="I76" s="15">
        <f t="shared" ref="I76:I80" si="42">G76*H76</f>
        <v>2097</v>
      </c>
      <c r="J76" s="15"/>
      <c r="K76" s="15"/>
    </row>
    <row r="77" spans="1:12" x14ac:dyDescent="0.25">
      <c r="C77" s="15"/>
      <c r="D77" s="50"/>
      <c r="E77" s="15">
        <v>58600</v>
      </c>
      <c r="F77" s="15">
        <v>59500</v>
      </c>
      <c r="G77" s="15">
        <f t="shared" si="41"/>
        <v>900</v>
      </c>
      <c r="H77" s="15">
        <v>0.11</v>
      </c>
      <c r="I77" s="15">
        <f t="shared" si="42"/>
        <v>99</v>
      </c>
      <c r="J77" s="15">
        <f>SUM(I76:I77)</f>
        <v>2196</v>
      </c>
      <c r="K77" s="15">
        <f>SUM(G76:G77)</f>
        <v>1800</v>
      </c>
      <c r="L77" s="1">
        <f t="shared" ref="L77:L80" si="43">J77/K77</f>
        <v>1.22</v>
      </c>
    </row>
    <row r="78" spans="1:12" x14ac:dyDescent="0.25">
      <c r="C78" s="15">
        <v>45</v>
      </c>
      <c r="D78" s="50"/>
      <c r="E78" s="15">
        <v>58600</v>
      </c>
      <c r="F78" s="15">
        <v>59500</v>
      </c>
      <c r="G78" s="15">
        <f t="shared" si="41"/>
        <v>900</v>
      </c>
      <c r="H78" s="15">
        <v>0.11</v>
      </c>
      <c r="I78" s="15">
        <f t="shared" si="42"/>
        <v>99</v>
      </c>
      <c r="J78" s="15">
        <f t="shared" ref="J78" si="44">SUM(I76:I78)</f>
        <v>2295</v>
      </c>
      <c r="K78" s="15">
        <f t="shared" ref="K78" si="45">SUM(G76:G78)</f>
        <v>2700</v>
      </c>
      <c r="L78" s="1">
        <f t="shared" si="43"/>
        <v>0.85</v>
      </c>
    </row>
    <row r="79" spans="1:12" x14ac:dyDescent="0.25">
      <c r="C79" s="15">
        <v>55</v>
      </c>
      <c r="D79" s="50"/>
      <c r="E79" s="15">
        <v>59500</v>
      </c>
      <c r="F79" s="15">
        <v>60300</v>
      </c>
      <c r="G79" s="15">
        <f t="shared" si="41"/>
        <v>800</v>
      </c>
      <c r="H79" s="15">
        <v>0.87</v>
      </c>
      <c r="I79" s="15">
        <f t="shared" si="42"/>
        <v>696</v>
      </c>
      <c r="J79" s="15">
        <f>SUM(I76:I79)</f>
        <v>2991</v>
      </c>
      <c r="K79" s="15">
        <f>SUM(G76:G79)</f>
        <v>3500</v>
      </c>
      <c r="L79" s="1">
        <f t="shared" si="43"/>
        <v>0.85457142857142854</v>
      </c>
    </row>
    <row r="80" spans="1:12" x14ac:dyDescent="0.25">
      <c r="C80" s="15">
        <v>65</v>
      </c>
      <c r="D80" s="50"/>
      <c r="E80" s="15">
        <v>60300</v>
      </c>
      <c r="F80" s="15">
        <v>60800</v>
      </c>
      <c r="G80" s="15">
        <f t="shared" si="41"/>
        <v>500</v>
      </c>
      <c r="H80" s="15">
        <v>0.87</v>
      </c>
      <c r="I80" s="15">
        <f t="shared" si="42"/>
        <v>435</v>
      </c>
      <c r="J80" s="15">
        <f>SUM(I76:I80)</f>
        <v>3426</v>
      </c>
      <c r="K80" s="15">
        <f>SUM(G76:G80)</f>
        <v>4000</v>
      </c>
      <c r="L80" s="1">
        <f t="shared" si="43"/>
        <v>0.85650000000000004</v>
      </c>
    </row>
    <row r="81" spans="1:12" x14ac:dyDescent="0.25">
      <c r="C81" s="15"/>
      <c r="D81" s="50"/>
      <c r="E81" s="15"/>
      <c r="F81" s="15"/>
      <c r="G81" s="15"/>
      <c r="H81" s="15"/>
      <c r="I81" s="15"/>
    </row>
    <row r="82" spans="1:12" x14ac:dyDescent="0.25">
      <c r="A82" s="1" t="s">
        <v>137</v>
      </c>
      <c r="C82" s="15">
        <v>20</v>
      </c>
      <c r="D82" s="50"/>
      <c r="E82" s="15">
        <v>58600</v>
      </c>
      <c r="F82" s="15">
        <v>59500</v>
      </c>
      <c r="G82" s="15">
        <f t="shared" ref="G82:G87" si="46">ABS(E82-F82)</f>
        <v>900</v>
      </c>
      <c r="H82" s="15">
        <v>0.11</v>
      </c>
      <c r="I82" s="15">
        <f t="shared" ref="I82:I84" si="47">G82*H82</f>
        <v>99</v>
      </c>
      <c r="J82" s="15">
        <f>I82</f>
        <v>99</v>
      </c>
      <c r="K82" s="15">
        <f>G82</f>
        <v>900</v>
      </c>
      <c r="L82" s="1">
        <f t="shared" ref="L82:L84" si="48">J82/K82</f>
        <v>0.11</v>
      </c>
    </row>
    <row r="83" spans="1:12" x14ac:dyDescent="0.25">
      <c r="C83" s="15">
        <v>35</v>
      </c>
      <c r="D83" s="50"/>
      <c r="E83" s="15">
        <v>59500</v>
      </c>
      <c r="F83" s="15">
        <v>60300</v>
      </c>
      <c r="G83" s="15">
        <f t="shared" si="46"/>
        <v>800</v>
      </c>
      <c r="H83" s="15">
        <v>0.87</v>
      </c>
      <c r="I83" s="15">
        <f t="shared" si="47"/>
        <v>696</v>
      </c>
      <c r="J83" s="15">
        <f>SUM(I82:I83)</f>
        <v>795</v>
      </c>
      <c r="K83" s="15">
        <f>SUM(G82:G83)</f>
        <v>1700</v>
      </c>
      <c r="L83" s="1">
        <f t="shared" si="48"/>
        <v>0.46764705882352942</v>
      </c>
    </row>
    <row r="84" spans="1:12" x14ac:dyDescent="0.25">
      <c r="C84" s="15">
        <v>45</v>
      </c>
      <c r="D84" s="50"/>
      <c r="E84" s="15">
        <v>60300</v>
      </c>
      <c r="F84" s="15">
        <v>60800</v>
      </c>
      <c r="G84" s="15">
        <f t="shared" si="46"/>
        <v>500</v>
      </c>
      <c r="H84" s="15">
        <v>0.87</v>
      </c>
      <c r="I84" s="15">
        <f t="shared" si="47"/>
        <v>435</v>
      </c>
      <c r="J84" s="15">
        <f>SUM(I82:I84)</f>
        <v>1230</v>
      </c>
      <c r="K84" s="15">
        <f>SUM(G82:G84)</f>
        <v>2200</v>
      </c>
      <c r="L84" s="1">
        <f t="shared" si="48"/>
        <v>0.55909090909090908</v>
      </c>
    </row>
    <row r="85" spans="1:12" x14ac:dyDescent="0.25">
      <c r="C85" s="15">
        <v>65</v>
      </c>
      <c r="D85" s="50"/>
      <c r="E85" s="15">
        <v>60800</v>
      </c>
      <c r="F85" s="15">
        <v>61477</v>
      </c>
      <c r="G85" s="15">
        <f t="shared" si="46"/>
        <v>677</v>
      </c>
      <c r="H85" s="15">
        <v>0.87</v>
      </c>
      <c r="I85" s="15">
        <v>0.87</v>
      </c>
      <c r="J85" s="15"/>
      <c r="K85" s="15"/>
    </row>
    <row r="86" spans="1:12" x14ac:dyDescent="0.25">
      <c r="C86" s="15"/>
      <c r="D86" s="50"/>
      <c r="E86" s="15">
        <v>61477</v>
      </c>
      <c r="F86" s="15">
        <v>61575</v>
      </c>
      <c r="G86" s="15">
        <f t="shared" si="46"/>
        <v>98</v>
      </c>
      <c r="H86" s="15">
        <v>0.87</v>
      </c>
      <c r="I86" s="15">
        <f t="shared" ref="I86:I87" si="49">G86*H86</f>
        <v>85.26</v>
      </c>
      <c r="J86" s="15"/>
      <c r="K86" s="15"/>
    </row>
    <row r="87" spans="1:12" x14ac:dyDescent="0.25">
      <c r="C87" s="15"/>
      <c r="D87" s="50"/>
      <c r="E87" s="15">
        <v>61575</v>
      </c>
      <c r="F87" s="15">
        <v>62230</v>
      </c>
      <c r="G87" s="15">
        <f t="shared" si="46"/>
        <v>655</v>
      </c>
      <c r="H87" s="15">
        <v>-0.38</v>
      </c>
      <c r="I87" s="15">
        <f t="shared" si="49"/>
        <v>-248.9</v>
      </c>
      <c r="J87" s="15">
        <f>SUM(I82:I87)</f>
        <v>1067.2299999999998</v>
      </c>
      <c r="K87" s="15">
        <f>SUM(G82:G87)</f>
        <v>3630</v>
      </c>
      <c r="L87" s="1">
        <f t="shared" ref="L87" si="50">J87/K87</f>
        <v>0.29400275482093657</v>
      </c>
    </row>
    <row r="88" spans="1:12" x14ac:dyDescent="0.25">
      <c r="C88" s="15"/>
      <c r="D88" s="50"/>
      <c r="E88" s="15"/>
      <c r="F88" s="15"/>
      <c r="G88" s="15"/>
      <c r="H88" s="15"/>
      <c r="I88" s="15"/>
      <c r="J88" s="15"/>
      <c r="K88" s="15"/>
    </row>
    <row r="89" spans="1:12" x14ac:dyDescent="0.25">
      <c r="A89" s="1" t="s">
        <v>138</v>
      </c>
      <c r="C89" s="15">
        <v>20</v>
      </c>
      <c r="D89" s="50"/>
      <c r="E89" s="15">
        <v>59500</v>
      </c>
      <c r="F89" s="15">
        <v>60300</v>
      </c>
      <c r="G89" s="15">
        <f t="shared" ref="G89:G93" si="51">ABS(E89-F89)</f>
        <v>800</v>
      </c>
      <c r="H89" s="15">
        <v>0.87</v>
      </c>
      <c r="I89" s="15">
        <f t="shared" ref="I89:I90" si="52">G89*H89</f>
        <v>696</v>
      </c>
      <c r="J89" s="15">
        <f>I89</f>
        <v>696</v>
      </c>
      <c r="K89" s="15">
        <f>G89</f>
        <v>800</v>
      </c>
      <c r="L89" s="1">
        <f t="shared" ref="L89:L93" si="53">J89/K89</f>
        <v>0.87</v>
      </c>
    </row>
    <row r="90" spans="1:12" x14ac:dyDescent="0.25">
      <c r="C90" s="15">
        <v>35</v>
      </c>
      <c r="D90" s="50"/>
      <c r="E90" s="15">
        <v>60300</v>
      </c>
      <c r="F90" s="15">
        <v>60800</v>
      </c>
      <c r="G90" s="15">
        <f t="shared" si="51"/>
        <v>500</v>
      </c>
      <c r="H90" s="15">
        <v>0.87</v>
      </c>
      <c r="I90" s="15">
        <f t="shared" si="52"/>
        <v>435</v>
      </c>
      <c r="J90" s="15">
        <f t="shared" ref="J90" si="54">SUM(I89:I90)</f>
        <v>1131</v>
      </c>
      <c r="K90" s="15">
        <f t="shared" ref="K90" si="55">SUM(G89:G90)</f>
        <v>1300</v>
      </c>
      <c r="L90" s="1">
        <f t="shared" si="53"/>
        <v>0.87</v>
      </c>
    </row>
    <row r="91" spans="1:12" x14ac:dyDescent="0.25">
      <c r="C91" s="15">
        <v>65</v>
      </c>
      <c r="D91" s="50"/>
      <c r="E91" s="15">
        <v>60800</v>
      </c>
      <c r="F91" s="15">
        <v>61477</v>
      </c>
      <c r="G91" s="15">
        <f t="shared" si="51"/>
        <v>677</v>
      </c>
      <c r="H91" s="15">
        <v>0.87</v>
      </c>
      <c r="I91" s="15">
        <v>0.87</v>
      </c>
      <c r="J91" s="15"/>
      <c r="K91" s="15"/>
    </row>
    <row r="92" spans="1:12" x14ac:dyDescent="0.25">
      <c r="C92" s="15"/>
      <c r="D92" s="50"/>
      <c r="E92" s="15">
        <v>61477</v>
      </c>
      <c r="F92" s="15">
        <v>61575</v>
      </c>
      <c r="G92" s="15">
        <f t="shared" si="51"/>
        <v>98</v>
      </c>
      <c r="H92" s="15">
        <v>0.87</v>
      </c>
      <c r="I92" s="15">
        <f t="shared" ref="I92:I93" si="56">G92*H92</f>
        <v>85.26</v>
      </c>
      <c r="J92" s="15"/>
      <c r="K92" s="15"/>
    </row>
    <row r="93" spans="1:12" x14ac:dyDescent="0.25">
      <c r="C93" s="15"/>
      <c r="D93" s="50"/>
      <c r="E93" s="15">
        <v>61575</v>
      </c>
      <c r="F93" s="15">
        <v>62230</v>
      </c>
      <c r="G93" s="15">
        <f t="shared" si="51"/>
        <v>655</v>
      </c>
      <c r="H93" s="15">
        <v>-0.38</v>
      </c>
      <c r="I93" s="15">
        <f t="shared" si="56"/>
        <v>-248.9</v>
      </c>
      <c r="J93" s="15">
        <f>SUM(I89:I93)</f>
        <v>968.2299999999999</v>
      </c>
      <c r="K93" s="15">
        <f>SUM(G89:G93)</f>
        <v>2730</v>
      </c>
      <c r="L93" s="1">
        <f t="shared" si="53"/>
        <v>0.35466300366300363</v>
      </c>
    </row>
    <row r="94" spans="1:12" x14ac:dyDescent="0.25">
      <c r="C94" s="15"/>
      <c r="D94" s="50"/>
      <c r="E94" s="15"/>
      <c r="F94" s="15"/>
      <c r="G94" s="15"/>
      <c r="H94" s="15"/>
      <c r="I94" s="15"/>
      <c r="J94" s="15"/>
      <c r="K94" s="15"/>
    </row>
    <row r="95" spans="1:12" x14ac:dyDescent="0.25">
      <c r="A95" s="1" t="s">
        <v>139</v>
      </c>
      <c r="B95" s="1" t="s">
        <v>141</v>
      </c>
      <c r="C95" s="15">
        <v>10</v>
      </c>
      <c r="D95" s="50"/>
      <c r="E95" s="15">
        <v>60300</v>
      </c>
      <c r="F95" s="15">
        <v>60800</v>
      </c>
      <c r="G95" s="15">
        <f t="shared" ref="G95:G101" si="57">ABS(E95-F95)</f>
        <v>500</v>
      </c>
      <c r="H95" s="15">
        <v>0.87</v>
      </c>
      <c r="I95" s="15">
        <f t="shared" ref="I95" si="58">G95*H95</f>
        <v>435</v>
      </c>
      <c r="J95" s="15">
        <f>I95</f>
        <v>435</v>
      </c>
      <c r="K95" s="15">
        <f>G95</f>
        <v>500</v>
      </c>
      <c r="L95" s="1">
        <f t="shared" ref="L95" si="59">J95/K95</f>
        <v>0.87</v>
      </c>
    </row>
    <row r="96" spans="1:12" x14ac:dyDescent="0.25">
      <c r="C96" s="15">
        <v>45</v>
      </c>
      <c r="D96" s="50"/>
      <c r="E96" s="15">
        <v>60800</v>
      </c>
      <c r="F96" s="15">
        <v>61477</v>
      </c>
      <c r="G96" s="15">
        <f t="shared" si="57"/>
        <v>677</v>
      </c>
      <c r="H96" s="15">
        <v>0.87</v>
      </c>
      <c r="I96" s="15">
        <v>0.87</v>
      </c>
      <c r="J96" s="15"/>
      <c r="K96" s="15"/>
    </row>
    <row r="97" spans="1:12" x14ac:dyDescent="0.25">
      <c r="C97" s="15"/>
      <c r="D97" s="50"/>
      <c r="E97" s="15">
        <v>61477</v>
      </c>
      <c r="F97" s="15">
        <v>61575</v>
      </c>
      <c r="G97" s="15">
        <f t="shared" si="57"/>
        <v>98</v>
      </c>
      <c r="H97" s="15">
        <v>0.87</v>
      </c>
      <c r="I97" s="15">
        <f t="shared" ref="I97:I101" si="60">G97*H97</f>
        <v>85.26</v>
      </c>
      <c r="J97" s="15"/>
      <c r="K97" s="15"/>
    </row>
    <row r="98" spans="1:12" x14ac:dyDescent="0.25">
      <c r="C98" s="15"/>
      <c r="D98" s="50"/>
      <c r="E98" s="15">
        <v>61575</v>
      </c>
      <c r="F98" s="15">
        <v>62230</v>
      </c>
      <c r="G98" s="15">
        <f t="shared" si="57"/>
        <v>655</v>
      </c>
      <c r="H98" s="15">
        <v>-0.38</v>
      </c>
      <c r="I98" s="15">
        <f t="shared" si="60"/>
        <v>-248.9</v>
      </c>
      <c r="J98" s="15">
        <f>SUM(I95:I98)</f>
        <v>272.23</v>
      </c>
      <c r="K98" s="15">
        <f>SUM(G95:G98)</f>
        <v>1930</v>
      </c>
      <c r="L98" s="1">
        <f t="shared" ref="L98:L101" si="61">J98/K98</f>
        <v>0.14105181347150261</v>
      </c>
    </row>
    <row r="99" spans="1:12" x14ac:dyDescent="0.25">
      <c r="C99" s="15">
        <v>60</v>
      </c>
      <c r="D99" s="50"/>
      <c r="E99" s="15">
        <v>62230</v>
      </c>
      <c r="F99" s="15">
        <v>62650</v>
      </c>
      <c r="G99" s="15">
        <f t="shared" si="57"/>
        <v>420</v>
      </c>
      <c r="H99" s="15">
        <v>-0.38</v>
      </c>
      <c r="I99" s="15">
        <f t="shared" si="60"/>
        <v>-159.6</v>
      </c>
      <c r="J99" s="15"/>
      <c r="K99" s="15"/>
    </row>
    <row r="100" spans="1:12" x14ac:dyDescent="0.25">
      <c r="C100" s="15"/>
      <c r="D100" s="50"/>
      <c r="E100" s="15">
        <v>62650</v>
      </c>
      <c r="F100" s="15">
        <v>62880</v>
      </c>
      <c r="G100" s="15">
        <f t="shared" si="57"/>
        <v>230</v>
      </c>
      <c r="H100" s="15">
        <v>2.88</v>
      </c>
      <c r="I100" s="15">
        <f t="shared" si="60"/>
        <v>662.4</v>
      </c>
      <c r="J100" s="15">
        <f>SUM(I95:I100)</f>
        <v>775.03</v>
      </c>
      <c r="K100" s="15">
        <f>SUM(G95:G100)</f>
        <v>2580</v>
      </c>
      <c r="L100" s="1">
        <f t="shared" si="61"/>
        <v>0.30039922480620151</v>
      </c>
    </row>
    <row r="101" spans="1:12" x14ac:dyDescent="0.25">
      <c r="C101" s="15">
        <v>65</v>
      </c>
      <c r="D101" s="50"/>
      <c r="E101" s="15">
        <v>62880</v>
      </c>
      <c r="F101" s="15">
        <v>63414</v>
      </c>
      <c r="G101" s="15">
        <f t="shared" si="57"/>
        <v>534</v>
      </c>
      <c r="H101" s="15">
        <v>2.88</v>
      </c>
      <c r="I101" s="15">
        <f t="shared" si="60"/>
        <v>1537.9199999999998</v>
      </c>
      <c r="J101" s="15">
        <f>SUM(I95:I101)</f>
        <v>2312.9499999999998</v>
      </c>
      <c r="K101" s="15">
        <f>SUM(G95:G101)</f>
        <v>3114</v>
      </c>
      <c r="L101" s="1">
        <f t="shared" si="61"/>
        <v>0.74275850995504167</v>
      </c>
    </row>
    <row r="102" spans="1:12" x14ac:dyDescent="0.25">
      <c r="C102" s="15"/>
      <c r="D102" s="50"/>
      <c r="E102" s="15"/>
      <c r="F102" s="15"/>
      <c r="G102" s="15"/>
      <c r="H102" s="15"/>
      <c r="I102" s="15"/>
      <c r="J102" s="15"/>
      <c r="K102" s="15"/>
    </row>
    <row r="103" spans="1:12" x14ac:dyDescent="0.25">
      <c r="A103" s="1" t="s">
        <v>139</v>
      </c>
      <c r="B103" s="1" t="s">
        <v>142</v>
      </c>
      <c r="C103" s="15">
        <v>10</v>
      </c>
      <c r="D103" s="50"/>
      <c r="E103" s="15">
        <v>60300</v>
      </c>
      <c r="F103" s="15">
        <v>60800</v>
      </c>
      <c r="G103" s="15">
        <f t="shared" ref="G103:G106" si="62">ABS(E103-F103)</f>
        <v>500</v>
      </c>
      <c r="H103" s="15">
        <v>0.87</v>
      </c>
      <c r="I103" s="15">
        <f t="shared" ref="I103" si="63">G103*H103</f>
        <v>435</v>
      </c>
      <c r="J103" s="15">
        <f>I103</f>
        <v>435</v>
      </c>
      <c r="K103" s="15">
        <f>G103</f>
        <v>500</v>
      </c>
      <c r="L103" s="1">
        <f t="shared" ref="L103" si="64">J103/K103</f>
        <v>0.87</v>
      </c>
    </row>
    <row r="104" spans="1:12" x14ac:dyDescent="0.25">
      <c r="C104" s="15">
        <v>35</v>
      </c>
      <c r="D104" s="50"/>
      <c r="E104" s="15">
        <v>60800</v>
      </c>
      <c r="F104" s="15">
        <v>61477</v>
      </c>
      <c r="G104" s="15">
        <f t="shared" si="62"/>
        <v>677</v>
      </c>
      <c r="H104" s="15">
        <v>0.87</v>
      </c>
      <c r="I104" s="15">
        <v>0.87</v>
      </c>
      <c r="J104" s="15"/>
      <c r="K104" s="15"/>
    </row>
    <row r="105" spans="1:12" x14ac:dyDescent="0.25">
      <c r="C105" s="15"/>
      <c r="D105" s="50"/>
      <c r="E105" s="15">
        <v>61477</v>
      </c>
      <c r="F105" s="15">
        <v>61575</v>
      </c>
      <c r="G105" s="15">
        <f t="shared" si="62"/>
        <v>98</v>
      </c>
      <c r="H105" s="15">
        <v>0.87</v>
      </c>
      <c r="I105" s="15">
        <f t="shared" ref="I105:I106" si="65">G105*H105</f>
        <v>85.26</v>
      </c>
      <c r="J105" s="15"/>
      <c r="K105" s="15"/>
    </row>
    <row r="106" spans="1:12" x14ac:dyDescent="0.25">
      <c r="C106" s="15"/>
      <c r="D106" s="50"/>
      <c r="E106" s="15">
        <v>61575</v>
      </c>
      <c r="F106" s="15">
        <v>62230</v>
      </c>
      <c r="G106" s="15">
        <f t="shared" si="62"/>
        <v>655</v>
      </c>
      <c r="H106" s="15">
        <v>-0.38</v>
      </c>
      <c r="I106" s="15">
        <f t="shared" si="65"/>
        <v>-248.9</v>
      </c>
      <c r="J106" s="15">
        <f>SUM(I103:I106)</f>
        <v>272.23</v>
      </c>
      <c r="K106" s="15">
        <f>SUM(G103:G106)</f>
        <v>1930</v>
      </c>
      <c r="L106" s="1">
        <f t="shared" ref="L106" si="66">J106/K106</f>
        <v>0.14105181347150261</v>
      </c>
    </row>
    <row r="107" spans="1:12" x14ac:dyDescent="0.25">
      <c r="C107" s="15"/>
      <c r="D107" s="50"/>
      <c r="E107" s="15"/>
      <c r="F107" s="15"/>
      <c r="G107" s="15"/>
      <c r="H107" s="15"/>
      <c r="I107" s="15"/>
      <c r="J107" s="15"/>
      <c r="K107" s="15"/>
    </row>
    <row r="108" spans="1:12" x14ac:dyDescent="0.25">
      <c r="A108" s="1" t="s">
        <v>140</v>
      </c>
      <c r="B108" s="1" t="s">
        <v>141</v>
      </c>
      <c r="C108" s="15">
        <v>35</v>
      </c>
      <c r="D108" s="50"/>
      <c r="E108" s="15">
        <v>60800</v>
      </c>
      <c r="F108" s="15">
        <v>61477</v>
      </c>
      <c r="G108" s="15">
        <f t="shared" ref="G108:G115" si="67">ABS(E108-F108)</f>
        <v>677</v>
      </c>
      <c r="H108" s="15">
        <v>0.87</v>
      </c>
      <c r="I108" s="15">
        <v>0.87</v>
      </c>
      <c r="J108" s="15"/>
      <c r="K108" s="15"/>
    </row>
    <row r="109" spans="1:12" x14ac:dyDescent="0.25">
      <c r="C109" s="15"/>
      <c r="D109" s="50"/>
      <c r="E109" s="15">
        <v>61477</v>
      </c>
      <c r="F109" s="15">
        <v>61575</v>
      </c>
      <c r="G109" s="15">
        <f t="shared" si="67"/>
        <v>98</v>
      </c>
      <c r="H109" s="15">
        <v>0.87</v>
      </c>
      <c r="I109" s="15">
        <f t="shared" ref="I109:I115" si="68">G109*H109</f>
        <v>85.26</v>
      </c>
      <c r="J109" s="15"/>
      <c r="K109" s="15"/>
    </row>
    <row r="110" spans="1:12" x14ac:dyDescent="0.25">
      <c r="C110" s="15"/>
      <c r="D110" s="50"/>
      <c r="E110" s="15">
        <v>61575</v>
      </c>
      <c r="F110" s="15">
        <v>62230</v>
      </c>
      <c r="G110" s="15">
        <f t="shared" si="67"/>
        <v>655</v>
      </c>
      <c r="H110" s="15">
        <v>-0.38</v>
      </c>
      <c r="I110" s="15">
        <f t="shared" si="68"/>
        <v>-248.9</v>
      </c>
      <c r="J110" s="15">
        <f>SUM(I108:I110)</f>
        <v>-162.76999999999998</v>
      </c>
      <c r="K110" s="15">
        <f>SUM(G108:G110)</f>
        <v>1430</v>
      </c>
      <c r="L110" s="1">
        <f t="shared" ref="L110" si="69">J110/K110</f>
        <v>-0.11382517482517482</v>
      </c>
    </row>
    <row r="111" spans="1:12" x14ac:dyDescent="0.25">
      <c r="C111" s="15">
        <v>45</v>
      </c>
      <c r="D111" s="50"/>
      <c r="E111" s="15">
        <v>62230</v>
      </c>
      <c r="F111" s="15">
        <v>62650</v>
      </c>
      <c r="G111" s="15">
        <f t="shared" si="67"/>
        <v>420</v>
      </c>
      <c r="H111" s="15">
        <v>-0.38</v>
      </c>
      <c r="I111" s="15">
        <f t="shared" si="68"/>
        <v>-159.6</v>
      </c>
      <c r="J111" s="15"/>
      <c r="K111" s="15"/>
    </row>
    <row r="112" spans="1:12" x14ac:dyDescent="0.25">
      <c r="C112" s="15"/>
      <c r="D112" s="50"/>
      <c r="E112" s="15">
        <v>62650</v>
      </c>
      <c r="F112" s="15">
        <v>62880</v>
      </c>
      <c r="G112" s="15">
        <f t="shared" si="67"/>
        <v>230</v>
      </c>
      <c r="H112" s="15">
        <v>2.88</v>
      </c>
      <c r="I112" s="15">
        <f t="shared" si="68"/>
        <v>662.4</v>
      </c>
      <c r="J112" s="15">
        <f>SUM(I108:I112)</f>
        <v>340.03</v>
      </c>
      <c r="K112" s="15">
        <f>SUM(G108:G112)</f>
        <v>2080</v>
      </c>
      <c r="L112" s="1">
        <f t="shared" ref="L112:L115" si="70">J112/K112</f>
        <v>0.16347596153846153</v>
      </c>
    </row>
    <row r="113" spans="1:12" x14ac:dyDescent="0.25">
      <c r="C113" s="15">
        <v>60</v>
      </c>
      <c r="D113" s="50"/>
      <c r="E113" s="15">
        <v>62880</v>
      </c>
      <c r="F113" s="15">
        <v>63414</v>
      </c>
      <c r="G113" s="15">
        <f t="shared" si="67"/>
        <v>534</v>
      </c>
      <c r="H113" s="15">
        <v>2.88</v>
      </c>
      <c r="I113" s="15">
        <f t="shared" si="68"/>
        <v>1537.9199999999998</v>
      </c>
      <c r="J113" s="15">
        <f>SUM(I108:I113)</f>
        <v>1877.9499999999998</v>
      </c>
      <c r="K113" s="15">
        <f>SUM(G108:G113)</f>
        <v>2614</v>
      </c>
      <c r="L113" s="1">
        <f t="shared" si="70"/>
        <v>0.71842004590665642</v>
      </c>
    </row>
    <row r="114" spans="1:12" x14ac:dyDescent="0.25">
      <c r="C114" s="15">
        <v>65</v>
      </c>
      <c r="D114" s="50"/>
      <c r="E114" s="15">
        <v>63414</v>
      </c>
      <c r="F114" s="15">
        <v>63685</v>
      </c>
      <c r="G114" s="15">
        <f t="shared" si="67"/>
        <v>271</v>
      </c>
      <c r="H114" s="15">
        <v>2.88</v>
      </c>
      <c r="I114" s="15">
        <f t="shared" si="68"/>
        <v>780.48</v>
      </c>
      <c r="J114" s="15"/>
      <c r="K114" s="15"/>
    </row>
    <row r="115" spans="1:12" x14ac:dyDescent="0.25">
      <c r="D115" s="15"/>
      <c r="E115" s="15">
        <v>63685</v>
      </c>
      <c r="F115" s="15">
        <v>63950</v>
      </c>
      <c r="G115" s="15">
        <f t="shared" si="67"/>
        <v>265</v>
      </c>
      <c r="H115" s="15">
        <v>-3.97</v>
      </c>
      <c r="I115" s="15">
        <f t="shared" si="68"/>
        <v>-1052.05</v>
      </c>
      <c r="J115" s="15">
        <f>SUM(I108:I115)</f>
        <v>1606.3799999999999</v>
      </c>
      <c r="K115" s="15">
        <f>SUM(G108:G115)</f>
        <v>3150</v>
      </c>
      <c r="L115" s="1">
        <f t="shared" si="70"/>
        <v>0.50996190476190473</v>
      </c>
    </row>
    <row r="116" spans="1:12" x14ac:dyDescent="0.25">
      <c r="D116" s="15"/>
      <c r="E116" s="15"/>
      <c r="F116" s="15"/>
      <c r="G116" s="15"/>
      <c r="H116" s="15"/>
      <c r="I116" s="15"/>
      <c r="J116" s="15"/>
      <c r="K116" s="15"/>
    </row>
    <row r="117" spans="1:12" x14ac:dyDescent="0.25">
      <c r="A117" s="1" t="s">
        <v>140</v>
      </c>
      <c r="B117" s="1" t="s">
        <v>142</v>
      </c>
      <c r="C117" s="15">
        <v>20</v>
      </c>
      <c r="D117" s="15"/>
      <c r="E117" s="15">
        <v>60800</v>
      </c>
      <c r="F117" s="15">
        <v>61477</v>
      </c>
      <c r="G117" s="15">
        <f t="shared" ref="G117:G119" si="71">ABS(E117-F117)</f>
        <v>677</v>
      </c>
      <c r="H117" s="15">
        <v>0.87</v>
      </c>
      <c r="I117" s="15">
        <v>0.87</v>
      </c>
      <c r="J117" s="15"/>
      <c r="K117" s="15"/>
    </row>
    <row r="118" spans="1:12" x14ac:dyDescent="0.25">
      <c r="C118" s="15"/>
      <c r="D118" s="15"/>
      <c r="E118" s="15">
        <v>61477</v>
      </c>
      <c r="F118" s="15">
        <v>61575</v>
      </c>
      <c r="G118" s="15">
        <f t="shared" si="71"/>
        <v>98</v>
      </c>
      <c r="H118" s="15">
        <v>0.87</v>
      </c>
      <c r="I118" s="15">
        <f t="shared" ref="I118:I119" si="72">G118*H118</f>
        <v>85.26</v>
      </c>
      <c r="J118" s="15"/>
      <c r="K118" s="15"/>
    </row>
    <row r="119" spans="1:12" x14ac:dyDescent="0.25">
      <c r="C119" s="15"/>
      <c r="D119" s="15"/>
      <c r="E119" s="15">
        <v>61575</v>
      </c>
      <c r="F119" s="15">
        <v>62230</v>
      </c>
      <c r="G119" s="15">
        <f t="shared" si="71"/>
        <v>655</v>
      </c>
      <c r="H119" s="15">
        <v>-0.38</v>
      </c>
      <c r="I119" s="15">
        <f t="shared" si="72"/>
        <v>-248.9</v>
      </c>
      <c r="J119" s="15">
        <f>SUM(I117:I119)</f>
        <v>-162.76999999999998</v>
      </c>
      <c r="K119" s="15">
        <f>SUM(G117:G119)</f>
        <v>1430</v>
      </c>
      <c r="L119" s="1">
        <f t="shared" ref="L119" si="73">J119/K119</f>
        <v>-0.11382517482517482</v>
      </c>
    </row>
    <row r="120" spans="1:12" x14ac:dyDescent="0.25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2" x14ac:dyDescent="0.25">
      <c r="A121" s="1" t="s">
        <v>144</v>
      </c>
      <c r="C121" s="15">
        <v>15</v>
      </c>
      <c r="D121" s="15"/>
      <c r="E121" s="15">
        <v>61477</v>
      </c>
      <c r="F121" s="15">
        <v>61575</v>
      </c>
      <c r="G121" s="15">
        <f t="shared" ref="G121:G129" si="74">ABS(E121-F121)</f>
        <v>98</v>
      </c>
      <c r="H121" s="15">
        <v>0.87</v>
      </c>
      <c r="I121" s="15">
        <f t="shared" ref="I121:I129" si="75">G121*H121</f>
        <v>85.26</v>
      </c>
      <c r="J121" s="15"/>
      <c r="K121" s="15"/>
    </row>
    <row r="122" spans="1:12" x14ac:dyDescent="0.25">
      <c r="C122" s="15"/>
      <c r="D122" s="15"/>
      <c r="E122" s="15">
        <v>61575</v>
      </c>
      <c r="F122" s="15">
        <v>62230</v>
      </c>
      <c r="G122" s="15">
        <f t="shared" si="74"/>
        <v>655</v>
      </c>
      <c r="H122" s="15">
        <v>-0.38</v>
      </c>
      <c r="I122" s="15">
        <f t="shared" si="75"/>
        <v>-248.9</v>
      </c>
      <c r="J122" s="15">
        <f>SUM(I121:I122)</f>
        <v>-163.63999999999999</v>
      </c>
      <c r="K122" s="15">
        <f>SUM(G121:G122)</f>
        <v>753</v>
      </c>
      <c r="L122" s="1">
        <f t="shared" ref="L122" si="76">J122/K122</f>
        <v>-0.21731739707835324</v>
      </c>
    </row>
    <row r="123" spans="1:12" x14ac:dyDescent="0.25">
      <c r="C123" s="15">
        <v>35</v>
      </c>
      <c r="D123" s="15"/>
      <c r="E123" s="15">
        <v>62230</v>
      </c>
      <c r="F123" s="15">
        <v>62650</v>
      </c>
      <c r="G123" s="15">
        <f t="shared" si="74"/>
        <v>420</v>
      </c>
      <c r="H123" s="15">
        <v>-0.38</v>
      </c>
      <c r="I123" s="15">
        <f t="shared" si="75"/>
        <v>-159.6</v>
      </c>
      <c r="J123" s="15"/>
      <c r="K123" s="15"/>
    </row>
    <row r="124" spans="1:12" x14ac:dyDescent="0.25">
      <c r="C124" s="15"/>
      <c r="D124" s="15"/>
      <c r="E124" s="15">
        <v>62650</v>
      </c>
      <c r="F124" s="15">
        <v>62880</v>
      </c>
      <c r="G124" s="15">
        <f t="shared" si="74"/>
        <v>230</v>
      </c>
      <c r="H124" s="15">
        <v>2.88</v>
      </c>
      <c r="I124" s="15">
        <f t="shared" si="75"/>
        <v>662.4</v>
      </c>
      <c r="J124" s="15">
        <f>SUM(I121:I124)</f>
        <v>339.15999999999997</v>
      </c>
      <c r="K124" s="15">
        <f>SUM(G121:G124)</f>
        <v>1403</v>
      </c>
      <c r="L124" s="1">
        <f t="shared" ref="L124:L125" si="77">J124/K124</f>
        <v>0.2417391304347826</v>
      </c>
    </row>
    <row r="125" spans="1:12" x14ac:dyDescent="0.25">
      <c r="C125" s="15">
        <v>45</v>
      </c>
      <c r="D125" s="15"/>
      <c r="E125" s="15">
        <v>62880</v>
      </c>
      <c r="F125" s="15">
        <v>63414</v>
      </c>
      <c r="G125" s="15">
        <f t="shared" si="74"/>
        <v>534</v>
      </c>
      <c r="H125" s="15">
        <v>2.88</v>
      </c>
      <c r="I125" s="15">
        <f t="shared" si="75"/>
        <v>1537.9199999999998</v>
      </c>
      <c r="J125" s="15">
        <f>SUM(I121:I125)</f>
        <v>1877.08</v>
      </c>
      <c r="K125" s="15">
        <f>SUM(G121:G125)</f>
        <v>1937</v>
      </c>
      <c r="L125" s="1">
        <f t="shared" si="77"/>
        <v>0.96906556530717602</v>
      </c>
    </row>
    <row r="126" spans="1:12" x14ac:dyDescent="0.25">
      <c r="C126" s="15">
        <v>55</v>
      </c>
      <c r="D126" s="15"/>
      <c r="E126" s="15">
        <v>63414</v>
      </c>
      <c r="F126" s="15">
        <v>63685</v>
      </c>
      <c r="G126" s="15">
        <f t="shared" si="74"/>
        <v>271</v>
      </c>
      <c r="H126" s="15">
        <v>2.88</v>
      </c>
      <c r="I126" s="15">
        <f t="shared" si="75"/>
        <v>780.48</v>
      </c>
      <c r="J126" s="15"/>
      <c r="K126" s="15"/>
    </row>
    <row r="127" spans="1:12" x14ac:dyDescent="0.25">
      <c r="C127" s="15"/>
      <c r="D127" s="15"/>
      <c r="E127" s="15">
        <v>63685</v>
      </c>
      <c r="F127" s="15">
        <v>63950</v>
      </c>
      <c r="G127" s="15">
        <f t="shared" si="74"/>
        <v>265</v>
      </c>
      <c r="H127" s="15">
        <v>-3.97</v>
      </c>
      <c r="I127" s="15">
        <f t="shared" si="75"/>
        <v>-1052.05</v>
      </c>
      <c r="J127" s="15">
        <f>SUM(I121:I127)</f>
        <v>1605.51</v>
      </c>
      <c r="K127" s="15">
        <f>SUM(G121:G127)</f>
        <v>2473</v>
      </c>
      <c r="L127" s="1">
        <f t="shared" ref="L127" si="78">J127/K127</f>
        <v>0.64921552769915081</v>
      </c>
    </row>
    <row r="128" spans="1:12" x14ac:dyDescent="0.25">
      <c r="C128" s="15">
        <v>65</v>
      </c>
      <c r="D128" s="15"/>
      <c r="E128" s="15">
        <v>63950</v>
      </c>
      <c r="F128" s="15">
        <v>64410</v>
      </c>
      <c r="G128" s="15">
        <f t="shared" si="74"/>
        <v>460</v>
      </c>
      <c r="H128" s="15">
        <v>-3.97</v>
      </c>
      <c r="I128" s="15">
        <f t="shared" si="75"/>
        <v>-1826.2</v>
      </c>
      <c r="J128" s="15"/>
      <c r="K128" s="15"/>
    </row>
    <row r="129" spans="1:12" x14ac:dyDescent="0.25">
      <c r="C129" s="15"/>
      <c r="D129" s="15"/>
      <c r="E129" s="15">
        <v>64410</v>
      </c>
      <c r="F129" s="15">
        <v>64625</v>
      </c>
      <c r="G129" s="15">
        <f t="shared" si="74"/>
        <v>215</v>
      </c>
      <c r="H129" s="15">
        <v>0.28000000000000003</v>
      </c>
      <c r="I129" s="15">
        <f t="shared" si="75"/>
        <v>60.2</v>
      </c>
      <c r="J129" s="15">
        <f>SUM(I121:I129)</f>
        <v>-160.49000000000007</v>
      </c>
      <c r="K129" s="15">
        <f>SUM(G121:G129)</f>
        <v>3148</v>
      </c>
      <c r="L129" s="1">
        <f t="shared" ref="L129" si="79">J129/K129</f>
        <v>-5.0981575603557837E-2</v>
      </c>
    </row>
    <row r="130" spans="1:12" x14ac:dyDescent="0.25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2" x14ac:dyDescent="0.25">
      <c r="A131" s="1" t="s">
        <v>150</v>
      </c>
      <c r="B131" s="1" t="s">
        <v>143</v>
      </c>
      <c r="C131" s="15">
        <v>10</v>
      </c>
      <c r="D131" s="50"/>
      <c r="E131" s="15">
        <v>61477</v>
      </c>
      <c r="F131" s="15">
        <v>61575</v>
      </c>
      <c r="G131" s="15">
        <f t="shared" ref="G131:G134" si="80">ABS(E131-F131)</f>
        <v>98</v>
      </c>
      <c r="H131" s="15">
        <v>0.87</v>
      </c>
      <c r="I131" s="15">
        <f t="shared" ref="I131:I134" si="81">G131*H131</f>
        <v>85.26</v>
      </c>
      <c r="J131" s="15"/>
      <c r="K131" s="15"/>
    </row>
    <row r="132" spans="1:12" x14ac:dyDescent="0.25">
      <c r="C132" s="15"/>
      <c r="D132" s="50"/>
      <c r="E132" s="15">
        <v>61575</v>
      </c>
      <c r="F132" s="15">
        <v>62230</v>
      </c>
      <c r="G132" s="15">
        <f t="shared" si="80"/>
        <v>655</v>
      </c>
      <c r="H132" s="15">
        <v>-0.38</v>
      </c>
      <c r="I132" s="15">
        <f t="shared" si="81"/>
        <v>-248.9</v>
      </c>
      <c r="J132" s="15">
        <f>SUM(I131:I132)</f>
        <v>-163.63999999999999</v>
      </c>
      <c r="K132" s="15">
        <f>SUM(G131:G132)</f>
        <v>753</v>
      </c>
      <c r="L132" s="1">
        <f t="shared" ref="L132" si="82">J132/K132</f>
        <v>-0.21731739707835324</v>
      </c>
    </row>
    <row r="133" spans="1:12" x14ac:dyDescent="0.25">
      <c r="C133" s="15">
        <v>20</v>
      </c>
      <c r="D133" s="50"/>
      <c r="E133" s="15">
        <v>62230</v>
      </c>
      <c r="F133" s="15">
        <v>62650</v>
      </c>
      <c r="G133" s="15">
        <f t="shared" si="80"/>
        <v>420</v>
      </c>
      <c r="H133" s="15">
        <v>-0.38</v>
      </c>
      <c r="I133" s="15">
        <f t="shared" si="81"/>
        <v>-159.6</v>
      </c>
      <c r="J133" s="15"/>
      <c r="K133" s="15"/>
    </row>
    <row r="134" spans="1:12" x14ac:dyDescent="0.25">
      <c r="C134" s="15"/>
      <c r="D134" s="50"/>
      <c r="E134" s="15">
        <v>62650</v>
      </c>
      <c r="F134" s="15">
        <v>62880</v>
      </c>
      <c r="G134" s="15">
        <f t="shared" si="80"/>
        <v>230</v>
      </c>
      <c r="H134" s="15">
        <v>2.88</v>
      </c>
      <c r="I134" s="15">
        <f t="shared" si="81"/>
        <v>662.4</v>
      </c>
      <c r="J134" s="15">
        <f>SUM(I131:I134)</f>
        <v>339.15999999999997</v>
      </c>
      <c r="K134" s="15">
        <f>SUM(G131:G134)</f>
        <v>1403</v>
      </c>
      <c r="L134" s="1">
        <f t="shared" ref="L134" si="83">J134/K134</f>
        <v>0.2417391304347826</v>
      </c>
    </row>
    <row r="135" spans="1:12" x14ac:dyDescent="0.25">
      <c r="C135" s="15"/>
      <c r="D135" s="15"/>
      <c r="E135" s="15"/>
      <c r="F135" s="15"/>
      <c r="G135" s="15"/>
      <c r="H135" s="15"/>
      <c r="I135" s="15"/>
      <c r="J135" s="15"/>
    </row>
    <row r="136" spans="1:12" x14ac:dyDescent="0.25">
      <c r="A136" s="1" t="s">
        <v>145</v>
      </c>
      <c r="C136" s="15">
        <v>15</v>
      </c>
      <c r="D136" s="50"/>
      <c r="E136" s="15">
        <v>62230</v>
      </c>
      <c r="F136" s="15">
        <v>62650</v>
      </c>
      <c r="G136" s="15">
        <f t="shared" ref="G136:G143" si="84">ABS(E136-F136)</f>
        <v>420</v>
      </c>
      <c r="H136" s="15">
        <v>-0.38</v>
      </c>
      <c r="I136" s="15">
        <f t="shared" ref="I136:I143" si="85">G136*H136</f>
        <v>-159.6</v>
      </c>
      <c r="J136" s="15"/>
      <c r="K136" s="15"/>
    </row>
    <row r="137" spans="1:12" x14ac:dyDescent="0.25">
      <c r="C137" s="15"/>
      <c r="D137" s="50"/>
      <c r="E137" s="15">
        <v>62650</v>
      </c>
      <c r="F137" s="15">
        <v>62880</v>
      </c>
      <c r="G137" s="15">
        <f t="shared" si="84"/>
        <v>230</v>
      </c>
      <c r="H137" s="15">
        <v>2.88</v>
      </c>
      <c r="I137" s="15">
        <f t="shared" si="85"/>
        <v>662.4</v>
      </c>
      <c r="J137" s="15">
        <f>SUM(I136:I137)</f>
        <v>502.79999999999995</v>
      </c>
      <c r="K137" s="15">
        <f>SUM(G136:G137)</f>
        <v>650</v>
      </c>
      <c r="L137" s="1">
        <f t="shared" ref="L137:L138" si="86">J137/K137</f>
        <v>0.77353846153846151</v>
      </c>
    </row>
    <row r="138" spans="1:12" ht="30" x14ac:dyDescent="0.25">
      <c r="C138" s="15">
        <v>30</v>
      </c>
      <c r="D138" s="54" t="s">
        <v>147</v>
      </c>
      <c r="E138" s="15">
        <v>62880</v>
      </c>
      <c r="F138" s="15">
        <v>63414</v>
      </c>
      <c r="G138" s="15">
        <f t="shared" si="84"/>
        <v>534</v>
      </c>
      <c r="H138" s="15">
        <v>2.88</v>
      </c>
      <c r="I138" s="15">
        <f t="shared" si="85"/>
        <v>1537.9199999999998</v>
      </c>
      <c r="J138" s="15">
        <f>SUM(I136:I138)</f>
        <v>2040.7199999999998</v>
      </c>
      <c r="K138" s="15">
        <f>SUM(G136:G138)</f>
        <v>1184</v>
      </c>
      <c r="L138" s="1">
        <f t="shared" si="86"/>
        <v>1.723581081081081</v>
      </c>
    </row>
    <row r="139" spans="1:12" x14ac:dyDescent="0.25">
      <c r="C139" s="15">
        <v>45</v>
      </c>
      <c r="D139" s="50"/>
      <c r="E139" s="15">
        <v>63414</v>
      </c>
      <c r="F139" s="15">
        <v>63685</v>
      </c>
      <c r="G139" s="15">
        <f t="shared" si="84"/>
        <v>271</v>
      </c>
      <c r="H139" s="15">
        <v>2.88</v>
      </c>
      <c r="I139" s="15">
        <f t="shared" si="85"/>
        <v>780.48</v>
      </c>
      <c r="J139" s="15"/>
      <c r="K139" s="15"/>
    </row>
    <row r="140" spans="1:12" x14ac:dyDescent="0.25">
      <c r="C140" s="15"/>
      <c r="D140" s="50"/>
      <c r="E140" s="15">
        <v>63685</v>
      </c>
      <c r="F140" s="15">
        <v>63950</v>
      </c>
      <c r="G140" s="15">
        <f t="shared" si="84"/>
        <v>265</v>
      </c>
      <c r="H140" s="15">
        <v>-3.97</v>
      </c>
      <c r="I140" s="15">
        <f t="shared" si="85"/>
        <v>-1052.05</v>
      </c>
      <c r="J140" s="15">
        <f>SUM(I136:I140)</f>
        <v>1769.1499999999999</v>
      </c>
      <c r="K140" s="15">
        <f>SUM(G136:G140)</f>
        <v>1720</v>
      </c>
      <c r="L140" s="1">
        <f t="shared" ref="L140" si="87">J140/K140</f>
        <v>1.0285755813953488</v>
      </c>
    </row>
    <row r="141" spans="1:12" x14ac:dyDescent="0.25">
      <c r="C141" s="15">
        <v>55</v>
      </c>
      <c r="D141" s="50"/>
      <c r="E141" s="15">
        <v>63950</v>
      </c>
      <c r="F141" s="15">
        <v>64410</v>
      </c>
      <c r="G141" s="15">
        <f t="shared" si="84"/>
        <v>460</v>
      </c>
      <c r="H141" s="15">
        <v>-3.97</v>
      </c>
      <c r="I141" s="15">
        <f t="shared" si="85"/>
        <v>-1826.2</v>
      </c>
      <c r="J141" s="15"/>
      <c r="K141" s="15"/>
    </row>
    <row r="142" spans="1:12" x14ac:dyDescent="0.25">
      <c r="C142" s="15"/>
      <c r="D142" s="50"/>
      <c r="E142" s="15">
        <v>64410</v>
      </c>
      <c r="F142" s="15">
        <v>64625</v>
      </c>
      <c r="G142" s="15">
        <f t="shared" si="84"/>
        <v>215</v>
      </c>
      <c r="H142" s="15">
        <v>0.28000000000000003</v>
      </c>
      <c r="I142" s="15">
        <f t="shared" si="85"/>
        <v>60.2</v>
      </c>
      <c r="J142" s="15">
        <f>SUM(I136:I142)</f>
        <v>3.1499999999998209</v>
      </c>
      <c r="K142" s="15">
        <f>SUM(G136:G142)</f>
        <v>2395</v>
      </c>
      <c r="L142" s="1">
        <f t="shared" ref="L142:L143" si="88">J142/K142</f>
        <v>1.3152400835072322E-3</v>
      </c>
    </row>
    <row r="143" spans="1:12" x14ac:dyDescent="0.25">
      <c r="C143" s="15">
        <v>65</v>
      </c>
      <c r="D143" s="50"/>
      <c r="E143" s="15">
        <v>64625</v>
      </c>
      <c r="F143" s="15">
        <v>65425</v>
      </c>
      <c r="G143" s="15">
        <f t="shared" si="84"/>
        <v>800</v>
      </c>
      <c r="H143" s="15">
        <v>0.28000000000000003</v>
      </c>
      <c r="I143" s="15">
        <f t="shared" si="85"/>
        <v>224.00000000000003</v>
      </c>
      <c r="J143" s="15">
        <f>SUM(I136:I143)</f>
        <v>227.14999999999986</v>
      </c>
      <c r="K143" s="15">
        <f>SUM(G136:G143)</f>
        <v>3195</v>
      </c>
      <c r="L143" s="1">
        <f t="shared" si="88"/>
        <v>7.1095461658841896E-2</v>
      </c>
    </row>
    <row r="144" spans="1:12" x14ac:dyDescent="0.25">
      <c r="C144" s="15"/>
      <c r="D144" s="50"/>
      <c r="E144" s="15"/>
      <c r="F144" s="15"/>
      <c r="G144" s="15"/>
      <c r="H144" s="15"/>
      <c r="I144" s="15"/>
      <c r="J144" s="15"/>
      <c r="K144" s="15"/>
    </row>
    <row r="145" spans="1:12" x14ac:dyDescent="0.25">
      <c r="A145" s="1" t="s">
        <v>151</v>
      </c>
      <c r="C145" s="15">
        <v>15</v>
      </c>
      <c r="D145" s="50"/>
      <c r="E145" s="15">
        <v>62880</v>
      </c>
      <c r="F145" s="15">
        <v>63414</v>
      </c>
      <c r="G145" s="15">
        <f t="shared" ref="G145:G153" si="89">ABS(E145-F145)</f>
        <v>534</v>
      </c>
      <c r="H145" s="15">
        <v>2.88</v>
      </c>
      <c r="I145" s="15">
        <f t="shared" ref="I145:I153" si="90">G145*H145</f>
        <v>1537.9199999999998</v>
      </c>
      <c r="J145" s="15">
        <f>I145</f>
        <v>1537.9199999999998</v>
      </c>
      <c r="K145" s="15">
        <f>G145</f>
        <v>534</v>
      </c>
      <c r="L145" s="1">
        <f t="shared" ref="L145:L153" si="91">J145/K145</f>
        <v>2.88</v>
      </c>
    </row>
    <row r="146" spans="1:12" x14ac:dyDescent="0.25">
      <c r="C146" s="15">
        <v>25</v>
      </c>
      <c r="D146" s="50"/>
      <c r="E146" s="15">
        <v>63414</v>
      </c>
      <c r="F146" s="15">
        <v>63685</v>
      </c>
      <c r="G146" s="15">
        <f t="shared" si="89"/>
        <v>271</v>
      </c>
      <c r="H146" s="15">
        <v>2.88</v>
      </c>
      <c r="I146" s="15">
        <f t="shared" si="90"/>
        <v>780.48</v>
      </c>
      <c r="J146" s="15">
        <f>SUM(I145:I146)</f>
        <v>2318.3999999999996</v>
      </c>
      <c r="K146" s="15">
        <f>SUM(G145:G146)</f>
        <v>805</v>
      </c>
      <c r="L146" s="1">
        <f t="shared" si="91"/>
        <v>2.8799999999999994</v>
      </c>
    </row>
    <row r="147" spans="1:12" x14ac:dyDescent="0.25">
      <c r="C147" s="15"/>
      <c r="D147" s="50"/>
      <c r="E147" s="15">
        <v>63685</v>
      </c>
      <c r="F147" s="15">
        <v>63950</v>
      </c>
      <c r="G147" s="15">
        <f t="shared" si="89"/>
        <v>265</v>
      </c>
      <c r="H147" s="15">
        <v>-3.97</v>
      </c>
      <c r="I147" s="15">
        <f t="shared" si="90"/>
        <v>-1052.05</v>
      </c>
      <c r="J147" s="15"/>
      <c r="K147" s="15"/>
    </row>
    <row r="148" spans="1:12" x14ac:dyDescent="0.25">
      <c r="C148" s="15">
        <v>35</v>
      </c>
      <c r="D148" s="50"/>
      <c r="E148" s="15">
        <v>63950</v>
      </c>
      <c r="F148" s="15">
        <v>64410</v>
      </c>
      <c r="G148" s="15">
        <f t="shared" si="89"/>
        <v>460</v>
      </c>
      <c r="H148" s="15">
        <v>-3.97</v>
      </c>
      <c r="I148" s="15">
        <f t="shared" si="90"/>
        <v>-1826.2</v>
      </c>
      <c r="J148" s="15">
        <f>SUM(I145:I148)</f>
        <v>-559.85000000000036</v>
      </c>
      <c r="K148" s="15">
        <f>SUM(G145:G148)</f>
        <v>1530</v>
      </c>
      <c r="L148" s="1">
        <f t="shared" si="91"/>
        <v>-0.36591503267973879</v>
      </c>
    </row>
    <row r="149" spans="1:12" x14ac:dyDescent="0.25">
      <c r="C149" s="15"/>
      <c r="D149" s="50"/>
      <c r="E149" s="15">
        <v>64410</v>
      </c>
      <c r="F149" s="15">
        <v>64625</v>
      </c>
      <c r="G149" s="15">
        <f t="shared" si="89"/>
        <v>215</v>
      </c>
      <c r="H149" s="15">
        <v>0.28000000000000003</v>
      </c>
      <c r="I149" s="15">
        <f t="shared" si="90"/>
        <v>60.2</v>
      </c>
      <c r="J149" s="15"/>
      <c r="K149" s="15"/>
    </row>
    <row r="150" spans="1:12" x14ac:dyDescent="0.25">
      <c r="C150" s="15">
        <v>55</v>
      </c>
      <c r="D150" s="50"/>
      <c r="E150" s="15">
        <v>64625</v>
      </c>
      <c r="F150" s="15">
        <v>65425</v>
      </c>
      <c r="G150" s="15">
        <f t="shared" si="89"/>
        <v>800</v>
      </c>
      <c r="H150" s="15">
        <v>0.28000000000000003</v>
      </c>
      <c r="I150" s="15">
        <f t="shared" si="90"/>
        <v>224.00000000000003</v>
      </c>
      <c r="J150" s="15">
        <f>SUM(I145:I150)</f>
        <v>-275.65000000000032</v>
      </c>
      <c r="K150" s="15">
        <f>SUM(G145:G150)</f>
        <v>2545</v>
      </c>
      <c r="L150" s="1">
        <f t="shared" si="91"/>
        <v>-0.10831041257367399</v>
      </c>
    </row>
    <row r="151" spans="1:12" x14ac:dyDescent="0.25">
      <c r="C151" s="15">
        <v>60</v>
      </c>
      <c r="D151" s="50"/>
      <c r="E151" s="15">
        <v>65425</v>
      </c>
      <c r="F151" s="15">
        <v>65450</v>
      </c>
      <c r="G151" s="15">
        <f t="shared" si="89"/>
        <v>25</v>
      </c>
      <c r="H151" s="15">
        <v>0.28000000000000003</v>
      </c>
      <c r="I151" s="15">
        <f t="shared" si="90"/>
        <v>7.0000000000000009</v>
      </c>
      <c r="J151" s="15"/>
      <c r="K151" s="15"/>
    </row>
    <row r="152" spans="1:12" x14ac:dyDescent="0.25">
      <c r="C152" s="15"/>
      <c r="D152" s="50"/>
      <c r="E152" s="15">
        <v>65450</v>
      </c>
      <c r="F152" s="15">
        <v>65874</v>
      </c>
      <c r="G152" s="15">
        <f t="shared" si="89"/>
        <v>424</v>
      </c>
      <c r="H152" s="15">
        <v>-0.16</v>
      </c>
      <c r="I152" s="15">
        <f t="shared" si="90"/>
        <v>-67.84</v>
      </c>
      <c r="J152" s="15"/>
      <c r="K152" s="15"/>
    </row>
    <row r="153" spans="1:12" x14ac:dyDescent="0.25">
      <c r="C153" s="15"/>
      <c r="D153" s="50"/>
      <c r="E153" s="15">
        <v>65874</v>
      </c>
      <c r="F153" s="15">
        <v>66425</v>
      </c>
      <c r="G153" s="15">
        <f t="shared" si="89"/>
        <v>551</v>
      </c>
      <c r="H153" s="15">
        <v>0.64</v>
      </c>
      <c r="I153" s="15">
        <f t="shared" si="90"/>
        <v>352.64</v>
      </c>
      <c r="J153" s="15">
        <f>SUM(I145:I153)</f>
        <v>16.149999999999636</v>
      </c>
      <c r="K153" s="15">
        <f>SUM(G145:G153)</f>
        <v>3545</v>
      </c>
      <c r="L153" s="1">
        <f t="shared" si="91"/>
        <v>4.5557122708038463E-3</v>
      </c>
    </row>
    <row r="154" spans="1:12" x14ac:dyDescent="0.25">
      <c r="C154" s="15"/>
      <c r="D154" s="50"/>
      <c r="E154" s="15"/>
      <c r="F154" s="15"/>
      <c r="G154" s="15"/>
      <c r="H154" s="15"/>
      <c r="I154" s="15"/>
      <c r="J154" s="15"/>
      <c r="K154" s="15"/>
    </row>
    <row r="155" spans="1:12" x14ac:dyDescent="0.25">
      <c r="A155" s="1" t="s">
        <v>152</v>
      </c>
      <c r="C155" s="15">
        <v>10</v>
      </c>
      <c r="D155" s="50"/>
      <c r="E155" s="15">
        <v>63414</v>
      </c>
      <c r="F155" s="15">
        <v>63685</v>
      </c>
      <c r="G155" s="15">
        <f t="shared" ref="G155:G162" si="92">ABS(E155-F155)</f>
        <v>271</v>
      </c>
      <c r="H155" s="15">
        <v>2.88</v>
      </c>
      <c r="I155" s="15">
        <f t="shared" ref="I155:I162" si="93">G155*H155</f>
        <v>780.48</v>
      </c>
      <c r="J155" s="15">
        <f>I155</f>
        <v>780.48</v>
      </c>
      <c r="K155" s="15">
        <f>G155</f>
        <v>271</v>
      </c>
      <c r="L155" s="1">
        <f t="shared" ref="L155" si="94">J155/K155</f>
        <v>2.88</v>
      </c>
    </row>
    <row r="156" spans="1:12" x14ac:dyDescent="0.25">
      <c r="C156" s="15"/>
      <c r="D156" s="50"/>
      <c r="E156" s="15">
        <v>63685</v>
      </c>
      <c r="F156" s="15">
        <v>63950</v>
      </c>
      <c r="G156" s="15">
        <f t="shared" si="92"/>
        <v>265</v>
      </c>
      <c r="H156" s="15">
        <v>-3.97</v>
      </c>
      <c r="I156" s="15">
        <f t="shared" si="93"/>
        <v>-1052.05</v>
      </c>
      <c r="J156" s="15"/>
      <c r="K156" s="15"/>
    </row>
    <row r="157" spans="1:12" x14ac:dyDescent="0.25">
      <c r="C157" s="15">
        <v>20</v>
      </c>
      <c r="D157" s="50"/>
      <c r="E157" s="15">
        <v>63950</v>
      </c>
      <c r="F157" s="15">
        <v>64410</v>
      </c>
      <c r="G157" s="15">
        <f t="shared" si="92"/>
        <v>460</v>
      </c>
      <c r="H157" s="15">
        <v>-3.97</v>
      </c>
      <c r="I157" s="15">
        <f t="shared" si="93"/>
        <v>-1826.2</v>
      </c>
      <c r="J157" s="15">
        <f>SUM(I155:I157)</f>
        <v>-2097.77</v>
      </c>
      <c r="K157" s="15">
        <f>SUM(G155:G157)</f>
        <v>996</v>
      </c>
      <c r="L157" s="1">
        <f t="shared" ref="L157" si="95">J157/K157</f>
        <v>-2.1061947791164659</v>
      </c>
    </row>
    <row r="158" spans="1:12" x14ac:dyDescent="0.25">
      <c r="C158" s="15"/>
      <c r="D158" s="50"/>
      <c r="E158" s="15">
        <v>64410</v>
      </c>
      <c r="F158" s="15">
        <v>64625</v>
      </c>
      <c r="G158" s="15">
        <f t="shared" si="92"/>
        <v>215</v>
      </c>
      <c r="H158" s="15">
        <v>0.28000000000000003</v>
      </c>
      <c r="I158" s="15">
        <f t="shared" si="93"/>
        <v>60.2</v>
      </c>
      <c r="J158" s="15"/>
      <c r="K158" s="15"/>
    </row>
    <row r="159" spans="1:12" x14ac:dyDescent="0.25">
      <c r="C159" s="15">
        <v>35</v>
      </c>
      <c r="D159" s="50"/>
      <c r="E159" s="15">
        <v>64625</v>
      </c>
      <c r="F159" s="15">
        <v>65425</v>
      </c>
      <c r="G159" s="15">
        <f t="shared" si="92"/>
        <v>800</v>
      </c>
      <c r="H159" s="15">
        <v>0.28000000000000003</v>
      </c>
      <c r="I159" s="15">
        <f t="shared" si="93"/>
        <v>224.00000000000003</v>
      </c>
      <c r="J159" s="15">
        <f>SUM(I155:I159)</f>
        <v>-1813.57</v>
      </c>
      <c r="K159" s="15">
        <f>SUM(G155:G159)</f>
        <v>2011</v>
      </c>
      <c r="L159" s="1">
        <f t="shared" ref="L159" si="96">J159/K159</f>
        <v>-0.9018249627051218</v>
      </c>
    </row>
    <row r="160" spans="1:12" ht="48.6" customHeight="1" x14ac:dyDescent="0.25">
      <c r="C160" s="15">
        <v>65</v>
      </c>
      <c r="D160" s="54" t="s">
        <v>155</v>
      </c>
      <c r="E160" s="15">
        <v>65425</v>
      </c>
      <c r="F160" s="15">
        <v>65450</v>
      </c>
      <c r="G160" s="15">
        <f t="shared" si="92"/>
        <v>25</v>
      </c>
      <c r="H160" s="15">
        <v>0.28000000000000003</v>
      </c>
      <c r="I160" s="15">
        <f t="shared" si="93"/>
        <v>7.0000000000000009</v>
      </c>
      <c r="J160" s="15"/>
      <c r="K160" s="15"/>
    </row>
    <row r="161" spans="1:12" x14ac:dyDescent="0.25">
      <c r="C161" s="15"/>
      <c r="D161" s="50"/>
      <c r="E161" s="15">
        <v>65450</v>
      </c>
      <c r="F161" s="15">
        <v>65874</v>
      </c>
      <c r="G161" s="15">
        <f t="shared" si="92"/>
        <v>424</v>
      </c>
      <c r="H161" s="15">
        <v>-0.16</v>
      </c>
      <c r="I161" s="15">
        <f t="shared" si="93"/>
        <v>-67.84</v>
      </c>
      <c r="J161" s="15"/>
      <c r="K161" s="15"/>
    </row>
    <row r="162" spans="1:12" x14ac:dyDescent="0.25">
      <c r="C162" s="15"/>
      <c r="D162" s="50"/>
      <c r="E162" s="15">
        <v>65874</v>
      </c>
      <c r="F162" s="15">
        <v>66425</v>
      </c>
      <c r="G162" s="15">
        <f t="shared" si="92"/>
        <v>551</v>
      </c>
      <c r="H162" s="15">
        <v>0.64</v>
      </c>
      <c r="I162" s="15">
        <f t="shared" si="93"/>
        <v>352.64</v>
      </c>
      <c r="J162" s="15">
        <f>SUM(I155:I162)</f>
        <v>-1521.77</v>
      </c>
      <c r="K162" s="15">
        <f>SUM(G155:G162)</f>
        <v>3011</v>
      </c>
      <c r="L162" s="1">
        <f t="shared" ref="L162" si="97">J162/K162</f>
        <v>-0.50540352042510794</v>
      </c>
    </row>
    <row r="163" spans="1:12" x14ac:dyDescent="0.25">
      <c r="C163" s="15"/>
      <c r="D163" s="50"/>
      <c r="E163" s="15"/>
      <c r="F163" s="15"/>
      <c r="G163" s="15"/>
      <c r="H163" s="15"/>
      <c r="I163" s="15"/>
      <c r="J163" s="15"/>
      <c r="K163" s="15"/>
    </row>
    <row r="164" spans="1:12" x14ac:dyDescent="0.25">
      <c r="A164" s="1" t="s">
        <v>153</v>
      </c>
      <c r="C164" s="15"/>
      <c r="D164" s="50"/>
      <c r="E164" s="15">
        <v>63950</v>
      </c>
      <c r="F164" s="15">
        <v>64410</v>
      </c>
      <c r="G164" s="15">
        <f t="shared" ref="G164:G171" si="98">ABS(E164-F164)</f>
        <v>460</v>
      </c>
      <c r="H164" s="15">
        <v>-3.97</v>
      </c>
      <c r="I164" s="15">
        <f t="shared" ref="I164:I171" si="99">G164*H164</f>
        <v>-1826.2</v>
      </c>
      <c r="J164" s="15"/>
      <c r="K164" s="15"/>
    </row>
    <row r="165" spans="1:12" x14ac:dyDescent="0.25">
      <c r="C165" s="15"/>
      <c r="D165" s="50"/>
      <c r="E165" s="15">
        <v>64410</v>
      </c>
      <c r="F165" s="15">
        <v>64625</v>
      </c>
      <c r="G165" s="15">
        <f t="shared" si="98"/>
        <v>215</v>
      </c>
      <c r="H165" s="15">
        <v>0.28000000000000003</v>
      </c>
      <c r="I165" s="15">
        <f t="shared" si="99"/>
        <v>60.2</v>
      </c>
      <c r="J165" s="15">
        <f>SUM(I164:I165)</f>
        <v>-1766</v>
      </c>
      <c r="K165" s="15">
        <f>SUM(G164:G165)</f>
        <v>675</v>
      </c>
      <c r="L165" s="1">
        <f t="shared" ref="L165:L171" si="100">J165/K165</f>
        <v>-2.6162962962962961</v>
      </c>
    </row>
    <row r="166" spans="1:12" x14ac:dyDescent="0.25">
      <c r="C166" s="15">
        <v>30</v>
      </c>
      <c r="D166" s="50"/>
      <c r="E166" s="15">
        <v>64625</v>
      </c>
      <c r="F166" s="15">
        <v>65425</v>
      </c>
      <c r="G166" s="15">
        <f t="shared" si="98"/>
        <v>800</v>
      </c>
      <c r="H166" s="15">
        <v>0.28000000000000003</v>
      </c>
      <c r="I166" s="15">
        <f t="shared" si="99"/>
        <v>224.00000000000003</v>
      </c>
      <c r="J166" s="15">
        <f>SUM(I164:I166)</f>
        <v>-1542</v>
      </c>
      <c r="K166" s="15">
        <f>SUM(G164:G166)</f>
        <v>1475</v>
      </c>
      <c r="L166" s="1">
        <f t="shared" si="100"/>
        <v>-1.0454237288135593</v>
      </c>
    </row>
    <row r="167" spans="1:12" x14ac:dyDescent="0.25">
      <c r="C167" s="15">
        <v>55</v>
      </c>
      <c r="D167" s="50"/>
      <c r="E167" s="15">
        <v>65425</v>
      </c>
      <c r="F167" s="15">
        <v>65450</v>
      </c>
      <c r="G167" s="15">
        <f t="shared" si="98"/>
        <v>25</v>
      </c>
      <c r="H167" s="15">
        <v>0.28000000000000003</v>
      </c>
      <c r="I167" s="15">
        <f t="shared" si="99"/>
        <v>7.0000000000000009</v>
      </c>
      <c r="J167" s="15"/>
      <c r="K167" s="15"/>
    </row>
    <row r="168" spans="1:12" x14ac:dyDescent="0.25">
      <c r="C168" s="15"/>
      <c r="D168" s="50"/>
      <c r="E168" s="15">
        <v>65450</v>
      </c>
      <c r="F168" s="15">
        <v>65874</v>
      </c>
      <c r="G168" s="15">
        <f t="shared" si="98"/>
        <v>424</v>
      </c>
      <c r="H168" s="15">
        <v>-0.16</v>
      </c>
      <c r="I168" s="15">
        <f t="shared" si="99"/>
        <v>-67.84</v>
      </c>
      <c r="J168" s="15"/>
      <c r="K168" s="15"/>
    </row>
    <row r="169" spans="1:12" x14ac:dyDescent="0.25">
      <c r="C169" s="15"/>
      <c r="D169" s="50"/>
      <c r="E169" s="15">
        <v>65874</v>
      </c>
      <c r="F169" s="15">
        <v>66425</v>
      </c>
      <c r="G169" s="15">
        <f t="shared" si="98"/>
        <v>551</v>
      </c>
      <c r="H169" s="15">
        <v>0.64</v>
      </c>
      <c r="I169" s="15">
        <f t="shared" si="99"/>
        <v>352.64</v>
      </c>
      <c r="J169" s="15">
        <f>SUM(I164:I169)</f>
        <v>-1250.1999999999998</v>
      </c>
      <c r="K169" s="15">
        <f>SUM(G164:G169)</f>
        <v>2475</v>
      </c>
      <c r="L169" s="1">
        <f t="shared" si="100"/>
        <v>-0.5051313131313131</v>
      </c>
    </row>
    <row r="170" spans="1:12" x14ac:dyDescent="0.25">
      <c r="C170" s="15">
        <v>60</v>
      </c>
      <c r="D170" s="50"/>
      <c r="E170" s="15">
        <v>66425</v>
      </c>
      <c r="F170" s="15">
        <v>67199</v>
      </c>
      <c r="G170" s="15">
        <f t="shared" si="98"/>
        <v>774</v>
      </c>
      <c r="H170" s="15">
        <v>0.64</v>
      </c>
      <c r="I170" s="15">
        <f t="shared" si="99"/>
        <v>495.36</v>
      </c>
      <c r="J170" s="15"/>
      <c r="K170" s="15"/>
    </row>
    <row r="171" spans="1:12" x14ac:dyDescent="0.25">
      <c r="C171" s="15"/>
      <c r="D171" s="50"/>
      <c r="E171" s="15">
        <v>67199</v>
      </c>
      <c r="F171" s="15">
        <v>67375</v>
      </c>
      <c r="G171" s="15">
        <f t="shared" si="98"/>
        <v>176</v>
      </c>
      <c r="H171" s="15">
        <v>0</v>
      </c>
      <c r="I171" s="15">
        <f t="shared" si="99"/>
        <v>0</v>
      </c>
      <c r="J171" s="15">
        <f>SUM(I164:I171)</f>
        <v>-754.8399999999998</v>
      </c>
      <c r="K171" s="15">
        <f>SUM(G164:G171)</f>
        <v>3425</v>
      </c>
      <c r="L171" s="1">
        <f t="shared" si="100"/>
        <v>-0.22039124087591236</v>
      </c>
    </row>
    <row r="172" spans="1:12" x14ac:dyDescent="0.25">
      <c r="C172" s="15"/>
      <c r="D172" s="50"/>
      <c r="E172" s="15"/>
      <c r="F172" s="15"/>
      <c r="G172" s="15"/>
      <c r="H172" s="15"/>
      <c r="I172" s="15"/>
      <c r="J172" s="15"/>
      <c r="K172" s="15"/>
    </row>
    <row r="173" spans="1:12" x14ac:dyDescent="0.25">
      <c r="A173" s="1" t="s">
        <v>154</v>
      </c>
      <c r="C173" s="15">
        <v>20</v>
      </c>
      <c r="D173" s="50"/>
      <c r="E173" s="15">
        <v>64625</v>
      </c>
      <c r="F173" s="15">
        <v>65425</v>
      </c>
      <c r="G173" s="15">
        <f t="shared" ref="G173:G178" si="101">ABS(E173-F173)</f>
        <v>800</v>
      </c>
      <c r="H173" s="15">
        <v>0.28000000000000003</v>
      </c>
      <c r="I173" s="15">
        <f t="shared" ref="I173:I178" si="102">G173*H173</f>
        <v>224.00000000000003</v>
      </c>
      <c r="J173" s="15">
        <f>I173</f>
        <v>224.00000000000003</v>
      </c>
      <c r="K173" s="15">
        <f>G173</f>
        <v>800</v>
      </c>
      <c r="L173" s="1">
        <f t="shared" ref="L173:L178" si="103">J173/K173</f>
        <v>0.28000000000000003</v>
      </c>
    </row>
    <row r="174" spans="1:12" x14ac:dyDescent="0.25">
      <c r="C174" s="15">
        <v>45</v>
      </c>
      <c r="D174" s="50"/>
      <c r="E174" s="15">
        <v>65425</v>
      </c>
      <c r="F174" s="15">
        <v>65450</v>
      </c>
      <c r="G174" s="15">
        <f t="shared" si="101"/>
        <v>25</v>
      </c>
      <c r="H174" s="15">
        <v>0.28000000000000003</v>
      </c>
      <c r="I174" s="15">
        <f t="shared" si="102"/>
        <v>7.0000000000000009</v>
      </c>
      <c r="J174" s="15">
        <f>SUM(I173:I174)</f>
        <v>231.00000000000003</v>
      </c>
      <c r="K174" s="15">
        <f>SUM(G173:G174)</f>
        <v>825</v>
      </c>
      <c r="L174" s="1">
        <f t="shared" si="103"/>
        <v>0.28000000000000003</v>
      </c>
    </row>
    <row r="175" spans="1:12" x14ac:dyDescent="0.25">
      <c r="C175" s="15"/>
      <c r="D175" s="50"/>
      <c r="E175" s="15">
        <v>65450</v>
      </c>
      <c r="F175" s="15">
        <v>65874</v>
      </c>
      <c r="G175" s="15">
        <f t="shared" si="101"/>
        <v>424</v>
      </c>
      <c r="H175" s="15">
        <v>-0.16</v>
      </c>
      <c r="I175" s="15">
        <f t="shared" si="102"/>
        <v>-67.84</v>
      </c>
      <c r="J175" s="15"/>
      <c r="K175" s="15"/>
    </row>
    <row r="176" spans="1:12" x14ac:dyDescent="0.25">
      <c r="C176" s="15"/>
      <c r="D176" s="50"/>
      <c r="E176" s="15">
        <v>65874</v>
      </c>
      <c r="F176" s="15">
        <v>66425</v>
      </c>
      <c r="G176" s="15">
        <f t="shared" si="101"/>
        <v>551</v>
      </c>
      <c r="H176" s="15">
        <v>0.64</v>
      </c>
      <c r="I176" s="15">
        <f t="shared" si="102"/>
        <v>352.64</v>
      </c>
      <c r="J176" s="15">
        <f>SUM(I173:I176)</f>
        <v>515.79999999999995</v>
      </c>
      <c r="K176" s="15">
        <f>SUM(G173:G176)</f>
        <v>1800</v>
      </c>
      <c r="L176" s="1">
        <f t="shared" si="103"/>
        <v>0.28655555555555551</v>
      </c>
    </row>
    <row r="177" spans="1:12" x14ac:dyDescent="0.25">
      <c r="C177" s="15">
        <v>55</v>
      </c>
      <c r="D177" s="50"/>
      <c r="E177" s="15">
        <v>66425</v>
      </c>
      <c r="F177" s="15">
        <v>67199</v>
      </c>
      <c r="G177" s="15">
        <f t="shared" si="101"/>
        <v>774</v>
      </c>
      <c r="H177" s="15">
        <v>0.64</v>
      </c>
      <c r="I177" s="15">
        <f t="shared" si="102"/>
        <v>495.36</v>
      </c>
      <c r="J177" s="15"/>
      <c r="K177" s="15"/>
    </row>
    <row r="178" spans="1:12" x14ac:dyDescent="0.25">
      <c r="C178" s="15"/>
      <c r="D178" s="50"/>
      <c r="E178" s="15">
        <v>67199</v>
      </c>
      <c r="F178" s="15">
        <v>67375</v>
      </c>
      <c r="G178" s="15">
        <f t="shared" si="101"/>
        <v>176</v>
      </c>
      <c r="H178" s="15">
        <v>0</v>
      </c>
      <c r="I178" s="15">
        <f t="shared" si="102"/>
        <v>0</v>
      </c>
      <c r="J178" s="15">
        <f>SUM(I173:I178)</f>
        <v>1011.16</v>
      </c>
      <c r="K178" s="15">
        <f>SUM(G173:G178)</f>
        <v>2750</v>
      </c>
      <c r="L178" s="1">
        <f t="shared" si="103"/>
        <v>0.36769454545454544</v>
      </c>
    </row>
    <row r="179" spans="1:12" x14ac:dyDescent="0.25">
      <c r="C179" s="15"/>
      <c r="D179" s="50"/>
      <c r="E179" s="15"/>
      <c r="F179" s="15"/>
      <c r="G179" s="15"/>
      <c r="H179" s="15"/>
      <c r="I179" s="15"/>
      <c r="J179" s="15"/>
      <c r="K179" s="15"/>
    </row>
    <row r="180" spans="1:12" x14ac:dyDescent="0.25">
      <c r="A180" s="1" t="s">
        <v>156</v>
      </c>
      <c r="C180" s="15">
        <v>25</v>
      </c>
      <c r="D180" s="50"/>
      <c r="E180" s="15">
        <v>65425</v>
      </c>
      <c r="F180" s="15">
        <v>65450</v>
      </c>
      <c r="G180" s="15">
        <f t="shared" ref="G180:G185" si="104">ABS(E180-F180)</f>
        <v>25</v>
      </c>
      <c r="H180" s="15">
        <v>0.28000000000000003</v>
      </c>
      <c r="I180" s="15">
        <f t="shared" ref="I180:I185" si="105">G180*H180</f>
        <v>7.0000000000000009</v>
      </c>
      <c r="J180" s="15"/>
      <c r="K180" s="15"/>
    </row>
    <row r="181" spans="1:12" x14ac:dyDescent="0.25">
      <c r="C181" s="15"/>
      <c r="D181" s="50"/>
      <c r="E181" s="15">
        <v>65450</v>
      </c>
      <c r="F181" s="15">
        <v>65874</v>
      </c>
      <c r="G181" s="15">
        <f t="shared" si="104"/>
        <v>424</v>
      </c>
      <c r="H181" s="15">
        <v>-0.16</v>
      </c>
      <c r="I181" s="15">
        <f t="shared" si="105"/>
        <v>-67.84</v>
      </c>
      <c r="J181" s="15"/>
      <c r="K181" s="15"/>
    </row>
    <row r="182" spans="1:12" x14ac:dyDescent="0.25">
      <c r="C182" s="15"/>
      <c r="D182" s="50"/>
      <c r="E182" s="15">
        <v>65874</v>
      </c>
      <c r="F182" s="15">
        <v>66425</v>
      </c>
      <c r="G182" s="15">
        <f t="shared" si="104"/>
        <v>551</v>
      </c>
      <c r="H182" s="15">
        <v>0.64</v>
      </c>
      <c r="I182" s="15">
        <f t="shared" si="105"/>
        <v>352.64</v>
      </c>
      <c r="J182" s="15">
        <f>SUM(I180:I182)</f>
        <v>291.79999999999995</v>
      </c>
      <c r="K182" s="15">
        <f>SUM(G180:G182)</f>
        <v>1000</v>
      </c>
      <c r="L182" s="1">
        <f t="shared" ref="L182:L185" si="106">J182/K182</f>
        <v>0.29179999999999995</v>
      </c>
    </row>
    <row r="183" spans="1:12" x14ac:dyDescent="0.25">
      <c r="C183" s="15">
        <v>45</v>
      </c>
      <c r="D183" s="50"/>
      <c r="E183" s="15">
        <v>66425</v>
      </c>
      <c r="F183" s="15">
        <v>67199</v>
      </c>
      <c r="G183" s="15">
        <f t="shared" si="104"/>
        <v>774</v>
      </c>
      <c r="H183" s="15">
        <v>0.64</v>
      </c>
      <c r="I183" s="15">
        <f t="shared" si="105"/>
        <v>495.36</v>
      </c>
      <c r="J183" s="15"/>
      <c r="K183" s="15"/>
    </row>
    <row r="184" spans="1:12" x14ac:dyDescent="0.25">
      <c r="C184" s="15"/>
      <c r="D184" s="50"/>
      <c r="E184" s="15">
        <v>67199</v>
      </c>
      <c r="F184" s="15">
        <v>67375</v>
      </c>
      <c r="G184" s="15">
        <f t="shared" si="104"/>
        <v>176</v>
      </c>
      <c r="H184" s="15">
        <v>0</v>
      </c>
      <c r="I184" s="15">
        <f t="shared" si="105"/>
        <v>0</v>
      </c>
      <c r="J184" s="15">
        <f>SUM(I180:I184)</f>
        <v>787.16</v>
      </c>
      <c r="K184" s="15">
        <f>SUM(G180:G184)</f>
        <v>1950</v>
      </c>
      <c r="L184" s="1">
        <f t="shared" si="106"/>
        <v>0.40367179487179483</v>
      </c>
    </row>
    <row r="185" spans="1:12" x14ac:dyDescent="0.25">
      <c r="C185" s="15">
        <v>55</v>
      </c>
      <c r="D185" s="50"/>
      <c r="E185" s="15">
        <v>67375</v>
      </c>
      <c r="F185" s="15">
        <v>68125</v>
      </c>
      <c r="G185" s="15">
        <f t="shared" si="104"/>
        <v>750</v>
      </c>
      <c r="H185" s="15">
        <v>0</v>
      </c>
      <c r="I185" s="15">
        <f t="shared" si="105"/>
        <v>0</v>
      </c>
      <c r="J185" s="15">
        <f>SUM(I180:I185)</f>
        <v>787.16</v>
      </c>
      <c r="K185" s="15">
        <f>SUM(G180:G185)</f>
        <v>2700</v>
      </c>
      <c r="L185" s="1">
        <f t="shared" si="106"/>
        <v>0.29154074074074071</v>
      </c>
    </row>
    <row r="186" spans="1:12" x14ac:dyDescent="0.25">
      <c r="C186" s="15"/>
      <c r="D186" s="50"/>
      <c r="E186" s="15"/>
      <c r="F186" s="15"/>
      <c r="G186" s="15"/>
      <c r="H186" s="15"/>
      <c r="I186" s="15"/>
      <c r="J186" s="15"/>
      <c r="K186" s="15"/>
    </row>
    <row r="187" spans="1:12" x14ac:dyDescent="0.25">
      <c r="A187" s="1" t="s">
        <v>157</v>
      </c>
      <c r="C187" s="15">
        <v>20</v>
      </c>
      <c r="D187" s="50"/>
      <c r="E187" s="15">
        <v>66425</v>
      </c>
      <c r="F187" s="15">
        <v>67199</v>
      </c>
      <c r="G187" s="15">
        <f t="shared" ref="G187:G192" si="107">ABS(E187-F187)</f>
        <v>774</v>
      </c>
      <c r="H187" s="15">
        <v>0.64</v>
      </c>
      <c r="I187" s="15">
        <f t="shared" ref="I187:I192" si="108">G187*H187</f>
        <v>495.36</v>
      </c>
      <c r="J187" s="15"/>
      <c r="K187" s="15"/>
    </row>
    <row r="188" spans="1:12" x14ac:dyDescent="0.25">
      <c r="C188" s="15"/>
      <c r="D188" s="50"/>
      <c r="E188" s="15">
        <v>67199</v>
      </c>
      <c r="F188" s="15">
        <v>67375</v>
      </c>
      <c r="G188" s="15">
        <f t="shared" si="107"/>
        <v>176</v>
      </c>
      <c r="H188" s="15">
        <v>0</v>
      </c>
      <c r="I188" s="15">
        <f t="shared" si="108"/>
        <v>0</v>
      </c>
      <c r="J188" s="15">
        <f>SUM(I187:I188)</f>
        <v>495.36</v>
      </c>
      <c r="K188" s="15">
        <f>SUM(G187:G188)</f>
        <v>950</v>
      </c>
      <c r="L188" s="1">
        <f t="shared" ref="L188:L192" si="109">J188/K188</f>
        <v>0.52143157894736847</v>
      </c>
    </row>
    <row r="189" spans="1:12" x14ac:dyDescent="0.25">
      <c r="C189" s="15">
        <v>35</v>
      </c>
      <c r="D189" s="50"/>
      <c r="E189" s="15">
        <v>67375</v>
      </c>
      <c r="F189" s="15">
        <v>68125</v>
      </c>
      <c r="G189" s="15">
        <f t="shared" si="107"/>
        <v>750</v>
      </c>
      <c r="H189" s="15">
        <v>0</v>
      </c>
      <c r="I189" s="15">
        <f t="shared" si="108"/>
        <v>0</v>
      </c>
      <c r="J189" s="15">
        <f>SUM(I187:I189)</f>
        <v>495.36</v>
      </c>
      <c r="K189" s="15">
        <f>SUM(G187:G189)</f>
        <v>1700</v>
      </c>
      <c r="L189" s="1">
        <f t="shared" si="109"/>
        <v>0.29138823529411767</v>
      </c>
    </row>
    <row r="190" spans="1:12" x14ac:dyDescent="0.25">
      <c r="C190" s="15">
        <v>55</v>
      </c>
      <c r="D190" s="50"/>
      <c r="E190" s="15">
        <v>68125</v>
      </c>
      <c r="F190" s="15">
        <v>68532</v>
      </c>
      <c r="G190" s="15">
        <f t="shared" si="107"/>
        <v>407</v>
      </c>
      <c r="H190" s="15">
        <v>0</v>
      </c>
      <c r="I190" s="15">
        <f t="shared" si="108"/>
        <v>0</v>
      </c>
      <c r="J190" s="15">
        <f>SUM(I187:I190)</f>
        <v>495.36</v>
      </c>
      <c r="K190" s="15">
        <f>SUM(G187:G190)</f>
        <v>2107</v>
      </c>
      <c r="L190" s="1">
        <f t="shared" si="109"/>
        <v>0.23510204081632655</v>
      </c>
    </row>
    <row r="191" spans="1:12" x14ac:dyDescent="0.25">
      <c r="C191" s="15"/>
      <c r="D191" s="50"/>
      <c r="E191" s="15">
        <v>68532</v>
      </c>
      <c r="F191" s="15">
        <v>68891</v>
      </c>
      <c r="G191" s="15">
        <f t="shared" si="107"/>
        <v>359</v>
      </c>
      <c r="H191" s="15">
        <v>0.31</v>
      </c>
      <c r="I191" s="15">
        <f t="shared" si="108"/>
        <v>111.29</v>
      </c>
      <c r="J191" s="15"/>
      <c r="K191" s="15"/>
    </row>
    <row r="192" spans="1:12" x14ac:dyDescent="0.25">
      <c r="C192" s="15"/>
      <c r="D192" s="50"/>
      <c r="E192" s="15">
        <v>68891</v>
      </c>
      <c r="F192" s="15">
        <v>69000</v>
      </c>
      <c r="G192" s="15">
        <f t="shared" si="107"/>
        <v>109</v>
      </c>
      <c r="H192" s="15">
        <v>-0.37</v>
      </c>
      <c r="I192" s="15">
        <f t="shared" si="108"/>
        <v>-40.33</v>
      </c>
      <c r="J192" s="15">
        <f>SUM(I187:I192)</f>
        <v>566.31999999999994</v>
      </c>
      <c r="K192" s="15">
        <f>SUM(G187:G192)</f>
        <v>2575</v>
      </c>
      <c r="L192" s="1">
        <f t="shared" si="109"/>
        <v>0.21993009708737862</v>
      </c>
    </row>
    <row r="193" spans="1:13" x14ac:dyDescent="0.25">
      <c r="C193" s="15"/>
      <c r="D193" s="50"/>
      <c r="E193" s="15"/>
      <c r="F193" s="15"/>
      <c r="G193" s="15"/>
      <c r="H193" s="15"/>
      <c r="I193" s="15"/>
      <c r="J193" s="15"/>
      <c r="K193" s="15"/>
    </row>
    <row r="194" spans="1:13" x14ac:dyDescent="0.25">
      <c r="A194" s="1" t="s">
        <v>158</v>
      </c>
      <c r="C194" s="15">
        <v>15</v>
      </c>
      <c r="D194" s="50"/>
      <c r="E194" s="15">
        <v>67375</v>
      </c>
      <c r="F194" s="15">
        <v>68125</v>
      </c>
      <c r="G194" s="15">
        <f t="shared" ref="G194:G199" si="110">ABS(E194-F194)</f>
        <v>750</v>
      </c>
      <c r="H194" s="15">
        <v>0</v>
      </c>
      <c r="I194" s="15">
        <f t="shared" ref="I194:I199" si="111">G194*H194</f>
        <v>0</v>
      </c>
      <c r="J194" s="15">
        <f>I194</f>
        <v>0</v>
      </c>
      <c r="K194" s="15">
        <f>G194</f>
        <v>750</v>
      </c>
      <c r="L194" s="1">
        <f>J194/K194</f>
        <v>0</v>
      </c>
    </row>
    <row r="195" spans="1:13" x14ac:dyDescent="0.25">
      <c r="C195" s="15">
        <v>35</v>
      </c>
      <c r="D195" s="50"/>
      <c r="E195" s="15">
        <v>68125</v>
      </c>
      <c r="F195" s="15">
        <v>68532</v>
      </c>
      <c r="G195" s="15">
        <f t="shared" si="110"/>
        <v>407</v>
      </c>
      <c r="H195" s="15">
        <v>0</v>
      </c>
      <c r="I195" s="15">
        <f t="shared" si="111"/>
        <v>0</v>
      </c>
      <c r="J195" s="15"/>
      <c r="K195" s="15"/>
    </row>
    <row r="196" spans="1:13" x14ac:dyDescent="0.25">
      <c r="C196" s="15"/>
      <c r="D196" s="50"/>
      <c r="E196" s="15">
        <v>68532</v>
      </c>
      <c r="F196" s="15">
        <v>68891</v>
      </c>
      <c r="G196" s="15">
        <f t="shared" si="110"/>
        <v>359</v>
      </c>
      <c r="H196" s="15">
        <v>0.31</v>
      </c>
      <c r="I196" s="15">
        <f t="shared" si="111"/>
        <v>111.29</v>
      </c>
      <c r="J196" s="15"/>
      <c r="K196" s="15"/>
    </row>
    <row r="197" spans="1:13" x14ac:dyDescent="0.25">
      <c r="C197" s="15"/>
      <c r="D197" s="50"/>
      <c r="E197" s="15">
        <v>68891</v>
      </c>
      <c r="F197" s="15">
        <v>69000</v>
      </c>
      <c r="G197" s="15">
        <f t="shared" si="110"/>
        <v>109</v>
      </c>
      <c r="H197" s="15">
        <v>-0.37</v>
      </c>
      <c r="I197" s="15">
        <f t="shared" si="111"/>
        <v>-40.33</v>
      </c>
      <c r="J197" s="15">
        <f>SUM(I194:I197)</f>
        <v>70.960000000000008</v>
      </c>
      <c r="K197" s="15">
        <f>SUM(G194:G197)</f>
        <v>1625</v>
      </c>
      <c r="L197" s="1">
        <f t="shared" ref="L197" si="112">J197/K197</f>
        <v>4.366769230769231E-2</v>
      </c>
    </row>
    <row r="198" spans="1:13" x14ac:dyDescent="0.25">
      <c r="C198" s="15">
        <v>55</v>
      </c>
      <c r="D198" s="50"/>
      <c r="E198" s="15">
        <v>69000</v>
      </c>
      <c r="F198" s="15">
        <v>69415</v>
      </c>
      <c r="G198" s="15">
        <f t="shared" si="110"/>
        <v>415</v>
      </c>
      <c r="H198" s="15">
        <v>-0.37</v>
      </c>
      <c r="I198" s="15">
        <f t="shared" si="111"/>
        <v>-153.55000000000001</v>
      </c>
      <c r="J198" s="15"/>
      <c r="K198" s="15"/>
    </row>
    <row r="199" spans="1:13" x14ac:dyDescent="0.25">
      <c r="C199" s="15"/>
      <c r="D199" s="50"/>
      <c r="E199" s="15">
        <v>69415</v>
      </c>
      <c r="F199" s="15">
        <v>69875</v>
      </c>
      <c r="G199" s="15">
        <f t="shared" si="110"/>
        <v>460</v>
      </c>
      <c r="H199" s="15">
        <v>0.57999999999999996</v>
      </c>
      <c r="I199" s="15">
        <f t="shared" si="111"/>
        <v>266.79999999999995</v>
      </c>
      <c r="J199" s="15">
        <f t="shared" ref="J199" si="113">SUM(I194:I199)</f>
        <v>184.20999999999995</v>
      </c>
      <c r="K199" s="15">
        <f t="shared" ref="K199" si="114">SUM(G194:G199)</f>
        <v>2500</v>
      </c>
      <c r="L199" s="1">
        <f t="shared" ref="L199" si="115">J199/K199</f>
        <v>7.3683999999999986E-2</v>
      </c>
    </row>
    <row r="200" spans="1:13" x14ac:dyDescent="0.25">
      <c r="C200" s="15"/>
      <c r="D200" s="50"/>
      <c r="E200" s="15"/>
      <c r="F200" s="50"/>
      <c r="G200" s="15"/>
      <c r="H200" s="15"/>
      <c r="I200" s="15"/>
      <c r="J200" s="15"/>
      <c r="K200" s="15"/>
      <c r="L200" s="15"/>
    </row>
    <row r="201" spans="1:13" x14ac:dyDescent="0.25">
      <c r="A201" s="1" t="s">
        <v>159</v>
      </c>
      <c r="C201" s="15">
        <v>20</v>
      </c>
      <c r="D201" s="50"/>
      <c r="E201" s="15">
        <v>68125</v>
      </c>
      <c r="F201" s="15">
        <v>68532</v>
      </c>
      <c r="G201" s="15">
        <f t="shared" ref="G201:G207" si="116">ABS(E201-F201)</f>
        <v>407</v>
      </c>
      <c r="H201" s="15">
        <v>0</v>
      </c>
      <c r="I201" s="15">
        <f t="shared" ref="I201:I207" si="117">G201*H201</f>
        <v>0</v>
      </c>
      <c r="J201" s="15"/>
      <c r="K201" s="15"/>
    </row>
    <row r="202" spans="1:13" x14ac:dyDescent="0.25">
      <c r="C202" s="15"/>
      <c r="D202" s="50"/>
      <c r="E202" s="15">
        <v>68532</v>
      </c>
      <c r="F202" s="15">
        <v>68891</v>
      </c>
      <c r="G202" s="15">
        <f t="shared" si="116"/>
        <v>359</v>
      </c>
      <c r="H202" s="15">
        <v>0.31</v>
      </c>
      <c r="I202" s="15">
        <f t="shared" si="117"/>
        <v>111.29</v>
      </c>
      <c r="J202" s="15"/>
      <c r="K202" s="15"/>
      <c r="M202" s="15"/>
    </row>
    <row r="203" spans="1:13" x14ac:dyDescent="0.25">
      <c r="C203" s="15"/>
      <c r="D203" s="50"/>
      <c r="E203" s="15">
        <v>68891</v>
      </c>
      <c r="F203" s="15">
        <v>69000</v>
      </c>
      <c r="G203" s="15">
        <f t="shared" si="116"/>
        <v>109</v>
      </c>
      <c r="H203" s="15">
        <v>-0.37</v>
      </c>
      <c r="I203" s="15">
        <f t="shared" si="117"/>
        <v>-40.33</v>
      </c>
      <c r="J203" s="15">
        <f>SUM(I201:I203)</f>
        <v>70.960000000000008</v>
      </c>
      <c r="K203" s="15">
        <f>SUM(G201:G203)</f>
        <v>875</v>
      </c>
      <c r="L203" s="1">
        <f t="shared" ref="L203:L207" si="118">J203/K203</f>
        <v>8.1097142857142868E-2</v>
      </c>
      <c r="M203" s="15"/>
    </row>
    <row r="204" spans="1:13" x14ac:dyDescent="0.25">
      <c r="C204" s="15">
        <v>45</v>
      </c>
      <c r="D204" s="50"/>
      <c r="E204" s="15">
        <v>69000</v>
      </c>
      <c r="F204" s="15">
        <v>69415</v>
      </c>
      <c r="G204" s="15">
        <f t="shared" si="116"/>
        <v>415</v>
      </c>
      <c r="H204" s="15">
        <v>-0.37</v>
      </c>
      <c r="I204" s="15">
        <f t="shared" si="117"/>
        <v>-153.55000000000001</v>
      </c>
      <c r="J204" s="15"/>
      <c r="K204" s="15"/>
      <c r="M204" s="15"/>
    </row>
    <row r="205" spans="1:13" x14ac:dyDescent="0.25">
      <c r="C205" s="15"/>
      <c r="D205" s="50"/>
      <c r="E205" s="15">
        <v>69415</v>
      </c>
      <c r="F205" s="15">
        <v>69875</v>
      </c>
      <c r="G205" s="15">
        <f t="shared" si="116"/>
        <v>460</v>
      </c>
      <c r="H205" s="15">
        <v>0.57999999999999996</v>
      </c>
      <c r="I205" s="15">
        <f t="shared" si="117"/>
        <v>266.79999999999995</v>
      </c>
      <c r="J205" s="15">
        <f>SUM(I201:I205)</f>
        <v>184.20999999999995</v>
      </c>
      <c r="K205" s="15">
        <f>SUM(G201:G205)</f>
        <v>1750</v>
      </c>
      <c r="L205" s="1">
        <f t="shared" si="118"/>
        <v>0.10526285714285712</v>
      </c>
      <c r="M205" s="15"/>
    </row>
    <row r="206" spans="1:13" x14ac:dyDescent="0.25">
      <c r="C206" s="15">
        <v>55</v>
      </c>
      <c r="D206" s="50"/>
      <c r="E206" s="15">
        <v>69875</v>
      </c>
      <c r="F206" s="15">
        <v>69984</v>
      </c>
      <c r="G206" s="15">
        <f t="shared" si="116"/>
        <v>109</v>
      </c>
      <c r="H206" s="15">
        <v>1.51</v>
      </c>
      <c r="I206" s="15">
        <f t="shared" si="117"/>
        <v>164.59</v>
      </c>
      <c r="J206" s="15"/>
      <c r="K206" s="15"/>
    </row>
    <row r="207" spans="1:13" x14ac:dyDescent="0.25">
      <c r="C207" s="15"/>
      <c r="D207" s="50"/>
      <c r="E207" s="15">
        <v>69984</v>
      </c>
      <c r="F207" s="15">
        <v>70750</v>
      </c>
      <c r="G207" s="15">
        <f t="shared" si="116"/>
        <v>766</v>
      </c>
      <c r="H207" s="15">
        <v>1.51</v>
      </c>
      <c r="I207" s="15">
        <f t="shared" si="117"/>
        <v>1156.6600000000001</v>
      </c>
      <c r="J207" s="15">
        <f>SUM(I201:I207)</f>
        <v>1505.46</v>
      </c>
      <c r="K207" s="15">
        <f>SUM(G201:G207)</f>
        <v>2625</v>
      </c>
      <c r="L207" s="1">
        <f t="shared" si="118"/>
        <v>0.57350857142857148</v>
      </c>
    </row>
    <row r="208" spans="1:13" x14ac:dyDescent="0.25">
      <c r="C208" s="15"/>
      <c r="D208" s="50"/>
      <c r="E208" s="15"/>
      <c r="F208" s="15"/>
      <c r="G208" s="15"/>
      <c r="H208" s="15"/>
      <c r="I208" s="15"/>
      <c r="J208" s="15"/>
      <c r="K208" s="15"/>
    </row>
    <row r="209" spans="1:12" x14ac:dyDescent="0.25">
      <c r="A209" s="1" t="s">
        <v>160</v>
      </c>
      <c r="C209" s="15">
        <v>20</v>
      </c>
      <c r="D209" s="50"/>
      <c r="E209" s="15">
        <v>69000</v>
      </c>
      <c r="F209" s="15">
        <v>69415</v>
      </c>
      <c r="G209" s="15">
        <f>ABS(E209-F209)</f>
        <v>415</v>
      </c>
      <c r="H209" s="15">
        <v>-0.37</v>
      </c>
      <c r="I209" s="15">
        <f>G209*H209</f>
        <v>-153.55000000000001</v>
      </c>
      <c r="J209" s="15"/>
      <c r="K209" s="15"/>
    </row>
    <row r="210" spans="1:12" x14ac:dyDescent="0.25">
      <c r="C210" s="15"/>
      <c r="D210" s="50"/>
      <c r="E210" s="15">
        <v>69415</v>
      </c>
      <c r="F210" s="15">
        <v>69875</v>
      </c>
      <c r="G210" s="15">
        <f>ABS(E210-F210)</f>
        <v>460</v>
      </c>
      <c r="H210" s="15">
        <v>0.57999999999999996</v>
      </c>
      <c r="I210" s="15">
        <f>G210*H210</f>
        <v>266.79999999999995</v>
      </c>
      <c r="J210" s="15">
        <f>SUM(I209:I210)</f>
        <v>113.24999999999994</v>
      </c>
      <c r="K210" s="15">
        <f>SUM(G209:G210)</f>
        <v>875</v>
      </c>
      <c r="L210" s="1">
        <f t="shared" ref="L210:L215" si="119">J210/K210</f>
        <v>0.12942857142857137</v>
      </c>
    </row>
    <row r="211" spans="1:12" x14ac:dyDescent="0.25">
      <c r="C211" s="15">
        <v>35</v>
      </c>
      <c r="D211" s="50"/>
      <c r="E211" s="15">
        <v>69875</v>
      </c>
      <c r="F211" s="15">
        <v>69984</v>
      </c>
      <c r="G211" s="15">
        <f>ABS(E211-F211)</f>
        <v>109</v>
      </c>
      <c r="H211" s="15">
        <v>1.51</v>
      </c>
      <c r="I211" s="15">
        <f>G211*H211</f>
        <v>164.59</v>
      </c>
      <c r="J211" s="15"/>
      <c r="K211" s="15"/>
    </row>
    <row r="212" spans="1:12" x14ac:dyDescent="0.25">
      <c r="C212" s="15"/>
      <c r="D212" s="50"/>
      <c r="E212" s="15">
        <v>69984</v>
      </c>
      <c r="F212" s="15">
        <v>70750</v>
      </c>
      <c r="G212" s="15">
        <f>ABS(E212-F212)</f>
        <v>766</v>
      </c>
      <c r="H212" s="15">
        <v>1.51</v>
      </c>
      <c r="I212" s="15">
        <f>G212*H212</f>
        <v>1156.6600000000001</v>
      </c>
      <c r="J212" s="15">
        <f>SUM(I209:I212)</f>
        <v>1434.5</v>
      </c>
      <c r="K212" s="15">
        <f>SUM(G209:G212)</f>
        <v>1750</v>
      </c>
      <c r="L212" s="1">
        <f t="shared" si="119"/>
        <v>0.81971428571428573</v>
      </c>
    </row>
    <row r="213" spans="1:12" x14ac:dyDescent="0.25">
      <c r="C213" s="15">
        <v>45</v>
      </c>
      <c r="D213" s="50"/>
      <c r="E213" s="15">
        <v>70750</v>
      </c>
      <c r="F213" s="15">
        <v>70899</v>
      </c>
      <c r="G213" s="15">
        <f t="shared" ref="G213:G215" si="120">ABS(E213-F213)</f>
        <v>149</v>
      </c>
      <c r="H213" s="15">
        <v>1.51</v>
      </c>
      <c r="I213" s="15">
        <f t="shared" ref="I213:I215" si="121">G213*H213</f>
        <v>224.99</v>
      </c>
      <c r="J213" s="15"/>
      <c r="K213" s="15"/>
    </row>
    <row r="214" spans="1:12" x14ac:dyDescent="0.25">
      <c r="C214" s="15"/>
      <c r="D214" s="50"/>
      <c r="E214" s="15">
        <v>70899</v>
      </c>
      <c r="F214" s="15">
        <v>71600</v>
      </c>
      <c r="G214" s="15">
        <f t="shared" si="120"/>
        <v>701</v>
      </c>
      <c r="H214" s="15">
        <v>1.7</v>
      </c>
      <c r="I214" s="15">
        <f t="shared" si="121"/>
        <v>1191.7</v>
      </c>
      <c r="J214" s="15"/>
      <c r="K214" s="15"/>
    </row>
    <row r="215" spans="1:12" x14ac:dyDescent="0.25">
      <c r="C215" s="15"/>
      <c r="D215" s="50"/>
      <c r="E215" s="15">
        <v>71600</v>
      </c>
      <c r="F215" s="15">
        <v>71710</v>
      </c>
      <c r="G215" s="15">
        <f t="shared" si="120"/>
        <v>110</v>
      </c>
      <c r="H215" s="15">
        <v>3.06</v>
      </c>
      <c r="I215" s="15">
        <f t="shared" si="121"/>
        <v>336.6</v>
      </c>
      <c r="J215" s="15">
        <f t="shared" ref="J215" si="122">SUM(I209:I215)</f>
        <v>3187.79</v>
      </c>
      <c r="K215" s="15">
        <f t="shared" ref="K215" si="123">SUM(G209:G215)</f>
        <v>2710</v>
      </c>
      <c r="L215" s="1">
        <f t="shared" si="119"/>
        <v>1.1763062730627307</v>
      </c>
    </row>
    <row r="216" spans="1:12" x14ac:dyDescent="0.25">
      <c r="C216" s="15"/>
      <c r="D216" s="50"/>
      <c r="E216" s="15"/>
      <c r="F216" s="15"/>
      <c r="G216" s="15"/>
      <c r="H216" s="15"/>
      <c r="I216" s="15"/>
      <c r="J216" s="15"/>
      <c r="K216" s="15"/>
    </row>
    <row r="217" spans="1:12" x14ac:dyDescent="0.25">
      <c r="A217" s="1" t="s">
        <v>161</v>
      </c>
      <c r="C217" s="15">
        <v>20</v>
      </c>
      <c r="D217" s="50"/>
      <c r="E217" s="15">
        <v>69875</v>
      </c>
      <c r="F217" s="15">
        <v>69984</v>
      </c>
      <c r="G217" s="15">
        <f>ABS(E217-F217)</f>
        <v>109</v>
      </c>
      <c r="H217" s="15">
        <v>1.51</v>
      </c>
      <c r="I217" s="15">
        <f>G217*H217</f>
        <v>164.59</v>
      </c>
      <c r="J217" s="15"/>
      <c r="K217" s="15"/>
    </row>
    <row r="218" spans="1:12" x14ac:dyDescent="0.25">
      <c r="C218" s="15"/>
      <c r="D218" s="50"/>
      <c r="E218" s="15">
        <v>69984</v>
      </c>
      <c r="F218" s="15">
        <v>70750</v>
      </c>
      <c r="G218" s="15">
        <f>ABS(E218-F218)</f>
        <v>766</v>
      </c>
      <c r="H218" s="15">
        <v>1.51</v>
      </c>
      <c r="I218" s="15">
        <f>G218*H218</f>
        <v>1156.6600000000001</v>
      </c>
      <c r="J218" s="15">
        <f>SUM(I217:I218)</f>
        <v>1321.25</v>
      </c>
      <c r="K218" s="15">
        <f>SUM(G217:G218)</f>
        <v>875</v>
      </c>
      <c r="L218" s="1">
        <f t="shared" ref="L218" si="124">J218/K218</f>
        <v>1.51</v>
      </c>
    </row>
    <row r="219" spans="1:12" x14ac:dyDescent="0.25">
      <c r="C219" s="15">
        <v>35</v>
      </c>
      <c r="D219" s="50"/>
      <c r="E219" s="15">
        <v>70750</v>
      </c>
      <c r="F219" s="15">
        <v>70899</v>
      </c>
      <c r="G219" s="15">
        <f t="shared" ref="G219:G223" si="125">ABS(E219-F219)</f>
        <v>149</v>
      </c>
      <c r="H219" s="15">
        <v>1.51</v>
      </c>
      <c r="I219" s="15">
        <f t="shared" ref="I219:I223" si="126">G219*H219</f>
        <v>224.99</v>
      </c>
      <c r="J219" s="15"/>
      <c r="K219" s="15"/>
    </row>
    <row r="220" spans="1:12" x14ac:dyDescent="0.25">
      <c r="C220" s="15"/>
      <c r="D220" s="50"/>
      <c r="E220" s="15">
        <v>70899</v>
      </c>
      <c r="F220" s="15">
        <v>71600</v>
      </c>
      <c r="G220" s="15">
        <f t="shared" si="125"/>
        <v>701</v>
      </c>
      <c r="H220" s="15">
        <v>1.7</v>
      </c>
      <c r="I220" s="15">
        <f t="shared" si="126"/>
        <v>1191.7</v>
      </c>
      <c r="J220" s="15"/>
      <c r="K220" s="15"/>
    </row>
    <row r="221" spans="1:12" x14ac:dyDescent="0.25">
      <c r="C221" s="15"/>
      <c r="D221" s="50"/>
      <c r="E221" s="15">
        <v>71600</v>
      </c>
      <c r="F221" s="15">
        <v>71710</v>
      </c>
      <c r="G221" s="15">
        <f t="shared" si="125"/>
        <v>110</v>
      </c>
      <c r="H221" s="15">
        <v>3.06</v>
      </c>
      <c r="I221" s="15">
        <f t="shared" si="126"/>
        <v>336.6</v>
      </c>
      <c r="J221" s="15">
        <f>SUM(I217:I221)</f>
        <v>3074.54</v>
      </c>
      <c r="K221" s="15">
        <f>SUM(G217:G221)</f>
        <v>1835</v>
      </c>
      <c r="L221" s="1">
        <f t="shared" ref="L221:L223" si="127">J221/K221</f>
        <v>1.6754986376021799</v>
      </c>
    </row>
    <row r="222" spans="1:12" x14ac:dyDescent="0.25">
      <c r="C222" s="15">
        <v>45</v>
      </c>
      <c r="D222" s="50"/>
      <c r="E222" s="15">
        <v>71710</v>
      </c>
      <c r="F222" s="15">
        <v>72484</v>
      </c>
      <c r="G222" s="15">
        <f t="shared" si="125"/>
        <v>774</v>
      </c>
      <c r="H222" s="15">
        <v>3.06</v>
      </c>
      <c r="I222" s="15">
        <f t="shared" si="126"/>
        <v>2368.44</v>
      </c>
      <c r="J222" s="15"/>
      <c r="K222" s="15"/>
    </row>
    <row r="223" spans="1:12" x14ac:dyDescent="0.25">
      <c r="C223" s="15"/>
      <c r="D223" s="50"/>
      <c r="E223" s="15">
        <v>72484</v>
      </c>
      <c r="F223" s="15">
        <v>72500</v>
      </c>
      <c r="G223" s="15">
        <f t="shared" si="125"/>
        <v>16</v>
      </c>
      <c r="H223" s="15">
        <v>-3.35</v>
      </c>
      <c r="I223" s="15">
        <f t="shared" si="126"/>
        <v>-53.6</v>
      </c>
      <c r="J223" s="15">
        <f>SUM(I217:I223)</f>
        <v>5389.3799999999992</v>
      </c>
      <c r="K223" s="15">
        <f>SUM(G217:G223)</f>
        <v>2625</v>
      </c>
      <c r="L223" s="1">
        <f t="shared" si="127"/>
        <v>2.0530971428571427</v>
      </c>
    </row>
    <row r="224" spans="1:12" x14ac:dyDescent="0.25">
      <c r="C224" s="15"/>
      <c r="D224" s="50"/>
      <c r="E224" s="15"/>
      <c r="F224" s="15"/>
      <c r="G224" s="15"/>
      <c r="H224" s="15"/>
      <c r="I224" s="15"/>
      <c r="J224" s="15"/>
      <c r="K224" s="15"/>
    </row>
    <row r="225" spans="1:12" x14ac:dyDescent="0.25">
      <c r="A225" s="1" t="s">
        <v>162</v>
      </c>
      <c r="C225" s="15">
        <v>25</v>
      </c>
      <c r="D225" s="50"/>
      <c r="E225" s="15">
        <v>70750</v>
      </c>
      <c r="F225" s="15">
        <v>70899</v>
      </c>
      <c r="G225" s="15">
        <f t="shared" ref="G225:G229" si="128">ABS(E225-F225)</f>
        <v>149</v>
      </c>
      <c r="H225" s="15">
        <v>1.51</v>
      </c>
      <c r="I225" s="15">
        <f t="shared" ref="I225:I229" si="129">G225*H225</f>
        <v>224.99</v>
      </c>
      <c r="J225" s="15"/>
      <c r="K225" s="15"/>
    </row>
    <row r="226" spans="1:12" x14ac:dyDescent="0.25">
      <c r="C226" s="15"/>
      <c r="D226" s="50"/>
      <c r="E226" s="15">
        <v>70899</v>
      </c>
      <c r="F226" s="15">
        <v>71600</v>
      </c>
      <c r="G226" s="15">
        <f t="shared" si="128"/>
        <v>701</v>
      </c>
      <c r="H226" s="15">
        <v>1.7</v>
      </c>
      <c r="I226" s="15">
        <f t="shared" si="129"/>
        <v>1191.7</v>
      </c>
      <c r="J226" s="15">
        <f>SUM(I225:I226)</f>
        <v>1416.69</v>
      </c>
      <c r="K226" s="15">
        <f>SUM(G225:G226)</f>
        <v>850</v>
      </c>
      <c r="L226" s="1">
        <f t="shared" ref="L226:L227" si="130">J226/K226</f>
        <v>1.6666941176470589</v>
      </c>
    </row>
    <row r="227" spans="1:12" x14ac:dyDescent="0.25">
      <c r="C227" s="15"/>
      <c r="D227" s="50"/>
      <c r="E227" s="15">
        <v>71600</v>
      </c>
      <c r="F227" s="15">
        <v>71710</v>
      </c>
      <c r="G227" s="15">
        <f t="shared" si="128"/>
        <v>110</v>
      </c>
      <c r="H227" s="15">
        <v>3.06</v>
      </c>
      <c r="I227" s="15">
        <f t="shared" si="129"/>
        <v>336.6</v>
      </c>
      <c r="J227" s="15">
        <f>SUM(I225:I227)</f>
        <v>1753.29</v>
      </c>
      <c r="K227" s="15">
        <f>SUM(G225:G227)</f>
        <v>960</v>
      </c>
      <c r="L227" s="1">
        <f t="shared" si="130"/>
        <v>1.8263437499999999</v>
      </c>
    </row>
    <row r="228" spans="1:12" x14ac:dyDescent="0.25">
      <c r="C228" s="15">
        <v>35</v>
      </c>
      <c r="D228" s="50"/>
      <c r="E228" s="15">
        <v>71710</v>
      </c>
      <c r="F228" s="15">
        <v>72484</v>
      </c>
      <c r="G228" s="15">
        <f t="shared" si="128"/>
        <v>774</v>
      </c>
      <c r="H228" s="15">
        <v>3.06</v>
      </c>
      <c r="I228" s="15">
        <f t="shared" si="129"/>
        <v>2368.44</v>
      </c>
      <c r="J228" s="15"/>
      <c r="K228" s="15"/>
    </row>
    <row r="229" spans="1:12" x14ac:dyDescent="0.25">
      <c r="C229" s="15"/>
      <c r="D229" s="50"/>
      <c r="E229" s="15">
        <v>72484</v>
      </c>
      <c r="F229" s="15">
        <v>72500</v>
      </c>
      <c r="G229" s="15">
        <f t="shared" si="128"/>
        <v>16</v>
      </c>
      <c r="H229" s="15">
        <v>-3.35</v>
      </c>
      <c r="I229" s="15">
        <f t="shared" si="129"/>
        <v>-53.6</v>
      </c>
      <c r="J229" s="15"/>
      <c r="K229" s="15"/>
    </row>
    <row r="230" spans="1:12" x14ac:dyDescent="0.25">
      <c r="C230" s="15">
        <v>45</v>
      </c>
      <c r="D230" s="50"/>
      <c r="E230" s="15">
        <v>72500</v>
      </c>
      <c r="F230" s="15">
        <v>73200</v>
      </c>
      <c r="G230" s="15">
        <f>ABS(E230-F230)</f>
        <v>700</v>
      </c>
      <c r="H230" s="15">
        <v>-3.35</v>
      </c>
      <c r="I230" s="15">
        <f>G230*H230</f>
        <v>-2345</v>
      </c>
      <c r="J230" s="15">
        <f>SUM(I225:I230)</f>
        <v>1723.1299999999997</v>
      </c>
      <c r="K230" s="15">
        <f>SUM(G225:G230)</f>
        <v>2450</v>
      </c>
      <c r="L230" s="1">
        <f t="shared" ref="L230" si="131">J230/K230</f>
        <v>0.70331836734693864</v>
      </c>
    </row>
    <row r="231" spans="1:12" x14ac:dyDescent="0.25">
      <c r="C231" s="15"/>
      <c r="D231" s="50"/>
    </row>
    <row r="232" spans="1:12" x14ac:dyDescent="0.25">
      <c r="A232" s="1" t="s">
        <v>163</v>
      </c>
      <c r="C232" s="15">
        <v>20</v>
      </c>
      <c r="D232" s="50"/>
      <c r="E232" s="15">
        <v>71710</v>
      </c>
      <c r="F232" s="15">
        <v>72484</v>
      </c>
      <c r="G232" s="15">
        <f t="shared" ref="G232:G233" si="132">ABS(E232-F232)</f>
        <v>774</v>
      </c>
      <c r="H232" s="15">
        <v>3.06</v>
      </c>
      <c r="I232" s="15">
        <f t="shared" ref="I232:I233" si="133">G232*H232</f>
        <v>2368.44</v>
      </c>
      <c r="J232" s="15"/>
      <c r="K232" s="15"/>
    </row>
    <row r="233" spans="1:12" x14ac:dyDescent="0.25">
      <c r="C233" s="15"/>
      <c r="D233" s="50"/>
      <c r="E233" s="15">
        <v>72484</v>
      </c>
      <c r="F233" s="15">
        <v>72500</v>
      </c>
      <c r="G233" s="15">
        <f t="shared" si="132"/>
        <v>16</v>
      </c>
      <c r="H233" s="15">
        <v>-3.35</v>
      </c>
      <c r="I233" s="15">
        <f t="shared" si="133"/>
        <v>-53.6</v>
      </c>
      <c r="J233" s="15">
        <f>SUM(I232:I233)</f>
        <v>2314.84</v>
      </c>
      <c r="K233" s="15">
        <f>SUM(G232:G233)</f>
        <v>790</v>
      </c>
      <c r="L233" s="1">
        <f t="shared" ref="L233:L236" si="134">J233/K233</f>
        <v>2.9301772151898735</v>
      </c>
    </row>
    <row r="234" spans="1:12" x14ac:dyDescent="0.25">
      <c r="C234" s="15">
        <v>35</v>
      </c>
      <c r="D234" s="50"/>
      <c r="E234" s="15">
        <v>72500</v>
      </c>
      <c r="F234" s="15">
        <v>73200</v>
      </c>
      <c r="G234" s="15">
        <f>ABS(E234-F234)</f>
        <v>700</v>
      </c>
      <c r="H234" s="15">
        <v>-3.35</v>
      </c>
      <c r="I234" s="15">
        <f>G234*H234</f>
        <v>-2345</v>
      </c>
      <c r="J234" s="15">
        <f>SUM(I232:I234)</f>
        <v>-30.159999999999854</v>
      </c>
      <c r="K234" s="15">
        <f>SUM(G232:G234)</f>
        <v>1490</v>
      </c>
      <c r="L234" s="1">
        <f t="shared" si="134"/>
        <v>-2.0241610738254937E-2</v>
      </c>
    </row>
    <row r="235" spans="1:12" x14ac:dyDescent="0.25">
      <c r="C235" s="15">
        <v>45</v>
      </c>
      <c r="D235" s="50"/>
      <c r="E235" s="15">
        <v>73200</v>
      </c>
      <c r="F235" s="15">
        <v>73300</v>
      </c>
      <c r="G235" s="15">
        <f t="shared" ref="G235:G236" si="135">ABS(E235-F235)</f>
        <v>100</v>
      </c>
      <c r="H235" s="15">
        <v>-3.35</v>
      </c>
      <c r="I235" s="15">
        <f t="shared" ref="I235:I236" si="136">G235*H235</f>
        <v>-335</v>
      </c>
      <c r="J235" s="15"/>
      <c r="K235" s="15"/>
    </row>
    <row r="236" spans="1:12" x14ac:dyDescent="0.25">
      <c r="C236" s="15"/>
      <c r="D236" s="50"/>
      <c r="E236" s="15">
        <v>73300</v>
      </c>
      <c r="F236" s="15">
        <v>73838</v>
      </c>
      <c r="G236" s="15">
        <f t="shared" si="135"/>
        <v>538</v>
      </c>
      <c r="H236" s="15">
        <v>0.13</v>
      </c>
      <c r="I236" s="15">
        <f t="shared" si="136"/>
        <v>69.94</v>
      </c>
      <c r="J236" s="15">
        <f>SUM(I232:I236)</f>
        <v>-295.21999999999986</v>
      </c>
      <c r="K236" s="15">
        <f>SUM(G232:G236)</f>
        <v>2128</v>
      </c>
      <c r="L236" s="1">
        <f t="shared" si="134"/>
        <v>-0.13873120300751873</v>
      </c>
    </row>
    <row r="237" spans="1:12" x14ac:dyDescent="0.25">
      <c r="C237" s="15"/>
      <c r="D237" s="50"/>
      <c r="E237" s="15"/>
      <c r="F237" s="15"/>
      <c r="G237" s="15"/>
      <c r="H237" s="15"/>
      <c r="I237" s="15"/>
      <c r="J237" s="15"/>
      <c r="K237" s="15"/>
    </row>
    <row r="238" spans="1:12" x14ac:dyDescent="0.25">
      <c r="A238" s="1" t="s">
        <v>164</v>
      </c>
      <c r="C238" s="15">
        <v>20</v>
      </c>
      <c r="E238" s="15">
        <v>72500</v>
      </c>
      <c r="F238" s="15">
        <v>73200</v>
      </c>
      <c r="G238" s="15">
        <f t="shared" ref="G238:G244" si="137">ABS(E238-F238)</f>
        <v>700</v>
      </c>
      <c r="H238" s="15">
        <v>-3.35</v>
      </c>
      <c r="I238" s="15">
        <f t="shared" ref="I238:I244" si="138">G238*H238</f>
        <v>-2345</v>
      </c>
      <c r="J238" s="15"/>
      <c r="K238" s="15"/>
    </row>
    <row r="239" spans="1:12" x14ac:dyDescent="0.25">
      <c r="C239" s="15"/>
      <c r="D239" s="50"/>
      <c r="E239" s="15">
        <v>73200</v>
      </c>
      <c r="F239" s="15">
        <v>73300</v>
      </c>
      <c r="G239" s="15">
        <f t="shared" si="137"/>
        <v>100</v>
      </c>
      <c r="H239" s="15">
        <v>-3.35</v>
      </c>
      <c r="I239" s="15">
        <f t="shared" si="138"/>
        <v>-335</v>
      </c>
      <c r="J239" s="15"/>
      <c r="K239" s="15"/>
    </row>
    <row r="240" spans="1:12" x14ac:dyDescent="0.25">
      <c r="C240" s="15"/>
      <c r="D240" s="50"/>
      <c r="E240" s="15">
        <v>73300</v>
      </c>
      <c r="F240" s="15">
        <v>73838</v>
      </c>
      <c r="G240" s="15">
        <f t="shared" si="137"/>
        <v>538</v>
      </c>
      <c r="H240" s="15">
        <v>0.13</v>
      </c>
      <c r="I240" s="15">
        <f t="shared" si="138"/>
        <v>69.94</v>
      </c>
      <c r="J240" s="15">
        <f>SUM(I238:I240)</f>
        <v>-2610.06</v>
      </c>
      <c r="K240" s="15">
        <f>SUM(G238:G240)</f>
        <v>1338</v>
      </c>
      <c r="L240" s="1">
        <f>J240/K240</f>
        <v>-1.9507174887892376</v>
      </c>
    </row>
    <row r="241" spans="1:12" x14ac:dyDescent="0.25">
      <c r="C241" s="15">
        <v>35</v>
      </c>
      <c r="D241" s="50"/>
      <c r="E241" s="15">
        <v>73838</v>
      </c>
      <c r="F241" s="15">
        <v>74465</v>
      </c>
      <c r="G241" s="15">
        <f t="shared" si="137"/>
        <v>627</v>
      </c>
      <c r="H241" s="15">
        <v>0.13</v>
      </c>
      <c r="I241" s="15">
        <f t="shared" si="138"/>
        <v>81.510000000000005</v>
      </c>
      <c r="J241" s="15">
        <f>SUM(I238:I241)</f>
        <v>-2528.5499999999997</v>
      </c>
      <c r="K241" s="15">
        <f>SUM(G238:G241)</f>
        <v>1965</v>
      </c>
      <c r="L241" s="1">
        <f>J241/K241</f>
        <v>-1.2867938931297709</v>
      </c>
    </row>
    <row r="242" spans="1:12" x14ac:dyDescent="0.25">
      <c r="C242" s="15">
        <v>45</v>
      </c>
      <c r="D242" s="50"/>
      <c r="E242" s="15">
        <v>74465</v>
      </c>
      <c r="F242" s="15">
        <v>74501</v>
      </c>
      <c r="G242" s="15">
        <f t="shared" si="137"/>
        <v>36</v>
      </c>
      <c r="H242" s="15">
        <v>0.13</v>
      </c>
      <c r="I242" s="15">
        <f t="shared" si="138"/>
        <v>4.68</v>
      </c>
      <c r="J242" s="15"/>
      <c r="K242" s="15"/>
    </row>
    <row r="243" spans="1:12" x14ac:dyDescent="0.25">
      <c r="C243" s="15"/>
      <c r="D243" s="50"/>
      <c r="E243" s="15">
        <v>74501</v>
      </c>
      <c r="F243" s="15">
        <v>75450</v>
      </c>
      <c r="G243" s="15">
        <f t="shared" si="137"/>
        <v>949</v>
      </c>
      <c r="H243" s="15">
        <v>-2.34</v>
      </c>
      <c r="I243" s="15">
        <f t="shared" si="138"/>
        <v>-2220.66</v>
      </c>
      <c r="J243" s="15"/>
      <c r="K243" s="15"/>
    </row>
    <row r="244" spans="1:12" x14ac:dyDescent="0.25">
      <c r="C244" s="15"/>
      <c r="D244" s="50"/>
      <c r="E244" s="15">
        <v>75450</v>
      </c>
      <c r="F244" s="15">
        <v>75568</v>
      </c>
      <c r="G244" s="15">
        <f t="shared" si="137"/>
        <v>118</v>
      </c>
      <c r="H244" s="15">
        <v>-0.47</v>
      </c>
      <c r="I244" s="15">
        <f t="shared" si="138"/>
        <v>-55.459999999999994</v>
      </c>
      <c r="J244" s="15">
        <f>SUM(I238:I244)</f>
        <v>-4799.99</v>
      </c>
      <c r="K244" s="15">
        <f>SUM(G238:G244)</f>
        <v>3068</v>
      </c>
      <c r="L244" s="1">
        <f>J244/K244</f>
        <v>-1.5645338983050847</v>
      </c>
    </row>
    <row r="245" spans="1:12" x14ac:dyDescent="0.25">
      <c r="C245" s="15"/>
      <c r="D245" s="50"/>
      <c r="E245" s="15"/>
      <c r="F245" s="15"/>
      <c r="G245" s="15"/>
      <c r="H245" s="15"/>
      <c r="I245" s="15"/>
      <c r="J245" s="15"/>
      <c r="K245" s="15"/>
    </row>
    <row r="246" spans="1:12" x14ac:dyDescent="0.25">
      <c r="A246" s="1" t="s">
        <v>165</v>
      </c>
      <c r="C246" s="15">
        <v>15</v>
      </c>
      <c r="D246" s="50"/>
      <c r="E246" s="15">
        <v>73200</v>
      </c>
      <c r="F246" s="15">
        <v>73300</v>
      </c>
      <c r="G246" s="15">
        <f t="shared" ref="G246:G251" si="139">ABS(E246-F246)</f>
        <v>100</v>
      </c>
      <c r="H246" s="15">
        <v>-3.35</v>
      </c>
      <c r="I246" s="15">
        <f t="shared" ref="I246:I251" si="140">G246*H246</f>
        <v>-335</v>
      </c>
      <c r="J246" s="15"/>
      <c r="K246" s="15"/>
    </row>
    <row r="247" spans="1:12" x14ac:dyDescent="0.25">
      <c r="C247" s="15"/>
      <c r="D247" s="50"/>
      <c r="E247" s="15">
        <v>73300</v>
      </c>
      <c r="F247" s="15">
        <v>73838</v>
      </c>
      <c r="G247" s="15">
        <f t="shared" si="139"/>
        <v>538</v>
      </c>
      <c r="H247" s="15">
        <v>0.13</v>
      </c>
      <c r="I247" s="15">
        <f t="shared" si="140"/>
        <v>69.94</v>
      </c>
      <c r="J247" s="15">
        <f>SUM(I246:I247)</f>
        <v>-265.06</v>
      </c>
      <c r="K247" s="15">
        <f>SUM(G246:G247)</f>
        <v>638</v>
      </c>
      <c r="L247" s="1">
        <f>J247/K247</f>
        <v>-0.41545454545454547</v>
      </c>
    </row>
    <row r="248" spans="1:12" x14ac:dyDescent="0.25">
      <c r="C248" s="15">
        <v>30</v>
      </c>
      <c r="D248" s="50"/>
      <c r="E248" s="15">
        <v>73838</v>
      </c>
      <c r="F248" s="15">
        <v>74465</v>
      </c>
      <c r="G248" s="15">
        <f t="shared" si="139"/>
        <v>627</v>
      </c>
      <c r="H248" s="15">
        <v>0.13</v>
      </c>
      <c r="I248" s="15">
        <f t="shared" si="140"/>
        <v>81.510000000000005</v>
      </c>
      <c r="J248" s="15">
        <f t="shared" ref="J248" si="141">SUM(I246:I248)</f>
        <v>-183.55</v>
      </c>
      <c r="K248" s="15">
        <f t="shared" ref="K248" si="142">SUM(G246:G248)</f>
        <v>1265</v>
      </c>
      <c r="L248" s="1">
        <f t="shared" ref="L248:L251" si="143">J248/K248</f>
        <v>-0.14509881422924903</v>
      </c>
    </row>
    <row r="249" spans="1:12" x14ac:dyDescent="0.25">
      <c r="C249" s="15">
        <v>45</v>
      </c>
      <c r="D249" s="50"/>
      <c r="E249" s="15">
        <v>74465</v>
      </c>
      <c r="F249" s="15">
        <v>74501</v>
      </c>
      <c r="G249" s="15">
        <f t="shared" si="139"/>
        <v>36</v>
      </c>
      <c r="H249" s="15">
        <v>0.13</v>
      </c>
      <c r="I249" s="15">
        <f t="shared" si="140"/>
        <v>4.68</v>
      </c>
      <c r="J249" s="15"/>
      <c r="K249" s="15"/>
    </row>
    <row r="250" spans="1:12" x14ac:dyDescent="0.25">
      <c r="C250" s="15"/>
      <c r="D250" s="50"/>
      <c r="E250" s="15">
        <v>74501</v>
      </c>
      <c r="F250" s="15">
        <v>75450</v>
      </c>
      <c r="G250" s="15">
        <f t="shared" si="139"/>
        <v>949</v>
      </c>
      <c r="H250" s="15">
        <v>-2.34</v>
      </c>
      <c r="I250" s="15">
        <f t="shared" si="140"/>
        <v>-2220.66</v>
      </c>
      <c r="J250" s="15"/>
      <c r="K250" s="15"/>
    </row>
    <row r="251" spans="1:12" x14ac:dyDescent="0.25">
      <c r="C251" s="15"/>
      <c r="D251" s="50"/>
      <c r="E251" s="15">
        <v>75450</v>
      </c>
      <c r="F251" s="15">
        <v>75568</v>
      </c>
      <c r="G251" s="15">
        <f t="shared" si="139"/>
        <v>118</v>
      </c>
      <c r="H251" s="15">
        <v>-0.47</v>
      </c>
      <c r="I251" s="15">
        <f t="shared" si="140"/>
        <v>-55.459999999999994</v>
      </c>
      <c r="J251" s="15">
        <f>SUM(I246:I251)</f>
        <v>-2454.9899999999998</v>
      </c>
      <c r="K251" s="15">
        <f>SUM(G246:G251)</f>
        <v>2368</v>
      </c>
      <c r="L251" s="15">
        <f t="shared" si="143"/>
        <v>-1.0367356418918918</v>
      </c>
    </row>
    <row r="252" spans="1:12" x14ac:dyDescent="0.25">
      <c r="C252" s="15"/>
      <c r="D252" s="50"/>
      <c r="E252" s="15"/>
      <c r="F252" s="15"/>
      <c r="G252" s="15"/>
      <c r="H252" s="15"/>
      <c r="I252" s="15"/>
      <c r="J252" s="15"/>
      <c r="K252" s="15"/>
      <c r="L252" s="15"/>
    </row>
    <row r="253" spans="1:12" x14ac:dyDescent="0.25">
      <c r="A253" s="1" t="s">
        <v>166</v>
      </c>
      <c r="B253" s="1" t="s">
        <v>119</v>
      </c>
      <c r="C253" s="15">
        <v>15</v>
      </c>
      <c r="D253" s="50"/>
      <c r="E253" s="15">
        <v>73838</v>
      </c>
      <c r="F253" s="15">
        <v>74465</v>
      </c>
      <c r="G253" s="15">
        <f>ABS(E253-F253)</f>
        <v>627</v>
      </c>
      <c r="H253" s="15">
        <v>0.13</v>
      </c>
      <c r="I253" s="15">
        <f>G253*H253</f>
        <v>81.510000000000005</v>
      </c>
      <c r="J253" s="15">
        <f>I253</f>
        <v>81.510000000000005</v>
      </c>
      <c r="K253" s="15">
        <f>G253</f>
        <v>627</v>
      </c>
      <c r="L253" s="15">
        <f t="shared" ref="L253" si="144">J253/K253</f>
        <v>0.13</v>
      </c>
    </row>
    <row r="254" spans="1:12" x14ac:dyDescent="0.25">
      <c r="C254" s="15">
        <v>45</v>
      </c>
      <c r="D254" s="50"/>
      <c r="E254" s="15">
        <v>74465</v>
      </c>
      <c r="F254" s="15">
        <v>74501</v>
      </c>
      <c r="G254" s="15">
        <f>ABS(E254-F254)</f>
        <v>36</v>
      </c>
      <c r="H254" s="15">
        <v>0.13</v>
      </c>
      <c r="I254" s="15">
        <f>G254*H254</f>
        <v>4.68</v>
      </c>
      <c r="J254" s="15"/>
      <c r="K254" s="15"/>
      <c r="L254" s="15"/>
    </row>
    <row r="255" spans="1:12" x14ac:dyDescent="0.25">
      <c r="C255" s="15"/>
      <c r="D255" s="50"/>
      <c r="E255" s="15">
        <v>74501</v>
      </c>
      <c r="F255" s="15">
        <v>75450</v>
      </c>
      <c r="G255" s="15">
        <f>ABS(E255-F255)</f>
        <v>949</v>
      </c>
      <c r="H255" s="15">
        <v>-2.34</v>
      </c>
      <c r="I255" s="15">
        <f>G255*H255</f>
        <v>-2220.66</v>
      </c>
      <c r="J255" s="15"/>
      <c r="K255" s="15"/>
      <c r="L255" s="15"/>
    </row>
    <row r="256" spans="1:12" x14ac:dyDescent="0.25">
      <c r="C256" s="15"/>
      <c r="D256" s="50"/>
      <c r="E256" s="15">
        <v>75450</v>
      </c>
      <c r="F256" s="15">
        <v>75568</v>
      </c>
      <c r="G256" s="15">
        <f>ABS(E256-F256)</f>
        <v>118</v>
      </c>
      <c r="H256" s="15">
        <v>-0.47</v>
      </c>
      <c r="I256" s="15">
        <f>G256*H256</f>
        <v>-55.459999999999994</v>
      </c>
      <c r="J256" s="15"/>
      <c r="K256" s="15"/>
      <c r="L256" s="15"/>
    </row>
    <row r="257" spans="1:12" x14ac:dyDescent="0.25">
      <c r="C257" s="15"/>
      <c r="D257" s="50"/>
      <c r="E257" s="15">
        <v>75561</v>
      </c>
      <c r="F257" s="15">
        <v>75950</v>
      </c>
      <c r="G257" s="15">
        <f t="shared" ref="G257:G260" si="145">ABS(E257-F257)</f>
        <v>389</v>
      </c>
      <c r="H257" s="15">
        <v>0.53</v>
      </c>
      <c r="I257" s="15">
        <f t="shared" ref="I257:I260" si="146">G257*H257</f>
        <v>206.17000000000002</v>
      </c>
      <c r="J257" s="15"/>
      <c r="K257" s="15"/>
      <c r="L257" s="15"/>
    </row>
    <row r="258" spans="1:12" x14ac:dyDescent="0.25">
      <c r="C258" s="15"/>
      <c r="D258" s="50"/>
      <c r="E258" s="15">
        <v>75950</v>
      </c>
      <c r="F258" s="15">
        <v>76200</v>
      </c>
      <c r="G258" s="15">
        <f t="shared" si="145"/>
        <v>250</v>
      </c>
      <c r="H258" s="15">
        <v>-1.1599999999999999</v>
      </c>
      <c r="I258" s="15">
        <f t="shared" si="146"/>
        <v>-290</v>
      </c>
      <c r="J258" s="15"/>
      <c r="K258" s="15"/>
      <c r="L258" s="15"/>
    </row>
    <row r="259" spans="1:12" x14ac:dyDescent="0.25">
      <c r="C259" s="15"/>
      <c r="D259" s="50"/>
      <c r="E259" s="15">
        <v>76200</v>
      </c>
      <c r="F259" s="15">
        <v>76227</v>
      </c>
      <c r="G259" s="15">
        <f t="shared" si="145"/>
        <v>27</v>
      </c>
      <c r="H259" s="15">
        <v>-1.1599999999999999</v>
      </c>
      <c r="I259" s="15">
        <f t="shared" si="146"/>
        <v>-31.319999999999997</v>
      </c>
      <c r="J259" s="15"/>
      <c r="K259" s="15"/>
      <c r="L259" s="15"/>
    </row>
    <row r="260" spans="1:12" x14ac:dyDescent="0.25">
      <c r="C260" s="15"/>
      <c r="D260" s="50"/>
      <c r="E260" s="15">
        <v>76227</v>
      </c>
      <c r="F260" s="15">
        <v>76868</v>
      </c>
      <c r="G260" s="15">
        <f t="shared" si="145"/>
        <v>641</v>
      </c>
      <c r="H260" s="15">
        <v>0.75</v>
      </c>
      <c r="I260" s="15">
        <f t="shared" si="146"/>
        <v>480.75</v>
      </c>
      <c r="J260" s="15">
        <f>SUM(I253:I260)</f>
        <v>-1824.33</v>
      </c>
      <c r="K260" s="15">
        <f>SUM(G253:G260)</f>
        <v>3037</v>
      </c>
      <c r="L260" s="15">
        <f t="shared" ref="L260" si="147">J260/K260</f>
        <v>-0.60070135001646363</v>
      </c>
    </row>
    <row r="261" spans="1:12" x14ac:dyDescent="0.25">
      <c r="C261" s="15"/>
      <c r="D261" s="50"/>
      <c r="E261" s="15"/>
      <c r="F261" s="15"/>
      <c r="G261" s="15"/>
      <c r="H261" s="15"/>
      <c r="I261" s="15"/>
      <c r="J261" s="15"/>
      <c r="K261" s="15"/>
      <c r="L261" s="15"/>
    </row>
    <row r="262" spans="1:12" x14ac:dyDescent="0.25">
      <c r="A262" s="1" t="s">
        <v>166</v>
      </c>
      <c r="B262" s="1" t="s">
        <v>120</v>
      </c>
      <c r="C262" s="15">
        <v>15</v>
      </c>
      <c r="D262" s="50"/>
      <c r="E262" s="15">
        <v>73838</v>
      </c>
      <c r="F262" s="15">
        <v>74465</v>
      </c>
      <c r="G262" s="15">
        <f>ABS(E262-F262)</f>
        <v>627</v>
      </c>
      <c r="H262" s="15">
        <v>0.13</v>
      </c>
      <c r="I262" s="15">
        <f>G262*H262</f>
        <v>81.510000000000005</v>
      </c>
      <c r="J262" s="15">
        <f>I262</f>
        <v>81.510000000000005</v>
      </c>
      <c r="K262" s="15">
        <f>G262</f>
        <v>627</v>
      </c>
      <c r="L262" s="15">
        <f t="shared" ref="L262" si="148">J262/K262</f>
        <v>0.13</v>
      </c>
    </row>
    <row r="263" spans="1:12" x14ac:dyDescent="0.25">
      <c r="C263" s="15">
        <v>45</v>
      </c>
      <c r="D263" s="50"/>
      <c r="E263" s="15">
        <v>74465</v>
      </c>
      <c r="F263" s="15">
        <v>74501</v>
      </c>
      <c r="G263" s="15">
        <f>ABS(E263-F263)</f>
        <v>36</v>
      </c>
      <c r="H263" s="15">
        <v>0.13</v>
      </c>
      <c r="I263" s="15">
        <f>G263*H263</f>
        <v>4.68</v>
      </c>
      <c r="J263" s="15"/>
      <c r="K263" s="15"/>
      <c r="L263" s="15"/>
    </row>
    <row r="264" spans="1:12" x14ac:dyDescent="0.25">
      <c r="C264" s="15"/>
      <c r="D264" s="50"/>
      <c r="E264" s="15">
        <v>74501</v>
      </c>
      <c r="F264" s="15">
        <v>75450</v>
      </c>
      <c r="G264" s="15">
        <f>ABS(E264-F264)</f>
        <v>949</v>
      </c>
      <c r="H264" s="15">
        <v>-2.34</v>
      </c>
      <c r="I264" s="15">
        <f>G264*H264</f>
        <v>-2220.66</v>
      </c>
      <c r="J264" s="15"/>
      <c r="K264" s="15"/>
      <c r="L264" s="15"/>
    </row>
    <row r="265" spans="1:12" x14ac:dyDescent="0.25">
      <c r="C265" s="15"/>
      <c r="D265" s="50"/>
      <c r="E265" s="15">
        <v>75450</v>
      </c>
      <c r="F265" s="15">
        <v>75568</v>
      </c>
      <c r="G265" s="15">
        <f>ABS(E265-F265)</f>
        <v>118</v>
      </c>
      <c r="H265" s="15">
        <v>-0.47</v>
      </c>
      <c r="I265" s="15">
        <f>G265*H265</f>
        <v>-55.459999999999994</v>
      </c>
      <c r="J265" s="15"/>
      <c r="K265" s="15"/>
      <c r="L265" s="15"/>
    </row>
    <row r="266" spans="1:12" x14ac:dyDescent="0.25">
      <c r="C266" s="15"/>
      <c r="D266" s="50"/>
      <c r="E266" s="15">
        <v>75561</v>
      </c>
      <c r="F266" s="15">
        <v>75950</v>
      </c>
      <c r="G266" s="15">
        <f t="shared" ref="G266:G269" si="149">ABS(E266-F266)</f>
        <v>389</v>
      </c>
      <c r="H266" s="15">
        <v>0.53</v>
      </c>
      <c r="I266" s="15">
        <f t="shared" ref="I266:I269" si="150">G266*H266</f>
        <v>206.17000000000002</v>
      </c>
      <c r="J266" s="15"/>
      <c r="K266" s="15"/>
      <c r="L266" s="15"/>
    </row>
    <row r="267" spans="1:12" x14ac:dyDescent="0.25">
      <c r="C267" s="15"/>
      <c r="D267" s="50"/>
      <c r="E267" s="15">
        <v>75950</v>
      </c>
      <c r="F267" s="15">
        <v>76200</v>
      </c>
      <c r="G267" s="15">
        <f t="shared" si="149"/>
        <v>250</v>
      </c>
      <c r="H267" s="15">
        <v>-1.1599999999999999</v>
      </c>
      <c r="I267" s="15">
        <f t="shared" si="150"/>
        <v>-290</v>
      </c>
      <c r="J267" s="15"/>
      <c r="K267" s="15"/>
      <c r="L267" s="15"/>
    </row>
    <row r="268" spans="1:12" x14ac:dyDescent="0.25">
      <c r="C268" s="15"/>
      <c r="D268" s="50"/>
      <c r="E268" s="15">
        <v>76200</v>
      </c>
      <c r="F268" s="15">
        <v>76227</v>
      </c>
      <c r="G268" s="15">
        <f t="shared" si="149"/>
        <v>27</v>
      </c>
      <c r="H268" s="15">
        <v>-1.1599999999999999</v>
      </c>
      <c r="I268" s="15">
        <f t="shared" si="150"/>
        <v>-31.319999999999997</v>
      </c>
      <c r="J268" s="15"/>
      <c r="K268" s="15"/>
      <c r="L268" s="15"/>
    </row>
    <row r="269" spans="1:12" x14ac:dyDescent="0.25">
      <c r="C269" s="15"/>
      <c r="D269" s="50"/>
      <c r="E269" s="15">
        <v>76227</v>
      </c>
      <c r="F269" s="15">
        <v>76868</v>
      </c>
      <c r="G269" s="15">
        <f t="shared" si="149"/>
        <v>641</v>
      </c>
      <c r="H269" s="15">
        <v>0.75</v>
      </c>
      <c r="I269" s="15">
        <f t="shared" si="150"/>
        <v>480.75</v>
      </c>
      <c r="J269" s="15">
        <f>SUM(I262:I269)</f>
        <v>-1824.33</v>
      </c>
      <c r="K269" s="15">
        <f>SUM(G262:G269)</f>
        <v>3037</v>
      </c>
      <c r="L269" s="15">
        <f t="shared" ref="L269" si="151">J269/K269</f>
        <v>-0.60070135001646363</v>
      </c>
    </row>
    <row r="270" spans="1:12" x14ac:dyDescent="0.25">
      <c r="C270" s="15"/>
      <c r="D270" s="50"/>
      <c r="E270" s="15"/>
      <c r="F270" s="15"/>
      <c r="G270" s="15"/>
      <c r="H270" s="15"/>
      <c r="I270" s="15"/>
      <c r="J270" s="15"/>
      <c r="K270" s="15"/>
      <c r="L270" s="15"/>
    </row>
    <row r="271" spans="1:12" x14ac:dyDescent="0.25">
      <c r="A271" s="1" t="s">
        <v>167</v>
      </c>
      <c r="B271" s="1" t="s">
        <v>119</v>
      </c>
      <c r="C271" s="15">
        <v>35</v>
      </c>
      <c r="D271" s="50"/>
      <c r="E271" s="15">
        <v>74465</v>
      </c>
      <c r="F271" s="15">
        <v>74501</v>
      </c>
      <c r="G271" s="15">
        <f>ABS(E271-F271)</f>
        <v>36</v>
      </c>
      <c r="H271" s="15">
        <v>0.13</v>
      </c>
      <c r="I271" s="15">
        <f>G271*H271</f>
        <v>4.68</v>
      </c>
      <c r="J271" s="15"/>
      <c r="K271" s="15"/>
      <c r="L271" s="15"/>
    </row>
    <row r="272" spans="1:12" x14ac:dyDescent="0.25">
      <c r="C272" s="15"/>
      <c r="D272" s="50"/>
      <c r="E272" s="15">
        <v>74501</v>
      </c>
      <c r="F272" s="15">
        <v>75450</v>
      </c>
      <c r="G272" s="15">
        <f>ABS(E272-F272)</f>
        <v>949</v>
      </c>
      <c r="H272" s="15">
        <v>-2.34</v>
      </c>
      <c r="I272" s="15">
        <f>G272*H272</f>
        <v>-2220.66</v>
      </c>
      <c r="J272" s="15"/>
      <c r="K272" s="15"/>
      <c r="L272" s="15"/>
    </row>
    <row r="273" spans="1:12" x14ac:dyDescent="0.25">
      <c r="C273" s="15"/>
      <c r="D273" s="50"/>
      <c r="E273" s="15">
        <v>75450</v>
      </c>
      <c r="F273" s="15">
        <v>75568</v>
      </c>
      <c r="G273" s="15">
        <f>ABS(E273-F273)</f>
        <v>118</v>
      </c>
      <c r="H273" s="15">
        <v>-0.47</v>
      </c>
      <c r="I273" s="15">
        <f>G273*H273</f>
        <v>-55.459999999999994</v>
      </c>
      <c r="J273" s="15"/>
      <c r="K273" s="15"/>
      <c r="L273" s="15"/>
    </row>
    <row r="274" spans="1:12" x14ac:dyDescent="0.25">
      <c r="C274" s="15"/>
      <c r="D274" s="50"/>
      <c r="E274" s="15">
        <v>75568</v>
      </c>
      <c r="F274" s="15">
        <v>75950</v>
      </c>
      <c r="G274" s="15">
        <f t="shared" ref="G274:G277" si="152">ABS(E274-F274)</f>
        <v>382</v>
      </c>
      <c r="H274" s="15">
        <v>0.53</v>
      </c>
      <c r="I274" s="15">
        <f t="shared" ref="I274:I277" si="153">G274*H274</f>
        <v>202.46</v>
      </c>
      <c r="J274" s="15"/>
      <c r="K274" s="15"/>
      <c r="L274" s="15"/>
    </row>
    <row r="275" spans="1:12" x14ac:dyDescent="0.25">
      <c r="C275" s="15"/>
      <c r="D275" s="50"/>
      <c r="E275" s="15">
        <v>75950</v>
      </c>
      <c r="F275" s="15">
        <v>76200</v>
      </c>
      <c r="G275" s="15">
        <f t="shared" si="152"/>
        <v>250</v>
      </c>
      <c r="H275" s="15">
        <v>-1.1599999999999999</v>
      </c>
      <c r="I275" s="15">
        <f t="shared" si="153"/>
        <v>-290</v>
      </c>
      <c r="J275" s="15"/>
      <c r="K275" s="15"/>
      <c r="L275" s="15"/>
    </row>
    <row r="276" spans="1:12" x14ac:dyDescent="0.25">
      <c r="C276" s="15"/>
      <c r="D276" s="50"/>
      <c r="E276" s="15">
        <v>76200</v>
      </c>
      <c r="F276" s="15">
        <v>76227</v>
      </c>
      <c r="G276" s="15">
        <f t="shared" si="152"/>
        <v>27</v>
      </c>
      <c r="H276" s="15">
        <v>-1.1599999999999999</v>
      </c>
      <c r="I276" s="15">
        <f t="shared" si="153"/>
        <v>-31.319999999999997</v>
      </c>
      <c r="J276" s="15"/>
      <c r="K276" s="15"/>
      <c r="L276" s="15"/>
    </row>
    <row r="277" spans="1:12" x14ac:dyDescent="0.25">
      <c r="C277" s="15"/>
      <c r="D277" s="50"/>
      <c r="E277" s="15">
        <v>76227</v>
      </c>
      <c r="F277" s="15">
        <v>76868</v>
      </c>
      <c r="G277" s="15">
        <f t="shared" si="152"/>
        <v>641</v>
      </c>
      <c r="H277" s="15">
        <v>0.75</v>
      </c>
      <c r="I277" s="15">
        <f t="shared" si="153"/>
        <v>480.75</v>
      </c>
      <c r="J277" s="15">
        <f>SUM(I271:I277)</f>
        <v>-1909.5500000000002</v>
      </c>
      <c r="K277" s="15">
        <f>SUM(G271:G277)</f>
        <v>2403</v>
      </c>
      <c r="L277" s="15">
        <f t="shared" ref="L277" si="154">J277/K277</f>
        <v>-0.79465251768622558</v>
      </c>
    </row>
    <row r="278" spans="1:12" x14ac:dyDescent="0.25">
      <c r="L278" s="15"/>
    </row>
    <row r="279" spans="1:12" x14ac:dyDescent="0.25">
      <c r="A279" s="1" t="s">
        <v>167</v>
      </c>
      <c r="B279" s="1" t="s">
        <v>120</v>
      </c>
      <c r="C279" s="15">
        <v>35</v>
      </c>
      <c r="D279" s="50"/>
      <c r="E279" s="15">
        <v>74465</v>
      </c>
      <c r="F279" s="15">
        <v>74501</v>
      </c>
      <c r="G279" s="15">
        <f>ABS(E279-F279)</f>
        <v>36</v>
      </c>
      <c r="H279" s="15">
        <v>0.13</v>
      </c>
      <c r="I279" s="15">
        <f>G279*H279</f>
        <v>4.68</v>
      </c>
      <c r="J279" s="15"/>
      <c r="K279" s="15"/>
      <c r="L279" s="15"/>
    </row>
    <row r="280" spans="1:12" x14ac:dyDescent="0.25">
      <c r="C280" s="15"/>
      <c r="D280" s="50"/>
      <c r="E280" s="15">
        <v>74501</v>
      </c>
      <c r="F280" s="15">
        <v>75450</v>
      </c>
      <c r="G280" s="15">
        <f>ABS(E280-F280)</f>
        <v>949</v>
      </c>
      <c r="H280" s="15">
        <v>-2.34</v>
      </c>
      <c r="I280" s="15">
        <f>G280*H280</f>
        <v>-2220.66</v>
      </c>
      <c r="J280" s="15"/>
      <c r="K280" s="15"/>
      <c r="L280" s="15"/>
    </row>
    <row r="281" spans="1:12" x14ac:dyDescent="0.25">
      <c r="C281" s="15"/>
      <c r="D281" s="50"/>
      <c r="E281" s="15">
        <v>75450</v>
      </c>
      <c r="F281" s="15">
        <v>75568</v>
      </c>
      <c r="G281" s="15">
        <f>ABS(E281-F281)</f>
        <v>118</v>
      </c>
      <c r="H281" s="15">
        <v>-0.47</v>
      </c>
      <c r="I281" s="15">
        <f>G281*H281</f>
        <v>-55.459999999999994</v>
      </c>
      <c r="J281" s="15"/>
      <c r="K281" s="15"/>
      <c r="L281" s="15"/>
    </row>
    <row r="282" spans="1:12" x14ac:dyDescent="0.25">
      <c r="C282" s="15"/>
      <c r="D282" s="50"/>
      <c r="E282" s="15">
        <v>75568</v>
      </c>
      <c r="F282" s="15">
        <v>75950</v>
      </c>
      <c r="G282" s="15">
        <f t="shared" ref="G282:G285" si="155">ABS(E282-F282)</f>
        <v>382</v>
      </c>
      <c r="H282" s="15">
        <v>0.53</v>
      </c>
      <c r="I282" s="15">
        <f t="shared" ref="I282:I285" si="156">G282*H282</f>
        <v>202.46</v>
      </c>
      <c r="J282" s="15"/>
      <c r="K282" s="15"/>
      <c r="L282" s="15"/>
    </row>
    <row r="283" spans="1:12" x14ac:dyDescent="0.25">
      <c r="C283" s="15"/>
      <c r="D283" s="50"/>
      <c r="E283" s="15">
        <v>75950</v>
      </c>
      <c r="F283" s="15">
        <v>76200</v>
      </c>
      <c r="G283" s="15">
        <f t="shared" si="155"/>
        <v>250</v>
      </c>
      <c r="H283" s="15">
        <v>-1.1599999999999999</v>
      </c>
      <c r="I283" s="15">
        <f t="shared" si="156"/>
        <v>-290</v>
      </c>
      <c r="J283" s="15"/>
      <c r="K283" s="15"/>
      <c r="L283" s="15"/>
    </row>
    <row r="284" spans="1:12" x14ac:dyDescent="0.25">
      <c r="C284" s="15"/>
      <c r="D284" s="50"/>
      <c r="E284" s="15">
        <v>76200</v>
      </c>
      <c r="F284" s="15">
        <v>76227</v>
      </c>
      <c r="G284" s="15">
        <f t="shared" si="155"/>
        <v>27</v>
      </c>
      <c r="H284" s="15">
        <v>-1.1599999999999999</v>
      </c>
      <c r="I284" s="15">
        <f t="shared" si="156"/>
        <v>-31.319999999999997</v>
      </c>
      <c r="J284" s="15"/>
      <c r="K284" s="15"/>
      <c r="L284" s="15"/>
    </row>
    <row r="285" spans="1:12" x14ac:dyDescent="0.25">
      <c r="C285" s="15"/>
      <c r="D285" s="50"/>
      <c r="E285" s="15">
        <v>76227</v>
      </c>
      <c r="F285" s="15">
        <v>76868</v>
      </c>
      <c r="G285" s="15">
        <f t="shared" si="155"/>
        <v>641</v>
      </c>
      <c r="H285" s="15">
        <v>0.75</v>
      </c>
      <c r="I285" s="15">
        <f t="shared" si="156"/>
        <v>480.75</v>
      </c>
      <c r="J285" s="15">
        <f>SUM(I279:I285)</f>
        <v>-1909.5500000000002</v>
      </c>
      <c r="K285" s="15">
        <f>SUM(G279:G285)</f>
        <v>2403</v>
      </c>
      <c r="L285" s="15">
        <f t="shared" ref="L285" si="157">J285/K285</f>
        <v>-0.79465251768622558</v>
      </c>
    </row>
    <row r="286" spans="1:12" x14ac:dyDescent="0.25">
      <c r="C286" s="15"/>
      <c r="L286" s="15"/>
    </row>
    <row r="287" spans="1:12" x14ac:dyDescent="0.25">
      <c r="A287" s="1" t="s">
        <v>168</v>
      </c>
      <c r="B287" s="1" t="s">
        <v>119</v>
      </c>
      <c r="C287" s="15">
        <v>20</v>
      </c>
      <c r="E287" s="15">
        <v>75568</v>
      </c>
      <c r="F287" s="15">
        <v>75950</v>
      </c>
      <c r="G287" s="15">
        <f t="shared" ref="G287:G290" si="158">ABS(E287-F287)</f>
        <v>382</v>
      </c>
      <c r="H287" s="15">
        <v>0.53</v>
      </c>
      <c r="I287" s="15">
        <f t="shared" ref="I287:I290" si="159">G287*H287</f>
        <v>202.46</v>
      </c>
      <c r="J287" s="15"/>
      <c r="K287" s="15"/>
      <c r="L287" s="15"/>
    </row>
    <row r="288" spans="1:12" x14ac:dyDescent="0.25">
      <c r="C288" s="15"/>
      <c r="E288" s="15">
        <v>75950</v>
      </c>
      <c r="F288" s="15">
        <v>76200</v>
      </c>
      <c r="G288" s="15">
        <f t="shared" si="158"/>
        <v>250</v>
      </c>
      <c r="H288" s="15">
        <v>-1.1599999999999999</v>
      </c>
      <c r="I288" s="15">
        <f t="shared" si="159"/>
        <v>-290</v>
      </c>
      <c r="J288" s="15"/>
      <c r="K288" s="15"/>
      <c r="L288" s="15"/>
    </row>
    <row r="289" spans="1:12" x14ac:dyDescent="0.25">
      <c r="C289" s="15"/>
      <c r="E289" s="15">
        <v>76200</v>
      </c>
      <c r="F289" s="15">
        <v>76227</v>
      </c>
      <c r="G289" s="15">
        <f t="shared" si="158"/>
        <v>27</v>
      </c>
      <c r="H289" s="15">
        <v>-1.1599999999999999</v>
      </c>
      <c r="I289" s="15">
        <f t="shared" si="159"/>
        <v>-31.319999999999997</v>
      </c>
      <c r="J289" s="15"/>
      <c r="K289" s="15"/>
      <c r="L289" s="15"/>
    </row>
    <row r="290" spans="1:12" x14ac:dyDescent="0.25">
      <c r="C290" s="15"/>
      <c r="E290" s="15">
        <v>76227</v>
      </c>
      <c r="F290" s="15">
        <v>76868</v>
      </c>
      <c r="G290" s="15">
        <f t="shared" si="158"/>
        <v>641</v>
      </c>
      <c r="H290" s="15">
        <v>0.75</v>
      </c>
      <c r="I290" s="15">
        <f t="shared" si="159"/>
        <v>480.75</v>
      </c>
      <c r="J290" s="15">
        <f>SUM(I287:I290)</f>
        <v>361.89</v>
      </c>
      <c r="K290" s="15">
        <f>SUM(G287:G290)</f>
        <v>1300</v>
      </c>
      <c r="L290" s="15">
        <f t="shared" ref="L290" si="160">J290/K290</f>
        <v>0.27837692307692308</v>
      </c>
    </row>
    <row r="291" spans="1:12" x14ac:dyDescent="0.25">
      <c r="C291" s="15"/>
      <c r="L291" s="15"/>
    </row>
    <row r="292" spans="1:12" x14ac:dyDescent="0.25">
      <c r="A292" s="1" t="s">
        <v>168</v>
      </c>
      <c r="B292" s="1" t="s">
        <v>120</v>
      </c>
      <c r="C292" s="15">
        <v>20</v>
      </c>
      <c r="E292" s="15">
        <v>75568</v>
      </c>
      <c r="F292" s="15">
        <v>75950</v>
      </c>
      <c r="G292" s="15">
        <f t="shared" ref="G292:G295" si="161">ABS(E292-F292)</f>
        <v>382</v>
      </c>
      <c r="H292" s="15">
        <v>0.53</v>
      </c>
      <c r="I292" s="15">
        <f t="shared" ref="I292:I295" si="162">G292*H292</f>
        <v>202.46</v>
      </c>
      <c r="J292" s="15"/>
      <c r="K292" s="15"/>
      <c r="L292" s="15"/>
    </row>
    <row r="293" spans="1:12" x14ac:dyDescent="0.25">
      <c r="C293" s="15"/>
      <c r="E293" s="15">
        <v>75950</v>
      </c>
      <c r="F293" s="15">
        <v>76200</v>
      </c>
      <c r="G293" s="15">
        <f t="shared" si="161"/>
        <v>250</v>
      </c>
      <c r="H293" s="15">
        <v>-1.1599999999999999</v>
      </c>
      <c r="I293" s="15">
        <f t="shared" si="162"/>
        <v>-290</v>
      </c>
      <c r="J293" s="15"/>
      <c r="K293" s="15"/>
      <c r="L293" s="15"/>
    </row>
    <row r="294" spans="1:12" x14ac:dyDescent="0.25">
      <c r="C294" s="15"/>
      <c r="E294" s="15">
        <v>76200</v>
      </c>
      <c r="F294" s="15">
        <v>76227</v>
      </c>
      <c r="G294" s="15">
        <f t="shared" si="161"/>
        <v>27</v>
      </c>
      <c r="H294" s="15">
        <v>-1.1599999999999999</v>
      </c>
      <c r="I294" s="15">
        <f t="shared" si="162"/>
        <v>-31.319999999999997</v>
      </c>
      <c r="J294" s="15"/>
      <c r="K294" s="15"/>
      <c r="L294" s="15"/>
    </row>
    <row r="295" spans="1:12" x14ac:dyDescent="0.25">
      <c r="C295" s="15"/>
      <c r="E295" s="15">
        <v>76227</v>
      </c>
      <c r="F295" s="15">
        <v>76868</v>
      </c>
      <c r="G295" s="15">
        <f t="shared" si="161"/>
        <v>641</v>
      </c>
      <c r="H295" s="15">
        <v>0.75</v>
      </c>
      <c r="I295" s="15">
        <f t="shared" si="162"/>
        <v>480.75</v>
      </c>
      <c r="J295" s="15">
        <f>SUM(I292:I295)</f>
        <v>361.89</v>
      </c>
      <c r="K295" s="15">
        <f>SUM(G292:G295)</f>
        <v>1300</v>
      </c>
      <c r="L295" s="15">
        <f t="shared" ref="L295" si="163">J295/K295</f>
        <v>0.27837692307692308</v>
      </c>
    </row>
    <row r="296" spans="1:12" x14ac:dyDescent="0.25">
      <c r="C296" s="15"/>
    </row>
    <row r="297" spans="1:12" x14ac:dyDescent="0.25">
      <c r="A297" s="1" t="s">
        <v>144</v>
      </c>
      <c r="C297" s="15">
        <v>15</v>
      </c>
      <c r="E297" s="15">
        <v>76200</v>
      </c>
      <c r="F297" s="15">
        <v>76227</v>
      </c>
      <c r="G297" s="15">
        <f t="shared" ref="G297:G298" si="164">ABS(E297-F297)</f>
        <v>27</v>
      </c>
      <c r="H297" s="15">
        <v>-1.1599999999999999</v>
      </c>
      <c r="I297" s="15">
        <f t="shared" ref="I297:I298" si="165">G297*H297</f>
        <v>-31.319999999999997</v>
      </c>
      <c r="J297" s="15"/>
      <c r="K297" s="15"/>
      <c r="L297" s="15"/>
    </row>
    <row r="298" spans="1:12" x14ac:dyDescent="0.25">
      <c r="C298" s="15"/>
      <c r="E298" s="15">
        <v>76227</v>
      </c>
      <c r="F298" s="15">
        <v>76868</v>
      </c>
      <c r="G298" s="15">
        <f t="shared" si="164"/>
        <v>641</v>
      </c>
      <c r="H298" s="15">
        <v>0.75</v>
      </c>
      <c r="I298" s="15">
        <f t="shared" si="165"/>
        <v>480.75</v>
      </c>
      <c r="J298" s="15">
        <f>SUM(I297:I298)</f>
        <v>449.43</v>
      </c>
      <c r="K298" s="15">
        <f>SUM(G297:G298)</f>
        <v>668</v>
      </c>
      <c r="L298" s="15">
        <f t="shared" ref="L298" si="166">J298/K298</f>
        <v>0.67279940119760484</v>
      </c>
    </row>
    <row r="299" spans="1:12" x14ac:dyDescent="0.25">
      <c r="C299" s="15"/>
    </row>
    <row r="300" spans="1:12" x14ac:dyDescent="0.25">
      <c r="A300" s="1" t="s">
        <v>144</v>
      </c>
      <c r="C300" s="15" t="s">
        <v>122</v>
      </c>
      <c r="E300" s="15">
        <v>76244</v>
      </c>
      <c r="F300" s="15">
        <v>76868</v>
      </c>
      <c r="G300" s="15">
        <f t="shared" ref="G300" si="167">ABS(E300-F300)</f>
        <v>624</v>
      </c>
      <c r="H300" s="15">
        <v>0.75</v>
      </c>
      <c r="I300" s="15">
        <f t="shared" ref="I300" si="168">G300*H300</f>
        <v>468</v>
      </c>
      <c r="J300" s="15">
        <f>SUM(I299:I300)</f>
        <v>468</v>
      </c>
      <c r="K300" s="15">
        <f>SUM(G299:G300)</f>
        <v>624</v>
      </c>
      <c r="L300" s="15">
        <f t="shared" ref="L300" si="169">J300/K300</f>
        <v>0.75</v>
      </c>
    </row>
    <row r="301" spans="1:12" x14ac:dyDescent="0.25">
      <c r="C301" s="15"/>
      <c r="E301" s="15"/>
      <c r="F301" s="15"/>
      <c r="G301" s="15"/>
      <c r="H301" s="15"/>
      <c r="I301" s="15"/>
      <c r="J301" s="15"/>
      <c r="K301" s="15"/>
      <c r="L301" s="15"/>
    </row>
    <row r="302" spans="1:12" x14ac:dyDescent="0.25">
      <c r="A302" s="1" t="s">
        <v>170</v>
      </c>
      <c r="B302" s="1" t="s">
        <v>143</v>
      </c>
      <c r="C302" s="15">
        <v>15</v>
      </c>
      <c r="E302" s="15">
        <v>76200</v>
      </c>
      <c r="F302" s="15">
        <v>76227</v>
      </c>
      <c r="G302" s="15">
        <f t="shared" ref="G302:G303" si="170">ABS(E302-F302)</f>
        <v>27</v>
      </c>
      <c r="H302" s="15">
        <v>-1.1599999999999999</v>
      </c>
      <c r="I302" s="15">
        <f t="shared" ref="I302:I303" si="171">G302*H302</f>
        <v>-31.319999999999997</v>
      </c>
      <c r="J302" s="15"/>
      <c r="K302" s="15"/>
      <c r="L302" s="15"/>
    </row>
    <row r="303" spans="1:12" x14ac:dyDescent="0.25">
      <c r="C303" s="15"/>
      <c r="E303" s="15">
        <v>76227</v>
      </c>
      <c r="F303" s="15">
        <v>76868</v>
      </c>
      <c r="G303" s="15">
        <f t="shared" si="170"/>
        <v>641</v>
      </c>
      <c r="H303" s="15">
        <v>0.75</v>
      </c>
      <c r="I303" s="15">
        <f t="shared" si="171"/>
        <v>480.75</v>
      </c>
      <c r="J303" s="15">
        <f>SUM(I302:I303)</f>
        <v>449.43</v>
      </c>
      <c r="K303" s="15">
        <f>SUM(G302:G303)</f>
        <v>668</v>
      </c>
      <c r="L303" s="15">
        <f t="shared" ref="L303" si="172">J303/K303</f>
        <v>0.67279940119760484</v>
      </c>
    </row>
    <row r="305" spans="1:12" x14ac:dyDescent="0.25">
      <c r="A305" s="1" t="s">
        <v>170</v>
      </c>
      <c r="B305" s="1" t="s">
        <v>143</v>
      </c>
      <c r="C305" s="15" t="s">
        <v>122</v>
      </c>
      <c r="E305" s="15">
        <v>76244</v>
      </c>
      <c r="F305" s="15">
        <v>76868</v>
      </c>
      <c r="G305" s="15">
        <f t="shared" ref="G305" si="173">ABS(E305-F305)</f>
        <v>624</v>
      </c>
      <c r="H305" s="15">
        <v>0.75</v>
      </c>
      <c r="I305" s="15">
        <f t="shared" ref="I305" si="174">G305*H305</f>
        <v>468</v>
      </c>
      <c r="J305" s="15">
        <f>SUM(I301:I305)</f>
        <v>917.43000000000006</v>
      </c>
      <c r="K305" s="15">
        <f>SUM(G301:G305)</f>
        <v>1292</v>
      </c>
      <c r="L305" s="15">
        <f t="shared" ref="L305" si="175">J305/K305</f>
        <v>0.71008513931888551</v>
      </c>
    </row>
    <row r="306" spans="1:12" x14ac:dyDescent="0.25">
      <c r="C306" s="15"/>
      <c r="J306" s="15"/>
      <c r="K306" s="15"/>
      <c r="L306" s="15"/>
    </row>
    <row r="307" spans="1:12" x14ac:dyDescent="0.25">
      <c r="A307" s="1" t="s">
        <v>169</v>
      </c>
      <c r="C307" s="15" t="s">
        <v>124</v>
      </c>
      <c r="E307" s="15">
        <v>76470</v>
      </c>
      <c r="F307" s="15">
        <v>76868</v>
      </c>
      <c r="G307" s="15">
        <f t="shared" ref="G307" si="176">ABS(E307-F307)</f>
        <v>398</v>
      </c>
      <c r="H307" s="15">
        <v>0.75</v>
      </c>
      <c r="I307" s="15">
        <f t="shared" ref="I307" si="177">G307*H307</f>
        <v>298.5</v>
      </c>
      <c r="J307" s="15">
        <f t="shared" ref="J307" si="178">SUM(I306:I307)</f>
        <v>298.5</v>
      </c>
      <c r="K307" s="15">
        <f t="shared" ref="K307" si="179">SUM(G306:G307)</f>
        <v>398</v>
      </c>
      <c r="L307" s="15">
        <f t="shared" ref="L307" si="180">J307/K307</f>
        <v>0.75</v>
      </c>
    </row>
    <row r="308" spans="1:12" x14ac:dyDescent="0.25">
      <c r="C308" s="15"/>
      <c r="E308" s="15"/>
      <c r="F308" s="15"/>
      <c r="G308" s="15"/>
      <c r="H308" s="15"/>
      <c r="I308" s="15"/>
      <c r="J308" s="15"/>
      <c r="K308" s="15"/>
      <c r="L308" s="15"/>
    </row>
    <row r="309" spans="1:12" x14ac:dyDescent="0.25">
      <c r="C309" s="15"/>
    </row>
    <row r="310" spans="1:12" x14ac:dyDescent="0.25">
      <c r="C310" s="15"/>
    </row>
    <row r="311" spans="1:12" x14ac:dyDescent="0.25">
      <c r="C311" s="15"/>
    </row>
    <row r="312" spans="1:12" x14ac:dyDescent="0.25">
      <c r="C312" s="15"/>
    </row>
    <row r="313" spans="1:12" x14ac:dyDescent="0.25">
      <c r="C313" s="15"/>
    </row>
    <row r="314" spans="1:12" x14ac:dyDescent="0.25">
      <c r="C314" s="15"/>
    </row>
    <row r="315" spans="1:12" x14ac:dyDescent="0.25">
      <c r="C315" s="15"/>
    </row>
    <row r="316" spans="1:12" x14ac:dyDescent="0.25">
      <c r="C316" s="15"/>
    </row>
    <row r="317" spans="1:12" x14ac:dyDescent="0.25">
      <c r="C317" s="15"/>
    </row>
    <row r="318" spans="1:12" x14ac:dyDescent="0.25">
      <c r="C318" s="15"/>
    </row>
    <row r="319" spans="1:12" x14ac:dyDescent="0.25">
      <c r="C31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opLeftCell="A15" zoomScaleNormal="100" workbookViewId="0">
      <selection sqref="A1:AD37"/>
    </sheetView>
  </sheetViews>
  <sheetFormatPr defaultColWidth="8.85546875" defaultRowHeight="15" x14ac:dyDescent="0.25"/>
  <cols>
    <col min="1" max="2" width="8.85546875" style="1"/>
    <col min="3" max="3" width="9.5703125" style="1" customWidth="1"/>
    <col min="4" max="4" width="8.85546875" style="1"/>
    <col min="5" max="5" width="10.85546875" style="1" customWidth="1"/>
    <col min="6" max="29" width="8.85546875" style="1"/>
    <col min="30" max="30" width="18.85546875" style="1" customWidth="1"/>
    <col min="31" max="16384" width="8.85546875" style="1"/>
  </cols>
  <sheetData>
    <row r="1" spans="1:30" ht="15" customHeight="1" x14ac:dyDescent="0.25"/>
    <row r="2" spans="1:30" ht="15" customHeight="1" x14ac:dyDescent="0.3">
      <c r="B2" s="3" t="s">
        <v>31</v>
      </c>
    </row>
    <row r="3" spans="1:30" ht="15" customHeight="1" thickBot="1" x14ac:dyDescent="0.3"/>
    <row r="4" spans="1:30" ht="76.900000000000006" customHeight="1" thickBot="1" x14ac:dyDescent="0.3">
      <c r="A4" s="13" t="s">
        <v>46</v>
      </c>
      <c r="B4" s="18"/>
      <c r="C4" s="18"/>
      <c r="D4" s="18"/>
      <c r="E4" s="19"/>
      <c r="F4" s="19"/>
      <c r="G4" s="20"/>
      <c r="H4" s="29"/>
      <c r="I4" s="20"/>
      <c r="J4" s="22" t="s">
        <v>62</v>
      </c>
      <c r="K4" s="22" t="s">
        <v>62</v>
      </c>
      <c r="L4" s="24" t="s">
        <v>62</v>
      </c>
      <c r="M4" s="19"/>
      <c r="N4" s="29"/>
      <c r="O4" s="31" t="s">
        <v>47</v>
      </c>
      <c r="P4" s="27" t="s">
        <v>67</v>
      </c>
      <c r="Q4" s="26" t="s">
        <v>65</v>
      </c>
      <c r="R4" s="25" t="s">
        <v>68</v>
      </c>
      <c r="S4" s="26" t="s">
        <v>68</v>
      </c>
      <c r="T4" s="52" t="s">
        <v>48</v>
      </c>
      <c r="U4" s="53" t="s">
        <v>48</v>
      </c>
      <c r="V4" s="28" t="s">
        <v>63</v>
      </c>
      <c r="W4" s="21" t="s">
        <v>63</v>
      </c>
      <c r="X4" s="23" t="s">
        <v>64</v>
      </c>
      <c r="Y4" s="23" t="s">
        <v>64</v>
      </c>
      <c r="Z4" s="30" t="s">
        <v>66</v>
      </c>
      <c r="AA4" s="19"/>
      <c r="AB4" s="18"/>
      <c r="AC4" s="19"/>
      <c r="AD4" s="19"/>
    </row>
    <row r="5" spans="1:30" ht="13.9" customHeight="1" thickBot="1" x14ac:dyDescent="0.3">
      <c r="B5" s="2" t="s">
        <v>0</v>
      </c>
      <c r="C5" s="17" t="s">
        <v>1</v>
      </c>
      <c r="D5" s="2" t="s">
        <v>2</v>
      </c>
      <c r="E5" s="17" t="s">
        <v>3</v>
      </c>
      <c r="F5" s="2" t="s">
        <v>201</v>
      </c>
      <c r="G5" s="17" t="s">
        <v>4</v>
      </c>
      <c r="H5" s="2" t="s">
        <v>5</v>
      </c>
      <c r="I5" s="17" t="s">
        <v>6</v>
      </c>
      <c r="J5" s="2" t="s">
        <v>7</v>
      </c>
      <c r="K5" s="17" t="s">
        <v>8</v>
      </c>
      <c r="L5" s="2" t="s">
        <v>9</v>
      </c>
      <c r="M5" s="17" t="s">
        <v>10</v>
      </c>
      <c r="N5" s="2" t="s">
        <v>11</v>
      </c>
      <c r="O5" s="17" t="s">
        <v>12</v>
      </c>
      <c r="P5" s="2" t="s">
        <v>13</v>
      </c>
      <c r="Q5" s="17" t="s">
        <v>14</v>
      </c>
      <c r="R5" s="2" t="s">
        <v>15</v>
      </c>
      <c r="S5" s="17" t="s">
        <v>16</v>
      </c>
      <c r="T5" s="2" t="s">
        <v>17</v>
      </c>
      <c r="U5" s="17" t="s">
        <v>41</v>
      </c>
      <c r="V5" s="2" t="s">
        <v>42</v>
      </c>
      <c r="W5" s="17" t="s">
        <v>45</v>
      </c>
      <c r="X5" s="2" t="s">
        <v>55</v>
      </c>
      <c r="Y5" s="17" t="s">
        <v>56</v>
      </c>
      <c r="Z5" s="2" t="s">
        <v>57</v>
      </c>
      <c r="AA5" s="17" t="s">
        <v>58</v>
      </c>
      <c r="AB5" s="2" t="s">
        <v>59</v>
      </c>
      <c r="AC5" s="17" t="s">
        <v>60</v>
      </c>
      <c r="AD5" s="2" t="s">
        <v>69</v>
      </c>
    </row>
    <row r="6" spans="1:30" ht="91.5" thickBot="1" x14ac:dyDescent="0.3">
      <c r="B6" s="6" t="s">
        <v>18</v>
      </c>
      <c r="C6" s="7" t="s">
        <v>19</v>
      </c>
      <c r="D6" s="8" t="s">
        <v>20</v>
      </c>
      <c r="E6" s="8" t="s">
        <v>76</v>
      </c>
      <c r="F6" s="9" t="s">
        <v>22</v>
      </c>
      <c r="G6" s="9" t="s">
        <v>21</v>
      </c>
      <c r="H6" s="10" t="s">
        <v>23</v>
      </c>
      <c r="I6" s="11" t="s">
        <v>24</v>
      </c>
      <c r="J6" s="9" t="s">
        <v>200</v>
      </c>
      <c r="K6" s="9" t="s">
        <v>43</v>
      </c>
      <c r="L6" s="16" t="s">
        <v>102</v>
      </c>
      <c r="M6" s="16" t="s">
        <v>75</v>
      </c>
      <c r="N6" s="16" t="s">
        <v>70</v>
      </c>
      <c r="O6" s="11" t="s">
        <v>25</v>
      </c>
      <c r="P6" s="9" t="s">
        <v>26</v>
      </c>
      <c r="Q6" s="9" t="s">
        <v>74</v>
      </c>
      <c r="R6" s="11" t="s">
        <v>72</v>
      </c>
      <c r="S6" s="9" t="s">
        <v>73</v>
      </c>
      <c r="T6" s="12" t="s">
        <v>44</v>
      </c>
      <c r="U6" s="9" t="s">
        <v>71</v>
      </c>
      <c r="V6" s="9" t="s">
        <v>49</v>
      </c>
      <c r="W6" s="9" t="s">
        <v>50</v>
      </c>
      <c r="X6" s="9" t="s">
        <v>51</v>
      </c>
      <c r="Y6" s="9" t="s">
        <v>52</v>
      </c>
      <c r="Z6" s="12" t="s">
        <v>27</v>
      </c>
      <c r="AA6" s="9" t="s">
        <v>54</v>
      </c>
      <c r="AB6" s="11" t="s">
        <v>53</v>
      </c>
      <c r="AC6" s="16" t="s">
        <v>28</v>
      </c>
      <c r="AD6" s="12" t="s">
        <v>29</v>
      </c>
    </row>
    <row r="7" spans="1:30" ht="25.15" customHeight="1" thickBot="1" x14ac:dyDescent="0.3">
      <c r="B7" s="18">
        <v>1</v>
      </c>
      <c r="C7" s="32" t="s">
        <v>199</v>
      </c>
      <c r="D7" s="33" t="s">
        <v>61</v>
      </c>
      <c r="E7" s="32" t="s">
        <v>83</v>
      </c>
      <c r="F7" s="32">
        <v>48895</v>
      </c>
      <c r="G7" s="33">
        <v>49485</v>
      </c>
      <c r="H7" s="34">
        <f>ABS(G7-F7)</f>
        <v>590</v>
      </c>
      <c r="I7" s="33">
        <v>1.296</v>
      </c>
      <c r="J7" s="35">
        <v>15</v>
      </c>
      <c r="K7" s="35">
        <v>1</v>
      </c>
      <c r="L7" s="36">
        <f>J7+K7</f>
        <v>16</v>
      </c>
      <c r="M7" s="32">
        <v>2.31</v>
      </c>
      <c r="N7" s="37">
        <f>M7*1.2+L7</f>
        <v>18.771999999999998</v>
      </c>
      <c r="O7" s="33">
        <v>4.8</v>
      </c>
      <c r="P7" s="38">
        <f>O7*L7*1.467</f>
        <v>112.6656</v>
      </c>
      <c r="Q7" s="33">
        <v>1.67</v>
      </c>
      <c r="R7" s="39">
        <f>0.733*N7*N7/(Q7+(0.219*I7))</f>
        <v>132.20248715953943</v>
      </c>
      <c r="S7" s="39">
        <f>0.733*N7*N7/(Q7-(0.219*I7))</f>
        <v>186.34025713329331</v>
      </c>
      <c r="T7" s="32">
        <v>1.2</v>
      </c>
      <c r="U7" s="40">
        <f>1.467*(0.5*M7*T7+L7)*T7</f>
        <v>30.606314400000002</v>
      </c>
      <c r="V7" s="33">
        <v>0.5</v>
      </c>
      <c r="W7" s="41">
        <f>N7*1.467*V7</f>
        <v>13.769261999999999</v>
      </c>
      <c r="X7" s="42">
        <v>1</v>
      </c>
      <c r="Y7" s="43">
        <f>N7*1.467*X7</f>
        <v>27.538523999999999</v>
      </c>
      <c r="Z7" s="33">
        <v>28</v>
      </c>
      <c r="AA7" s="32"/>
      <c r="AB7" s="44">
        <f>P7+U7+W7+Y7+R7+Z7</f>
        <v>344.78218755953947</v>
      </c>
      <c r="AC7" s="45">
        <f t="shared" ref="AC7:AC17" si="0">H7-AB7</f>
        <v>245.21781244046053</v>
      </c>
      <c r="AD7" s="46" t="s">
        <v>30</v>
      </c>
    </row>
    <row r="8" spans="1:30" ht="25.15" customHeight="1" thickBot="1" x14ac:dyDescent="0.3">
      <c r="B8" s="18"/>
      <c r="C8" s="32"/>
      <c r="D8" s="33"/>
      <c r="E8" s="32" t="s">
        <v>83</v>
      </c>
      <c r="F8" s="32">
        <v>48895</v>
      </c>
      <c r="G8" s="33">
        <v>50100</v>
      </c>
      <c r="H8" s="34">
        <f t="shared" ref="H8:H17" si="1">ABS(G8-F8)</f>
        <v>1205</v>
      </c>
      <c r="I8" s="33">
        <v>2.4670000000000001</v>
      </c>
      <c r="J8" s="35">
        <v>35</v>
      </c>
      <c r="K8" s="35">
        <v>2</v>
      </c>
      <c r="L8" s="36">
        <f t="shared" ref="L8:L17" si="2">J8+K8</f>
        <v>37</v>
      </c>
      <c r="M8" s="32">
        <v>1.6007</v>
      </c>
      <c r="N8" s="37">
        <f t="shared" ref="N8:N17" si="3">M8*1.2+L8</f>
        <v>38.920839999999998</v>
      </c>
      <c r="O8" s="33">
        <v>4.8</v>
      </c>
      <c r="P8" s="38">
        <f t="shared" ref="P8:P17" si="4">O8*L8*1.467</f>
        <v>260.53919999999999</v>
      </c>
      <c r="Q8" s="33">
        <v>1.67</v>
      </c>
      <c r="R8" s="39">
        <f t="shared" ref="R8:R17" si="5">0.733*N8*N8/(Q8+(0.219*I8))</f>
        <v>502.36857590080712</v>
      </c>
      <c r="S8" s="39">
        <f t="shared" ref="S8:S17" si="6">0.733*N8*N8/(Q8-(0.219*I8))</f>
        <v>982.86727621983425</v>
      </c>
      <c r="T8" s="32">
        <v>1.2</v>
      </c>
      <c r="U8" s="40">
        <f t="shared" ref="U8:U17" si="7">1.467*(0.5*M8*T8+L8)*T8</f>
        <v>66.825523368000006</v>
      </c>
      <c r="V8" s="33">
        <v>0.5</v>
      </c>
      <c r="W8" s="41">
        <f t="shared" ref="W8:W17" si="8">N8*1.467*V8</f>
        <v>28.54843614</v>
      </c>
      <c r="X8" s="42">
        <v>1</v>
      </c>
      <c r="Y8" s="43">
        <f t="shared" ref="Y8:Y17" si="9">N8*1.467*X8</f>
        <v>57.096872279999999</v>
      </c>
      <c r="Z8" s="33">
        <v>28</v>
      </c>
      <c r="AA8" s="32"/>
      <c r="AB8" s="44">
        <f t="shared" ref="AB8:AB17" si="10">P8+U8+W8+Y8+R8+Z8</f>
        <v>943.37860768880705</v>
      </c>
      <c r="AC8" s="45">
        <f t="shared" si="0"/>
        <v>261.62139231119295</v>
      </c>
      <c r="AD8" s="46" t="s">
        <v>30</v>
      </c>
    </row>
    <row r="9" spans="1:30" ht="25.15" customHeight="1" thickBot="1" x14ac:dyDescent="0.3">
      <c r="B9" s="18">
        <v>1</v>
      </c>
      <c r="C9" s="32" t="s">
        <v>199</v>
      </c>
      <c r="D9" s="33" t="s">
        <v>61</v>
      </c>
      <c r="E9" s="32" t="s">
        <v>82</v>
      </c>
      <c r="F9" s="32">
        <v>49485</v>
      </c>
      <c r="G9" s="33">
        <v>50100</v>
      </c>
      <c r="H9" s="34">
        <f t="shared" si="1"/>
        <v>615</v>
      </c>
      <c r="I9" s="33">
        <v>3.59</v>
      </c>
      <c r="J9" s="35">
        <v>20</v>
      </c>
      <c r="K9" s="35">
        <v>1</v>
      </c>
      <c r="L9" s="36">
        <f t="shared" si="2"/>
        <v>21</v>
      </c>
      <c r="M9" s="32">
        <v>2.31</v>
      </c>
      <c r="N9" s="37">
        <f t="shared" si="3"/>
        <v>23.771999999999998</v>
      </c>
      <c r="O9" s="33">
        <v>4.8</v>
      </c>
      <c r="P9" s="38">
        <f t="shared" si="4"/>
        <v>147.87360000000001</v>
      </c>
      <c r="Q9" s="33">
        <v>1.67</v>
      </c>
      <c r="R9" s="39">
        <f t="shared" si="5"/>
        <v>168.64362260230189</v>
      </c>
      <c r="S9" s="39">
        <f t="shared" si="6"/>
        <v>468.69069832426248</v>
      </c>
      <c r="T9" s="32">
        <v>1.2</v>
      </c>
      <c r="U9" s="40">
        <f t="shared" si="7"/>
        <v>39.408314400000002</v>
      </c>
      <c r="V9" s="33">
        <v>0.5</v>
      </c>
      <c r="W9" s="41">
        <f t="shared" si="8"/>
        <v>17.436761999999998</v>
      </c>
      <c r="X9" s="42">
        <v>1</v>
      </c>
      <c r="Y9" s="43">
        <f t="shared" si="9"/>
        <v>34.873523999999996</v>
      </c>
      <c r="Z9" s="33">
        <v>28</v>
      </c>
      <c r="AA9" s="32"/>
      <c r="AB9" s="44">
        <f t="shared" si="10"/>
        <v>436.23582300230191</v>
      </c>
      <c r="AC9" s="45">
        <f t="shared" si="0"/>
        <v>178.76417699769809</v>
      </c>
      <c r="AD9" s="46" t="s">
        <v>30</v>
      </c>
    </row>
    <row r="10" spans="1:30" ht="25.15" customHeight="1" thickBot="1" x14ac:dyDescent="0.3">
      <c r="B10" s="18"/>
      <c r="C10" s="32"/>
      <c r="D10" s="33"/>
      <c r="E10" s="32" t="s">
        <v>82</v>
      </c>
      <c r="F10" s="32">
        <v>49485</v>
      </c>
      <c r="G10" s="33">
        <v>51066</v>
      </c>
      <c r="H10" s="34">
        <f t="shared" si="1"/>
        <v>1581</v>
      </c>
      <c r="I10" s="33">
        <v>1.879</v>
      </c>
      <c r="J10" s="35">
        <v>45</v>
      </c>
      <c r="K10" s="35">
        <v>2</v>
      </c>
      <c r="L10" s="36">
        <f t="shared" si="2"/>
        <v>47</v>
      </c>
      <c r="M10" s="32">
        <v>1.0565</v>
      </c>
      <c r="N10" s="37">
        <f t="shared" si="3"/>
        <v>48.267800000000001</v>
      </c>
      <c r="O10" s="33">
        <v>4.8</v>
      </c>
      <c r="P10" s="38">
        <f t="shared" si="4"/>
        <v>330.95519999999999</v>
      </c>
      <c r="Q10" s="33">
        <v>1.67</v>
      </c>
      <c r="R10" s="39">
        <f t="shared" si="5"/>
        <v>820.43156301328725</v>
      </c>
      <c r="S10" s="39">
        <f t="shared" si="6"/>
        <v>1356.9570725473125</v>
      </c>
      <c r="T10" s="32">
        <v>1.2</v>
      </c>
      <c r="U10" s="40">
        <f t="shared" si="7"/>
        <v>83.854717559999997</v>
      </c>
      <c r="V10" s="33">
        <v>0.5</v>
      </c>
      <c r="W10" s="41">
        <f t="shared" si="8"/>
        <v>35.404431300000006</v>
      </c>
      <c r="X10" s="42">
        <v>1</v>
      </c>
      <c r="Y10" s="43">
        <f t="shared" si="9"/>
        <v>70.808862600000012</v>
      </c>
      <c r="Z10" s="33">
        <v>28</v>
      </c>
      <c r="AA10" s="32"/>
      <c r="AB10" s="44">
        <f t="shared" si="10"/>
        <v>1369.4547744732872</v>
      </c>
      <c r="AC10" s="45">
        <f t="shared" si="0"/>
        <v>211.54522552671278</v>
      </c>
      <c r="AD10" s="46" t="s">
        <v>30</v>
      </c>
    </row>
    <row r="11" spans="1:30" ht="25.15" customHeight="1" thickBot="1" x14ac:dyDescent="0.3">
      <c r="B11" s="18"/>
      <c r="C11" s="32"/>
      <c r="D11" s="33"/>
      <c r="E11" s="32" t="s">
        <v>82</v>
      </c>
      <c r="F11" s="32">
        <v>49485</v>
      </c>
      <c r="G11" s="33">
        <v>52032</v>
      </c>
      <c r="H11" s="34">
        <f t="shared" si="1"/>
        <v>2547</v>
      </c>
      <c r="I11" s="33">
        <v>-0.40500000000000003</v>
      </c>
      <c r="J11" s="35">
        <v>55</v>
      </c>
      <c r="K11" s="35">
        <v>2</v>
      </c>
      <c r="L11" s="36">
        <f t="shared" si="2"/>
        <v>57</v>
      </c>
      <c r="M11" s="32">
        <v>0.6079</v>
      </c>
      <c r="N11" s="37">
        <f t="shared" si="3"/>
        <v>57.729480000000002</v>
      </c>
      <c r="O11" s="33">
        <v>4.8</v>
      </c>
      <c r="P11" s="38">
        <f t="shared" si="4"/>
        <v>401.37119999999999</v>
      </c>
      <c r="Q11" s="33">
        <v>1.67</v>
      </c>
      <c r="R11" s="39">
        <f t="shared" si="5"/>
        <v>1544.8404116629006</v>
      </c>
      <c r="S11" s="39">
        <f t="shared" si="6"/>
        <v>1389.0207609418367</v>
      </c>
      <c r="T11" s="32">
        <v>1.2</v>
      </c>
      <c r="U11" s="40">
        <f t="shared" si="7"/>
        <v>100.98488829599999</v>
      </c>
      <c r="V11" s="33">
        <v>0.5</v>
      </c>
      <c r="W11" s="41">
        <f t="shared" si="8"/>
        <v>42.344573580000002</v>
      </c>
      <c r="X11" s="42">
        <v>1</v>
      </c>
      <c r="Y11" s="43">
        <f t="shared" si="9"/>
        <v>84.689147160000005</v>
      </c>
      <c r="Z11" s="33">
        <v>28</v>
      </c>
      <c r="AA11" s="32"/>
      <c r="AB11" s="44">
        <f t="shared" si="10"/>
        <v>2202.2302206989007</v>
      </c>
      <c r="AC11" s="45">
        <f t="shared" si="0"/>
        <v>344.76977930109933</v>
      </c>
      <c r="AD11" s="46" t="s">
        <v>30</v>
      </c>
    </row>
    <row r="12" spans="1:30" ht="25.15" customHeight="1" thickBot="1" x14ac:dyDescent="0.3">
      <c r="B12" s="18">
        <v>1</v>
      </c>
      <c r="C12" s="32" t="s">
        <v>199</v>
      </c>
      <c r="D12" s="33" t="s">
        <v>61</v>
      </c>
      <c r="E12" s="32" t="s">
        <v>85</v>
      </c>
      <c r="F12" s="32">
        <v>50100</v>
      </c>
      <c r="G12" s="33">
        <v>51066</v>
      </c>
      <c r="H12" s="34">
        <f t="shared" si="1"/>
        <v>966</v>
      </c>
      <c r="I12" s="33">
        <v>0.79020000000000001</v>
      </c>
      <c r="J12" s="35">
        <v>25</v>
      </c>
      <c r="K12" s="35">
        <v>2</v>
      </c>
      <c r="L12" s="36">
        <f t="shared" si="2"/>
        <v>27</v>
      </c>
      <c r="M12" s="32">
        <v>2.2406000000000001</v>
      </c>
      <c r="N12" s="37">
        <f t="shared" si="3"/>
        <v>29.68872</v>
      </c>
      <c r="O12" s="33">
        <v>4.8</v>
      </c>
      <c r="P12" s="38">
        <f t="shared" si="4"/>
        <v>190.1232</v>
      </c>
      <c r="Q12" s="33">
        <v>1.67</v>
      </c>
      <c r="R12" s="39">
        <f t="shared" si="5"/>
        <v>350.54914284637118</v>
      </c>
      <c r="S12" s="39">
        <f t="shared" si="6"/>
        <v>431.59929849833429</v>
      </c>
      <c r="T12" s="32">
        <v>1.2</v>
      </c>
      <c r="U12" s="40">
        <f t="shared" si="7"/>
        <v>49.897411343999998</v>
      </c>
      <c r="V12" s="33">
        <v>0.5</v>
      </c>
      <c r="W12" s="41">
        <f t="shared" si="8"/>
        <v>21.776676120000001</v>
      </c>
      <c r="X12" s="42">
        <v>1</v>
      </c>
      <c r="Y12" s="43">
        <f t="shared" si="9"/>
        <v>43.553352240000002</v>
      </c>
      <c r="Z12" s="33">
        <v>28</v>
      </c>
      <c r="AA12" s="32"/>
      <c r="AB12" s="44">
        <f t="shared" si="10"/>
        <v>683.89978255037113</v>
      </c>
      <c r="AC12" s="45">
        <f t="shared" si="0"/>
        <v>282.10021744962887</v>
      </c>
      <c r="AD12" s="46" t="s">
        <v>30</v>
      </c>
    </row>
    <row r="13" spans="1:30" ht="25.15" customHeight="1" thickBot="1" x14ac:dyDescent="0.3">
      <c r="B13" s="18"/>
      <c r="C13" s="32"/>
      <c r="D13" s="33"/>
      <c r="E13" s="32" t="s">
        <v>85</v>
      </c>
      <c r="F13" s="32">
        <v>50100</v>
      </c>
      <c r="G13" s="33">
        <v>52032</v>
      </c>
      <c r="H13" s="34">
        <f t="shared" si="1"/>
        <v>1932</v>
      </c>
      <c r="I13" s="33">
        <v>-1.677</v>
      </c>
      <c r="J13" s="35">
        <v>35</v>
      </c>
      <c r="K13" s="35">
        <v>2</v>
      </c>
      <c r="L13" s="36">
        <f t="shared" si="2"/>
        <v>37</v>
      </c>
      <c r="M13" s="32">
        <v>1.6007</v>
      </c>
      <c r="N13" s="37">
        <f t="shared" si="3"/>
        <v>38.920839999999998</v>
      </c>
      <c r="O13" s="33">
        <v>4.8</v>
      </c>
      <c r="P13" s="38">
        <f t="shared" si="4"/>
        <v>260.53919999999999</v>
      </c>
      <c r="Q13" s="33">
        <v>1.67</v>
      </c>
      <c r="R13" s="39">
        <f t="shared" si="5"/>
        <v>852.33757800845808</v>
      </c>
      <c r="S13" s="39">
        <f t="shared" si="6"/>
        <v>545.031102691211</v>
      </c>
      <c r="T13" s="32">
        <v>1.2</v>
      </c>
      <c r="U13" s="40">
        <f t="shared" si="7"/>
        <v>66.825523368000006</v>
      </c>
      <c r="V13" s="33">
        <v>0.5</v>
      </c>
      <c r="W13" s="41">
        <f t="shared" si="8"/>
        <v>28.54843614</v>
      </c>
      <c r="X13" s="42">
        <v>1</v>
      </c>
      <c r="Y13" s="43">
        <f t="shared" si="9"/>
        <v>57.096872279999999</v>
      </c>
      <c r="Z13" s="33">
        <v>28</v>
      </c>
      <c r="AA13" s="32"/>
      <c r="AB13" s="44">
        <f t="shared" si="10"/>
        <v>1293.3476097964581</v>
      </c>
      <c r="AC13" s="45">
        <f t="shared" si="0"/>
        <v>638.65239020354193</v>
      </c>
      <c r="AD13" s="46" t="s">
        <v>30</v>
      </c>
    </row>
    <row r="14" spans="1:30" ht="25.15" customHeight="1" thickBot="1" x14ac:dyDescent="0.3">
      <c r="B14" s="18"/>
      <c r="C14" s="32"/>
      <c r="D14" s="33"/>
      <c r="E14" s="32" t="s">
        <v>85</v>
      </c>
      <c r="F14" s="32">
        <v>50100</v>
      </c>
      <c r="G14" s="33">
        <v>52998</v>
      </c>
      <c r="H14" s="34">
        <f t="shared" si="1"/>
        <v>2898</v>
      </c>
      <c r="I14" s="33">
        <v>-0.96199999999999997</v>
      </c>
      <c r="J14" s="35">
        <v>55</v>
      </c>
      <c r="K14" s="35">
        <v>2</v>
      </c>
      <c r="L14" s="36">
        <f t="shared" si="2"/>
        <v>57</v>
      </c>
      <c r="M14" s="32">
        <v>0.6079</v>
      </c>
      <c r="N14" s="37">
        <f t="shared" si="3"/>
        <v>57.729480000000002</v>
      </c>
      <c r="O14" s="33">
        <v>4.8</v>
      </c>
      <c r="P14" s="38">
        <f t="shared" si="4"/>
        <v>401.37119999999999</v>
      </c>
      <c r="Q14" s="33">
        <v>1.67</v>
      </c>
      <c r="R14" s="39">
        <f t="shared" si="5"/>
        <v>1673.9717945488405</v>
      </c>
      <c r="S14" s="39">
        <f t="shared" si="6"/>
        <v>1298.9272311180348</v>
      </c>
      <c r="T14" s="32">
        <v>1.2</v>
      </c>
      <c r="U14" s="40">
        <f t="shared" si="7"/>
        <v>100.98488829599999</v>
      </c>
      <c r="V14" s="33">
        <v>0.5</v>
      </c>
      <c r="W14" s="41">
        <f t="shared" si="8"/>
        <v>42.344573580000002</v>
      </c>
      <c r="X14" s="42">
        <v>1</v>
      </c>
      <c r="Y14" s="43">
        <f t="shared" si="9"/>
        <v>84.689147160000005</v>
      </c>
      <c r="Z14" s="33">
        <v>28</v>
      </c>
      <c r="AA14" s="32"/>
      <c r="AB14" s="44">
        <f t="shared" si="10"/>
        <v>2331.3616035848409</v>
      </c>
      <c r="AC14" s="45">
        <f t="shared" si="0"/>
        <v>566.63839641515915</v>
      </c>
      <c r="AD14" s="46" t="s">
        <v>30</v>
      </c>
    </row>
    <row r="15" spans="1:30" ht="25.15" customHeight="1" thickBot="1" x14ac:dyDescent="0.3">
      <c r="B15" s="18">
        <v>1</v>
      </c>
      <c r="C15" s="32" t="s">
        <v>199</v>
      </c>
      <c r="D15" s="33" t="s">
        <v>61</v>
      </c>
      <c r="E15" s="32" t="s">
        <v>87</v>
      </c>
      <c r="F15" s="32">
        <v>51066</v>
      </c>
      <c r="G15" s="33">
        <v>52998</v>
      </c>
      <c r="H15" s="34">
        <f t="shared" si="1"/>
        <v>1932</v>
      </c>
      <c r="I15" s="33">
        <v>-1.837</v>
      </c>
      <c r="J15" s="35">
        <v>35</v>
      </c>
      <c r="K15" s="35">
        <v>2</v>
      </c>
      <c r="L15" s="36">
        <f t="shared" si="2"/>
        <v>37</v>
      </c>
      <c r="M15" s="32">
        <v>1.6007</v>
      </c>
      <c r="N15" s="37">
        <f t="shared" si="3"/>
        <v>38.920839999999998</v>
      </c>
      <c r="O15" s="33">
        <v>4.8</v>
      </c>
      <c r="P15" s="38">
        <f t="shared" si="4"/>
        <v>260.53919999999999</v>
      </c>
      <c r="Q15" s="33">
        <v>1.67</v>
      </c>
      <c r="R15" s="39">
        <f t="shared" si="5"/>
        <v>875.89676347108536</v>
      </c>
      <c r="S15" s="39">
        <f t="shared" si="6"/>
        <v>535.81532206535667</v>
      </c>
      <c r="T15" s="32">
        <v>1.2</v>
      </c>
      <c r="U15" s="40">
        <f t="shared" si="7"/>
        <v>66.825523368000006</v>
      </c>
      <c r="V15" s="33">
        <v>0.5</v>
      </c>
      <c r="W15" s="41">
        <f t="shared" si="8"/>
        <v>28.54843614</v>
      </c>
      <c r="X15" s="42">
        <v>1</v>
      </c>
      <c r="Y15" s="43">
        <f t="shared" si="9"/>
        <v>57.096872279999999</v>
      </c>
      <c r="Z15" s="33">
        <v>28</v>
      </c>
      <c r="AA15" s="32"/>
      <c r="AB15" s="44">
        <f t="shared" si="10"/>
        <v>1316.9067952590854</v>
      </c>
      <c r="AC15" s="45">
        <f t="shared" si="0"/>
        <v>615.09320474091464</v>
      </c>
      <c r="AD15" s="46" t="s">
        <v>30</v>
      </c>
    </row>
    <row r="16" spans="1:30" ht="25.15" customHeight="1" thickBot="1" x14ac:dyDescent="0.3">
      <c r="B16" s="18"/>
      <c r="C16" s="32"/>
      <c r="D16" s="33"/>
      <c r="E16" s="32" t="s">
        <v>87</v>
      </c>
      <c r="F16" s="32">
        <v>51066</v>
      </c>
      <c r="G16" s="33">
        <v>53964</v>
      </c>
      <c r="H16" s="34">
        <f t="shared" si="1"/>
        <v>2898</v>
      </c>
      <c r="I16" s="33">
        <v>-2.032</v>
      </c>
      <c r="J16" s="35">
        <v>45</v>
      </c>
      <c r="K16" s="35">
        <v>2</v>
      </c>
      <c r="L16" s="36">
        <f t="shared" si="2"/>
        <v>47</v>
      </c>
      <c r="M16" s="32">
        <v>1.0565</v>
      </c>
      <c r="N16" s="37">
        <f t="shared" si="3"/>
        <v>48.267800000000001</v>
      </c>
      <c r="O16" s="33">
        <v>4.8</v>
      </c>
      <c r="P16" s="38">
        <f t="shared" si="4"/>
        <v>330.95519999999999</v>
      </c>
      <c r="Q16" s="33">
        <v>1.67</v>
      </c>
      <c r="R16" s="39">
        <f t="shared" si="5"/>
        <v>1394.073690965917</v>
      </c>
      <c r="S16" s="39">
        <f t="shared" si="6"/>
        <v>807.43388150007956</v>
      </c>
      <c r="T16" s="32">
        <v>1.2</v>
      </c>
      <c r="U16" s="40">
        <f t="shared" si="7"/>
        <v>83.854717559999997</v>
      </c>
      <c r="V16" s="33">
        <v>0.5</v>
      </c>
      <c r="W16" s="41">
        <f t="shared" si="8"/>
        <v>35.404431300000006</v>
      </c>
      <c r="X16" s="42">
        <v>1</v>
      </c>
      <c r="Y16" s="43">
        <f t="shared" si="9"/>
        <v>70.808862600000012</v>
      </c>
      <c r="Z16" s="33">
        <v>28</v>
      </c>
      <c r="AA16" s="32"/>
      <c r="AB16" s="44">
        <f t="shared" si="10"/>
        <v>1943.0969024259171</v>
      </c>
      <c r="AC16" s="45">
        <f t="shared" si="0"/>
        <v>954.90309757408295</v>
      </c>
      <c r="AD16" s="46" t="s">
        <v>30</v>
      </c>
    </row>
    <row r="17" spans="2:30" ht="25.15" customHeight="1" thickBot="1" x14ac:dyDescent="0.3">
      <c r="B17" s="18"/>
      <c r="C17" s="32"/>
      <c r="D17" s="33"/>
      <c r="E17" s="32" t="s">
        <v>87</v>
      </c>
      <c r="F17" s="32">
        <v>51066</v>
      </c>
      <c r="G17" s="33">
        <v>54930</v>
      </c>
      <c r="H17" s="34">
        <f t="shared" si="1"/>
        <v>3864</v>
      </c>
      <c r="I17" s="33">
        <v>-0.81899999999999995</v>
      </c>
      <c r="J17" s="35">
        <v>65</v>
      </c>
      <c r="K17" s="35">
        <v>2</v>
      </c>
      <c r="L17" s="36">
        <f t="shared" si="2"/>
        <v>67</v>
      </c>
      <c r="M17" s="32">
        <v>0.34710000000000002</v>
      </c>
      <c r="N17" s="37">
        <f t="shared" si="3"/>
        <v>67.416520000000006</v>
      </c>
      <c r="O17" s="33">
        <v>4.8</v>
      </c>
      <c r="P17" s="38">
        <f t="shared" si="4"/>
        <v>471.78719999999998</v>
      </c>
      <c r="Q17" s="33">
        <v>1.67</v>
      </c>
      <c r="R17" s="39">
        <f t="shared" si="5"/>
        <v>2234.9311904567935</v>
      </c>
      <c r="S17" s="39">
        <f t="shared" si="6"/>
        <v>1801.4198389667154</v>
      </c>
      <c r="T17" s="32">
        <v>1.2</v>
      </c>
      <c r="U17" s="40">
        <f t="shared" si="7"/>
        <v>118.313420904</v>
      </c>
      <c r="V17" s="33">
        <v>0.5</v>
      </c>
      <c r="W17" s="41">
        <f t="shared" si="8"/>
        <v>49.450017420000009</v>
      </c>
      <c r="X17" s="42">
        <v>1</v>
      </c>
      <c r="Y17" s="43">
        <f t="shared" si="9"/>
        <v>98.900034840000018</v>
      </c>
      <c r="Z17" s="33">
        <v>28</v>
      </c>
      <c r="AA17" s="32"/>
      <c r="AB17" s="44">
        <f t="shared" si="10"/>
        <v>3001.3818636207934</v>
      </c>
      <c r="AC17" s="45">
        <f t="shared" si="0"/>
        <v>862.61813637920659</v>
      </c>
      <c r="AD17" s="46" t="s">
        <v>30</v>
      </c>
    </row>
    <row r="18" spans="2:30" ht="25.15" customHeight="1" thickBot="1" x14ac:dyDescent="0.3">
      <c r="B18" s="18"/>
      <c r="C18" s="32"/>
      <c r="D18" s="33"/>
      <c r="E18" s="32"/>
      <c r="F18" s="32"/>
      <c r="G18" s="33"/>
      <c r="H18" s="34"/>
      <c r="I18" s="33"/>
      <c r="J18" s="35"/>
      <c r="K18" s="35"/>
      <c r="L18" s="36"/>
      <c r="M18" s="32"/>
      <c r="N18" s="37"/>
      <c r="O18" s="33"/>
      <c r="P18" s="38"/>
      <c r="Q18" s="33"/>
      <c r="R18" s="39"/>
      <c r="S18" s="39"/>
      <c r="T18" s="32"/>
      <c r="U18" s="40"/>
      <c r="V18" s="33"/>
      <c r="W18" s="41"/>
      <c r="X18" s="42"/>
      <c r="Y18" s="43"/>
      <c r="Z18" s="33"/>
      <c r="AA18" s="32"/>
      <c r="AB18" s="44"/>
      <c r="AC18" s="45"/>
      <c r="AD18" s="46"/>
    </row>
    <row r="19" spans="2:30" ht="25.15" customHeight="1" thickBot="1" x14ac:dyDescent="0.3">
      <c r="B19" s="18"/>
      <c r="C19" s="32"/>
      <c r="D19" s="33"/>
      <c r="E19" s="32"/>
      <c r="F19" s="32"/>
      <c r="G19" s="33"/>
      <c r="H19" s="34"/>
      <c r="I19" s="33"/>
      <c r="J19" s="35"/>
      <c r="K19" s="35"/>
      <c r="L19" s="36"/>
      <c r="M19" s="32"/>
      <c r="N19" s="37"/>
      <c r="O19" s="33"/>
      <c r="P19" s="38"/>
      <c r="Q19" s="33"/>
      <c r="R19" s="39"/>
      <c r="S19" s="39"/>
      <c r="T19" s="32"/>
      <c r="U19" s="40"/>
      <c r="V19" s="33"/>
      <c r="W19" s="41"/>
      <c r="X19" s="42"/>
      <c r="Y19" s="43"/>
      <c r="Z19" s="33"/>
      <c r="AA19" s="32"/>
      <c r="AB19" s="44"/>
      <c r="AC19" s="45"/>
      <c r="AD19" s="46"/>
    </row>
    <row r="20" spans="2:30" ht="25.15" customHeight="1" thickBot="1" x14ac:dyDescent="0.3">
      <c r="B20" s="18"/>
      <c r="C20" s="32"/>
      <c r="D20" s="33"/>
      <c r="E20" s="32"/>
      <c r="F20" s="32"/>
      <c r="G20" s="33"/>
      <c r="H20" s="34"/>
      <c r="I20" s="33"/>
      <c r="J20" s="35"/>
      <c r="K20" s="35"/>
      <c r="L20" s="36"/>
      <c r="M20" s="32"/>
      <c r="N20" s="37"/>
      <c r="O20" s="33"/>
      <c r="P20" s="38"/>
      <c r="Q20" s="33"/>
      <c r="R20" s="39"/>
      <c r="S20" s="39"/>
      <c r="T20" s="32"/>
      <c r="U20" s="40"/>
      <c r="V20" s="33"/>
      <c r="W20" s="41"/>
      <c r="X20" s="42"/>
      <c r="Y20" s="43"/>
      <c r="Z20" s="33"/>
      <c r="AA20" s="32"/>
      <c r="AB20" s="44"/>
      <c r="AC20" s="45"/>
      <c r="AD20" s="46"/>
    </row>
    <row r="21" spans="2:30" ht="25.15" customHeight="1" thickBot="1" x14ac:dyDescent="0.3">
      <c r="B21" s="18"/>
      <c r="C21" s="32"/>
      <c r="D21" s="33"/>
      <c r="E21" s="32"/>
      <c r="F21" s="32"/>
      <c r="G21" s="33"/>
      <c r="H21" s="34"/>
      <c r="I21" s="33"/>
      <c r="J21" s="35"/>
      <c r="K21" s="35"/>
      <c r="L21" s="36"/>
      <c r="M21" s="32"/>
      <c r="N21" s="37"/>
      <c r="O21" s="33"/>
      <c r="P21" s="38"/>
      <c r="Q21" s="33"/>
      <c r="R21" s="39"/>
      <c r="S21" s="39"/>
      <c r="T21" s="32"/>
      <c r="U21" s="40"/>
      <c r="V21" s="33"/>
      <c r="W21" s="41"/>
      <c r="X21" s="42"/>
      <c r="Y21" s="43"/>
      <c r="Z21" s="33"/>
      <c r="AA21" s="32"/>
      <c r="AB21" s="44"/>
      <c r="AC21" s="45"/>
      <c r="AD21" s="46"/>
    </row>
    <row r="22" spans="2:30" ht="25.15" customHeight="1" thickBot="1" x14ac:dyDescent="0.3">
      <c r="B22" s="18"/>
      <c r="C22" s="32"/>
      <c r="D22" s="33"/>
      <c r="E22" s="32"/>
      <c r="F22" s="32"/>
      <c r="G22" s="33"/>
      <c r="H22" s="34"/>
      <c r="I22" s="33"/>
      <c r="J22" s="35"/>
      <c r="K22" s="35"/>
      <c r="L22" s="36"/>
      <c r="M22" s="32"/>
      <c r="N22" s="37"/>
      <c r="O22" s="33"/>
      <c r="P22" s="38"/>
      <c r="Q22" s="33"/>
      <c r="R22" s="39"/>
      <c r="S22" s="39"/>
      <c r="T22" s="32"/>
      <c r="U22" s="40"/>
      <c r="V22" s="33"/>
      <c r="W22" s="41"/>
      <c r="X22" s="42"/>
      <c r="Y22" s="43"/>
      <c r="Z22" s="33"/>
      <c r="AA22" s="32"/>
      <c r="AB22" s="44"/>
      <c r="AC22" s="45"/>
      <c r="AD22" s="46"/>
    </row>
    <row r="23" spans="2:30" ht="25.15" customHeight="1" thickBot="1" x14ac:dyDescent="0.3">
      <c r="B23" s="18"/>
      <c r="C23" s="32"/>
      <c r="D23" s="33"/>
      <c r="E23" s="32"/>
      <c r="F23" s="32"/>
      <c r="G23" s="33"/>
      <c r="H23" s="34"/>
      <c r="I23" s="33"/>
      <c r="J23" s="35"/>
      <c r="K23" s="35"/>
      <c r="L23" s="36"/>
      <c r="M23" s="32"/>
      <c r="N23" s="37"/>
      <c r="O23" s="33"/>
      <c r="P23" s="38"/>
      <c r="Q23" s="33"/>
      <c r="R23" s="39"/>
      <c r="S23" s="39"/>
      <c r="T23" s="32"/>
      <c r="U23" s="40"/>
      <c r="V23" s="33"/>
      <c r="W23" s="41"/>
      <c r="X23" s="42"/>
      <c r="Y23" s="43"/>
      <c r="Z23" s="33"/>
      <c r="AA23" s="32"/>
      <c r="AB23" s="44"/>
      <c r="AC23" s="45"/>
      <c r="AD23" s="46"/>
    </row>
    <row r="24" spans="2:30" ht="25.15" customHeight="1" thickBot="1" x14ac:dyDescent="0.3">
      <c r="B24" s="18"/>
      <c r="C24" s="32"/>
      <c r="D24" s="33"/>
      <c r="E24" s="32"/>
      <c r="F24" s="32"/>
      <c r="G24" s="33"/>
      <c r="H24" s="34"/>
      <c r="I24" s="33"/>
      <c r="J24" s="35"/>
      <c r="K24" s="35"/>
      <c r="L24" s="36"/>
      <c r="M24" s="32"/>
      <c r="N24" s="37"/>
      <c r="O24" s="33"/>
      <c r="P24" s="38"/>
      <c r="Q24" s="33"/>
      <c r="R24" s="39"/>
      <c r="S24" s="39"/>
      <c r="T24" s="32"/>
      <c r="U24" s="40"/>
      <c r="V24" s="33"/>
      <c r="W24" s="41"/>
      <c r="X24" s="42"/>
      <c r="Y24" s="43"/>
      <c r="Z24" s="33"/>
      <c r="AA24" s="32"/>
      <c r="AB24" s="44"/>
      <c r="AC24" s="45"/>
      <c r="AD24" s="46"/>
    </row>
    <row r="25" spans="2:30" ht="25.15" customHeight="1" thickBot="1" x14ac:dyDescent="0.3">
      <c r="B25" s="18"/>
      <c r="C25" s="32"/>
      <c r="D25" s="33"/>
      <c r="E25" s="32"/>
      <c r="F25" s="32"/>
      <c r="G25" s="33"/>
      <c r="H25" s="34"/>
      <c r="I25" s="33"/>
      <c r="J25" s="35"/>
      <c r="K25" s="35"/>
      <c r="L25" s="36"/>
      <c r="M25" s="32"/>
      <c r="N25" s="37"/>
      <c r="O25" s="33"/>
      <c r="P25" s="38"/>
      <c r="Q25" s="33"/>
      <c r="R25" s="39"/>
      <c r="S25" s="39"/>
      <c r="T25" s="32"/>
      <c r="U25" s="40"/>
      <c r="V25" s="33"/>
      <c r="W25" s="41"/>
      <c r="X25" s="42"/>
      <c r="Y25" s="43"/>
      <c r="Z25" s="33"/>
      <c r="AA25" s="32"/>
      <c r="AB25" s="44"/>
      <c r="AC25" s="45"/>
      <c r="AD25" s="46"/>
    </row>
    <row r="26" spans="2:30" ht="25.15" customHeight="1" thickBot="1" x14ac:dyDescent="0.3">
      <c r="B26" s="18"/>
      <c r="C26" s="32"/>
      <c r="D26" s="33"/>
      <c r="E26" s="32"/>
      <c r="F26" s="32"/>
      <c r="G26" s="33"/>
      <c r="H26" s="34"/>
      <c r="I26" s="33"/>
      <c r="J26" s="35"/>
      <c r="K26" s="35"/>
      <c r="L26" s="36"/>
      <c r="M26" s="32"/>
      <c r="N26" s="37"/>
      <c r="O26" s="33"/>
      <c r="P26" s="38"/>
      <c r="Q26" s="33"/>
      <c r="R26" s="39"/>
      <c r="S26" s="39"/>
      <c r="T26" s="32"/>
      <c r="U26" s="40"/>
      <c r="V26" s="33"/>
      <c r="W26" s="41"/>
      <c r="X26" s="42"/>
      <c r="Y26" s="43"/>
      <c r="Z26" s="33"/>
      <c r="AA26" s="32"/>
      <c r="AB26" s="44"/>
      <c r="AC26" s="45"/>
      <c r="AD26" s="46"/>
    </row>
    <row r="27" spans="2:30" ht="25.15" customHeight="1" thickBot="1" x14ac:dyDescent="0.3">
      <c r="B27" s="18"/>
      <c r="C27" s="32"/>
      <c r="D27" s="33"/>
      <c r="E27" s="32"/>
      <c r="F27" s="32"/>
      <c r="G27" s="33"/>
      <c r="H27" s="34"/>
      <c r="I27" s="33"/>
      <c r="J27" s="35"/>
      <c r="K27" s="35"/>
      <c r="L27" s="36"/>
      <c r="M27" s="32"/>
      <c r="N27" s="37"/>
      <c r="O27" s="33"/>
      <c r="P27" s="38"/>
      <c r="Q27" s="33"/>
      <c r="R27" s="39"/>
      <c r="S27" s="39"/>
      <c r="T27" s="32"/>
      <c r="U27" s="40"/>
      <c r="V27" s="33"/>
      <c r="W27" s="41"/>
      <c r="X27" s="42"/>
      <c r="Y27" s="43"/>
      <c r="Z27" s="33"/>
      <c r="AA27" s="32"/>
      <c r="AB27" s="44"/>
      <c r="AC27" s="45"/>
      <c r="AD27" s="46"/>
    </row>
    <row r="28" spans="2:30" ht="25.15" customHeight="1" thickBot="1" x14ac:dyDescent="0.3">
      <c r="B28" s="18"/>
      <c r="C28" s="32"/>
      <c r="D28" s="33"/>
      <c r="E28" s="32"/>
      <c r="F28" s="32"/>
      <c r="G28" s="33"/>
      <c r="H28" s="34"/>
      <c r="I28" s="33"/>
      <c r="J28" s="35"/>
      <c r="K28" s="35"/>
      <c r="L28" s="36"/>
      <c r="M28" s="32"/>
      <c r="N28" s="37"/>
      <c r="O28" s="33"/>
      <c r="P28" s="38"/>
      <c r="Q28" s="33"/>
      <c r="R28" s="39"/>
      <c r="S28" s="39"/>
      <c r="T28" s="32"/>
      <c r="U28" s="40"/>
      <c r="V28" s="33"/>
      <c r="W28" s="41"/>
      <c r="X28" s="42"/>
      <c r="Y28" s="43"/>
      <c r="Z28" s="33"/>
      <c r="AA28" s="32"/>
      <c r="AB28" s="44"/>
      <c r="AC28" s="45"/>
      <c r="AD28" s="46"/>
    </row>
    <row r="29" spans="2:30" ht="25.15" customHeight="1" thickBot="1" x14ac:dyDescent="0.3">
      <c r="B29" s="18"/>
      <c r="C29" s="32"/>
      <c r="D29" s="33"/>
      <c r="E29" s="32"/>
      <c r="F29" s="32"/>
      <c r="G29" s="33"/>
      <c r="H29" s="34"/>
      <c r="I29" s="33"/>
      <c r="J29" s="35"/>
      <c r="K29" s="35"/>
      <c r="L29" s="36"/>
      <c r="M29" s="32"/>
      <c r="N29" s="37"/>
      <c r="O29" s="33"/>
      <c r="P29" s="38"/>
      <c r="Q29" s="33"/>
      <c r="R29" s="39"/>
      <c r="S29" s="39"/>
      <c r="T29" s="32"/>
      <c r="U29" s="40"/>
      <c r="V29" s="33"/>
      <c r="W29" s="41"/>
      <c r="X29" s="42"/>
      <c r="Y29" s="43"/>
      <c r="Z29" s="33"/>
      <c r="AA29" s="32"/>
      <c r="AB29" s="44"/>
      <c r="AC29" s="45"/>
      <c r="AD29" s="46"/>
    </row>
    <row r="30" spans="2:30" ht="25.15" customHeight="1" thickBot="1" x14ac:dyDescent="0.3">
      <c r="B30" s="18"/>
      <c r="C30" s="32"/>
      <c r="D30" s="33"/>
      <c r="E30" s="32"/>
      <c r="F30" s="32"/>
      <c r="G30" s="33"/>
      <c r="H30" s="34"/>
      <c r="I30" s="33"/>
      <c r="J30" s="35"/>
      <c r="K30" s="35"/>
      <c r="L30" s="36"/>
      <c r="M30" s="32"/>
      <c r="N30" s="37"/>
      <c r="O30" s="33"/>
      <c r="P30" s="38"/>
      <c r="Q30" s="33"/>
      <c r="R30" s="39"/>
      <c r="S30" s="39"/>
      <c r="T30" s="32"/>
      <c r="U30" s="40"/>
      <c r="V30" s="33"/>
      <c r="W30" s="41"/>
      <c r="X30" s="42"/>
      <c r="Y30" s="43"/>
      <c r="Z30" s="33"/>
      <c r="AA30" s="32"/>
      <c r="AB30" s="44"/>
      <c r="AC30" s="45"/>
      <c r="AD30" s="46"/>
    </row>
    <row r="31" spans="2:30" ht="25.15" customHeight="1" thickBot="1" x14ac:dyDescent="0.3">
      <c r="B31" s="18"/>
      <c r="C31" s="32"/>
      <c r="D31" s="33"/>
      <c r="E31" s="32"/>
      <c r="F31" s="32"/>
      <c r="G31" s="33"/>
      <c r="H31" s="34"/>
      <c r="I31" s="33"/>
      <c r="J31" s="35"/>
      <c r="K31" s="35"/>
      <c r="L31" s="36"/>
      <c r="M31" s="32"/>
      <c r="N31" s="37"/>
      <c r="O31" s="33"/>
      <c r="P31" s="38"/>
      <c r="Q31" s="33"/>
      <c r="R31" s="39"/>
      <c r="S31" s="39"/>
      <c r="T31" s="32"/>
      <c r="U31" s="40"/>
      <c r="V31" s="33"/>
      <c r="W31" s="41"/>
      <c r="X31" s="42"/>
      <c r="Y31" s="43"/>
      <c r="Z31" s="33"/>
      <c r="AA31" s="32"/>
      <c r="AB31" s="44"/>
      <c r="AC31" s="45"/>
      <c r="AD31" s="46"/>
    </row>
    <row r="32" spans="2:30" ht="25.15" customHeight="1" thickBot="1" x14ac:dyDescent="0.3">
      <c r="B32" s="18"/>
      <c r="C32" s="32"/>
      <c r="D32" s="33"/>
      <c r="E32" s="32"/>
      <c r="F32" s="32"/>
      <c r="G32" s="33"/>
      <c r="H32" s="34"/>
      <c r="I32" s="33"/>
      <c r="J32" s="35"/>
      <c r="K32" s="35"/>
      <c r="L32" s="36"/>
      <c r="M32" s="32"/>
      <c r="N32" s="37"/>
      <c r="O32" s="33"/>
      <c r="P32" s="38"/>
      <c r="Q32" s="33"/>
      <c r="R32" s="39"/>
      <c r="S32" s="39"/>
      <c r="T32" s="32"/>
      <c r="U32" s="40"/>
      <c r="V32" s="33"/>
      <c r="W32" s="41"/>
      <c r="X32" s="42"/>
      <c r="Y32" s="43"/>
      <c r="Z32" s="33"/>
      <c r="AA32" s="32"/>
      <c r="AB32" s="44"/>
      <c r="AC32" s="45"/>
      <c r="AD32" s="46"/>
    </row>
    <row r="33" spans="2:30" ht="25.15" customHeight="1" thickBot="1" x14ac:dyDescent="0.3">
      <c r="B33" s="18"/>
      <c r="C33" s="32"/>
      <c r="D33" s="33"/>
      <c r="E33" s="32"/>
      <c r="F33" s="32"/>
      <c r="G33" s="33"/>
      <c r="H33" s="34"/>
      <c r="I33" s="33"/>
      <c r="J33" s="35"/>
      <c r="K33" s="35"/>
      <c r="L33" s="36"/>
      <c r="M33" s="32"/>
      <c r="N33" s="37"/>
      <c r="O33" s="33"/>
      <c r="P33" s="38"/>
      <c r="Q33" s="33"/>
      <c r="R33" s="39"/>
      <c r="S33" s="39"/>
      <c r="T33" s="32"/>
      <c r="U33" s="40"/>
      <c r="V33" s="33"/>
      <c r="W33" s="41"/>
      <c r="X33" s="42"/>
      <c r="Y33" s="43"/>
      <c r="Z33" s="33"/>
      <c r="AA33" s="32"/>
      <c r="AB33" s="44"/>
      <c r="AC33" s="45"/>
      <c r="AD33" s="46"/>
    </row>
    <row r="34" spans="2:30" ht="25.15" customHeight="1" thickBot="1" x14ac:dyDescent="0.3">
      <c r="B34" s="18"/>
      <c r="C34" s="32"/>
      <c r="D34" s="33"/>
      <c r="E34" s="32"/>
      <c r="F34" s="32"/>
      <c r="G34" s="33"/>
      <c r="H34" s="34"/>
      <c r="I34" s="33"/>
      <c r="J34" s="35"/>
      <c r="K34" s="35"/>
      <c r="L34" s="36"/>
      <c r="M34" s="32"/>
      <c r="N34" s="37"/>
      <c r="O34" s="33"/>
      <c r="P34" s="38"/>
      <c r="Q34" s="33"/>
      <c r="R34" s="39"/>
      <c r="S34" s="39"/>
      <c r="T34" s="32"/>
      <c r="U34" s="40"/>
      <c r="V34" s="33"/>
      <c r="W34" s="41"/>
      <c r="X34" s="42"/>
      <c r="Y34" s="43"/>
      <c r="Z34" s="33"/>
      <c r="AA34" s="32"/>
      <c r="AB34" s="44"/>
      <c r="AC34" s="45"/>
      <c r="AD34" s="46"/>
    </row>
    <row r="35" spans="2:30" ht="25.15" customHeight="1" thickBot="1" x14ac:dyDescent="0.3">
      <c r="B35" s="18"/>
      <c r="C35" s="32"/>
      <c r="D35" s="33"/>
      <c r="E35" s="32"/>
      <c r="F35" s="32"/>
      <c r="G35" s="33"/>
      <c r="H35" s="34"/>
      <c r="I35" s="33"/>
      <c r="J35" s="35"/>
      <c r="K35" s="35"/>
      <c r="L35" s="36"/>
      <c r="M35" s="32"/>
      <c r="N35" s="37"/>
      <c r="O35" s="33"/>
      <c r="P35" s="38"/>
      <c r="Q35" s="33"/>
      <c r="R35" s="39"/>
      <c r="S35" s="39"/>
      <c r="T35" s="32"/>
      <c r="U35" s="40"/>
      <c r="V35" s="33"/>
      <c r="W35" s="41"/>
      <c r="X35" s="42"/>
      <c r="Y35" s="43"/>
      <c r="Z35" s="33"/>
      <c r="AA35" s="32"/>
      <c r="AB35" s="44"/>
      <c r="AC35" s="45"/>
      <c r="AD35" s="46"/>
    </row>
    <row r="36" spans="2:30" ht="25.15" customHeight="1" thickBot="1" x14ac:dyDescent="0.3">
      <c r="B36" s="18"/>
      <c r="C36" s="32"/>
      <c r="D36" s="33"/>
      <c r="E36" s="32"/>
      <c r="F36" s="32"/>
      <c r="G36" s="33"/>
      <c r="H36" s="34"/>
      <c r="I36" s="33"/>
      <c r="J36" s="35"/>
      <c r="K36" s="35"/>
      <c r="L36" s="36"/>
      <c r="M36" s="32"/>
      <c r="N36" s="37"/>
      <c r="O36" s="33"/>
      <c r="P36" s="38"/>
      <c r="Q36" s="33"/>
      <c r="R36" s="39"/>
      <c r="S36" s="39"/>
      <c r="T36" s="32"/>
      <c r="U36" s="40"/>
      <c r="V36" s="33"/>
      <c r="W36" s="41"/>
      <c r="X36" s="42"/>
      <c r="Y36" s="43"/>
      <c r="Z36" s="33"/>
      <c r="AA36" s="32"/>
      <c r="AB36" s="44"/>
      <c r="AC36" s="45"/>
      <c r="AD36" s="46"/>
    </row>
    <row r="37" spans="2:30" ht="25.15" customHeight="1" thickBot="1" x14ac:dyDescent="0.3">
      <c r="B37" s="18"/>
      <c r="C37" s="32"/>
      <c r="D37" s="33"/>
      <c r="E37" s="32"/>
      <c r="F37" s="32"/>
      <c r="G37" s="33"/>
      <c r="H37" s="34"/>
      <c r="I37" s="33"/>
      <c r="J37" s="35"/>
      <c r="K37" s="35"/>
      <c r="L37" s="36"/>
      <c r="M37" s="32"/>
      <c r="N37" s="37"/>
      <c r="O37" s="33"/>
      <c r="P37" s="38"/>
      <c r="Q37" s="33"/>
      <c r="R37" s="39"/>
      <c r="S37" s="39"/>
      <c r="T37" s="32"/>
      <c r="U37" s="40"/>
      <c r="V37" s="33"/>
      <c r="W37" s="41"/>
      <c r="X37" s="42"/>
      <c r="Y37" s="43"/>
      <c r="Z37" s="33"/>
      <c r="AA37" s="32"/>
      <c r="AB37" s="44"/>
      <c r="AC37" s="45"/>
      <c r="AD37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"/>
  <sheetViews>
    <sheetView topLeftCell="B1" workbookViewId="0">
      <selection activeCell="F17" sqref="F17"/>
    </sheetView>
  </sheetViews>
  <sheetFormatPr defaultColWidth="8.85546875" defaultRowHeight="15" x14ac:dyDescent="0.25"/>
  <cols>
    <col min="1" max="16384" width="8.85546875" style="70"/>
  </cols>
  <sheetData>
    <row r="5" spans="2:20" x14ac:dyDescent="0.25">
      <c r="B5" s="71"/>
      <c r="C5" s="72"/>
      <c r="D5" s="72"/>
      <c r="E5" s="72"/>
      <c r="F5" s="72"/>
      <c r="G5" s="73"/>
      <c r="H5" s="73"/>
      <c r="I5" s="74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</row>
    <row r="6" spans="2:20" x14ac:dyDescent="0.25"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7"/>
      <c r="N6" s="76"/>
      <c r="O6" s="77"/>
      <c r="P6" s="76"/>
      <c r="Q6" s="76"/>
      <c r="R6" s="77"/>
      <c r="S6" s="78"/>
      <c r="T6" s="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"/>
  <sheetViews>
    <sheetView workbookViewId="0">
      <selection sqref="A1:XFD1048576"/>
    </sheetView>
  </sheetViews>
  <sheetFormatPr defaultColWidth="8.85546875" defaultRowHeight="15" x14ac:dyDescent="0.25"/>
  <cols>
    <col min="1" max="16384" width="8.85546875" style="70"/>
  </cols>
  <sheetData>
    <row r="5" spans="2:20" x14ac:dyDescent="0.25">
      <c r="B5" s="71"/>
      <c r="C5" s="72"/>
      <c r="D5" s="72"/>
      <c r="E5" s="72"/>
      <c r="F5" s="72"/>
      <c r="G5" s="73"/>
      <c r="H5" s="73"/>
      <c r="I5" s="74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</row>
    <row r="6" spans="2:20" x14ac:dyDescent="0.25"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7"/>
      <c r="N6" s="76"/>
      <c r="O6" s="77"/>
      <c r="P6" s="76"/>
      <c r="Q6" s="76"/>
      <c r="R6" s="77"/>
      <c r="S6" s="78"/>
      <c r="T6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Formulas</vt:lpstr>
      <vt:lpstr>Acceleration</vt:lpstr>
      <vt:lpstr>Weighted-Grades-TR1 Normal</vt:lpstr>
      <vt:lpstr>Weighted-Grades-TR1 Reverse</vt:lpstr>
      <vt:lpstr>Weighted-Grades-TR2 Normal</vt:lpstr>
      <vt:lpstr>Weighted-Grades-TR2 Reverse</vt:lpstr>
      <vt:lpstr>Southbound - Normal - Track 1</vt:lpstr>
      <vt:lpstr>Southbound - Reverse - Track 2</vt:lpstr>
      <vt:lpstr>Northbound - Reverse - Track 1</vt:lpstr>
      <vt:lpstr>Northbound - Normal - Track 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Burch, James</dc:creator>
  <cp:lastModifiedBy>Chad Mason</cp:lastModifiedBy>
  <dcterms:created xsi:type="dcterms:W3CDTF">2012-09-23T23:34:54Z</dcterms:created>
  <dcterms:modified xsi:type="dcterms:W3CDTF">2014-04-09T18:13:07Z</dcterms:modified>
</cp:coreProperties>
</file>