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s release links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4">
      <text>
        <t xml:space="preserve">Tu
	-Grace Irvine</t>
      </text>
    </comment>
    <comment authorId="0" ref="A60">
      <text>
        <t xml:space="preserve">Ozgur
	-Grace Irvine</t>
      </text>
    </comment>
    <comment authorId="0" ref="A2">
      <text>
        <t xml:space="preserve">Tophey
	-Grace Irvine
Changed the column's format from 3/1 to 3/1/2020 for easier use in automation.
	-Haoyu Zhou</t>
      </text>
    </comment>
    <comment authorId="0" ref="A155">
      <text>
        <t xml:space="preserve">An can do August 1st
	-An Nguyen</t>
      </text>
    </comment>
  </commentList>
</comments>
</file>

<file path=xl/sharedStrings.xml><?xml version="1.0" encoding="utf-8"?>
<sst xmlns="http://schemas.openxmlformats.org/spreadsheetml/2006/main" count="1063" uniqueCount="570">
  <si>
    <t>Date of Publication</t>
  </si>
  <si>
    <t>Link to Press Release</t>
  </si>
  <si>
    <t>Table? Y/N</t>
  </si>
  <si>
    <t>Is the Date Accurate?/Is There A Table?</t>
  </si>
  <si>
    <t xml:space="preserve">Instructions: </t>
  </si>
  <si>
    <t>1. Go here:</t>
  </si>
  <si>
    <t>https://www.governor.ny.gov/keywords/coronavirus</t>
  </si>
  <si>
    <t>https://www.governor.ny.gov/news/governor-cuomo-issues-statement-regarding-novel-coronavirus-new-york</t>
  </si>
  <si>
    <t>No</t>
  </si>
  <si>
    <t>2. Click on a Press release regarding the coronavirus</t>
  </si>
  <si>
    <t>https://www.governor.ny.gov/news/novel-coronavirus-briefing-governor-cuomo-announces-state-partnering-hospitals-expand-novel</t>
  </si>
  <si>
    <t>I have not done a detailed review of dates prior to 3/17</t>
  </si>
  <si>
    <t>3. Check to see if that press release contains a table of cases of COVId-19 by county (example: this one does: https://www.governor.ny.gov/news/governor-cuomo-announces-five-states-removed-covid-19-travel-advisory-requiring-14-day)</t>
  </si>
  <si>
    <t>https://www.governor.ny.gov/news/video-audio-photos-rush-transcript-during-coronavirus-briefing-governor-cuomo-signs-40-million</t>
  </si>
  <si>
    <t>4. If it does, paste the link to that press release next to the date it was published</t>
  </si>
  <si>
    <t>https://www.governor.ny.gov/news/coronavirus-briefing-governor-cuomo-announces-suny-and-cuny-study-abroad-programs-china-italy</t>
  </si>
  <si>
    <t>5. If it does not, then you may not be reading the correct link; look for another press release for that date and see if it contains the information we want</t>
  </si>
  <si>
    <t>https://www.governor.ny.gov/news/novel-coronavirus-briefing-governor-cuomo-confirms-11-additional-cases-bringing-new-york-state</t>
  </si>
  <si>
    <t>6. After pasting the link, please fill the third column with "Yes" if there is a table of data present, and "No" if there is not; I will use this as a filter to determine whether I can grab data from that report or not</t>
  </si>
  <si>
    <t>https://www.governor.ny.gov/news/novel-coronavirus-briefing-governor-cuomo-confirms-11-additional-cases-bringing-statewide-tot-0</t>
  </si>
  <si>
    <t>Note: the key thing we are looking for are tables containing case and death info. Those are easy to grab and insert into here using the =importhtml() function</t>
  </si>
  <si>
    <t>https://www.governor.ny.gov/news/novel-coronavirus-briefing-governor-cuomo-declares-state-emergency-contain-spread-virus</t>
  </si>
  <si>
    <t>Thank you for helping! I think we can turn this into a useful tool for improving the quality of our data in NY</t>
  </si>
  <si>
    <t>https://www.governor.ny.gov/news/governor-cuomo-confirms-16-additional-coronavirus-cases-new-york-state-bringing-statewide-total</t>
  </si>
  <si>
    <t>https://www.governor.ny.gov/news/novel-coronavirus-briefing-governor-cuomo-announces-state-will-provide-alcohol-based-hand</t>
  </si>
  <si>
    <t>No. Text, not table</t>
  </si>
  <si>
    <t>https://www.governor.ny.gov/news/governor-cuomo-accepts-recommendation-state-health-commissioner-new-emergency-measures-contain</t>
  </si>
  <si>
    <t>https://www.governor.ny.gov/news/during-novel-coronavirus-briefing-governor-cuomo-announces-new-york-state-will-contract-28</t>
  </si>
  <si>
    <t>https://www.governor.ny.gov/news/during-novel-coronavirus-briefing-governor-cuomo-announces-new-mass-gatherings-regulations</t>
  </si>
  <si>
    <t>https://www.governor.ny.gov/news/governor-cuomo-opens-states-first-drive-through-covid-19-mobile-testing-center-new-rochelle-0</t>
  </si>
  <si>
    <t>No.</t>
  </si>
  <si>
    <t>https://www.governor.ny.gov/news/during-coronavirus-briefing-governor-cuomo-announces-department-financial-services-will-require</t>
  </si>
  <si>
    <t>https://www.governor.ny.gov/news/governor-cuomo-calls-president-trump-take-comprehensive-federal-action-combat-novel-coronavirus</t>
  </si>
  <si>
    <t>https://www.governor.ny.gov/news/during-coronavirus-briefing-governor-cuomo-issues-executive-order-allowing-state-increase</t>
  </si>
  <si>
    <t>https://www.governor.ny.gov/news/governor-cuomo-announces-three-way-agreement-legislature-paid-sick-leave-bill-provide-immediate</t>
  </si>
  <si>
    <t>https://www.governor.ny.gov/news/amid-ongoing-covid-19-pandemic-governor-cuomo-announces-deployment-1000-bed-hospital-ship-usns</t>
  </si>
  <si>
    <t>https://www.governor.ny.gov/news/governor-cuomo-signs-executive-order-mandating-businesses-require-office-personnel-decrease</t>
  </si>
  <si>
    <t>Yes</t>
  </si>
  <si>
    <t>https://www.governor.ny.gov/news/governor-cuomo-signs-new-york-state-pause-executive-order</t>
  </si>
  <si>
    <t>https://www.governor.ny.gov/news/governor-cuomo-announces-four-sites-identified-army-corps-engineers-initial-list-temporary</t>
  </si>
  <si>
    <t>https://www.governor.ny.gov/news/amid-ongoing-covid-19-pandemic-governor-cuomo-accepts-recommendation-army-corps-engineers-four</t>
  </si>
  <si>
    <t>https://www.governor.ny.gov/news/amid-ongoing-covid-19-pandemic-governor-cuomo-announces-initial-delivery-equipment-and-supplies</t>
  </si>
  <si>
    <t>https://www.governor.ny.gov/news/amid-ongoing-covid-19-pandemic-governor-cuomo-announces-distribution-health-care-supplies-new</t>
  </si>
  <si>
    <t>https://www.governor.ny.gov/news/amid-ongoing-covid-19-pandemic-governor-cuomo-announces-40000-health-professionals-have-signed</t>
  </si>
  <si>
    <t>https://www.governor.ny.gov/news/amid-ongoing-covid-19-pandemic-governor-cuomo-announces-state-scouting-new-sites-temporary</t>
  </si>
  <si>
    <t>https://www.governor.ny.gov/news/amid-ongoing-covid-19-pandemic-governor-cuomo-announces-completion-first-1000-bed-temporary</t>
  </si>
  <si>
    <t>https://www.governor.ny.gov/news/amid-ongoing-covid-19-pandemic-governor-cuomo-issues-executive-order-moving-new-york</t>
  </si>
  <si>
    <t>https://www.governor.ny.gov/news/amid-ongoing-covid-19-pandemic-governor-cuomo-announces-nys-pause-functions-extended-next-two</t>
  </si>
  <si>
    <t>https://www.governor.ny.gov/news/amid-ongoing-covid-19-pandemic-governor-cuomo-announces-statewide-public-private-hospital-plan</t>
  </si>
  <si>
    <t>https://www.governor.ny.gov/news/amid-ongoing-covid-19-pandemic-governor-cuomo-announces-new-hospital-network-central</t>
  </si>
  <si>
    <t>https://www.governor.ny.gov/news/amid-ongoing-covid-19-pandemic-governor-cuomo-announces-regeneron-creating-500000-test-kits</t>
  </si>
  <si>
    <t>https://www.governor.ny.gov/news/amid-ongoing-covid-19-pandemic-governor-cuomo-announces-state-department-health-has-approved</t>
  </si>
  <si>
    <t>https://www.governor.ny.gov/news/amid-ongoing-covid-19-pandemic-governor-cuomo-announces-executive-order-allowing-state</t>
  </si>
  <si>
    <t>https://www.governor.ny.gov/news/amid-ongoing-covid-19-pandemic-governor-cuomo-announces-1000-ventilators-donated-new-york-state</t>
  </si>
  <si>
    <t>https://www.governor.ny.gov/news/amid-ongoing-covid-19-pandemic-governor-cuomo-announces-federal-government-deploying</t>
  </si>
  <si>
    <t>https://www.governor.ny.gov/news/amid-ongoing-covid-19-pandemic-governor-cuomo-announces-nys-pause-functions-extended-additional</t>
  </si>
  <si>
    <t>https://www.governor.ny.gov/news/amid-ongoing-covid-19-pandemic-governor-cuomo-announces-state-will-invest-private-companies</t>
  </si>
  <si>
    <t>https://www.governor.ny.gov/news/amid-ongoing-covid-19-pandemic-governor-cuomo-directs-flags-be-flown-half-staff-honor-those-we</t>
  </si>
  <si>
    <t>https://www.governor.ny.gov/news/amid-ongoing-covid-19-pandemic-governor-cuomo-announces-five-new-covid-19-testing-facilities</t>
  </si>
  <si>
    <t>https://www.governor.ny.gov/news/amid-ongoing-covid-19-pandemic-governor-cuomo-announces-new-york-state-ramping-antibody-testing</t>
  </si>
  <si>
    <t>https://www.governor.ny.gov/news/amid-ongoing-covid-19-pandemic-governor-cuomo-announces-partnership-nys-court-system-provide</t>
  </si>
  <si>
    <t>https://www.governor.ny.gov/news/amid-ongoing-covid-19-pandemic-governor-cuomo-issues-executive-order-directing-employers</t>
  </si>
  <si>
    <t>https://www.governor.ny.gov/news/governor-cuomo-governor-murphy-governor-lamont-governor-wolf-governor-carney-governor-raimondo</t>
  </si>
  <si>
    <t>https://www.governor.ny.gov/news/video-audio-photos-rush-transcript-governor-cuomo-holds-briefing-new-yorks-covid-19-response-0</t>
  </si>
  <si>
    <t>https://www.governor.ny.gov/news/amid-ongoing-covid-19-pandemic-governor-cuomo-issues-executive-order-requiring-all-people-new</t>
  </si>
  <si>
    <t>https://www.governor.ny.gov/news/amid-ongoing-covid-19-pandemic-governor-cuomo-announces-nys-pause-extended-until-may-15</t>
  </si>
  <si>
    <t>https://www.governor.ny.gov/news/amid-ongoing-covid-19-pandemic-governor-cuomo-issues-executive-order-directing-all-nys-public</t>
  </si>
  <si>
    <t>https://www.governor.ny.gov/news/amid-ongoing-covid-19-pandemic-governor-cuomo-calls-federal-coordination-supply-chain-bring</t>
  </si>
  <si>
    <t>https://www.governor.ny.gov/news/amid-ongoing-covid-19-pandemic-governor-cuomo-announces-statewide-antibody-testing-survey-will</t>
  </si>
  <si>
    <t>https://www.governor.ny.gov/news/amid-ongoing-covid-19-pandemic-governor-cuomo-calls-federal-government-provide-hazard-pay</t>
  </si>
  <si>
    <t>https://www.governor.ny.gov/news/amid-ongoing-covid-19-pandemic-governor-cuomo-announces-elective-outpatient-treatment-can</t>
  </si>
  <si>
    <t>https://www.governor.ny.gov/news/governor-cuomo-announces-financial-and-administrative-relief-all-new-york-state-hospitals</t>
  </si>
  <si>
    <t>https://www.governor.ny.gov/news/amid-ongoing-covid-19-pandemic-governor-cuomo-announces-state-health-department-will-partner</t>
  </si>
  <si>
    <t>https://www.governor.ny.gov/news/amid-ongoing-covid-19-pandemic-governor-cuomo-issues-executive-order-make-sure-every-new-yorker</t>
  </si>
  <si>
    <t>https://www.governor.ny.gov/news/amid-ongoing-covid-19-pandemic-governor-cuomo-announces-expansion-diagnostic-testing-criteria</t>
  </si>
  <si>
    <t>https://www.governor.ny.gov/news/amid-ongoing-covid-19-pandemic-governor-cuomo-outlines-phased-plan-re-open-new-york-starting</t>
  </si>
  <si>
    <t>https://www.governor.ny.gov/news/amid-ongoing-covid-19-pandemic-governor-cuomo-announces-phase-ii-results-antibody-testing-study</t>
  </si>
  <si>
    <t>https://www.governor.ny.gov/news/amid-ongoing-covid-19-pandemic-governor-cuomo-outlines-additional-guidelines-phased-plan-re</t>
  </si>
  <si>
    <t>https://www.governor.ny.gov/news/amid-ongoing-covid-19-pandemic-governor-cuomo-announces-35-counties-approved-resume-elective</t>
  </si>
  <si>
    <t>https://www.governor.ny.gov/news/amid-ongoing-covid-19-pandemic-governor-cuomo-announces-contact-tracing-pilot-program-support-0</t>
  </si>
  <si>
    <t>https://www.governor.ny.gov/news/amid-ongoing-covid-19-pandemic-governor-cuomo-announces-schools-and-college-facilities</t>
  </si>
  <si>
    <t>https://www.governor.ny.gov/news/amid-ongoing-covid-19-pandemic-governor-cuomo-announces-results-completed-antibody-testing</t>
  </si>
  <si>
    <t>https://www.governor.ny.gov/news/amid-ongoing-covid-19-pandemic-governor-cuomo-governor-murphy-governor-lamont-governor-wolf</t>
  </si>
  <si>
    <t>https://www.governor.ny.gov/news/amid-ongoing-covid-19-pandemic-governor-cuomo-outlines-additional-guidelines-when-regions-can</t>
  </si>
  <si>
    <t>https://www.governor.ny.gov/news/amid-ongoing-covid-19-pandemic-governor-cuomo-announces-collaboration-gates-foundation-develop</t>
  </si>
  <si>
    <t>https://www.governor.ny.gov/news/amid-ongoing-covid-19-pandemic-governor-cuomo-announces-schmidt-futures-will-help-integrate-nys</t>
  </si>
  <si>
    <t>https://www.governor.ny.gov/news/amid-ongoing-covid-19-pandemic-governor-cuomo-announces-moratorium-covid-related-evictions-will</t>
  </si>
  <si>
    <t>https://www.governor.ny.gov/news/amid-ongoing-covid-19-pandemic-governor-cuomo-announces-state-will-extend-window-victims-file</t>
  </si>
  <si>
    <t>https://www.governor.ny.gov/news/amid-ongoing-covid-19-pandemic-governor-cuomo-launches-new-initiative-expand-access-testing-low</t>
  </si>
  <si>
    <t>https://www.governor.ny.gov/news/amid-ongoing-covid-19-pandemic-governor-cuomo-announces-new-york-notifying-49-other-states</t>
  </si>
  <si>
    <t>https://www.governor.ny.gov/news/amid-ongoing-covid-19-pandemic-governor-cuomo-announces-three-regions-new-york-state-ready</t>
  </si>
  <si>
    <t>https://www.governor.ny.gov/news/amid-ongoing-covid-19-pandemic-governor-cuomo-announces-members-ny-congressional-delegation</t>
  </si>
  <si>
    <t>https://www.governor.ny.gov/news/amid-ongoing-covid-19-pandemic-governor-cuomo-announces-fourth-region-hits-benchmark-begin</t>
  </si>
  <si>
    <t>https://www.governor.ny.gov/news/amid-ongoing-covid-19-pandemic-governor-cuomo-announces-fifth-region-hits-benchmark-begin</t>
  </si>
  <si>
    <t>https://www.governor.ny.gov/news/amid-ongoing-covid-19-pandemic-governor-cuomo-announces-five-regions-will-begin-reopening-today</t>
  </si>
  <si>
    <t>https://www.governor.ny.gov/news/amid-ongoing-covid-19-pandemic-governor-cuomo-announces-horse-racing-tracks-statewide-and</t>
  </si>
  <si>
    <t>https://www.governor.ny.gov/news/amid-ongoing-covid-19-pandemic-governor-cuomo-announces-new-york-state-has-doubled-testing</t>
  </si>
  <si>
    <t>https://www.governor.ny.gov/news/amid-ongoing-covid-19-pandemic-governor-cuomo-announces-sixth-region-hits-benchmark-begin</t>
  </si>
  <si>
    <t>https://www.governor.ny.gov/news/amid-ongoing-covid-19-pandemic-governor-cuomo-announces-seventh-region-hits-benchmark-begin</t>
  </si>
  <si>
    <t>https://www.governor.ny.gov/news/amid-ongoing-covid-19-pandemic-governor-cuomo-announces-results-states-antibody-testing-survey</t>
  </si>
  <si>
    <t>https://www.governor.ny.gov/news/amid-ongoing-covid-19-pandemic-governor-cuomo-announces-summer-school-will-be-conducted-through</t>
  </si>
  <si>
    <t>https://www.governor.ny.gov/news/amid-ongoing-covid-19-pandemic-governor-cuomo-launches-100-million-new-york-forward-loan-fund</t>
  </si>
  <si>
    <t>https://www.governor.ny.gov/news/amid-ongoing-covid-19-pandemic-governor-cuomo-announces-eighth-region-track-hit-benchmark-begin</t>
  </si>
  <si>
    <t>https://www.governor.ny.gov/news/amid-ongoing-covid-19-pandemic-governor-cuomo-announces-new-york-professional-sports-leagues</t>
  </si>
  <si>
    <t>https://www.governor.ny.gov/news/amid-ongoing-covid-19-pandemic-governor-cuomo-announces-state-and-local-governments-will</t>
  </si>
  <si>
    <t>https://www.governor.ny.gov/news/amid-ongoing-covid-19-pandemic-governor-cuomo-announces-eighth-region-hits-benchmark-begin</t>
  </si>
  <si>
    <t>https://www.governor.ny.gov/news/amid-ongoing-covid-19-pandemic-governor-cuomo-calls-us-senate-pass-coronavirus-relief-bill</t>
  </si>
  <si>
    <t>https://www.governor.ny.gov/news/amid-ongoing-covid-19-pandemic-governor-cuomo-issues-executive-order-authorizing-businesses</t>
  </si>
  <si>
    <t>https://www.governor.ny.gov/news/governor-cuomo-announces-new-york-city-enter-phase-1-reopening-june-8-and-five-regions-enter</t>
  </si>
  <si>
    <t>https://www.governor.ny.gov/news/governor-cuomo-signs-law-new-measure-providing-death-benefits-families-frontline-government</t>
  </si>
  <si>
    <t>https://www.governor.ny.gov/news/governor-cuomo-announces-dentists-can-reopen-statewide-tomorrow-and-updates-new-yorkers-states</t>
  </si>
  <si>
    <t>https://www.governor.ny.gov/news/governor-cuomo-announces-western-new-york-expected-enter-phase-2-reopening-tomorrow-and-capital</t>
  </si>
  <si>
    <t>https://www.governor.ny.gov/news/governor-cuomo-announces-western-new-york-enters-phase-2-reopening-today</t>
  </si>
  <si>
    <t>https://www.governor.ny.gov/news/governor-cuomo-announces-outdoor-dining-restaurants-will-be-permitted-phase-two-reopening</t>
  </si>
  <si>
    <t>https://www.governor.ny.gov/news/governor-cuomo-announces-state-expanding-covid-19-testing-criteria-include-anyone-who-attended</t>
  </si>
  <si>
    <t>https://www.governor.ny.gov/news/governor-cuomo-announces-lowest-number-deaths-and-hospitalizations-covid-19-pandemic-began</t>
  </si>
  <si>
    <t>https://www.governor.ny.gov/news/governor-cuomo-announces-lowest-number-hospitalizations-and-deaths-beginning-covid-19-pandemic</t>
  </si>
  <si>
    <t>https://www.governor.ny.gov/news/governor-cuomo-announces-outdoor-graduations-150-people-will-be-allowed-beginning-june-26th</t>
  </si>
  <si>
    <t>https://www.governor.ny.gov/news/new-york-city-enters-phase-one-reopening-today-governor-cuomo-announces-new-york-city-now</t>
  </si>
  <si>
    <t>https://www.governor.ny.gov/news/governor-cuomo-announces-mid-hudson-valley-enters-phase-two-reopening-today</t>
  </si>
  <si>
    <t>https://www.governor.ny.gov/news/video-audio-rush-transcript-governor-cuomo-gives-update-covid-19-pandemic</t>
  </si>
  <si>
    <t>https://www.governor.ny.gov/news/governor-cuomo-announces-five-regions-will-enter-phase-three-reopening-tomorrow</t>
  </si>
  <si>
    <t>https://www.governor.ny.gov/news/video-audio-rush-transcript-governor-cuomos-covid-19-update-new-york-has-nations-lowest-rate</t>
  </si>
  <si>
    <t>https://www.governor.ny.gov/news/governor-cuomo-announces-western-new-york-expected-enter-phase-3-reopening-june-16-and-capital</t>
  </si>
  <si>
    <t>https://www.governor.ny.gov/news/governor-cuomo-announces-low-risk-youth-sports-regions-phase-three-can-begin-july-6th</t>
  </si>
  <si>
    <t>https://www.governor.ny.gov/news/governor-cuomo-announces-gatherings-25-people-will-be-allowed-phase-three-reopening-0</t>
  </si>
  <si>
    <t>https://www.governor.ny.gov/news/governor-cuomo-announces-us-open-be-held-without-fans-august-31st-september-13th</t>
  </si>
  <si>
    <t>https://www.governor.ny.gov/news/governor-cuomo-announces-lowest-percentage-positive-covid-19-test-results-pandemic-began</t>
  </si>
  <si>
    <t>https://www.governor.ny.gov/news/governor-cuomo-issues-executive-order-strengthening-state-enforcement-during-phased-reopening</t>
  </si>
  <si>
    <t>https://www.governor.ny.gov/news/governor-cuomo-announces-new-york-city-cleared-global-public-health-experts-begin-phase-two</t>
  </si>
  <si>
    <t>https://www.governor.ny.gov/news/governor-cuomo-announces-yankees-and-mets-will-hold-spring-training-new-york-year</t>
  </si>
  <si>
    <t>https://www.governor.ny.gov/news/governor-cuomo-updates-new-yorkers-state-s-progress-during-covid-19-pandemic</t>
  </si>
  <si>
    <t>https://www.governor.ny.gov/news/governor-cuomo-updates-new-yorkers-states-progress-during-covid-19-pandemic</t>
  </si>
  <si>
    <t>https://www.governor.ny.gov/news/governor-cuomo-announces-65-million-ny-forward-child-care-expansion-incentive</t>
  </si>
  <si>
    <t>https://www.governor.ny.gov/news/governor-cuomo-announces-five-regions-track-enter-phase-iv-reopening-friday</t>
  </si>
  <si>
    <t>https://www.governor.ny.gov/news/governor-cuomo-announces-hospitalizations-drop-below-1000-first-time-march-18-0</t>
  </si>
  <si>
    <t>https://www.governor.ny.gov/news/governor-cuomo-announces-new-york-state-assist-states-high-infection-rates</t>
  </si>
  <si>
    <t>https://www.governor.ny.gov/news/governor-cuomo-updates-new-yorkers-states-progress-during-covid-19-pandemic-0</t>
  </si>
  <si>
    <t>https://www.governor.ny.gov/news/governor-cuomo-announces-lowest-covid-19-deaths-and-hospitalizations-new-york-pandemic-began</t>
  </si>
  <si>
    <t>https://www.governor.ny.gov/news/governor-cuomo-announces-state-decide-wednesday-whether-slow-reopening-indoor-dining-new-york</t>
  </si>
  <si>
    <t>https://www.governor.ny.gov/news/governor-cuomo-announces-individuals-traveling-new-york-eight-additional-states-will-be</t>
  </si>
  <si>
    <t>https://www.governor.ny.gov/news/governor-cuomo-announces-phase-three-indoor-dining-postponed-new-york-city</t>
  </si>
  <si>
    <t>https://www.governor.ny.gov/news/governor-cuomo-updates-new-yorkers-states-progress-during-covid-19-pandemic-1</t>
  </si>
  <si>
    <t>https://www.governor.ny.gov/news/governor-cuomo-updates-new-yorkers-states-progress-during-covid-19-pandemic-2</t>
  </si>
  <si>
    <t>https://www.governor.ny.gov/news/governor-cuomo-updates-new-yorkers-states-progress-during-covid-19-pandemic-3</t>
  </si>
  <si>
    <t>https://www.governor.ny.gov/news/governor-cuomo-announces-new-york-city-will-enter-phase-three-reopening-without-indoor-dining</t>
  </si>
  <si>
    <t>https://www.governor.ny.gov/news/governor-cuomo-announces-new-york-city-enters-phase-iii-reopening-without-indoor-dining-and</t>
  </si>
  <si>
    <t>https://www.governor.ny.gov/news/governor-cuomo-announces-individuals-traveling-new-york-three-additional-states-will-be</t>
  </si>
  <si>
    <t>https://www.governor.ny.gov/news/governor-cuomo-announces-new-york-state-will-decide-fall-school-reopening-during-first-week</t>
  </si>
  <si>
    <t>https://www.governor.ny.gov/news/governor-cuomo-updates-new-yorkers-states-progress-during-covid-19-pandemic-4</t>
  </si>
  <si>
    <t>https://www.governor.ny.gov/news/governor-cuomo-updates-new-yorkers-states-progress-during-covid-19-pandemic-5</t>
  </si>
  <si>
    <t>https://www.governor.ny.gov/news/governor-cuomo-updates-new-yorkers-states-progress-during-covid-19-pandemic-6</t>
  </si>
  <si>
    <t>https://www.governor.ny.gov/news/governor-cuomo-updates-new-yorkers-states-progress-during-covid-19-pandemic-7</t>
  </si>
  <si>
    <t>https://www.governor.ny.gov/news/governor-cuomo-announces-new-data-driven-guidance-reopening-schools</t>
  </si>
  <si>
    <t>https://www.governor.ny.gov/news/governor-cuomo-announces-individuals-traveling-new-york-four-additional-states-will-be-required</t>
  </si>
  <si>
    <t>https://www.governor.ny.gov/news/governor-cuomo-updates-new-yorkers-states-progress-during-covid-19-pandemic-8</t>
  </si>
  <si>
    <t>https://www.governor.ny.gov/news/governor-cuomo-announces-new-regulations-bars-and-restaurants-ensure-compliance-state-social</t>
  </si>
  <si>
    <t>https://www.governor.ny.gov/news/governor-cuomo-updates-new-yorkers-states-progress-during-covid-19-pandemic-11</t>
  </si>
  <si>
    <t>https://www.governor.ny.gov/news/governor-cuomo-updates-new-yorkers-states-progress-during-covid-19-pandemic-12</t>
  </si>
  <si>
    <t>https://www.governor.ny.gov/news/governor-cuomo-updates-new-yorkers-states-progress-during-covid-19-pandemic-13</t>
  </si>
  <si>
    <t>https://www.governor.ny.gov/news/governor-cuomo-updates-new-yorkers-states-progress-during-covid-19-pandemic-14</t>
  </si>
  <si>
    <t>https://www.governor.ny.gov/news/governor-cuomo-announces-individuals-traveling-new-york-10-additional-states-will-be-required</t>
  </si>
  <si>
    <t>https://www.governor.ny.gov/news/governor-cuomo-updates-new-yorkers-states-progress-during-covid-19-pandemic-15</t>
  </si>
  <si>
    <t>https://www.governor.ny.gov/news/governor-cuomo-announces-president-trump-has-no-plans-send-federal-agents-new-york-city</t>
  </si>
  <si>
    <t>https://www.governor.ny.gov/news/governor-cuomo-calls-department-justice-congress-investigate-department-homeland-securitys</t>
  </si>
  <si>
    <t>https://www.governor.ny.gov/news/governor-cuomo-updates-new-yorkers-states-progress-during-covid-19-pandemic-16</t>
  </si>
  <si>
    <t>https://www.governor.ny.gov/news/governor-cuomo-calls-republican-members-new-yorks-congressional-delegation-fight-state-local</t>
  </si>
  <si>
    <t>https://www.governor.ny.gov/news/governor-cuomo-announces-27-additional-establishments-issued-state-liquor-authority-violations</t>
  </si>
  <si>
    <t>https://www.governor.ny.gov/news/governor-cuomo-announces-individuals-traveling-new-york-three-additional-states-puerto-rico-and</t>
  </si>
  <si>
    <t>https://www.governor.ny.gov/news/governor-cuomo-announces-us-open-championship-be-held-without-fans-september-14-september-20</t>
  </si>
  <si>
    <t>https://www.governor.ny.gov/news/governor-cuomo-announces-new-york-hits-new-lows-covid-19-hospitalizations-icu-patients-and</t>
  </si>
  <si>
    <t>https://www.governor.ny.gov/news/governor-cuomo-updates-new-yorkers-states-progress-during-covid-19-pandemic-17</t>
  </si>
  <si>
    <t>https://www.governor.ny.gov/news/five-months-first-confirmed-covid-19-case-new-york-governor-cuomo-announces-highest-number</t>
  </si>
  <si>
    <t>https://www.governor.ny.gov/news/governor-cuomo-announces-new-york-state-has-completed-6-million-diagnostic-covid-19-tests</t>
  </si>
  <si>
    <t>https://www.governor.ny.gov/news/governor-cuomo-updates-new-yorkers-states-progress-during-covid-19-pandemic-18</t>
  </si>
  <si>
    <t>https://www.governor.ny.gov/news/governor-cuomo-announces-individuals-traveling-new-york-additional-state-will-be-required</t>
  </si>
  <si>
    <t>https://www.governor.ny.gov/news/governor-cuomo-updates-new-yorkers-states-progress-during-covid-19-pandemic-19</t>
  </si>
  <si>
    <t>https://www.governor.ny.gov/news/governor-cuomo-updates-new-yorkers-states-progress-during-covid-19-pandemic-20</t>
  </si>
  <si>
    <t>https://www.governor.ny.gov/news/governor-cuomo-updates-new-yorkers-states-progress-during-covid-19-pandemic-21</t>
  </si>
  <si>
    <t>https://www.governor.ny.gov/news/governor-cuomo-updates-new-yorkers-states-progress-during-covid-19-pandemic-22</t>
  </si>
  <si>
    <t>https://www.governor.ny.gov/news/governor-cuomo-updates-new-yorkers-states-progress-during-covid-19-pandemic-23</t>
  </si>
  <si>
    <t>https://www.governor.ny.gov/news/governor-cuomo-updates-new-yorkers-states-progress-during-covid-19-pandemic-24</t>
  </si>
  <si>
    <t>https://www.governor.ny.gov/news/governor-cuomo-announces-individuals-traveling-new-york-two-additional-states-virgin-islands</t>
  </si>
  <si>
    <t>https://www.governor.ny.gov/news/governor-cuomo-announces-new-record-number-covid-19-tests-reported-yesterday</t>
  </si>
  <si>
    <t>https://www.governor.ny.gov/news/governor-cuomo-updates-new-yorkers-states-progress-during-covid-19-pandemic-25</t>
  </si>
  <si>
    <t>https://www.governor.ny.gov/news/governor-cuomo-updates-new-yorkers-states-progress-during-covid-19-pandemic-26</t>
  </si>
  <si>
    <t>https://www.governor.ny.gov/news/governor-cuomo-announces-lowest-number-covid-19-hospitalizations-march-17-and-new-record-high</t>
  </si>
  <si>
    <t>https://www.governor.ny.gov/news/governor-cuomo-announces-7-million-covid-19-tests-conducted-date-new-york-state</t>
  </si>
  <si>
    <t>https://www.governor.ny.gov/news/governor-cuomo-announces-covid-19-infection-rate-below-1-percent-tenth-straight-day</t>
  </si>
  <si>
    <t>https://www.governor.ny.gov/news/governor-cuomo-announces-two-additional-states-added-travel-advisory</t>
  </si>
  <si>
    <t>https://www.governor.ny.gov/news/governor-cuomo-announces-12th-straight-day-new-yorks-covid-19-positivity-rate-below-1-percent</t>
  </si>
  <si>
    <t>https://www.governor.ny.gov/news/governor-cuomo-announces-new-yorks-covid-19-hospitalizations-drop-lowest-number-march-18</t>
  </si>
  <si>
    <t>https://www.governor.ny.gov/news/governor-cuomo-announces-new-record-high-number-covid-19-tests-reported-and-lowest</t>
  </si>
  <si>
    <t>https://www.governor.ny.gov/news/governor-cuomo-announces-new-record-low-covid-19-test-positivity-rate-hospitalizations-and-icu</t>
  </si>
  <si>
    <t>https://www.governor.ny.gov/news/governor-cuomo-announces-new-record-low-covid-19-hospitalizations-icu-patients-and-intubations</t>
  </si>
  <si>
    <t>https://www.governor.ny.gov/news/governor-cuomo-announces-new-record-low-covid-19-test-positivity-rate</t>
  </si>
  <si>
    <t>https://www.governor.ny.gov/news/governor-cuomo-announces-five-states-removed-covid-19-travel-advisory-requiring-14-day</t>
  </si>
  <si>
    <t>https://www.governor.ny.gov/news/governor-cuomo-announces-covid-19-infection-rate-below-1-percent-19th-straight-day</t>
  </si>
  <si>
    <t>https://www.governor.ny.gov/news/governor-cuomo-announces-20-straight-days-covid-19-infection-rate-below-1-percent</t>
  </si>
  <si>
    <t>https://www.governor.ny.gov/news/governor-cuomo-announces-new-record-low-covid-19-infection-rate-and-8-million-tests-conducted</t>
  </si>
  <si>
    <t>https://www.governor.ny.gov/news/governor-cuomo-announces-covid-19-hospitalizations-and-intubations-drop-new-lows</t>
  </si>
  <si>
    <t>https://www.governor.ny.gov/news/governor-cuomo-announces-new-record-high-number-covid-19-tests-reported-new-york-state</t>
  </si>
  <si>
    <t>https://www.governor.ny.gov/news/governor-cuomo-announces-covid-19-hospitalizations-icu-patients-and-deaths-drop-new-lows</t>
  </si>
  <si>
    <t>https://www.governor.ny.gov/news/governor-cuomo-announces-two-states-added-travel-advisory-requiring-14-day-quarantines</t>
  </si>
  <si>
    <t>https://www.governor.ny.gov/news/governor-cuomo-announces-26th-straight-day-covid-19-infection-rate-below-1-percent</t>
  </si>
  <si>
    <t>https://www.governor.ny.gov/news/governor-cuomo-updates-new-yorkers-states-progress-during-covid-19-pandemic-27</t>
  </si>
  <si>
    <t>https://www.governor.ny.gov/news/governor-cuomo-announces-fourth-straight-week-covid-19-infection-rate-below-1-percent</t>
  </si>
  <si>
    <t>https://www.governor.ny.gov/news/governor-cuomo-updates-new-yorkers-states-progress-during-covid-19-pandemic-29</t>
  </si>
  <si>
    <t>https://www.governor.ny.gov/news/governor-cuomo-announces-covid-19-hospitalizations-drop-new-low</t>
  </si>
  <si>
    <t>https://www.governor.ny.gov/news/governor-cuomo-announces-one-month-covid-19-infection-rate-below-1-percent</t>
  </si>
  <si>
    <t>https://www.governor.ny.gov/news/governor-cuomo-announces-four-states-added-travel-advisory-requiring-14-day-quarantines</t>
  </si>
  <si>
    <t>https://www.governor.ny.gov/news/governor-cuomo-announces-33rd-straight-day-covid-19-infection-rate-below-1-percent</t>
  </si>
  <si>
    <t>https://www.governor.ny.gov/news/governor-cuomo-announces-over-9-million-covid-19-tests-conducted-date-new-york-state</t>
  </si>
  <si>
    <t>https://www.governor.ny.gov/news/governor-cuomo-announces-35th-straight-day-covid-19-infection-rate-below-1-percent</t>
  </si>
  <si>
    <t>https://www.governor.ny.gov/news/governor-cuomo-announces-new-record-high-number-covid-19-tests-reported-new-york-state-0</t>
  </si>
  <si>
    <t>https://www.governor.ny.gov/news/governor-cuomo-updates-new-yorkers-states-progress-during-covid-19-pandemic-30</t>
  </si>
  <si>
    <t>https://www.governor.ny.gov/news/governor-cuomo-announces-38th-straight-day-covid-19-infection-rate-below-1-percent</t>
  </si>
  <si>
    <t>https://www.governor.ny.gov/news/governor-cuomo-announces-six-states-removed-travel-advisory-requiring-14-day-quarantines</t>
  </si>
  <si>
    <t>https://www.governor.ny.gov/news/governor-cuomo-announces-infection-rate-drops-below-one-percent</t>
  </si>
  <si>
    <t>https://www.governor.ny.gov/news/governor-cuomo-announces-covid-19-infection-rate-below-1-percent</t>
  </si>
  <si>
    <t>https://www.governor.ny.gov/news/governor-cuomo-announces-covid-19-infection-rate-below-1-percent-0</t>
  </si>
  <si>
    <t>https://www.governor.ny.gov/news/governor-cuomo-announces-new-record-high-number-covid-19-tests-reported-new-york-state-1</t>
  </si>
  <si>
    <t>https://www.governor.ny.gov/news/governor-cuomo-updates-new-yorkers-states-progress-during-covid-19-pandemic-31</t>
  </si>
  <si>
    <t>https://www.governor.ny.gov/news/governor-cuomo-updates-new-yorkers-states-progress-during-covid-19-pandemic-32</t>
  </si>
  <si>
    <t>https://www.governor.ny.gov/news/governor-cuomo-announces-five-states-added-travel-advisory-and-10-million-covid-19-diagnostic</t>
  </si>
  <si>
    <t>https://www.governor.ny.gov/news/governor-cuomo-updates-new-yorkers-states-progress-during-covid-19-pandemic-33</t>
  </si>
  <si>
    <t>https://www.governor.ny.gov/news/governor-cuomo-updates-new-yorkers-states-progress-during-covid-19-pandemic-34</t>
  </si>
  <si>
    <t>https://www.governor.ny.gov/news/governor-cuomo-updates-new-yorkers-states-progress-during-covid-19-pandemic-35</t>
  </si>
  <si>
    <t>https://www.governor.ny.gov/news/governor-cuomo-updates-new-yorkers-states-progress-during-covid-19-pandemic-36</t>
  </si>
  <si>
    <t>https://www.governor.ny.gov/news/governor-cuomo-updates-new-yorkers-states-progress-during-covid-19-pandemic-37</t>
  </si>
  <si>
    <t>https://www.governor.ny.gov/news/governor-cuomo-deploys-rapid-result-testing-machines-address-recent-uptick-cases-cluster-zip</t>
  </si>
  <si>
    <t>https://www.governor.ny.gov/news/governor-cuomo-meet-orthodox-jewish-community-leaders-address-covid-19-clusters</t>
  </si>
  <si>
    <t>https://www.governor.ny.gov/news/governor-cuomo-updates-new-yorkers-states-progress-during-covid-19-pandemic-38</t>
  </si>
  <si>
    <t>https://www.governor.ny.gov/news/governor-cuomo-updates-new-yorkers-states-progress-during-covid-19-pandemic-39</t>
  </si>
  <si>
    <t>https://www.governor.ny.gov/news/governor-cuomo-announces-record-number-covid-19-tests-reported</t>
  </si>
  <si>
    <t>https://www.governor.ny.gov/news/governor-cuomo-announces-11-million-covid-19-diagnostic-tests-conducted-new-york-state</t>
  </si>
  <si>
    <t>https://www.governor.ny.gov/news/governor-cuomo-updates-new-yorkers-states-progress-during-covid-19-pandemic-40</t>
  </si>
  <si>
    <t>https://www.governor.ny.gov/news/governor-cuomo-updates-new-yorkers-states-progress-during-covid-19-pandemic-41</t>
  </si>
  <si>
    <t>https://www.governor.ny.gov/news/governor-cuomo-announces-new-mexico-added-travel-advisory</t>
  </si>
  <si>
    <t>https://www.governor.ny.gov/news/governor-cuomo-updates-new-yorkers-states-progress-during-covid-19-pandemic-42</t>
  </si>
  <si>
    <t>https://www.governor.ny.gov/news/governor-cuomo-announces-new-record-high-number-covid-19-tests-reported</t>
  </si>
  <si>
    <t>https://www.governor.ny.gov/news/governor-cuomo-updates-new-yorkers-states-progress-during-covid-19-pandemic-43</t>
  </si>
  <si>
    <t>https://www.governor.ny.gov/news/governor-cuomo-updates-new-yorkers-states-progress-during-covid-19-pandemic-44</t>
  </si>
  <si>
    <t>https://www.governor.ny.gov/news/governor-cuomo-updates-new-yorkers-states-progress-during-covid-19-pandemic-45</t>
  </si>
  <si>
    <t>https://www.governor.ny.gov/news/governor-cuomo-updates-new-yorkers-states-progress-during-covid-19-pandemic-46</t>
  </si>
  <si>
    <t>https://www.governor.ny.gov/news/governor-cuomo-announces-three-states-added-travel-advisory</t>
  </si>
  <si>
    <t>https://www.governor.ny.gov/news/governor-cuomo-announces-state-will-withhold-funds-localities-and-schools-covid-19-cluster</t>
  </si>
  <si>
    <t>https://www.governor.ny.gov/news/governor-cuomo-announces-state-provide-200000-rapid-test-kits-new-york-city-schools-yellow</t>
  </si>
  <si>
    <t>https://www.governor.ny.gov/news/governor-cuomo-updates-new-yorkers-states-progress-during-covid-19-pandemic-47</t>
  </si>
  <si>
    <t>https://www.governor.ny.gov/news/governor-cuomo-announces-most-movie-theaters-outside-new-york-city-can-reopen-october-23</t>
  </si>
  <si>
    <t>https://www.governor.ny.gov/news/governor-cuomo-announces-ski-resorts-allowed-reopen-50-percent-indoor-capacity-beginning</t>
  </si>
  <si>
    <t>https://www.governor.ny.gov/news/governor-cuomo-updates-new-yorkers-states-progress-during-covid-19-pandemic-48</t>
  </si>
  <si>
    <t>https://www.governor.ny.gov/news/governor-cuomo-announces-travel-advisory-requiring-14-day-quarantine</t>
  </si>
  <si>
    <t>https://www.governor.ny.gov/news/governor-cuomo-details-covid-19-micro-cluster-metrics</t>
  </si>
  <si>
    <t>https://www.governor.ny.gov/news/governor-cuomo-updates-new-yorkers-states-progress-during-covid-19-pandemic-49</t>
  </si>
  <si>
    <t>https://www.governor.ny.gov/news/governor-cuomo-updates-new-yorkers-states-progress-during-covid-19-pandemic-50</t>
  </si>
  <si>
    <t>https://www.governor.ny.gov/news/governor-cuomo-updates-new-yorkers-states-progress-during-covid-19-pandemic-51</t>
  </si>
  <si>
    <t>https://www.governor.ny.gov/news/governor-cuomo-updates-new-yorkers-states-progress-during-covid-19-pandemic-52</t>
  </si>
  <si>
    <t>https://www.governor.ny.gov/news/governor-cuomo-updates-new-yorkers-states-progress-during-covid-19-pandemic-53</t>
  </si>
  <si>
    <t>https://www.governor.ny.gov/news/governor-cuomo-announces-travel-advisory-requiring-14-day-quarantine-0</t>
  </si>
  <si>
    <t>https://www.governor.ny.gov/news/governor-cuomo-announces-orange-county-micro-cluster-focus-area-meets-metrics-exit-red-zone</t>
  </si>
  <si>
    <t>https://www.governor.ny.gov/news/governor-cuomo-announces-new-record-high-number-covid-19-tests-reported-0</t>
  </si>
  <si>
    <t>https://www.governor.ny.gov/news/governor-cuomo-updates-new-yorkers-states-progress-during-covid-19-pandemic-54</t>
  </si>
  <si>
    <t>https://www.governor.ny.gov/news/governor-cuomo-updates-new-yorkers-states-progress-during-covid-19-pandemic-55</t>
  </si>
  <si>
    <t>https://www.governor.ny.gov/news/governor-cuomo-updates-new-yorkers-states-progress-during-covid-19-pandemic-56</t>
  </si>
  <si>
    <t>https://www.governor.ny.gov/news/governor-cuomo-updates-new-yorkers-states-progress-during-covid-19-pandemic-57</t>
  </si>
  <si>
    <t>https://www.governor.ny.gov/news/governor-cuomo-updates-new-yorkers-states-progress-during-covid-19-pandemic-58</t>
  </si>
  <si>
    <t>https://www.governor.ny.gov/news/governor-cuomo-updates-new-yorkers-states-progress-during-covid-19-pandemic-59</t>
  </si>
  <si>
    <t>https://www.governor.ny.gov/news/governor-cuomo-updates-new-yorkers-states-progress-during-covid-19-pandemic-60</t>
  </si>
  <si>
    <t>https://www.governor.ny.gov/news/governor-cuomo-announces-updated-covid-19-micro-cluster-focus-zones</t>
  </si>
  <si>
    <t>https://www.governor.ny.gov/news/governor-cuomo-updates-new-yorkers-states-progress-during-covid-19-pandemic-61</t>
  </si>
  <si>
    <t>https://www.governor.ny.gov/news/governor-cuomo-updates-new-yorkers-states-progress-during-covid-19-pandemic-62</t>
  </si>
  <si>
    <t>https://www.governor.ny.gov/news/governor-cuomo-announces-updated-covid-19-micro-cluster-focus-zones-0</t>
  </si>
  <si>
    <t>https://www.governor.ny.gov/news/governor-cuomo-updates-new-yorkers-states-progress-during-covid-19-pandemic-63</t>
  </si>
  <si>
    <t>https://www.governor.ny.gov/news/governor-cuomo-announces-updated-covid-19-micro-cluster-focus-zones-1</t>
  </si>
  <si>
    <t>https://www.governor.ny.gov/news/governor-cuomo-updates-new-yorkers-states-progress-during-covid-19-pandemic-64</t>
  </si>
  <si>
    <t>https://www.governor.ny.gov/news/governor-cuomo-announces-new-record-number-covid-19-tests-reported-new-york-state-single-day</t>
  </si>
  <si>
    <t>https://www.governor.ny.gov/news/governor-cuomo-updates-new-yorkers-states-progress-during-covid-19-pandemic-65</t>
  </si>
  <si>
    <t>https://www.governor.ny.gov/news/governor-cuomo-updates-new-yorkers-states-progress-during-covid-19-pandemic-66</t>
  </si>
  <si>
    <t>https://www.governor.ny.gov/news/governor-cuomo-updates-new-yorkers-states-progress-during-covid-19-pandemic-67</t>
  </si>
  <si>
    <t>https://www.governor.ny.gov/news/governor-cuomo-updates-new-yorkers-states-progress-during-covid-19-pandemic-68</t>
  </si>
  <si>
    <t>https://www.governor.ny.gov/news/governor-cuomo-announces-updated-covid-19-micro-cluster-focus-zones-2</t>
  </si>
  <si>
    <t>https://www.governor.ny.gov/news/governor-cuomo-announces-updated-covid-19-micro-cluster-focus-zones-3</t>
  </si>
  <si>
    <t>https://www.governor.ny.gov/news/governor-cuomo-announces-new-record-high-number-covid-19-tests-reported-new-york-state-3</t>
  </si>
  <si>
    <t>https://www.governor.ny.gov/news/governor-cuomo-updates-new-yorkers-state-s-progress-during-covid-19-pandemic-0</t>
  </si>
  <si>
    <t>https://www.governor.ny.gov/news/governor-cuomo-updates-new-yorkers-states-progress-during-covid-19-pandemic-69</t>
  </si>
  <si>
    <t>https://www.governor.ny.gov/news/governor-cuomo-announces-updated-covid-19-micro-cluster-focus-zones-4</t>
  </si>
  <si>
    <t>https://www.governor.ny.gov/news/governor-cuomo-updates-new-yorkers-states-progress-during-covid-19-pandemic-70</t>
  </si>
  <si>
    <t>https://www.governor.ny.gov/news/governor-cuomo-updates-new-yorkers-states-progress-during-covid-19-pandemic-71</t>
  </si>
  <si>
    <t>https://www.governor.ny.gov/news/governor-cuomo-announces-new-record-high-number-covid-19-tests-reported-new-york-state-4</t>
  </si>
  <si>
    <t>https://www.governor.ny.gov/news/governor-cuomo-announces-record-high-number-covid-19-tests-reported-new-york-state-second</t>
  </si>
  <si>
    <t>https://www.governor.ny.gov/news/governor-cuomo-updates-new-yorkers-states-progress-during-covid-19-pandemic-72</t>
  </si>
  <si>
    <t>https://www.governor.ny.gov/news/governor-cuomo-updates-new-yorkers-states-progress-during-covid-19-pandemic-73</t>
  </si>
  <si>
    <t>https://www.governor.ny.gov/news/governor-cuomo-updates-new-yorkers-states-progress-during-covid-19-pandemic-74</t>
  </si>
  <si>
    <t>https://www.governor.ny.gov/news/governor-cuomo-updates-new-yorkers-states-progress-during-covid-19-pandemic-75</t>
  </si>
  <si>
    <t>https://www.governor.ny.gov/news/governor-cuomo-announces-state-receive-initial-delivery-covid-19-vaccine-doses-170000-new</t>
  </si>
  <si>
    <t>https://www.governor.ny.gov/news/governor-cuomo-updates-new-yorkers-states-progress-during-covid-19-pandemic-76</t>
  </si>
  <si>
    <t>https://www.governor.ny.gov/news/governor-cuomo-announces-20-million-covid-19-test-results-reported-new-york-state</t>
  </si>
  <si>
    <t>https://www.governor.ny.gov/news/governor-cuomo-updates-new-yorkers-states-progress-during-covid-19-pandemic-77</t>
  </si>
  <si>
    <t>https://www.governor.ny.gov/news/governor-cuomo-updates-new-yorkers-states-progress-during-covid-19-pandemic-78</t>
  </si>
  <si>
    <t>https://www.governor.ny.gov/news/governor-cuomo-directs-state-department-health-begin-implementing-surge-flex-hospital-protocol</t>
  </si>
  <si>
    <t>https://www.governor.ny.gov/news/governor-cuomo-updates-new-yorkers-states-progress-during-covid-19-pandemic-79</t>
  </si>
  <si>
    <t>https://www.governor.ny.gov/news/governor-cuomo-updates-new-yorkers-states-progress-during-covid-19-pandemic-80</t>
  </si>
  <si>
    <t>https://www.governor.ny.gov/news/governor-cuomo-updates-new-yorkers-states-progress-during-covid-19-pandemic-81</t>
  </si>
  <si>
    <t>https://www.governor.ny.gov/news/governor-cuomo-updates-new-yorkers-states-progress-during-covid-19-pandemic-82</t>
  </si>
  <si>
    <t>https://www.governor.ny.gov/news/governor-cuomo-announces-new-record-high-number-covid-19-tests-reported-1</t>
  </si>
  <si>
    <t>https://www.governor.ny.gov/news/governor-cuomo-updates-new-yorkers-states-progress-during-covid-19-pandemic-83</t>
  </si>
  <si>
    <t>https://www.governor.ny.gov/news/governor-cuomo-announces-updated-covid-19-micro-cluster-focus-zones-5</t>
  </si>
  <si>
    <t>https://www.governor.ny.gov/news/governor-cuomo-updates-new-yorkers-states-progress-during-covid-19-pandemic-84</t>
  </si>
  <si>
    <t>https://www.governor.ny.gov/news/governor-cuomo-updates-new-yorkers-states-progress-during-covid-19-pandemic-85</t>
  </si>
  <si>
    <t>https://www.governor.ny.gov/news/governor-cuomo-updates-new-yorkers-states-progress-during-coivd-19-pandemic</t>
  </si>
  <si>
    <t>https://www.governor.ny.gov/news/governor-cuomo-announces-new-york-state-clinical-advisory-task-force-approves-moderna-vaccine</t>
  </si>
  <si>
    <t>https://www.governor.ny.gov/news/governor-cuomo-updates-new-yorkers-states-progress-during-covid-19-pandemic-86</t>
  </si>
  <si>
    <t>https://www.governor.ny.gov/news/governor-cuomo-calls-federal-government-take-action-wake-highly-contagious-variant-covid-19</t>
  </si>
  <si>
    <t>https://www.governor.ny.gov/news/governor-cuomo-announces-british-airways-and-delta-airlines-agree-test-all-passengers-entering</t>
  </si>
  <si>
    <t>https://www.governor.ny.gov/news/governor-cuomo-announces-wadsworth-laboratory-has-begun-research-new-covid-19-strain</t>
  </si>
  <si>
    <t>https://www.governor.ny.gov/news/governor-cuomo-announces-89000-new-yorkers-have-received-first-covid-19-vaccine-dose</t>
  </si>
  <si>
    <t>https://www.governor.ny.gov/news/governor-cuomo-updates-new-yorkers-states-progress-during-covid-19-pandemic-87</t>
  </si>
  <si>
    <t>https://www.governor.ny.gov/news/governor-cuomo-updates-new-yorkers-states-progress-day-300-covid-19-pandemic</t>
  </si>
  <si>
    <t>https://www.governor.ny.gov/news/governor-cuomo-updates-new-yorkers-states-progress-during-covid-19-pandemic-88</t>
  </si>
  <si>
    <t>https://www.governor.ny.gov/news/governor-cuomo-updates-new-yorkers-states-progress-during-covid-19-pandemic-89</t>
  </si>
  <si>
    <t>https://www.governor.ny.gov/news/governor-cuomo-announces-140000-new-yorkers-have-received-first-vaccine-dose</t>
  </si>
  <si>
    <t>https://www.governor.ny.gov/news/governor-cuomo-announces-updated-quarantine-guidelines-align-cdc-recommendations</t>
  </si>
  <si>
    <t>https://www.governor.ny.gov/news/governor-cuomo-updates-new-yorkers-states-progress-during-covid-19-pandemic-90</t>
  </si>
  <si>
    <t>https://www.governor.ny.gov/news/governor-cuomo-updates-new-yorkers-states-progress-during-covid-19-pandemic-91</t>
  </si>
  <si>
    <t>https://www.governor.ny.gov/news/governor-cuomo-updates-new-yorkers-states-progress-during-covid-19-pandemic-92</t>
  </si>
  <si>
    <t>https://www.governor.ny.gov/news/governor-cuomo-updates-new-yorkers-states-progress-during-covid-19-pandemic-93</t>
  </si>
  <si>
    <t>https://www.governor.ny.gov/news/governor-cuomo-updates-new-yorkers-states-progress-during-covid-19-pandemic-94</t>
  </si>
  <si>
    <t>https://www.governor.ny.gov/news/governor-cuomo-updates-new-yorkers-states-progress-during-covid-19-pandemic-95</t>
  </si>
  <si>
    <t>https://www.governor.ny.gov/news/governor-cuomo-updates-new-yorkers-states-progress-during-covid-19-pandemic-97</t>
  </si>
  <si>
    <t>https://www.governor.ny.gov/news/governor-cuomo-updates-new-yorkers-states-progress-during-covid-19-pandemic-98</t>
  </si>
  <si>
    <t>https://www.governor.ny.gov/news/governor-cuomo-updates-new-yorkers-states-progress-during-covid-19-pandemic-99</t>
  </si>
  <si>
    <t>https://www.governor.ny.gov/news/governor-cuomo-announces-new-record-high-number-covid-19-tests-reported-2</t>
  </si>
  <si>
    <t>https://www.governor.ny.gov/news/governor-cuomo-updates-new-yorkers-states-progress-during-covid-19-pandemic-100</t>
  </si>
  <si>
    <t>https://www.governor.ny.gov/news/governor-cuomo-updates-new-yorkers-states-progress-during-covid-19-pandemic-101</t>
  </si>
  <si>
    <t>https://www.governor.ny.gov/news/governor-cuomo-updates-new-yorkers-states-progress-during-covid-19-pandemic-102</t>
  </si>
  <si>
    <t>https://www.governor.ny.gov/news/governor-cuomo-updates-new-yorkers-states-progress-during-covid-19-pandemic-103</t>
  </si>
  <si>
    <t>https://www.governor.ny.gov/news/governor-cuomo-updates-new-yorkers-states-progress-during-covid-19-pandemic-104</t>
  </si>
  <si>
    <t>https://www.governor.ny.gov/news/governor-cuomo-announces-new-record-high-number-covid-19-test-results-reported</t>
  </si>
  <si>
    <t>https://www.governor.ny.gov/news/governor-cuomo-updates-new-yorkers-state-s-progress-during-covid-19-pandemic-1</t>
  </si>
  <si>
    <t>https://www.governor.ny.gov/news/governor-cuomo-updates-new-yorkers-states-progress-during-covid-19-pandemic-105</t>
  </si>
  <si>
    <t>https://www.governor.ny.gov/news/governor-cuomo-updates-new-yorkers-states-progress-during-covid-19-pandemic-106</t>
  </si>
  <si>
    <t>https://www.governor.ny.gov/news/governor-cuomo-updates-new-yorkers-states-progress-during-covid-19-pandemic-107</t>
  </si>
  <si>
    <t>https://www.governor.ny.gov/news/governor-cuomo-updates-new-yorkers-states-progress-during-covid-19-pandemic-109</t>
  </si>
  <si>
    <t>https://www.governor.ny.gov/news/governor-cuomo-updates-new-yorkers-states-progress-during-covid-19-pandemic-110</t>
  </si>
  <si>
    <t>https://www.governor.ny.gov/news/governor-cuomo-updates-new-yorkers-states-progress-during-covid-19-pandemic-111</t>
  </si>
  <si>
    <t>https://www.governor.ny.gov/news/governor-cuomo-updates-new-yorkers-states-progress-during-covid-19-pandemic-112</t>
  </si>
  <si>
    <t>https://www.governor.ny.gov/news/governor-cuomo-updates-new-yorkers-states-progress-during-covid-19-pandemic-113</t>
  </si>
  <si>
    <t>https://www.governor.ny.gov/news/governor-cuomo-announces-new-york-states-rate-transmission-has-dropped-below-one</t>
  </si>
  <si>
    <t>https://www.governor.ny.gov/news/governor-cuomo-updates-new-yorkers-states-progress-during-covid-19-pandemic-114</t>
  </si>
  <si>
    <t>https://www.governor.ny.gov/news/governor-cuomo-updates-new-yorkers-states-progress-during-covid-19-pandemic-115</t>
  </si>
  <si>
    <t>https://www.governor.ny.gov/news/governor-cuomo-updates-new-yorkers-states-progress-during-covid-19-pandemic-116</t>
  </si>
  <si>
    <t>https://www.governor.ny.gov/news/governor-cuomo-announces-new-york-city-indoor-dining-can-reopen-25-percent-capacity-valentines</t>
  </si>
  <si>
    <t>https://www.governor.ny.gov/news/governor-cuomo-updates-new-yorkers-states-progress-during-covid-19-pandemic-117</t>
  </si>
  <si>
    <t>https://www.governor.ny.gov/news/governor-cuomo-announces-new-yorks-covid-19-positivity-rate-has-declined-23-straight-days</t>
  </si>
  <si>
    <t>https://www.governor.ny.gov/news/governor-cuomo-updates-new-yorkers-states-progress-during-covid-19-pandemic-118</t>
  </si>
  <si>
    <t>https://www.governor.ny.gov/news/governor-cuomo-updates-new-yorkers-states-progress-during-covid-19-pandemic-119</t>
  </si>
  <si>
    <t>https://www.governor.ny.gov/news/governor-cuomo-updates-new-yorkers-states-progress-during-covid-19-pandemic-120</t>
  </si>
  <si>
    <t>https://www.governor.ny.gov/news/governor-cuomo-announces-lowest-daily-positivity-rate-november-28-net-hospitalizations-drop-553</t>
  </si>
  <si>
    <t>https://www.governor.ny.gov/news/governor-cuomo-updates-new-yorkers-states-progress-during-covid-19-pandemic-121</t>
  </si>
  <si>
    <t>https://www.governor.ny.gov/news/governor-cuomo-updates-new-yorkers-states-progress-during-covid-19-pandemic-122</t>
  </si>
  <si>
    <t>https://www.governor.ny.gov/news/governor-cuomo-updates-new-yorkers-states-progress-during-covid-19-pandemic-123</t>
  </si>
  <si>
    <t>https://www.governor.ny.gov/news/governor-cuomo-announces-new-york-city-indoor-dining-can-reopen-early-february-12</t>
  </si>
  <si>
    <t>https://www.governor.ny.gov/news/governor-cuomo-announces-lowest-7-day-average-covid-19-positivity-rate-december-1</t>
  </si>
  <si>
    <t>https://www.governor.ny.gov/news/governor-cuomo-updates-new-yorkers-states-progress-during-covid-19-pandemic-124</t>
  </si>
  <si>
    <t>https://www.governor.ny.gov/news/governor-cuomo-announces-statewide-positivity-354-lowest-november-25</t>
  </si>
  <si>
    <t>https://www.governor.ny.gov/news/governor-cuomo-announces-restaurant-and-bar-closing-times-be-extended-11-pm-statewide-beginning</t>
  </si>
  <si>
    <t>https://www.governor.ny.gov/news/governor-cuomo-announces-covid-19-7-day-average-positivity-rate-drops-below-4-first-time</t>
  </si>
  <si>
    <t>https://www.governor.ny.gov/news/governor-cuomo-updates-new-yorkers-states-progress-during-covid-19-pandemic-125</t>
  </si>
  <si>
    <t>https://www.governor.ny.gov/news/governor-cuomo-updates-new-yorkers-states-progress-during-covid-19-pandemic-126</t>
  </si>
  <si>
    <t>https://www.governor.ny.gov/news/governor-cuomo-announces-lowest-7-day-average-covid-19-positivity-rate-november-28</t>
  </si>
  <si>
    <t>https://www.governor.ny.gov/news/governor-cuomo-announces-covid-19-7-day-average-positivity-rate-declines-40th-straight-day</t>
  </si>
  <si>
    <t>https://www.governor.ny.gov/news/governor-cuomo-announces-lowest-single-day-covid-19-positivity-rate-november-23</t>
  </si>
  <si>
    <t>https://www.governor.ny.gov/news/governor-cuomo-announces-nursing-home-visitations-resume-accordance-cms-and-cdc-guidelines</t>
  </si>
  <si>
    <t>https://www.governor.ny.gov/news/governor-cuomo-announces-lowest-single-day-covid-19-positivity-rate-november-23-0</t>
  </si>
  <si>
    <t>https://www.governor.ny.gov/news/governor-cuomo-announces-single-day-covid-19-positivity-rate-drops-below-3-percent-first-time</t>
  </si>
  <si>
    <t>https://www.governor.ny.gov/news/governor-cuomo-updates-new-yorkers-states-progress-during-covid-19-pandemic-127</t>
  </si>
  <si>
    <t>https://www.governor.ny.gov/news/governor-cuomo-updates-new-yorkers-states-progress-during-covid-19-pandemic-128</t>
  </si>
  <si>
    <t>https://www.governor.ny.gov/news/governor-cuomo-announces-lowest-single-day-covid-19-positivity-rate-november-21</t>
  </si>
  <si>
    <t>https://www.governor.ny.gov/news/governor-cuomo-updates-new-yorkers-states-progress-during-covid-19-pandemic-129</t>
  </si>
  <si>
    <t>https://www.governor.ny.gov/news/governor-cuomo-announces-covid-19-hospitalizations-drop-lowest-level-december-12</t>
  </si>
  <si>
    <t>https://www.governor.ny.gov/news/governor-cuomo-updates-new-yorkers-states-progress-during-covid-19-pandemic-130</t>
  </si>
  <si>
    <t>https://www.governor.ny.gov/news/governor-cuomo-updates-new-yorkers-state-s-progress-during-covid-19-pandemic-2</t>
  </si>
  <si>
    <t>https://www.governor.ny.gov/news/governor-cuomo-updates-new-yorkers-states-progress-during-covid-19-pandemic-131</t>
  </si>
  <si>
    <t>https://www.governor.ny.gov/news/governor-cuomo-updates-new-yorkers-states-progress-during-covid-19-pandemic-132</t>
  </si>
  <si>
    <t>https://www.governor.ny.gov/news/governor-cuomo-announces-event-arts-and-entertainment-venues-can-reopen-33-percent-capacity</t>
  </si>
  <si>
    <t>https://www.governor.ny.gov/news/governor-cuomo-updates-new-yorkers-states-progress-during-covid-19-pandemic-133</t>
  </si>
  <si>
    <t>https://www.governor.ny.gov/news/governor-cuomo-updates-new-yorkers-states-progress-during-covid-19-pandemic-134</t>
  </si>
  <si>
    <t>https://www.governor.ny.gov/news/governor-cuomo-updates-new-yorkers-states-progress-during-covid-19-pandemic-135</t>
  </si>
  <si>
    <t>https://www.governor.ny.gov/news/governor-cuomo-announces-restaurants-outside-new-york-city-can-move-75-percent-indoor-capacity</t>
  </si>
  <si>
    <t>https://www.governor.ny.gov/news/governor-cuomo-updates-new-yorkers-states-progress-during-covid-19-pandemic-136</t>
  </si>
  <si>
    <t>https://www.governor.ny.gov/news/governor-cuomo-updates-new-yorkers-states-progress-during-covid-19-pandemic-137</t>
  </si>
  <si>
    <t>https://www.governor.ny.gov/news/governor-cuomo-updates-new-yorkers-states-progress-during-covid-19-pandemic-138</t>
  </si>
  <si>
    <t>https://www.governor.ny.gov/news/governor-cuomo-updates-new-yorkers-states-progress-during-covid-19-pandemic-139</t>
  </si>
  <si>
    <t>https://www.governor.ny.gov/news/governor-cuomo-updates-new-yorkers-states-progress-during-covid-19-pandemic-140</t>
  </si>
  <si>
    <t>https://www.governor.ny.gov/news/governor-cuomo-updates-new-yorkers-states-progress-during-covid-19-pandemic-141</t>
  </si>
  <si>
    <t>https://www.governor.ny.gov/news/governor-cuomo-updates-new-yorkers-states-progress-during-covid-19-pandemic-142</t>
  </si>
  <si>
    <t>https://www.governor.ny.gov/news/governor-cuomo-updates-new-yorkers-states-progress-during-covid-19-pandemic-143</t>
  </si>
  <si>
    <t>https://www.governor.ny.gov/news/governor-cuomo-updates-new-yorkers-states-progress-during-covid-19-pandemic-144</t>
  </si>
  <si>
    <t>https://www.governor.ny.gov/news/governor-cuomo-updates-new-yorkers-states-progress-during-covid-19-pandemic-145</t>
  </si>
  <si>
    <t>https://www.governor.ny.gov/news/governor-cuomo-updates-new-yorkers-states-progress-during-covid-19-pandemic-146</t>
  </si>
  <si>
    <t>https://www.governor.ny.gov/news/governor-cuomo-updates-new-yorkers-states-progress-during-covid-19-pandemic-147</t>
  </si>
  <si>
    <t>https://www.governor.ny.gov/news/governor-cuomo-updates-new-yorkers-states-progress-during-covid-19-pandemic-148</t>
  </si>
  <si>
    <t>https://www.governor.ny.gov/news/governor-cuomo-updated-new-yorkers-states-progress-during-covid-19-pandemic</t>
  </si>
  <si>
    <t>https://www.governor.ny.gov/news/governor-cuomo-updates-new-yorkers-states-progress-during-covid-19-pandemic-149</t>
  </si>
  <si>
    <t>https://www.governor.ny.gov/news/governor-cuomo-updates-new-yorkers-states-progress-during-covid-19-pandemic-150</t>
  </si>
  <si>
    <t>https://www.governor.ny.gov/news/governor-cuomo-updates-new-yorkers-states-progress-during-covid-19-pandemic-151</t>
  </si>
  <si>
    <t>https://www.governor.ny.gov/news/governor-cuomo-updates-new-yorkers-states-progress-during-covid-19-pandemic-152</t>
  </si>
  <si>
    <t>https://www.governor.ny.gov/news/governor-cuomo-updates-new-yorkers-states-progress-during-covid-19-pandemic-153</t>
  </si>
  <si>
    <t>https://www.governor.ny.gov/news/governor-cuomo-updates-new-yorkers-states-progress-during-covid-19-pandemic-154</t>
  </si>
  <si>
    <t>https://www.governor.ny.gov/news/governor-cuomo-updates-new-yorkers-states-progress-during-covid-19-pandemic-155</t>
  </si>
  <si>
    <t>https://www.governor.ny.gov/news/governor-cuomo-updates-new-yorkers-states-progress-during-covid-19-pandemic-156</t>
  </si>
  <si>
    <t>https://www.governor.ny.gov/news/governor-cuomo-updates-new-yorkers-states-progress-during-covid-19-pandemic-157</t>
  </si>
  <si>
    <t>https://www.governor.ny.gov/news/governor-cuomo-updates-new-yorkers-states-progress-during-covid-19-pandemic-158</t>
  </si>
  <si>
    <t>https://www.governor.ny.gov/news/governor-cuomo-announces-45-million-covid-19-test-results-have-now-been-reported-new-york-state</t>
  </si>
  <si>
    <t>https://www.governor.ny.gov/news/governor-cuomo-updates-new-yorkers-states-progress-during-covid-19-pandemic-159</t>
  </si>
  <si>
    <t>https://www.governor.ny.gov/news/governor-cuomo-updates-new-yorkers-states-progress-during-covid-19-pandemic-160</t>
  </si>
  <si>
    <t>https://www.governor.ny.gov/news/governor-cuomo-updates-new-yorkers-states-progress-during-covid-19-pandemic-161</t>
  </si>
  <si>
    <t>https://www.governor.ny.gov/news/governor-cuomo-updates-new-yorkers-states-progress-during-covid-19-pandemic-162</t>
  </si>
  <si>
    <t>https://www.governor.ny.gov/news/governor-cuomo-updates-new-yorkers-states-progress-during-covid-19-pandemic-163</t>
  </si>
  <si>
    <t>https://www.governor.ny.gov/news/governor-cuomo-updates-new-yorkers-states-progress-during-covid-19-pandemic-164</t>
  </si>
  <si>
    <t>https://www.governor.ny.gov/news/governor-cuomo-updates-new-yorkers-states-progress-during-covid-19-pandemic-165</t>
  </si>
  <si>
    <t>https://www.governor.ny.gov/news/governor-cuomo-updates-new-yorkers-states-progress-during-covid-19-pandemic-166</t>
  </si>
  <si>
    <t>https://www.governor.ny.gov/news/governor-cuomo-updates-new-yorkers-states-progress-during-covid-19-pandemic-170</t>
  </si>
  <si>
    <t>https://www.governor.ny.gov/news/governor-cuomo-updates-new-yorkers-states-progress-during-covid-19-pandemic-169</t>
  </si>
  <si>
    <t>https://www.governor.ny.gov/news/governor-cuomo-updates-new-yorkers-states-progress-during-covid-19-pandemic-168</t>
  </si>
  <si>
    <t>https://www.governor.ny.gov/news/governor-cuomo-updates-new-yorkers-states-progress-during-covid-19-pandemic-171</t>
  </si>
  <si>
    <t>https://www.governor.ny.gov/news/governor-cuomo-announces-spectators-will-be-allowed-horse-and-auto-races-20-percent-capacity</t>
  </si>
  <si>
    <t>https://www.governor.ny.gov/news/governor-cuomo-announces-lowest-covid-19-hospitalizations-november-30</t>
  </si>
  <si>
    <t>https://www.governor.ny.gov/news/governor-cuomo-updates-new-yorkers-states-progress-during-covid-19-pandemic-172</t>
  </si>
  <si>
    <t>https://www.governor.ny.gov/news/governor-cuomo-announces-covid-19-positivity-rate-drops-lowest-level-november-7</t>
  </si>
  <si>
    <t>https://www.governor.ny.gov/news/governor-cuomo-updates-new-yorkers-states-progress-during-covid-19-pandemic-173</t>
  </si>
  <si>
    <t>https://www.governor.ny.gov/news/governor-cuomo-announces-statewide-7-day-average-covid-19-positivity-rate-drops-lowest-level</t>
  </si>
  <si>
    <t>https://www.governor.ny.gov/news/governor-cuomo-announces-statewide-covid-19-positivity-rate-drops-lowest-level-november-5</t>
  </si>
  <si>
    <t>https://www.governor.ny.gov/news/governor-cuomo-announces-lowest-one-day-positivity-november-5-2020</t>
  </si>
  <si>
    <t>https://www.governor.ny.gov/news/governor-cuomo-updates-new-yorkers-states-progress-during-covid-19-pandemic-174</t>
  </si>
  <si>
    <t>https://www.governor.ny.gov/news/governor-cuomo-announces-statewide-covid-19-positivity-rate-drops-below-2-percent-lowest-rate</t>
  </si>
  <si>
    <t>https://www.governor.ny.gov/news/governor-cuomo-updates-new-yorkers-states-progress-during-covid-19-pandemic-175</t>
  </si>
  <si>
    <t>https://www.governor.ny.gov/news/governor-cuomo-announces-additional-reopening-guidance-and-updates-new-yorkers-states-progress</t>
  </si>
  <si>
    <t>https://www.governor.ny.gov/news/governor-cuomo-updates-new-yorkers-states-progress-during-covid-19-pandemic-176</t>
  </si>
  <si>
    <t>https://www.governor.ny.gov/news/governor-cuomo-updates-new-yorkers-states-progress-during-covid-19-pandemic-177</t>
  </si>
  <si>
    <t>https://www.governor.ny.gov/news/governor-cuomo-updates-new-yorkers-states-progress-during-covid-19-pandemic-178</t>
  </si>
  <si>
    <t>https://www.governor.ny.gov/news/governor-cuomo-updates-new-yorkers-states-progress-during-covid-19-pandemic-179</t>
  </si>
  <si>
    <t>https://www.governor.ny.gov/news/governor-cuomo-announces-lowest-single-day-covid-19-positivity-rate-november-3</t>
  </si>
  <si>
    <t>https://www.governor.ny.gov/news/governor-cuomo-announces-single-day-covid-19-positivity-rate-drops-below-15-percent-first-time</t>
  </si>
  <si>
    <t>https://www.governor.ny.gov/news/governor-cuomo-announces-7-day-average-hospitalizations-2839-lowest-november-26-2020</t>
  </si>
  <si>
    <t>https://www.governor.ny.gov/news/governor-cuomo-updates-new-yorkers-states-progress-during-covid-19-pandemic-180</t>
  </si>
  <si>
    <t>https://www.governor.ny.gov/news/governor-cuomo-announces-lowest-single-day-covid-19-positivity-rate-october-28</t>
  </si>
  <si>
    <t>https://www.governor.ny.gov/news/governor-cuomo-announces-lowest-single-day-covid-19-positivity-rate-october-22</t>
  </si>
  <si>
    <t>https://www.governor.ny.gov/news/governor-cuomo-updates-new-yorkers-states-progress-during-covid-19-pandemic-181</t>
  </si>
  <si>
    <t>https://www.governor.ny.gov/news/governor-cuomo-updates-new-yorkers-states-progress-during-covid-19-pandemic-182</t>
  </si>
  <si>
    <t>https://www.governor.ny.gov/news/governor-cuomo-updates-new-yorkers-states-progress-during-covid-19-pandemic-183</t>
  </si>
  <si>
    <t>https://www.governor.ny.gov/news/governor-cuomo-updates-new-yorkers-states-progress-during-covid-19-pandemic-184</t>
  </si>
  <si>
    <t>https://www.governor.ny.gov/news/governor-cuomo-updates-new-yorkers-states-progress-during-covid-19-pandemic-185</t>
  </si>
  <si>
    <t>https://www.governor.ny.gov/news/governor-cuomo-announces-beaches-and-pools-operate-six-foot-social-distancing</t>
  </si>
  <si>
    <t>https://www.governor.ny.gov/news/governor-cuomo-announces-lowest-single-day-covid-19-positivity-rate-october-10</t>
  </si>
  <si>
    <t>https://www.governor.ny.gov/news/governor-cuomo-updates-new-yorkers-states-progress-during-covid-19-pandemic-186</t>
  </si>
  <si>
    <t>https://www.governor.ny.gov/news/governor-cuomo-updates-new-yorkers-states-progress-during-covid-19-pandemic-187</t>
  </si>
  <si>
    <t>https://www.governor.ny.gov/news/governor-cuomo-announces-lowest-single-day-positivity-rate-october-10th</t>
  </si>
  <si>
    <t>https://www.governor.ny.gov/news/governor-cuomo-announces-lowest-statewide-7-day-average-positivity-rate-september-29-42</t>
  </si>
  <si>
    <t>https://www.governor.ny.gov/news/governor-cuomo-announces-7-day-average-covid-19-positivity-rate-drops-lowest-level-september</t>
  </si>
  <si>
    <t>https://www.governor.ny.gov/news/governor-cuomo-announces-statewide-covid-19-positivity-rate-drops-below-1-percent-lowest-level</t>
  </si>
  <si>
    <t>https://www.governor.ny.gov/news/governor-cuomo-announces-statewide-7-day-average-covid-19-positivity-rate-drops-below-1</t>
  </si>
  <si>
    <t>https://www.governor.ny.gov/news/governor-cuomo-announces-lowest-single-day-covid-19-positivity-rate-september-4</t>
  </si>
  <si>
    <t>https://www.governor.ny.gov/news/governor-cuomo-announces-lowest-single-day-covid-19-positivity-rate-august-29-2020</t>
  </si>
  <si>
    <t>https://www.governor.ny.gov/news/governor-cuomo-announces-statewide-7-day-average-positivity-falls-090-lowest-september-21</t>
  </si>
  <si>
    <t>https://www.governor.ny.gov/news/governor-cuomo-announces-statewide-7-day-average-positivity-has-declined-50-consecutive-days</t>
  </si>
  <si>
    <t>https://www.governor.ny.gov/news/governor-cuomo-announces-statewide-positivity-rate-70-lowest-august-30</t>
  </si>
  <si>
    <t>https://www.governor.ny.gov/news/governor-cuomo-announces-lowest-statewide-positivity-rate-august-27</t>
  </si>
  <si>
    <t>https://www.governor.ny.gov/news/governor-cuomo-announces-new-york-states-lowest-daily-positivity-rate-covid-19-crisis-began</t>
  </si>
  <si>
    <t>https://www.governor.ny.gov/news/governor-cuomo-announces-new-york-states-7-day-average-positivity-falls-073-percent-lowest</t>
  </si>
  <si>
    <t>https://www.governor.ny.gov/news/governor-cuomo-announces-new-record-low-7-day-average-covid-19-positivity-rate</t>
  </si>
  <si>
    <t>https://www.governor.ny.gov/news/governor-cuomo-announces-7-day-average-covid-19-positivity-rate-drops-new-low</t>
  </si>
  <si>
    <t>https://www.governor.ny.gov/news/governor-cuomo-announces-7-day-average-covid-19-positivity-rate-continues-drop-new-lows</t>
  </si>
  <si>
    <t>https://www.governor.ny.gov/news/governor-cuomo-announces-new-york-state-7-day-average-positivity-rate-lowest-nation</t>
  </si>
  <si>
    <t>https://www.governor.ny.gov/news/governor-cuomo-announces-new-record-lows-single-day-and-7-day-average-covid-19-positivity-rate</t>
  </si>
  <si>
    <t>https://www.governor.ny.gov/news/governor-cuomo-announces-second-straight-day-record-low-single-day-and-7-day-covid-19</t>
  </si>
  <si>
    <t>https://www.governor.ny.gov/news/governor-cuomo-announces-7-day-average-covid-19-positivity-rate-drops-new-record-low</t>
  </si>
  <si>
    <t>https://www.governor.ny.gov/news/governor-cuomo-announces-new-record-low-statewide-covid-positivity</t>
  </si>
  <si>
    <t>https://www.governor.ny.gov/news/governor-cuomo-announces-covid-19-positivity-rate-drops-below-1-percent-every-region-new-york</t>
  </si>
  <si>
    <t>https://www.governor.ny.gov/news/governor-cuomo-announces-new-record-low-statewide-covid-positivity-0</t>
  </si>
  <si>
    <t>https://www.governor.ny.gov/news/governor-cuomo-announces-statewide-7-day-average-positivity-drops-below-50-first-time-covid-19</t>
  </si>
  <si>
    <t>https://www.governor.ny.gov/news/governor-cuomo-announces-13th-consecutive-day-record-low-covid-positivity-statewide</t>
  </si>
  <si>
    <t>https://www.governor.ny.gov/news/governor-cuomo-announces-2-straight-weeks-record-low-covid-positivity-statewide</t>
  </si>
  <si>
    <t>https://www.governor.ny.gov/news/governor-cuomo-announces-new-york-state-has-nations-lowest-7-day-average-covid-19-positivity</t>
  </si>
  <si>
    <t>https://www.governor.ny.gov/news/governor-cuomo-announces-new-york-states-single-day-covid-19-positivity-rate-drops-record-low</t>
  </si>
  <si>
    <t>https://www.governor.ny.gov/news/after-472-days-governor-cuomo-announces-700-adult-new-yorkers-have-received-least-one-vaccine</t>
  </si>
  <si>
    <t>https://www.governor.ny.gov/news/governor-cuomo-updates-new-yorkers-states-progress-during-covid-19-pandemic-188</t>
  </si>
  <si>
    <t>https://www.governor.ny.gov/news/governor-cuomo-updates-new-yorkers-states-progress-during-covid-19-pandemic-189</t>
  </si>
  <si>
    <t>https://www.governor.ny.gov/news/governor-cuomo-updates-new-yorkers-states-progress-during-covid-19-pandemic-190</t>
  </si>
  <si>
    <t>https://www.governor.ny.gov/news/governor-cuomo-updates-new-yorkers-states-progress-combatting-covid-19</t>
  </si>
  <si>
    <t>https://www.governor.ny.gov/news/governor-cuomo-announces-statewide-positivity-drops-below-030-first-time-start-covid-19</t>
  </si>
  <si>
    <t>https://www.governor.ny.gov/news/governor-cuomo-updates-new-yorkers-states-progress-during-covid-19-pandemic-191</t>
  </si>
  <si>
    <t>https://www.governor.ny.gov/news/governor-cuomo-updates-new-yorkers-states-progress-combating-covid-19</t>
  </si>
  <si>
    <t>https://www.governor.ny.gov/news/governor-cuomo-announces-new-york-ending-covid-19-state-disaster-emergency-june-24</t>
  </si>
  <si>
    <t>https://www.governor.ny.gov/news/governor-cuomo-updates-new-yorkers-states-progress-combating-covid-19-0</t>
  </si>
  <si>
    <t>https://www.governor.ny.gov/news/governor-cuomo-updates-new-yorkers-states-progress-combating-covid-19-1</t>
  </si>
  <si>
    <t>https://www.governor.ny.gov/news/governor-cuomo-announces-covid-19-hospitalizations-statewide-drop-lowest-level-pandemic-began</t>
  </si>
  <si>
    <t>https://www.governor.ny.gov/news/governor-cuomo-updates-new-yorkers-states-progress-during-covid-19-pandemic-192</t>
  </si>
  <si>
    <t>https://www.governor.ny.gov/news/governor-cuomo-updates-new-yorkers-states-progress-combating-covid-19-2</t>
  </si>
  <si>
    <t>https://www.governor.ny.gov/news/governor-cuomo-updates-new-yorkers-states-progress-combating-covid-19-3</t>
  </si>
  <si>
    <t>https://www.governor.ny.gov/news/governor-cuomo-updates-new-yorkers-states-progress-during-covid-19-pandemic-193</t>
  </si>
  <si>
    <t>https://www.governor.ny.gov/news/governor-cuomo-updates-new-yorkers-states-progress-combating-covid-19-4</t>
  </si>
  <si>
    <t>https://www.governor.ny.gov/news/governor-cuomo-updates-new-yorkers-states-progress-during-covid-19-pandemic-194</t>
  </si>
  <si>
    <t>https://www.governor.ny.gov/news/governor-cuomo-updates-new-yorkers-states-progress-during-covid-19-pandemic-195</t>
  </si>
  <si>
    <t>https://www.governor.ny.gov/news/governor-cuomo-updates-new-yorkers-states-progress-combating-covid-19-5</t>
  </si>
  <si>
    <t>https://www.governor.ny.gov/news/governor-cuomo-updates-new-yorkers-states-progress-combating-covid-19-6</t>
  </si>
  <si>
    <t>https://www.governor.ny.gov/news/governor-cuomo-announces-70-all-eligible-new-yorkers-have-received-least-one-covid-19-vaccine</t>
  </si>
  <si>
    <t>https://www.governor.ny.gov/news/governor-cuomo-updates-new-yorkers-states-progress-during-covid-19-pandemic-196</t>
  </si>
  <si>
    <t>https://www.governor.ny.gov/news/governor-cuomo-updates-new-yorkers-states-progress-during-covid-19-pandemic-197</t>
  </si>
  <si>
    <t>https://www.governor.ny.gov/news/governor-cuomo-updates-new-yorkers-states-progress-during-covid-19-pandemic-198</t>
  </si>
  <si>
    <t>date of news release</t>
  </si>
  <si>
    <t>Albany County, New York</t>
  </si>
  <si>
    <t>Allegany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</si>
  <si>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</si>
  <si>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</si>
  <si>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</si>
  <si>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</si>
  <si>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</si>
  <si>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</si>
  <si>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</si>
  <si>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</si>
  <si>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</si>
  <si>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</si>
  <si>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</si>
  <si>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</si>
  <si>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</si>
  <si>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</si>
  <si>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</si>
  <si>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</si>
  <si>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</si>
  <si>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</si>
  <si>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</si>
  <si>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</si>
  <si>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</si>
  <si>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</si>
  <si>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</si>
  <si>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</si>
  <si>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</si>
  <si>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</si>
  <si>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Niagara County, New York</t>
  </si>
  <si>
    <t>New York City,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</si>
  <si>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</si>
  <si>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</si>
  <si>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</si>
  <si>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</si>
  <si>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</si>
  <si>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</si>
  <si>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</si>
  <si>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</si>
  <si>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Rensselaer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</si>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</sst>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b/>
      <u/>
      <color rgb="FF1155CC"/>
    </font>
    <font>
      <u/>
      <sz val="12.0"/>
      <color rgb="FF000000"/>
      <name val="Calibri"/>
    </font>
    <font>
      <i/>
      <color theme="1"/>
      <name val="Arial"/>
    </font>
    <font>
      <u/>
      <color rgb="FF1155CC"/>
    </font>
    <font/>
    <font>
      <b/>
      <i/>
      <color theme="1"/>
      <name val="Arial"/>
    </font>
    <font>
      <b/>
      <sz val="11.0"/>
      <color rgb="FFFF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b/>
      <i/>
      <sz val="11.0"/>
      <color rgb="FFFF0000"/>
      <name val="Calibri"/>
    </font>
    <font>
      <sz val="11.0"/>
      <color theme="1"/>
      <name val="Calibri"/>
    </font>
    <font>
      <b/>
      <sz val="11.0"/>
      <color rgb="FFFFD7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2" numFmtId="0" xfId="0" applyFont="1"/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3" fontId="2" numFmtId="164" xfId="0" applyAlignment="1" applyFill="1" applyFont="1" applyNumberFormat="1">
      <alignment readingOrder="0"/>
    </xf>
    <xf borderId="0" fillId="4" fontId="2" numFmtId="164" xfId="0" applyAlignment="1" applyFill="1" applyFont="1" applyNumberFormat="1">
      <alignment readingOrder="0"/>
    </xf>
    <xf borderId="0" fillId="5" fontId="2" numFmtId="164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6" fontId="2" numFmtId="164" xfId="0" applyAlignment="1" applyFill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2" numFmtId="3" xfId="0" applyFont="1" applyNumberFormat="1"/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7" fontId="16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vernor.ny.gov/news/governor-cuomo-updates-new-yorkers-states-progress-during-covid-19-pandemic-27" TargetMode="External"/><Relationship Id="rId194" Type="http://schemas.openxmlformats.org/officeDocument/2006/relationships/hyperlink" Target="https://www.governor.ny.gov/news/governor-cuomo-announces-one-month-covid-19-infection-rate-below-1-percent" TargetMode="External"/><Relationship Id="rId193" Type="http://schemas.openxmlformats.org/officeDocument/2006/relationships/hyperlink" Target="https://www.governor.ny.gov/news/governor-cuomo-announces-covid-19-hospitalizations-drop-new-low" TargetMode="External"/><Relationship Id="rId192" Type="http://schemas.openxmlformats.org/officeDocument/2006/relationships/hyperlink" Target="https://www.governor.ny.gov/news/governor-cuomo-updates-new-yorkers-states-progress-during-covid-19-pandemic-29" TargetMode="External"/><Relationship Id="rId191" Type="http://schemas.openxmlformats.org/officeDocument/2006/relationships/hyperlink" Target="https://www.governor.ny.gov/news/governor-cuomo-announces-fourth-straight-week-covid-19-infection-rate-below-1-percent" TargetMode="External"/><Relationship Id="rId187" Type="http://schemas.openxmlformats.org/officeDocument/2006/relationships/hyperlink" Target="https://www.governor.ny.gov/news/governor-cuomo-announces-covid-19-hospitalizations-icu-patients-and-deaths-drop-new-lows" TargetMode="External"/><Relationship Id="rId186" Type="http://schemas.openxmlformats.org/officeDocument/2006/relationships/hyperlink" Target="https://www.governor.ny.gov/news/governor-cuomo-announces-new-record-high-number-covid-19-tests-reported-new-york-state" TargetMode="External"/><Relationship Id="rId185" Type="http://schemas.openxmlformats.org/officeDocument/2006/relationships/hyperlink" Target="https://www.governor.ny.gov/news/governor-cuomo-announces-covid-19-hospitalizations-and-intubations-drop-new-lows" TargetMode="External"/><Relationship Id="rId184" Type="http://schemas.openxmlformats.org/officeDocument/2006/relationships/hyperlink" Target="https://www.governor.ny.gov/news/governor-cuomo-announces-new-record-low-covid-19-infection-rate-and-8-million-tests-conducted" TargetMode="External"/><Relationship Id="rId189" Type="http://schemas.openxmlformats.org/officeDocument/2006/relationships/hyperlink" Target="https://www.governor.ny.gov/news/governor-cuomo-announces-26th-straight-day-covid-19-infection-rate-below-1-percent" TargetMode="External"/><Relationship Id="rId188" Type="http://schemas.openxmlformats.org/officeDocument/2006/relationships/hyperlink" Target="https://www.governor.ny.gov/news/governor-cuomo-announces-two-states-added-travel-advisory-requiring-14-day-quarantines" TargetMode="External"/><Relationship Id="rId183" Type="http://schemas.openxmlformats.org/officeDocument/2006/relationships/hyperlink" Target="https://www.governor.ny.gov/news/governor-cuomo-announces-20-straight-days-covid-19-infection-rate-below-1-percent" TargetMode="External"/><Relationship Id="rId182" Type="http://schemas.openxmlformats.org/officeDocument/2006/relationships/hyperlink" Target="https://www.governor.ny.gov/news/governor-cuomo-announces-covid-19-infection-rate-below-1-percent-19th-straight-day" TargetMode="External"/><Relationship Id="rId181" Type="http://schemas.openxmlformats.org/officeDocument/2006/relationships/hyperlink" Target="https://www.governor.ny.gov/news/governor-cuomo-announces-five-states-removed-covid-19-travel-advisory-requiring-14-day" TargetMode="External"/><Relationship Id="rId180" Type="http://schemas.openxmlformats.org/officeDocument/2006/relationships/hyperlink" Target="https://www.governor.ny.gov/news/governor-cuomo-announces-new-record-low-covid-19-test-positivity-rate" TargetMode="External"/><Relationship Id="rId176" Type="http://schemas.openxmlformats.org/officeDocument/2006/relationships/hyperlink" Target="https://www.governor.ny.gov/news/governor-cuomo-announces-new-yorks-covid-19-hospitalizations-drop-lowest-number-march-18" TargetMode="External"/><Relationship Id="rId297" Type="http://schemas.openxmlformats.org/officeDocument/2006/relationships/hyperlink" Target="https://www.governor.ny.gov/news/governor-cuomo-updates-new-yorkers-states-progress-during-covid-19-pandemic-86" TargetMode="External"/><Relationship Id="rId175" Type="http://schemas.openxmlformats.org/officeDocument/2006/relationships/hyperlink" Target="https://www.governor.ny.gov/news/governor-cuomo-announces-12th-straight-day-new-yorks-covid-19-positivity-rate-below-1-percent" TargetMode="External"/><Relationship Id="rId296" Type="http://schemas.openxmlformats.org/officeDocument/2006/relationships/hyperlink" Target="https://www.governor.ny.gov/news/governor-cuomo-announces-new-york-state-clinical-advisory-task-force-approves-moderna-vaccine" TargetMode="External"/><Relationship Id="rId174" Type="http://schemas.openxmlformats.org/officeDocument/2006/relationships/hyperlink" Target="https://www.governor.ny.gov/news/governor-cuomo-announces-two-additional-states-added-travel-advisory" TargetMode="External"/><Relationship Id="rId295" Type="http://schemas.openxmlformats.org/officeDocument/2006/relationships/hyperlink" Target="https://www.governor.ny.gov/news/governor-cuomo-updates-new-yorkers-states-progress-during-coivd-19-pandemic" TargetMode="External"/><Relationship Id="rId173" Type="http://schemas.openxmlformats.org/officeDocument/2006/relationships/hyperlink" Target="https://www.governor.ny.gov/news/governor-cuomo-announces-covid-19-infection-rate-below-1-percent-tenth-straight-day" TargetMode="External"/><Relationship Id="rId294" Type="http://schemas.openxmlformats.org/officeDocument/2006/relationships/hyperlink" Target="https://www.governor.ny.gov/news/governor-cuomo-updates-new-yorkers-states-progress-during-covid-19-pandemic-85" TargetMode="External"/><Relationship Id="rId179" Type="http://schemas.openxmlformats.org/officeDocument/2006/relationships/hyperlink" Target="https://www.governor.ny.gov/news/governor-cuomo-announces-new-record-low-covid-19-hospitalizations-icu-patients-and-intubations" TargetMode="External"/><Relationship Id="rId178" Type="http://schemas.openxmlformats.org/officeDocument/2006/relationships/hyperlink" Target="https://www.governor.ny.gov/news/governor-cuomo-announces-new-record-low-covid-19-test-positivity-rate-hospitalizations-and-icu" TargetMode="External"/><Relationship Id="rId299" Type="http://schemas.openxmlformats.org/officeDocument/2006/relationships/hyperlink" Target="https://www.governor.ny.gov/news/governor-cuomo-announces-british-airways-and-delta-airlines-agree-test-all-passengers-entering" TargetMode="External"/><Relationship Id="rId177" Type="http://schemas.openxmlformats.org/officeDocument/2006/relationships/hyperlink" Target="https://www.governor.ny.gov/news/governor-cuomo-announces-new-record-high-number-covid-19-tests-reported-and-lowest" TargetMode="External"/><Relationship Id="rId298" Type="http://schemas.openxmlformats.org/officeDocument/2006/relationships/hyperlink" Target="https://www.governor.ny.gov/news/governor-cuomo-calls-federal-government-take-action-wake-highly-contagious-variant-covid-19" TargetMode="External"/><Relationship Id="rId198" Type="http://schemas.openxmlformats.org/officeDocument/2006/relationships/hyperlink" Target="https://www.governor.ny.gov/news/governor-cuomo-announces-35th-straight-day-covid-19-infection-rate-below-1-percent" TargetMode="External"/><Relationship Id="rId197" Type="http://schemas.openxmlformats.org/officeDocument/2006/relationships/hyperlink" Target="https://www.governor.ny.gov/news/governor-cuomo-announces-over-9-million-covid-19-tests-conducted-date-new-york-state" TargetMode="External"/><Relationship Id="rId196" Type="http://schemas.openxmlformats.org/officeDocument/2006/relationships/hyperlink" Target="https://www.governor.ny.gov/news/governor-cuomo-announces-33rd-straight-day-covid-19-infection-rate-below-1-percent" TargetMode="External"/><Relationship Id="rId195" Type="http://schemas.openxmlformats.org/officeDocument/2006/relationships/hyperlink" Target="https://www.governor.ny.gov/news/governor-cuomo-announces-four-states-added-travel-advisory-requiring-14-day-quarantines" TargetMode="External"/><Relationship Id="rId199" Type="http://schemas.openxmlformats.org/officeDocument/2006/relationships/hyperlink" Target="https://www.governor.ny.gov/news/governor-cuomo-announces-new-record-high-number-covid-19-tests-reported-new-york-state-0" TargetMode="External"/><Relationship Id="rId150" Type="http://schemas.openxmlformats.org/officeDocument/2006/relationships/hyperlink" Target="https://www.governor.ny.gov/news/governor-cuomo-updates-new-yorkers-states-progress-during-covid-19-pandemic-16" TargetMode="External"/><Relationship Id="rId271" Type="http://schemas.openxmlformats.org/officeDocument/2006/relationships/hyperlink" Target="https://www.governor.ny.gov/news/governor-cuomo-announces-updated-covid-19-micro-cluster-focus-zones-4" TargetMode="External"/><Relationship Id="rId392" Type="http://schemas.openxmlformats.org/officeDocument/2006/relationships/hyperlink" Target="https://www.governor.ny.gov/news/governor-cuomo-updates-new-yorkers-states-progress-during-covid-19-pandemic-152" TargetMode="External"/><Relationship Id="rId270" Type="http://schemas.openxmlformats.org/officeDocument/2006/relationships/hyperlink" Target="https://www.governor.ny.gov/news/governor-cuomo-updates-new-yorkers-states-progress-during-covid-19-pandemic-69" TargetMode="External"/><Relationship Id="rId391" Type="http://schemas.openxmlformats.org/officeDocument/2006/relationships/hyperlink" Target="https://www.governor.ny.gov/news/governor-cuomo-updates-new-yorkers-states-progress-during-covid-19-pandemic-151" TargetMode="External"/><Relationship Id="rId390" Type="http://schemas.openxmlformats.org/officeDocument/2006/relationships/hyperlink" Target="https://www.governor.ny.gov/news/governor-cuomo-updates-new-yorkers-states-progress-during-covid-19-pandemic-15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governor.ny.gov/keywords/coronavirus" TargetMode="External"/><Relationship Id="rId3" Type="http://schemas.openxmlformats.org/officeDocument/2006/relationships/hyperlink" Target="https://www.governor.ny.gov/news/governor-cuomo-issues-statement-regarding-novel-coronavirus-new-york" TargetMode="External"/><Relationship Id="rId149" Type="http://schemas.openxmlformats.org/officeDocument/2006/relationships/hyperlink" Target="https://www.governor.ny.gov/news/governor-cuomo-calls-department-justice-congress-investigate-department-homeland-securitys" TargetMode="External"/><Relationship Id="rId4" Type="http://schemas.openxmlformats.org/officeDocument/2006/relationships/hyperlink" Target="https://www.governor.ny.gov/news/novel-coronavirus-briefing-governor-cuomo-announces-state-partnering-hospitals-expand-novel" TargetMode="External"/><Relationship Id="rId148" Type="http://schemas.openxmlformats.org/officeDocument/2006/relationships/hyperlink" Target="https://www.governor.ny.gov/news/governor-cuomo-announces-president-trump-has-no-plans-send-federal-agents-new-york-city" TargetMode="External"/><Relationship Id="rId269" Type="http://schemas.openxmlformats.org/officeDocument/2006/relationships/hyperlink" Target="https://www.governor.ny.gov/news/governor-cuomo-updates-new-yorkers-state-s-progress-during-covid-19-pandemic-0" TargetMode="External"/><Relationship Id="rId9" Type="http://schemas.openxmlformats.org/officeDocument/2006/relationships/hyperlink" Target="https://www.governor.ny.gov/news/novel-coronavirus-briefing-governor-cuomo-confirms-11-additional-cases-bringing-statewide-tot-0" TargetMode="External"/><Relationship Id="rId143" Type="http://schemas.openxmlformats.org/officeDocument/2006/relationships/hyperlink" Target="https://www.governor.ny.gov/news/governor-cuomo-updates-new-yorkers-states-progress-during-covid-19-pandemic-12" TargetMode="External"/><Relationship Id="rId264" Type="http://schemas.openxmlformats.org/officeDocument/2006/relationships/hyperlink" Target="https://www.governor.ny.gov/news/governor-cuomo-updates-new-yorkers-states-progress-during-covid-19-pandemic-67" TargetMode="External"/><Relationship Id="rId385" Type="http://schemas.openxmlformats.org/officeDocument/2006/relationships/hyperlink" Target="https://www.governor.ny.gov/news/governor-cuomo-updates-new-yorkers-states-progress-during-covid-19-pandemic-146" TargetMode="External"/><Relationship Id="rId142" Type="http://schemas.openxmlformats.org/officeDocument/2006/relationships/hyperlink" Target="https://www.governor.ny.gov/news/governor-cuomo-updates-new-yorkers-states-progress-during-covid-19-pandemic-11" TargetMode="External"/><Relationship Id="rId263" Type="http://schemas.openxmlformats.org/officeDocument/2006/relationships/hyperlink" Target="https://www.governor.ny.gov/news/governor-cuomo-updates-new-yorkers-states-progress-during-covid-19-pandemic-66" TargetMode="External"/><Relationship Id="rId384" Type="http://schemas.openxmlformats.org/officeDocument/2006/relationships/hyperlink" Target="https://www.governor.ny.gov/news/governor-cuomo-updates-new-yorkers-states-progress-during-covid-19-pandemic-145" TargetMode="External"/><Relationship Id="rId141" Type="http://schemas.openxmlformats.org/officeDocument/2006/relationships/hyperlink" Target="https://www.governor.ny.gov/news/governor-cuomo-announces-new-regulations-bars-and-restaurants-ensure-compliance-state-social" TargetMode="External"/><Relationship Id="rId262" Type="http://schemas.openxmlformats.org/officeDocument/2006/relationships/hyperlink" Target="https://www.governor.ny.gov/news/governor-cuomo-updates-new-yorkers-states-progress-during-covid-19-pandemic-65" TargetMode="External"/><Relationship Id="rId383" Type="http://schemas.openxmlformats.org/officeDocument/2006/relationships/hyperlink" Target="https://www.governor.ny.gov/news/governor-cuomo-updates-new-yorkers-states-progress-during-covid-19-pandemic-144" TargetMode="External"/><Relationship Id="rId140" Type="http://schemas.openxmlformats.org/officeDocument/2006/relationships/hyperlink" Target="https://www.governor.ny.gov/news/governor-cuomo-updates-new-yorkers-states-progress-during-covid-19-pandemic-8" TargetMode="External"/><Relationship Id="rId261" Type="http://schemas.openxmlformats.org/officeDocument/2006/relationships/hyperlink" Target="https://www.governor.ny.gov/news/governor-cuomo-announces-new-record-number-covid-19-tests-reported-new-york-state-single-day" TargetMode="External"/><Relationship Id="rId382" Type="http://schemas.openxmlformats.org/officeDocument/2006/relationships/hyperlink" Target="https://www.governor.ny.gov/news/governor-cuomo-updates-new-yorkers-states-progress-during-covid-19-pandemic-143" TargetMode="External"/><Relationship Id="rId5" Type="http://schemas.openxmlformats.org/officeDocument/2006/relationships/hyperlink" Target="https://www.governor.ny.gov/news/governor-cuomo-announces-five-states-removed-covid-19-travel-advisory-requiring-14-day" TargetMode="External"/><Relationship Id="rId147" Type="http://schemas.openxmlformats.org/officeDocument/2006/relationships/hyperlink" Target="https://www.governor.ny.gov/news/governor-cuomo-updates-new-yorkers-states-progress-during-covid-19-pandemic-15" TargetMode="External"/><Relationship Id="rId268" Type="http://schemas.openxmlformats.org/officeDocument/2006/relationships/hyperlink" Target="https://www.governor.ny.gov/news/governor-cuomo-announces-new-record-high-number-covid-19-tests-reported-new-york-state-3" TargetMode="External"/><Relationship Id="rId389" Type="http://schemas.openxmlformats.org/officeDocument/2006/relationships/hyperlink" Target="https://www.governor.ny.gov/news/governor-cuomo-updates-new-yorkers-states-progress-during-covid-19-pandemic-149" TargetMode="External"/><Relationship Id="rId6" Type="http://schemas.openxmlformats.org/officeDocument/2006/relationships/hyperlink" Target="https://www.governor.ny.gov/news/video-audio-photos-rush-transcript-during-coronavirus-briefing-governor-cuomo-signs-40-million" TargetMode="External"/><Relationship Id="rId146" Type="http://schemas.openxmlformats.org/officeDocument/2006/relationships/hyperlink" Target="https://www.governor.ny.gov/news/governor-cuomo-announces-individuals-traveling-new-york-10-additional-states-will-be-required" TargetMode="External"/><Relationship Id="rId267" Type="http://schemas.openxmlformats.org/officeDocument/2006/relationships/hyperlink" Target="https://www.governor.ny.gov/news/governor-cuomo-announces-updated-covid-19-micro-cluster-focus-zones-3" TargetMode="External"/><Relationship Id="rId388" Type="http://schemas.openxmlformats.org/officeDocument/2006/relationships/hyperlink" Target="https://www.governor.ny.gov/news/governor-cuomo-updated-new-yorkers-states-progress-during-covid-19-pandemic" TargetMode="External"/><Relationship Id="rId7" Type="http://schemas.openxmlformats.org/officeDocument/2006/relationships/hyperlink" Target="https://www.governor.ny.gov/news/coronavirus-briefing-governor-cuomo-announces-suny-and-cuny-study-abroad-programs-china-italy" TargetMode="External"/><Relationship Id="rId145" Type="http://schemas.openxmlformats.org/officeDocument/2006/relationships/hyperlink" Target="https://www.governor.ny.gov/news/governor-cuomo-updates-new-yorkers-states-progress-during-covid-19-pandemic-14" TargetMode="External"/><Relationship Id="rId266" Type="http://schemas.openxmlformats.org/officeDocument/2006/relationships/hyperlink" Target="https://www.governor.ny.gov/news/governor-cuomo-announces-updated-covid-19-micro-cluster-focus-zones-2" TargetMode="External"/><Relationship Id="rId387" Type="http://schemas.openxmlformats.org/officeDocument/2006/relationships/hyperlink" Target="https://www.governor.ny.gov/news/governor-cuomo-updates-new-yorkers-states-progress-during-covid-19-pandemic-148" TargetMode="External"/><Relationship Id="rId8" Type="http://schemas.openxmlformats.org/officeDocument/2006/relationships/hyperlink" Target="https://www.governor.ny.gov/news/novel-coronavirus-briefing-governor-cuomo-confirms-11-additional-cases-bringing-new-york-state" TargetMode="External"/><Relationship Id="rId144" Type="http://schemas.openxmlformats.org/officeDocument/2006/relationships/hyperlink" Target="https://www.governor.ny.gov/news/governor-cuomo-updates-new-yorkers-states-progress-during-covid-19-pandemic-13" TargetMode="External"/><Relationship Id="rId265" Type="http://schemas.openxmlformats.org/officeDocument/2006/relationships/hyperlink" Target="https://www.governor.ny.gov/news/governor-cuomo-updates-new-yorkers-states-progress-during-covid-19-pandemic-68" TargetMode="External"/><Relationship Id="rId386" Type="http://schemas.openxmlformats.org/officeDocument/2006/relationships/hyperlink" Target="https://www.governor.ny.gov/news/governor-cuomo-updates-new-yorkers-states-progress-during-covid-19-pandemic-147" TargetMode="External"/><Relationship Id="rId260" Type="http://schemas.openxmlformats.org/officeDocument/2006/relationships/hyperlink" Target="https://www.governor.ny.gov/news/governor-cuomo-updates-new-yorkers-states-progress-during-covid-19-pandemic-64" TargetMode="External"/><Relationship Id="rId381" Type="http://schemas.openxmlformats.org/officeDocument/2006/relationships/hyperlink" Target="https://www.governor.ny.gov/news/governor-cuomo-updates-new-yorkers-states-progress-during-covid-19-pandemic-142" TargetMode="External"/><Relationship Id="rId380" Type="http://schemas.openxmlformats.org/officeDocument/2006/relationships/hyperlink" Target="https://www.governor.ny.gov/news/governor-cuomo-updates-new-yorkers-states-progress-during-covid-19-pandemic-141" TargetMode="External"/><Relationship Id="rId139" Type="http://schemas.openxmlformats.org/officeDocument/2006/relationships/hyperlink" Target="https://www.governor.ny.gov/news/governor-cuomo-announces-individuals-traveling-new-york-four-additional-states-will-be-required" TargetMode="External"/><Relationship Id="rId138" Type="http://schemas.openxmlformats.org/officeDocument/2006/relationships/hyperlink" Target="https://www.governor.ny.gov/news/governor-cuomo-announces-new-data-driven-guidance-reopening-schools" TargetMode="External"/><Relationship Id="rId259" Type="http://schemas.openxmlformats.org/officeDocument/2006/relationships/hyperlink" Target="https://www.governor.ny.gov/news/governor-cuomo-announces-updated-covid-19-micro-cluster-focus-zones-1" TargetMode="External"/><Relationship Id="rId137" Type="http://schemas.openxmlformats.org/officeDocument/2006/relationships/hyperlink" Target="https://www.governor.ny.gov/news/governor-cuomo-updates-new-yorkers-states-progress-during-covid-19-pandemic-7" TargetMode="External"/><Relationship Id="rId258" Type="http://schemas.openxmlformats.org/officeDocument/2006/relationships/hyperlink" Target="https://www.governor.ny.gov/news/governor-cuomo-updates-new-yorkers-states-progress-during-covid-19-pandemic-63" TargetMode="External"/><Relationship Id="rId379" Type="http://schemas.openxmlformats.org/officeDocument/2006/relationships/hyperlink" Target="https://www.governor.ny.gov/news/governor-cuomo-updates-new-yorkers-states-progress-during-covid-19-pandemic-140" TargetMode="External"/><Relationship Id="rId132" Type="http://schemas.openxmlformats.org/officeDocument/2006/relationships/hyperlink" Target="https://www.governor.ny.gov/news/governor-cuomo-announces-individuals-traveling-new-york-three-additional-states-will-be" TargetMode="External"/><Relationship Id="rId253" Type="http://schemas.openxmlformats.org/officeDocument/2006/relationships/hyperlink" Target="https://www.governor.ny.gov/news/governor-cuomo-updates-new-yorkers-states-progress-during-covid-19-pandemic-60" TargetMode="External"/><Relationship Id="rId374" Type="http://schemas.openxmlformats.org/officeDocument/2006/relationships/hyperlink" Target="https://www.governor.ny.gov/news/governor-cuomo-announces-restaurants-outside-new-york-city-can-move-75-percent-indoor-capacity" TargetMode="External"/><Relationship Id="rId495" Type="http://schemas.openxmlformats.org/officeDocument/2006/relationships/hyperlink" Target="https://www.governor.ny.gov/news/governor-cuomo-updates-new-yorkers-states-progress-during-covid-19-pandemic-198" TargetMode="External"/><Relationship Id="rId131" Type="http://schemas.openxmlformats.org/officeDocument/2006/relationships/hyperlink" Target="https://www.governor.ny.gov/news/governor-cuomo-announces-new-york-city-enters-phase-iii-reopening-without-indoor-dining-and" TargetMode="External"/><Relationship Id="rId252" Type="http://schemas.openxmlformats.org/officeDocument/2006/relationships/hyperlink" Target="https://www.governor.ny.gov/news/governor-cuomo-updates-new-yorkers-states-progress-during-covid-19-pandemic-59" TargetMode="External"/><Relationship Id="rId373" Type="http://schemas.openxmlformats.org/officeDocument/2006/relationships/hyperlink" Target="https://www.governor.ny.gov/news/governor-cuomo-updates-new-yorkers-states-progress-during-covid-19-pandemic-135" TargetMode="External"/><Relationship Id="rId494" Type="http://schemas.openxmlformats.org/officeDocument/2006/relationships/hyperlink" Target="https://www.governor.ny.gov/news/governor-cuomo-updates-new-yorkers-states-progress-during-covid-19-pandemic-197" TargetMode="External"/><Relationship Id="rId130" Type="http://schemas.openxmlformats.org/officeDocument/2006/relationships/hyperlink" Target="https://www.governor.ny.gov/news/governor-cuomo-announces-new-york-city-will-enter-phase-three-reopening-without-indoor-dining" TargetMode="External"/><Relationship Id="rId251" Type="http://schemas.openxmlformats.org/officeDocument/2006/relationships/hyperlink" Target="https://www.governor.ny.gov/news/governor-cuomo-updates-new-yorkers-states-progress-during-covid-19-pandemic-58" TargetMode="External"/><Relationship Id="rId372" Type="http://schemas.openxmlformats.org/officeDocument/2006/relationships/hyperlink" Target="https://www.governor.ny.gov/news/governor-cuomo-updates-new-yorkers-states-progress-during-covid-19-pandemic-134" TargetMode="External"/><Relationship Id="rId493" Type="http://schemas.openxmlformats.org/officeDocument/2006/relationships/hyperlink" Target="https://www.governor.ny.gov/news/governor-cuomo-updates-new-yorkers-states-progress-during-covid-19-pandemic-196" TargetMode="External"/><Relationship Id="rId250" Type="http://schemas.openxmlformats.org/officeDocument/2006/relationships/hyperlink" Target="https://www.governor.ny.gov/news/governor-cuomo-updates-new-yorkers-states-progress-during-covid-19-pandemic-57" TargetMode="External"/><Relationship Id="rId371" Type="http://schemas.openxmlformats.org/officeDocument/2006/relationships/hyperlink" Target="https://www.governor.ny.gov/news/governor-cuomo-updates-new-yorkers-states-progress-during-covid-19-pandemic-133" TargetMode="External"/><Relationship Id="rId492" Type="http://schemas.openxmlformats.org/officeDocument/2006/relationships/hyperlink" Target="https://www.governor.ny.gov/news/governor-cuomo-announces-70-all-eligible-new-yorkers-have-received-least-one-covid-19-vaccine" TargetMode="External"/><Relationship Id="rId136" Type="http://schemas.openxmlformats.org/officeDocument/2006/relationships/hyperlink" Target="https://www.governor.ny.gov/news/governor-cuomo-updates-new-yorkers-states-progress-during-covid-19-pandemic-6" TargetMode="External"/><Relationship Id="rId257" Type="http://schemas.openxmlformats.org/officeDocument/2006/relationships/hyperlink" Target="https://www.governor.ny.gov/news/governor-cuomo-announces-updated-covid-19-micro-cluster-focus-zones-0" TargetMode="External"/><Relationship Id="rId378" Type="http://schemas.openxmlformats.org/officeDocument/2006/relationships/hyperlink" Target="https://www.governor.ny.gov/news/governor-cuomo-updates-new-yorkers-states-progress-during-covid-19-pandemic-139" TargetMode="External"/><Relationship Id="rId135" Type="http://schemas.openxmlformats.org/officeDocument/2006/relationships/hyperlink" Target="https://www.governor.ny.gov/news/governor-cuomo-updates-new-yorkers-states-progress-during-covid-19-pandemic-5" TargetMode="External"/><Relationship Id="rId256" Type="http://schemas.openxmlformats.org/officeDocument/2006/relationships/hyperlink" Target="https://www.governor.ny.gov/news/governor-cuomo-updates-new-yorkers-states-progress-during-covid-19-pandemic-62" TargetMode="External"/><Relationship Id="rId377" Type="http://schemas.openxmlformats.org/officeDocument/2006/relationships/hyperlink" Target="https://www.governor.ny.gov/news/governor-cuomo-updates-new-yorkers-states-progress-during-covid-19-pandemic-138" TargetMode="External"/><Relationship Id="rId134" Type="http://schemas.openxmlformats.org/officeDocument/2006/relationships/hyperlink" Target="https://www.governor.ny.gov/news/governor-cuomo-updates-new-yorkers-states-progress-during-covid-19-pandemic-4" TargetMode="External"/><Relationship Id="rId255" Type="http://schemas.openxmlformats.org/officeDocument/2006/relationships/hyperlink" Target="https://www.governor.ny.gov/news/governor-cuomo-updates-new-yorkers-states-progress-during-covid-19-pandemic-61" TargetMode="External"/><Relationship Id="rId376" Type="http://schemas.openxmlformats.org/officeDocument/2006/relationships/hyperlink" Target="https://www.governor.ny.gov/news/governor-cuomo-updates-new-yorkers-states-progress-during-covid-19-pandemic-137" TargetMode="External"/><Relationship Id="rId497" Type="http://schemas.openxmlformats.org/officeDocument/2006/relationships/vmlDrawing" Target="../drawings/vmlDrawing1.vml"/><Relationship Id="rId133" Type="http://schemas.openxmlformats.org/officeDocument/2006/relationships/hyperlink" Target="https://www.governor.ny.gov/news/governor-cuomo-announces-new-york-state-will-decide-fall-school-reopening-during-first-week" TargetMode="External"/><Relationship Id="rId254" Type="http://schemas.openxmlformats.org/officeDocument/2006/relationships/hyperlink" Target="https://www.governor.ny.gov/news/governor-cuomo-announces-updated-covid-19-micro-cluster-focus-zones" TargetMode="External"/><Relationship Id="rId375" Type="http://schemas.openxmlformats.org/officeDocument/2006/relationships/hyperlink" Target="https://www.governor.ny.gov/news/governor-cuomo-updates-new-yorkers-states-progress-during-covid-19-pandemic-136" TargetMode="External"/><Relationship Id="rId496" Type="http://schemas.openxmlformats.org/officeDocument/2006/relationships/drawing" Target="../drawings/drawing1.xml"/><Relationship Id="rId172" Type="http://schemas.openxmlformats.org/officeDocument/2006/relationships/hyperlink" Target="https://www.governor.ny.gov/news/governor-cuomo-announces-7-million-covid-19-tests-conducted-date-new-york-state" TargetMode="External"/><Relationship Id="rId293" Type="http://schemas.openxmlformats.org/officeDocument/2006/relationships/hyperlink" Target="https://www.governor.ny.gov/news/governor-cuomo-updates-new-yorkers-states-progress-during-covid-19-pandemic-84" TargetMode="External"/><Relationship Id="rId171" Type="http://schemas.openxmlformats.org/officeDocument/2006/relationships/hyperlink" Target="https://www.governor.ny.gov/news/governor-cuomo-announces-lowest-number-covid-19-hospitalizations-march-17-and-new-record-high" TargetMode="External"/><Relationship Id="rId292" Type="http://schemas.openxmlformats.org/officeDocument/2006/relationships/hyperlink" Target="https://www.governor.ny.gov/news/governor-cuomo-announces-updated-covid-19-micro-cluster-focus-zones-5" TargetMode="External"/><Relationship Id="rId170" Type="http://schemas.openxmlformats.org/officeDocument/2006/relationships/hyperlink" Target="https://www.governor.ny.gov/news/governor-cuomo-updates-new-yorkers-states-progress-during-covid-19-pandemic-26" TargetMode="External"/><Relationship Id="rId291" Type="http://schemas.openxmlformats.org/officeDocument/2006/relationships/hyperlink" Target="https://www.governor.ny.gov/news/governor-cuomo-updates-new-yorkers-states-progress-during-covid-19-pandemic-83" TargetMode="External"/><Relationship Id="rId290" Type="http://schemas.openxmlformats.org/officeDocument/2006/relationships/hyperlink" Target="https://www.governor.ny.gov/news/governor-cuomo-announces-new-record-high-number-covid-19-tests-reported-1" TargetMode="External"/><Relationship Id="rId165" Type="http://schemas.openxmlformats.org/officeDocument/2006/relationships/hyperlink" Target="https://www.governor.ny.gov/news/governor-cuomo-updates-new-yorkers-states-progress-during-covid-19-pandemic-23" TargetMode="External"/><Relationship Id="rId286" Type="http://schemas.openxmlformats.org/officeDocument/2006/relationships/hyperlink" Target="https://www.governor.ny.gov/news/governor-cuomo-updates-new-yorkers-states-progress-during-covid-19-pandemic-79" TargetMode="External"/><Relationship Id="rId164" Type="http://schemas.openxmlformats.org/officeDocument/2006/relationships/hyperlink" Target="https://www.governor.ny.gov/news/governor-cuomo-updates-new-yorkers-states-progress-during-covid-19-pandemic-22" TargetMode="External"/><Relationship Id="rId285" Type="http://schemas.openxmlformats.org/officeDocument/2006/relationships/hyperlink" Target="https://www.governor.ny.gov/news/governor-cuomo-directs-state-department-health-begin-implementing-surge-flex-hospital-protocol" TargetMode="External"/><Relationship Id="rId163" Type="http://schemas.openxmlformats.org/officeDocument/2006/relationships/hyperlink" Target="https://www.governor.ny.gov/news/governor-cuomo-updates-new-yorkers-states-progress-during-covid-19-pandemic-21" TargetMode="External"/><Relationship Id="rId284" Type="http://schemas.openxmlformats.org/officeDocument/2006/relationships/hyperlink" Target="https://www.governor.ny.gov/news/governor-cuomo-updates-new-yorkers-states-progress-during-covid-19-pandemic-78" TargetMode="External"/><Relationship Id="rId162" Type="http://schemas.openxmlformats.org/officeDocument/2006/relationships/hyperlink" Target="https://www.governor.ny.gov/news/governor-cuomo-updates-new-yorkers-states-progress-during-covid-19-pandemic-20" TargetMode="External"/><Relationship Id="rId283" Type="http://schemas.openxmlformats.org/officeDocument/2006/relationships/hyperlink" Target="https://www.governor.ny.gov/news/governor-cuomo-updates-new-yorkers-states-progress-during-covid-19-pandemic-77" TargetMode="External"/><Relationship Id="rId169" Type="http://schemas.openxmlformats.org/officeDocument/2006/relationships/hyperlink" Target="https://www.governor.ny.gov/news/governor-cuomo-updates-new-yorkers-states-progress-during-covid-19-pandemic-25" TargetMode="External"/><Relationship Id="rId168" Type="http://schemas.openxmlformats.org/officeDocument/2006/relationships/hyperlink" Target="https://www.governor.ny.gov/news/governor-cuomo-announces-new-record-number-covid-19-tests-reported-yesterday" TargetMode="External"/><Relationship Id="rId289" Type="http://schemas.openxmlformats.org/officeDocument/2006/relationships/hyperlink" Target="https://www.governor.ny.gov/news/governor-cuomo-updates-new-yorkers-states-progress-during-covid-19-pandemic-82" TargetMode="External"/><Relationship Id="rId167" Type="http://schemas.openxmlformats.org/officeDocument/2006/relationships/hyperlink" Target="https://www.governor.ny.gov/news/governor-cuomo-announces-individuals-traveling-new-york-two-additional-states-virgin-islands" TargetMode="External"/><Relationship Id="rId288" Type="http://schemas.openxmlformats.org/officeDocument/2006/relationships/hyperlink" Target="https://www.governor.ny.gov/news/governor-cuomo-updates-new-yorkers-states-progress-during-covid-19-pandemic-81" TargetMode="External"/><Relationship Id="rId166" Type="http://schemas.openxmlformats.org/officeDocument/2006/relationships/hyperlink" Target="https://www.governor.ny.gov/news/governor-cuomo-updates-new-yorkers-states-progress-during-covid-19-pandemic-24" TargetMode="External"/><Relationship Id="rId287" Type="http://schemas.openxmlformats.org/officeDocument/2006/relationships/hyperlink" Target="https://www.governor.ny.gov/news/governor-cuomo-updates-new-yorkers-states-progress-during-covid-19-pandemic-80" TargetMode="External"/><Relationship Id="rId161" Type="http://schemas.openxmlformats.org/officeDocument/2006/relationships/hyperlink" Target="https://www.governor.ny.gov/news/governor-cuomo-updates-new-yorkers-states-progress-during-covid-19-pandemic-19" TargetMode="External"/><Relationship Id="rId282" Type="http://schemas.openxmlformats.org/officeDocument/2006/relationships/hyperlink" Target="https://www.governor.ny.gov/news/governor-cuomo-announces-20-million-covid-19-test-results-reported-new-york-state" TargetMode="External"/><Relationship Id="rId160" Type="http://schemas.openxmlformats.org/officeDocument/2006/relationships/hyperlink" Target="https://www.governor.ny.gov/news/governor-cuomo-announces-individuals-traveling-new-york-additional-state-will-be-required" TargetMode="External"/><Relationship Id="rId281" Type="http://schemas.openxmlformats.org/officeDocument/2006/relationships/hyperlink" Target="https://www.governor.ny.gov/news/governor-cuomo-updates-new-yorkers-states-progress-during-covid-19-pandemic-76" TargetMode="External"/><Relationship Id="rId280" Type="http://schemas.openxmlformats.org/officeDocument/2006/relationships/hyperlink" Target="https://www.governor.ny.gov/news/governor-cuomo-announces-state-receive-initial-delivery-covid-19-vaccine-doses-170000-new" TargetMode="External"/><Relationship Id="rId159" Type="http://schemas.openxmlformats.org/officeDocument/2006/relationships/hyperlink" Target="https://www.governor.ny.gov/news/governor-cuomo-updates-new-yorkers-states-progress-during-covid-19-pandemic-18" TargetMode="External"/><Relationship Id="rId154" Type="http://schemas.openxmlformats.org/officeDocument/2006/relationships/hyperlink" Target="https://www.governor.ny.gov/news/governor-cuomo-announces-us-open-championship-be-held-without-fans-september-14-september-20" TargetMode="External"/><Relationship Id="rId275" Type="http://schemas.openxmlformats.org/officeDocument/2006/relationships/hyperlink" Target="https://www.governor.ny.gov/news/governor-cuomo-announces-record-high-number-covid-19-tests-reported-new-york-state-second" TargetMode="External"/><Relationship Id="rId396" Type="http://schemas.openxmlformats.org/officeDocument/2006/relationships/hyperlink" Target="https://www.governor.ny.gov/news/governor-cuomo-updates-new-yorkers-states-progress-during-covid-19-pandemic-156" TargetMode="External"/><Relationship Id="rId153" Type="http://schemas.openxmlformats.org/officeDocument/2006/relationships/hyperlink" Target="https://www.governor.ny.gov/news/governor-cuomo-announces-individuals-traveling-new-york-three-additional-states-puerto-rico-and" TargetMode="External"/><Relationship Id="rId274" Type="http://schemas.openxmlformats.org/officeDocument/2006/relationships/hyperlink" Target="https://www.governor.ny.gov/news/governor-cuomo-announces-new-record-high-number-covid-19-tests-reported-new-york-state-4" TargetMode="External"/><Relationship Id="rId395" Type="http://schemas.openxmlformats.org/officeDocument/2006/relationships/hyperlink" Target="https://www.governor.ny.gov/news/governor-cuomo-updates-new-yorkers-states-progress-during-covid-19-pandemic-155" TargetMode="External"/><Relationship Id="rId152" Type="http://schemas.openxmlformats.org/officeDocument/2006/relationships/hyperlink" Target="https://www.governor.ny.gov/news/governor-cuomo-announces-27-additional-establishments-issued-state-liquor-authority-violations" TargetMode="External"/><Relationship Id="rId273" Type="http://schemas.openxmlformats.org/officeDocument/2006/relationships/hyperlink" Target="https://www.governor.ny.gov/news/governor-cuomo-updates-new-yorkers-states-progress-during-covid-19-pandemic-71" TargetMode="External"/><Relationship Id="rId394" Type="http://schemas.openxmlformats.org/officeDocument/2006/relationships/hyperlink" Target="https://www.governor.ny.gov/news/governor-cuomo-updates-new-yorkers-states-progress-during-covid-19-pandemic-154" TargetMode="External"/><Relationship Id="rId151" Type="http://schemas.openxmlformats.org/officeDocument/2006/relationships/hyperlink" Target="https://www.governor.ny.gov/news/governor-cuomo-calls-republican-members-new-yorks-congressional-delegation-fight-state-local" TargetMode="External"/><Relationship Id="rId272" Type="http://schemas.openxmlformats.org/officeDocument/2006/relationships/hyperlink" Target="https://www.governor.ny.gov/news/governor-cuomo-updates-new-yorkers-states-progress-during-covid-19-pandemic-70" TargetMode="External"/><Relationship Id="rId393" Type="http://schemas.openxmlformats.org/officeDocument/2006/relationships/hyperlink" Target="https://www.governor.ny.gov/news/governor-cuomo-updates-new-yorkers-states-progress-during-covid-19-pandemic-153" TargetMode="External"/><Relationship Id="rId158" Type="http://schemas.openxmlformats.org/officeDocument/2006/relationships/hyperlink" Target="https://www.governor.ny.gov/news/governor-cuomo-announces-new-york-state-has-completed-6-million-diagnostic-covid-19-tests" TargetMode="External"/><Relationship Id="rId279" Type="http://schemas.openxmlformats.org/officeDocument/2006/relationships/hyperlink" Target="https://www.governor.ny.gov/news/governor-cuomo-updates-new-yorkers-states-progress-during-covid-19-pandemic-75" TargetMode="External"/><Relationship Id="rId157" Type="http://schemas.openxmlformats.org/officeDocument/2006/relationships/hyperlink" Target="https://www.governor.ny.gov/news/five-months-first-confirmed-covid-19-case-new-york-governor-cuomo-announces-highest-number" TargetMode="External"/><Relationship Id="rId278" Type="http://schemas.openxmlformats.org/officeDocument/2006/relationships/hyperlink" Target="https://www.governor.ny.gov/news/governor-cuomo-updates-new-yorkers-states-progress-during-covid-19-pandemic-74" TargetMode="External"/><Relationship Id="rId399" Type="http://schemas.openxmlformats.org/officeDocument/2006/relationships/hyperlink" Target="https://www.governor.ny.gov/news/governor-cuomo-announces-45-million-covid-19-test-results-have-now-been-reported-new-york-state" TargetMode="External"/><Relationship Id="rId156" Type="http://schemas.openxmlformats.org/officeDocument/2006/relationships/hyperlink" Target="https://www.governor.ny.gov/news/governor-cuomo-updates-new-yorkers-states-progress-during-covid-19-pandemic-17" TargetMode="External"/><Relationship Id="rId277" Type="http://schemas.openxmlformats.org/officeDocument/2006/relationships/hyperlink" Target="https://www.governor.ny.gov/news/governor-cuomo-updates-new-yorkers-states-progress-during-covid-19-pandemic-73" TargetMode="External"/><Relationship Id="rId398" Type="http://schemas.openxmlformats.org/officeDocument/2006/relationships/hyperlink" Target="https://www.governor.ny.gov/news/governor-cuomo-updates-new-yorkers-states-progress-during-covid-19-pandemic-158" TargetMode="External"/><Relationship Id="rId155" Type="http://schemas.openxmlformats.org/officeDocument/2006/relationships/hyperlink" Target="https://www.governor.ny.gov/news/governor-cuomo-announces-new-york-hits-new-lows-covid-19-hospitalizations-icu-patients-and" TargetMode="External"/><Relationship Id="rId276" Type="http://schemas.openxmlformats.org/officeDocument/2006/relationships/hyperlink" Target="https://www.governor.ny.gov/news/governor-cuomo-updates-new-yorkers-states-progress-during-covid-19-pandemic-72" TargetMode="External"/><Relationship Id="rId397" Type="http://schemas.openxmlformats.org/officeDocument/2006/relationships/hyperlink" Target="https://www.governor.ny.gov/news/governor-cuomo-updates-new-yorkers-states-progress-during-covid-19-pandemic-157" TargetMode="External"/><Relationship Id="rId40" Type="http://schemas.openxmlformats.org/officeDocument/2006/relationships/hyperlink" Target="https://www.governor.ny.gov/news/amid-ongoing-covid-19-pandemic-governor-cuomo-announces-nys-pause-functions-extended-additional" TargetMode="External"/><Relationship Id="rId42" Type="http://schemas.openxmlformats.org/officeDocument/2006/relationships/hyperlink" Target="https://www.governor.ny.gov/news/amid-ongoing-covid-19-pandemic-governor-cuomo-directs-flags-be-flown-half-staff-honor-those-we" TargetMode="External"/><Relationship Id="rId41" Type="http://schemas.openxmlformats.org/officeDocument/2006/relationships/hyperlink" Target="https://www.governor.ny.gov/news/amid-ongoing-covid-19-pandemic-governor-cuomo-announces-state-will-invest-private-companies" TargetMode="External"/><Relationship Id="rId44" Type="http://schemas.openxmlformats.org/officeDocument/2006/relationships/hyperlink" Target="https://www.governor.ny.gov/news/amid-ongoing-covid-19-pandemic-governor-cuomo-announces-new-york-state-ramping-antibody-testing" TargetMode="External"/><Relationship Id="rId43" Type="http://schemas.openxmlformats.org/officeDocument/2006/relationships/hyperlink" Target="https://www.governor.ny.gov/news/amid-ongoing-covid-19-pandemic-governor-cuomo-announces-five-new-covid-19-testing-facilities" TargetMode="External"/><Relationship Id="rId46" Type="http://schemas.openxmlformats.org/officeDocument/2006/relationships/hyperlink" Target="https://www.governor.ny.gov/news/amid-ongoing-covid-19-pandemic-governor-cuomo-issues-executive-order-directing-employers" TargetMode="External"/><Relationship Id="rId45" Type="http://schemas.openxmlformats.org/officeDocument/2006/relationships/hyperlink" Target="https://www.governor.ny.gov/news/amid-ongoing-covid-19-pandemic-governor-cuomo-announces-partnership-nys-court-system-provide" TargetMode="External"/><Relationship Id="rId48" Type="http://schemas.openxmlformats.org/officeDocument/2006/relationships/hyperlink" Target="https://www.governor.ny.gov/news/video-audio-photos-rush-transcript-governor-cuomo-holds-briefing-new-yorks-covid-19-response-0" TargetMode="External"/><Relationship Id="rId47" Type="http://schemas.openxmlformats.org/officeDocument/2006/relationships/hyperlink" Target="https://www.governor.ny.gov/news/governor-cuomo-governor-murphy-governor-lamont-governor-wolf-governor-carney-governor-raimondo" TargetMode="External"/><Relationship Id="rId49" Type="http://schemas.openxmlformats.org/officeDocument/2006/relationships/hyperlink" Target="https://www.governor.ny.gov/news/amid-ongoing-covid-19-pandemic-governor-cuomo-issues-executive-order-requiring-all-people-new" TargetMode="External"/><Relationship Id="rId31" Type="http://schemas.openxmlformats.org/officeDocument/2006/relationships/hyperlink" Target="https://www.governor.ny.gov/news/amid-ongoing-covid-19-pandemic-governor-cuomo-issues-executive-order-moving-new-york" TargetMode="External"/><Relationship Id="rId30" Type="http://schemas.openxmlformats.org/officeDocument/2006/relationships/hyperlink" Target="https://www.governor.ny.gov/news/amid-ongoing-covid-19-pandemic-governor-cuomo-announces-completion-first-1000-bed-temporary" TargetMode="External"/><Relationship Id="rId33" Type="http://schemas.openxmlformats.org/officeDocument/2006/relationships/hyperlink" Target="https://www.governor.ny.gov/news/amid-ongoing-covid-19-pandemic-governor-cuomo-announces-statewide-public-private-hospital-plan" TargetMode="External"/><Relationship Id="rId32" Type="http://schemas.openxmlformats.org/officeDocument/2006/relationships/hyperlink" Target="https://www.governor.ny.gov/news/amid-ongoing-covid-19-pandemic-governor-cuomo-announces-nys-pause-functions-extended-next-two" TargetMode="External"/><Relationship Id="rId35" Type="http://schemas.openxmlformats.org/officeDocument/2006/relationships/hyperlink" Target="https://www.governor.ny.gov/news/amid-ongoing-covid-19-pandemic-governor-cuomo-announces-regeneron-creating-500000-test-kits" TargetMode="External"/><Relationship Id="rId34" Type="http://schemas.openxmlformats.org/officeDocument/2006/relationships/hyperlink" Target="https://www.governor.ny.gov/news/amid-ongoing-covid-19-pandemic-governor-cuomo-announces-new-hospital-network-central" TargetMode="External"/><Relationship Id="rId37" Type="http://schemas.openxmlformats.org/officeDocument/2006/relationships/hyperlink" Target="https://www.governor.ny.gov/news/amid-ongoing-covid-19-pandemic-governor-cuomo-announces-executive-order-allowing-state" TargetMode="External"/><Relationship Id="rId36" Type="http://schemas.openxmlformats.org/officeDocument/2006/relationships/hyperlink" Target="https://www.governor.ny.gov/news/amid-ongoing-covid-19-pandemic-governor-cuomo-announces-state-department-health-has-approved" TargetMode="External"/><Relationship Id="rId39" Type="http://schemas.openxmlformats.org/officeDocument/2006/relationships/hyperlink" Target="https://www.governor.ny.gov/news/amid-ongoing-covid-19-pandemic-governor-cuomo-announces-federal-government-deploying" TargetMode="External"/><Relationship Id="rId38" Type="http://schemas.openxmlformats.org/officeDocument/2006/relationships/hyperlink" Target="https://www.governor.ny.gov/news/amid-ongoing-covid-19-pandemic-governor-cuomo-announces-1000-ventilators-donated-new-york-state" TargetMode="External"/><Relationship Id="rId20" Type="http://schemas.openxmlformats.org/officeDocument/2006/relationships/hyperlink" Target="https://www.governor.ny.gov/news/governor-cuomo-announces-three-way-agreement-legislature-paid-sick-leave-bill-provide-immediate" TargetMode="External"/><Relationship Id="rId22" Type="http://schemas.openxmlformats.org/officeDocument/2006/relationships/hyperlink" Target="https://www.governor.ny.gov/news/governor-cuomo-signs-executive-order-mandating-businesses-require-office-personnel-decrease" TargetMode="External"/><Relationship Id="rId21" Type="http://schemas.openxmlformats.org/officeDocument/2006/relationships/hyperlink" Target="https://www.governor.ny.gov/news/amid-ongoing-covid-19-pandemic-governor-cuomo-announces-deployment-1000-bed-hospital-ship-usns" TargetMode="External"/><Relationship Id="rId24" Type="http://schemas.openxmlformats.org/officeDocument/2006/relationships/hyperlink" Target="https://www.governor.ny.gov/news/governor-cuomo-announces-four-sites-identified-army-corps-engineers-initial-list-temporary" TargetMode="External"/><Relationship Id="rId23" Type="http://schemas.openxmlformats.org/officeDocument/2006/relationships/hyperlink" Target="https://www.governor.ny.gov/news/governor-cuomo-signs-new-york-state-pause-executive-order" TargetMode="External"/><Relationship Id="rId409" Type="http://schemas.openxmlformats.org/officeDocument/2006/relationships/hyperlink" Target="https://www.governor.ny.gov/news/governor-cuomo-updates-new-yorkers-states-progress-during-covid-19-pandemic-169" TargetMode="External"/><Relationship Id="rId404" Type="http://schemas.openxmlformats.org/officeDocument/2006/relationships/hyperlink" Target="https://www.governor.ny.gov/news/governor-cuomo-updates-new-yorkers-states-progress-during-covid-19-pandemic-163" TargetMode="External"/><Relationship Id="rId403" Type="http://schemas.openxmlformats.org/officeDocument/2006/relationships/hyperlink" Target="https://www.governor.ny.gov/news/governor-cuomo-updates-new-yorkers-states-progress-during-covid-19-pandemic-162" TargetMode="External"/><Relationship Id="rId402" Type="http://schemas.openxmlformats.org/officeDocument/2006/relationships/hyperlink" Target="https://www.governor.ny.gov/news/governor-cuomo-updates-new-yorkers-states-progress-during-covid-19-pandemic-161" TargetMode="External"/><Relationship Id="rId401" Type="http://schemas.openxmlformats.org/officeDocument/2006/relationships/hyperlink" Target="https://www.governor.ny.gov/news/governor-cuomo-updates-new-yorkers-states-progress-during-covid-19-pandemic-160" TargetMode="External"/><Relationship Id="rId408" Type="http://schemas.openxmlformats.org/officeDocument/2006/relationships/hyperlink" Target="https://www.governor.ny.gov/news/governor-cuomo-updates-new-yorkers-states-progress-during-covid-19-pandemic-170" TargetMode="External"/><Relationship Id="rId407" Type="http://schemas.openxmlformats.org/officeDocument/2006/relationships/hyperlink" Target="https://www.governor.ny.gov/news/governor-cuomo-updates-new-yorkers-states-progress-during-covid-19-pandemic-166" TargetMode="External"/><Relationship Id="rId406" Type="http://schemas.openxmlformats.org/officeDocument/2006/relationships/hyperlink" Target="https://www.governor.ny.gov/news/governor-cuomo-updates-new-yorkers-states-progress-during-covid-19-pandemic-165" TargetMode="External"/><Relationship Id="rId405" Type="http://schemas.openxmlformats.org/officeDocument/2006/relationships/hyperlink" Target="https://www.governor.ny.gov/news/governor-cuomo-updates-new-yorkers-states-progress-during-covid-19-pandemic-164" TargetMode="External"/><Relationship Id="rId26" Type="http://schemas.openxmlformats.org/officeDocument/2006/relationships/hyperlink" Target="https://www.governor.ny.gov/news/amid-ongoing-covid-19-pandemic-governor-cuomo-announces-initial-delivery-equipment-and-supplies" TargetMode="External"/><Relationship Id="rId25" Type="http://schemas.openxmlformats.org/officeDocument/2006/relationships/hyperlink" Target="https://www.governor.ny.gov/news/amid-ongoing-covid-19-pandemic-governor-cuomo-accepts-recommendation-army-corps-engineers-four" TargetMode="External"/><Relationship Id="rId28" Type="http://schemas.openxmlformats.org/officeDocument/2006/relationships/hyperlink" Target="https://www.governor.ny.gov/news/amid-ongoing-covid-19-pandemic-governor-cuomo-announces-40000-health-professionals-have-signed" TargetMode="External"/><Relationship Id="rId27" Type="http://schemas.openxmlformats.org/officeDocument/2006/relationships/hyperlink" Target="https://www.governor.ny.gov/news/amid-ongoing-covid-19-pandemic-governor-cuomo-announces-distribution-health-care-supplies-new" TargetMode="External"/><Relationship Id="rId400" Type="http://schemas.openxmlformats.org/officeDocument/2006/relationships/hyperlink" Target="https://www.governor.ny.gov/news/governor-cuomo-updates-new-yorkers-states-progress-during-covid-19-pandemic-159" TargetMode="External"/><Relationship Id="rId29" Type="http://schemas.openxmlformats.org/officeDocument/2006/relationships/hyperlink" Target="https://www.governor.ny.gov/news/amid-ongoing-covid-19-pandemic-governor-cuomo-announces-state-scouting-new-sites-temporary" TargetMode="External"/><Relationship Id="rId11" Type="http://schemas.openxmlformats.org/officeDocument/2006/relationships/hyperlink" Target="https://www.governor.ny.gov/news/governor-cuomo-confirms-16-additional-coronavirus-cases-new-york-state-bringing-statewide-total" TargetMode="External"/><Relationship Id="rId10" Type="http://schemas.openxmlformats.org/officeDocument/2006/relationships/hyperlink" Target="https://www.governor.ny.gov/news/novel-coronavirus-briefing-governor-cuomo-declares-state-emergency-contain-spread-virus" TargetMode="External"/><Relationship Id="rId13" Type="http://schemas.openxmlformats.org/officeDocument/2006/relationships/hyperlink" Target="https://www.governor.ny.gov/news/governor-cuomo-accepts-recommendation-state-health-commissioner-new-emergency-measures-contain" TargetMode="External"/><Relationship Id="rId12" Type="http://schemas.openxmlformats.org/officeDocument/2006/relationships/hyperlink" Target="https://www.governor.ny.gov/news/novel-coronavirus-briefing-governor-cuomo-announces-state-will-provide-alcohol-based-hand" TargetMode="External"/><Relationship Id="rId15" Type="http://schemas.openxmlformats.org/officeDocument/2006/relationships/hyperlink" Target="https://www.governor.ny.gov/news/during-novel-coronavirus-briefing-governor-cuomo-announces-new-mass-gatherings-regulations" TargetMode="External"/><Relationship Id="rId14" Type="http://schemas.openxmlformats.org/officeDocument/2006/relationships/hyperlink" Target="https://www.governor.ny.gov/news/during-novel-coronavirus-briefing-governor-cuomo-announces-new-york-state-will-contract-28" TargetMode="External"/><Relationship Id="rId17" Type="http://schemas.openxmlformats.org/officeDocument/2006/relationships/hyperlink" Target="https://www.governor.ny.gov/news/during-coronavirus-briefing-governor-cuomo-announces-department-financial-services-will-require" TargetMode="External"/><Relationship Id="rId16" Type="http://schemas.openxmlformats.org/officeDocument/2006/relationships/hyperlink" Target="https://www.governor.ny.gov/news/governor-cuomo-opens-states-first-drive-through-covid-19-mobile-testing-center-new-rochelle-0" TargetMode="External"/><Relationship Id="rId19" Type="http://schemas.openxmlformats.org/officeDocument/2006/relationships/hyperlink" Target="https://www.governor.ny.gov/news/during-coronavirus-briefing-governor-cuomo-issues-executive-order-allowing-state-increase" TargetMode="External"/><Relationship Id="rId18" Type="http://schemas.openxmlformats.org/officeDocument/2006/relationships/hyperlink" Target="https://www.governor.ny.gov/news/governor-cuomo-calls-president-trump-take-comprehensive-federal-action-combat-novel-coronavirus" TargetMode="External"/><Relationship Id="rId84" Type="http://schemas.openxmlformats.org/officeDocument/2006/relationships/hyperlink" Target="https://www.governor.ny.gov/news/amid-ongoing-covid-19-pandemic-governor-cuomo-announces-results-states-antibody-testing-survey" TargetMode="External"/><Relationship Id="rId83" Type="http://schemas.openxmlformats.org/officeDocument/2006/relationships/hyperlink" Target="https://www.governor.ny.gov/news/amid-ongoing-covid-19-pandemic-governor-cuomo-announces-seventh-region-hits-benchmark-begin" TargetMode="External"/><Relationship Id="rId86" Type="http://schemas.openxmlformats.org/officeDocument/2006/relationships/hyperlink" Target="https://www.governor.ny.gov/news/amid-ongoing-covid-19-pandemic-governor-cuomo-launches-100-million-new-york-forward-loan-fund" TargetMode="External"/><Relationship Id="rId85" Type="http://schemas.openxmlformats.org/officeDocument/2006/relationships/hyperlink" Target="https://www.governor.ny.gov/news/amid-ongoing-covid-19-pandemic-governor-cuomo-announces-summer-school-will-be-conducted-through" TargetMode="External"/><Relationship Id="rId88" Type="http://schemas.openxmlformats.org/officeDocument/2006/relationships/hyperlink" Target="https://www.governor.ny.gov/news/amid-ongoing-covid-19-pandemic-governor-cuomo-announces-new-york-professional-sports-leagues" TargetMode="External"/><Relationship Id="rId87" Type="http://schemas.openxmlformats.org/officeDocument/2006/relationships/hyperlink" Target="https://www.governor.ny.gov/news/amid-ongoing-covid-19-pandemic-governor-cuomo-announces-eighth-region-track-hit-benchmark-begin" TargetMode="External"/><Relationship Id="rId89" Type="http://schemas.openxmlformats.org/officeDocument/2006/relationships/hyperlink" Target="https://www.governor.ny.gov/news/amid-ongoing-covid-19-pandemic-governor-cuomo-announces-state-and-local-governments-will" TargetMode="External"/><Relationship Id="rId80" Type="http://schemas.openxmlformats.org/officeDocument/2006/relationships/hyperlink" Target="https://www.governor.ny.gov/news/amid-ongoing-covid-19-pandemic-governor-cuomo-announces-horse-racing-tracks-statewide-and" TargetMode="External"/><Relationship Id="rId82" Type="http://schemas.openxmlformats.org/officeDocument/2006/relationships/hyperlink" Target="https://www.governor.ny.gov/news/amid-ongoing-covid-19-pandemic-governor-cuomo-announces-sixth-region-hits-benchmark-begin" TargetMode="External"/><Relationship Id="rId81" Type="http://schemas.openxmlformats.org/officeDocument/2006/relationships/hyperlink" Target="https://www.governor.ny.gov/news/amid-ongoing-covid-19-pandemic-governor-cuomo-announces-new-york-state-has-doubled-testing" TargetMode="External"/><Relationship Id="rId73" Type="http://schemas.openxmlformats.org/officeDocument/2006/relationships/hyperlink" Target="https://www.governor.ny.gov/news/amid-ongoing-covid-19-pandemic-governor-cuomo-launches-new-initiative-expand-access-testing-low" TargetMode="External"/><Relationship Id="rId72" Type="http://schemas.openxmlformats.org/officeDocument/2006/relationships/hyperlink" Target="https://www.governor.ny.gov/news/amid-ongoing-covid-19-pandemic-governor-cuomo-announces-state-will-extend-window-victims-file" TargetMode="External"/><Relationship Id="rId75" Type="http://schemas.openxmlformats.org/officeDocument/2006/relationships/hyperlink" Target="https://www.governor.ny.gov/news/amid-ongoing-covid-19-pandemic-governor-cuomo-announces-three-regions-new-york-state-ready" TargetMode="External"/><Relationship Id="rId74" Type="http://schemas.openxmlformats.org/officeDocument/2006/relationships/hyperlink" Target="https://www.governor.ny.gov/news/amid-ongoing-covid-19-pandemic-governor-cuomo-announces-new-york-notifying-49-other-states" TargetMode="External"/><Relationship Id="rId77" Type="http://schemas.openxmlformats.org/officeDocument/2006/relationships/hyperlink" Target="https://www.governor.ny.gov/news/amid-ongoing-covid-19-pandemic-governor-cuomo-announces-fourth-region-hits-benchmark-begin" TargetMode="External"/><Relationship Id="rId76" Type="http://schemas.openxmlformats.org/officeDocument/2006/relationships/hyperlink" Target="https://www.governor.ny.gov/news/amid-ongoing-covid-19-pandemic-governor-cuomo-announces-members-ny-congressional-delegation" TargetMode="External"/><Relationship Id="rId79" Type="http://schemas.openxmlformats.org/officeDocument/2006/relationships/hyperlink" Target="https://www.governor.ny.gov/news/amid-ongoing-covid-19-pandemic-governor-cuomo-announces-five-regions-will-begin-reopening-today" TargetMode="External"/><Relationship Id="rId78" Type="http://schemas.openxmlformats.org/officeDocument/2006/relationships/hyperlink" Target="https://www.governor.ny.gov/news/amid-ongoing-covid-19-pandemic-governor-cuomo-announces-fifth-region-hits-benchmark-begin" TargetMode="External"/><Relationship Id="rId71" Type="http://schemas.openxmlformats.org/officeDocument/2006/relationships/hyperlink" Target="https://www.governor.ny.gov/news/amid-ongoing-covid-19-pandemic-governor-cuomo-announces-moratorium-covid-related-evictions-will" TargetMode="External"/><Relationship Id="rId70" Type="http://schemas.openxmlformats.org/officeDocument/2006/relationships/hyperlink" Target="https://www.governor.ny.gov/news/amid-ongoing-covid-19-pandemic-governor-cuomo-announces-schmidt-futures-will-help-integrate-nys" TargetMode="External"/><Relationship Id="rId62" Type="http://schemas.openxmlformats.org/officeDocument/2006/relationships/hyperlink" Target="https://www.governor.ny.gov/news/amid-ongoing-covid-19-pandemic-governor-cuomo-outlines-additional-guidelines-phased-plan-re" TargetMode="External"/><Relationship Id="rId61" Type="http://schemas.openxmlformats.org/officeDocument/2006/relationships/hyperlink" Target="https://www.governor.ny.gov/news/amid-ongoing-covid-19-pandemic-governor-cuomo-announces-phase-ii-results-antibody-testing-study" TargetMode="External"/><Relationship Id="rId64" Type="http://schemas.openxmlformats.org/officeDocument/2006/relationships/hyperlink" Target="https://www.governor.ny.gov/news/amid-ongoing-covid-19-pandemic-governor-cuomo-announces-contact-tracing-pilot-program-support-0" TargetMode="External"/><Relationship Id="rId63" Type="http://schemas.openxmlformats.org/officeDocument/2006/relationships/hyperlink" Target="https://www.governor.ny.gov/news/amid-ongoing-covid-19-pandemic-governor-cuomo-announces-35-counties-approved-resume-elective" TargetMode="External"/><Relationship Id="rId66" Type="http://schemas.openxmlformats.org/officeDocument/2006/relationships/hyperlink" Target="https://www.governor.ny.gov/news/amid-ongoing-covid-19-pandemic-governor-cuomo-announces-results-completed-antibody-testing" TargetMode="External"/><Relationship Id="rId65" Type="http://schemas.openxmlformats.org/officeDocument/2006/relationships/hyperlink" Target="https://www.governor.ny.gov/news/amid-ongoing-covid-19-pandemic-governor-cuomo-announces-schools-and-college-facilities" TargetMode="External"/><Relationship Id="rId68" Type="http://schemas.openxmlformats.org/officeDocument/2006/relationships/hyperlink" Target="https://www.governor.ny.gov/news/amid-ongoing-covid-19-pandemic-governor-cuomo-outlines-additional-guidelines-when-regions-can" TargetMode="External"/><Relationship Id="rId67" Type="http://schemas.openxmlformats.org/officeDocument/2006/relationships/hyperlink" Target="https://www.governor.ny.gov/news/amid-ongoing-covid-19-pandemic-governor-cuomo-governor-murphy-governor-lamont-governor-wolf" TargetMode="External"/><Relationship Id="rId60" Type="http://schemas.openxmlformats.org/officeDocument/2006/relationships/hyperlink" Target="https://www.governor.ny.gov/news/amid-ongoing-covid-19-pandemic-governor-cuomo-outlines-phased-plan-re-open-new-york-starting" TargetMode="External"/><Relationship Id="rId69" Type="http://schemas.openxmlformats.org/officeDocument/2006/relationships/hyperlink" Target="https://www.governor.ny.gov/news/amid-ongoing-covid-19-pandemic-governor-cuomo-announces-collaboration-gates-foundation-develop" TargetMode="External"/><Relationship Id="rId51" Type="http://schemas.openxmlformats.org/officeDocument/2006/relationships/hyperlink" Target="https://www.governor.ny.gov/news/amid-ongoing-covid-19-pandemic-governor-cuomo-issues-executive-order-directing-all-nys-public" TargetMode="External"/><Relationship Id="rId50" Type="http://schemas.openxmlformats.org/officeDocument/2006/relationships/hyperlink" Target="https://www.governor.ny.gov/news/amid-ongoing-covid-19-pandemic-governor-cuomo-announces-nys-pause-extended-until-may-15" TargetMode="External"/><Relationship Id="rId53" Type="http://schemas.openxmlformats.org/officeDocument/2006/relationships/hyperlink" Target="https://www.governor.ny.gov/news/amid-ongoing-covid-19-pandemic-governor-cuomo-announces-statewide-antibody-testing-survey-will" TargetMode="External"/><Relationship Id="rId52" Type="http://schemas.openxmlformats.org/officeDocument/2006/relationships/hyperlink" Target="https://www.governor.ny.gov/news/amid-ongoing-covid-19-pandemic-governor-cuomo-calls-federal-coordination-supply-chain-bring" TargetMode="External"/><Relationship Id="rId55" Type="http://schemas.openxmlformats.org/officeDocument/2006/relationships/hyperlink" Target="https://www.governor.ny.gov/news/amid-ongoing-covid-19-pandemic-governor-cuomo-announces-elective-outpatient-treatment-can" TargetMode="External"/><Relationship Id="rId54" Type="http://schemas.openxmlformats.org/officeDocument/2006/relationships/hyperlink" Target="https://www.governor.ny.gov/news/amid-ongoing-covid-19-pandemic-governor-cuomo-calls-federal-government-provide-hazard-pay" TargetMode="External"/><Relationship Id="rId57" Type="http://schemas.openxmlformats.org/officeDocument/2006/relationships/hyperlink" Target="https://www.governor.ny.gov/news/amid-ongoing-covid-19-pandemic-governor-cuomo-announces-state-health-department-will-partner" TargetMode="External"/><Relationship Id="rId56" Type="http://schemas.openxmlformats.org/officeDocument/2006/relationships/hyperlink" Target="https://www.governor.ny.gov/news/governor-cuomo-announces-financial-and-administrative-relief-all-new-york-state-hospitals" TargetMode="External"/><Relationship Id="rId59" Type="http://schemas.openxmlformats.org/officeDocument/2006/relationships/hyperlink" Target="https://www.governor.ny.gov/news/amid-ongoing-covid-19-pandemic-governor-cuomo-announces-expansion-diagnostic-testing-criteria" TargetMode="External"/><Relationship Id="rId58" Type="http://schemas.openxmlformats.org/officeDocument/2006/relationships/hyperlink" Target="https://www.governor.ny.gov/news/amid-ongoing-covid-19-pandemic-governor-cuomo-issues-executive-order-make-sure-every-new-yorker" TargetMode="External"/><Relationship Id="rId107" Type="http://schemas.openxmlformats.org/officeDocument/2006/relationships/hyperlink" Target="https://www.governor.ny.gov/news/video-audio-rush-transcript-governor-cuomos-covid-19-update-new-york-has-nations-lowest-rate" TargetMode="External"/><Relationship Id="rId228" Type="http://schemas.openxmlformats.org/officeDocument/2006/relationships/hyperlink" Target="https://www.governor.ny.gov/news/governor-cuomo-updates-new-yorkers-states-progress-during-covid-19-pandemic-45" TargetMode="External"/><Relationship Id="rId349" Type="http://schemas.openxmlformats.org/officeDocument/2006/relationships/hyperlink" Target="https://www.governor.ny.gov/news/governor-cuomo-updates-new-yorkers-states-progress-during-covid-19-pandemic-124" TargetMode="External"/><Relationship Id="rId106" Type="http://schemas.openxmlformats.org/officeDocument/2006/relationships/hyperlink" Target="https://www.governor.ny.gov/news/governor-cuomo-announces-five-regions-will-enter-phase-three-reopening-tomorrow" TargetMode="External"/><Relationship Id="rId227" Type="http://schemas.openxmlformats.org/officeDocument/2006/relationships/hyperlink" Target="https://www.governor.ny.gov/news/governor-cuomo-updates-new-yorkers-states-progress-during-covid-19-pandemic-44" TargetMode="External"/><Relationship Id="rId348" Type="http://schemas.openxmlformats.org/officeDocument/2006/relationships/hyperlink" Target="https://www.governor.ny.gov/news/governor-cuomo-announces-lowest-7-day-average-covid-19-positivity-rate-december-1" TargetMode="External"/><Relationship Id="rId469" Type="http://schemas.openxmlformats.org/officeDocument/2006/relationships/hyperlink" Target="https://www.governor.ny.gov/news/governor-cuomo-announces-new-york-state-has-nations-lowest-7-day-average-covid-19-positivity" TargetMode="External"/><Relationship Id="rId105" Type="http://schemas.openxmlformats.org/officeDocument/2006/relationships/hyperlink" Target="https://www.governor.ny.gov/news/video-audio-rush-transcript-governor-cuomo-gives-update-covid-19-pandemic" TargetMode="External"/><Relationship Id="rId226" Type="http://schemas.openxmlformats.org/officeDocument/2006/relationships/hyperlink" Target="https://www.governor.ny.gov/news/governor-cuomo-updates-new-yorkers-states-progress-during-covid-19-pandemic-43" TargetMode="External"/><Relationship Id="rId347" Type="http://schemas.openxmlformats.org/officeDocument/2006/relationships/hyperlink" Target="https://www.governor.ny.gov/news/governor-cuomo-announces-new-york-city-indoor-dining-can-reopen-early-february-12" TargetMode="External"/><Relationship Id="rId468" Type="http://schemas.openxmlformats.org/officeDocument/2006/relationships/hyperlink" Target="https://www.governor.ny.gov/news/governor-cuomo-announces-2-straight-weeks-record-low-covid-positivity-statewide" TargetMode="External"/><Relationship Id="rId104" Type="http://schemas.openxmlformats.org/officeDocument/2006/relationships/hyperlink" Target="https://www.governor.ny.gov/news/governor-cuomo-announces-mid-hudson-valley-enters-phase-two-reopening-today" TargetMode="External"/><Relationship Id="rId225" Type="http://schemas.openxmlformats.org/officeDocument/2006/relationships/hyperlink" Target="https://www.governor.ny.gov/news/governor-cuomo-announces-new-record-high-number-covid-19-tests-reported" TargetMode="External"/><Relationship Id="rId346" Type="http://schemas.openxmlformats.org/officeDocument/2006/relationships/hyperlink" Target="https://www.governor.ny.gov/news/governor-cuomo-updates-new-yorkers-states-progress-during-covid-19-pandemic-123" TargetMode="External"/><Relationship Id="rId467" Type="http://schemas.openxmlformats.org/officeDocument/2006/relationships/hyperlink" Target="https://www.governor.ny.gov/news/governor-cuomo-announces-13th-consecutive-day-record-low-covid-positivity-statewide" TargetMode="External"/><Relationship Id="rId109" Type="http://schemas.openxmlformats.org/officeDocument/2006/relationships/hyperlink" Target="https://www.governor.ny.gov/news/governor-cuomo-announces-low-risk-youth-sports-regions-phase-three-can-begin-july-6th" TargetMode="External"/><Relationship Id="rId108" Type="http://schemas.openxmlformats.org/officeDocument/2006/relationships/hyperlink" Target="https://www.governor.ny.gov/news/governor-cuomo-announces-western-new-york-expected-enter-phase-3-reopening-june-16-and-capital" TargetMode="External"/><Relationship Id="rId229" Type="http://schemas.openxmlformats.org/officeDocument/2006/relationships/hyperlink" Target="https://www.governor.ny.gov/news/governor-cuomo-updates-new-yorkers-states-progress-during-covid-19-pandemic-46" TargetMode="External"/><Relationship Id="rId220" Type="http://schemas.openxmlformats.org/officeDocument/2006/relationships/hyperlink" Target="https://www.governor.ny.gov/news/governor-cuomo-announces-11-million-covid-19-diagnostic-tests-conducted-new-york-state" TargetMode="External"/><Relationship Id="rId341" Type="http://schemas.openxmlformats.org/officeDocument/2006/relationships/hyperlink" Target="https://www.governor.ny.gov/news/governor-cuomo-updates-new-yorkers-states-progress-during-covid-19-pandemic-119" TargetMode="External"/><Relationship Id="rId462" Type="http://schemas.openxmlformats.org/officeDocument/2006/relationships/hyperlink" Target="https://www.governor.ny.gov/news/governor-cuomo-announces-7-day-average-covid-19-positivity-rate-drops-new-record-low" TargetMode="External"/><Relationship Id="rId340" Type="http://schemas.openxmlformats.org/officeDocument/2006/relationships/hyperlink" Target="https://www.governor.ny.gov/news/governor-cuomo-updates-new-yorkers-states-progress-during-covid-19-pandemic-118" TargetMode="External"/><Relationship Id="rId461" Type="http://schemas.openxmlformats.org/officeDocument/2006/relationships/hyperlink" Target="https://www.governor.ny.gov/news/governor-cuomo-announces-second-straight-day-record-low-single-day-and-7-day-covid-19" TargetMode="External"/><Relationship Id="rId460" Type="http://schemas.openxmlformats.org/officeDocument/2006/relationships/hyperlink" Target="https://www.governor.ny.gov/news/governor-cuomo-announces-new-record-lows-single-day-and-7-day-average-covid-19-positivity-rate" TargetMode="External"/><Relationship Id="rId103" Type="http://schemas.openxmlformats.org/officeDocument/2006/relationships/hyperlink" Target="https://www.governor.ny.gov/news/new-york-city-enters-phase-one-reopening-today-governor-cuomo-announces-new-york-city-now" TargetMode="External"/><Relationship Id="rId224" Type="http://schemas.openxmlformats.org/officeDocument/2006/relationships/hyperlink" Target="https://www.governor.ny.gov/news/governor-cuomo-updates-new-yorkers-states-progress-during-covid-19-pandemic-42" TargetMode="External"/><Relationship Id="rId345" Type="http://schemas.openxmlformats.org/officeDocument/2006/relationships/hyperlink" Target="https://www.governor.ny.gov/news/governor-cuomo-updates-new-yorkers-states-progress-during-covid-19-pandemic-122" TargetMode="External"/><Relationship Id="rId466" Type="http://schemas.openxmlformats.org/officeDocument/2006/relationships/hyperlink" Target="https://www.governor.ny.gov/news/governor-cuomo-announces-statewide-7-day-average-positivity-drops-below-50-first-time-covid-19" TargetMode="External"/><Relationship Id="rId102" Type="http://schemas.openxmlformats.org/officeDocument/2006/relationships/hyperlink" Target="https://www.governor.ny.gov/news/governor-cuomo-announces-outdoor-graduations-150-people-will-be-allowed-beginning-june-26th" TargetMode="External"/><Relationship Id="rId223" Type="http://schemas.openxmlformats.org/officeDocument/2006/relationships/hyperlink" Target="https://www.governor.ny.gov/news/governor-cuomo-announces-new-mexico-added-travel-advisory" TargetMode="External"/><Relationship Id="rId344" Type="http://schemas.openxmlformats.org/officeDocument/2006/relationships/hyperlink" Target="https://www.governor.ny.gov/news/governor-cuomo-updates-new-yorkers-states-progress-during-covid-19-pandemic-121" TargetMode="External"/><Relationship Id="rId465" Type="http://schemas.openxmlformats.org/officeDocument/2006/relationships/hyperlink" Target="https://www.governor.ny.gov/news/governor-cuomo-announces-new-record-low-statewide-covid-positivity-0" TargetMode="External"/><Relationship Id="rId101" Type="http://schemas.openxmlformats.org/officeDocument/2006/relationships/hyperlink" Target="https://www.governor.ny.gov/news/governor-cuomo-announces-lowest-number-hospitalizations-and-deaths-beginning-covid-19-pandemic" TargetMode="External"/><Relationship Id="rId222" Type="http://schemas.openxmlformats.org/officeDocument/2006/relationships/hyperlink" Target="https://www.governor.ny.gov/news/governor-cuomo-updates-new-yorkers-states-progress-during-covid-19-pandemic-41" TargetMode="External"/><Relationship Id="rId343" Type="http://schemas.openxmlformats.org/officeDocument/2006/relationships/hyperlink" Target="https://www.governor.ny.gov/news/governor-cuomo-announces-lowest-daily-positivity-rate-november-28-net-hospitalizations-drop-553" TargetMode="External"/><Relationship Id="rId464" Type="http://schemas.openxmlformats.org/officeDocument/2006/relationships/hyperlink" Target="https://www.governor.ny.gov/news/governor-cuomo-announces-covid-19-positivity-rate-drops-below-1-percent-every-region-new-york" TargetMode="External"/><Relationship Id="rId100" Type="http://schemas.openxmlformats.org/officeDocument/2006/relationships/hyperlink" Target="https://www.governor.ny.gov/news/governor-cuomo-announces-lowest-number-deaths-and-hospitalizations-covid-19-pandemic-began" TargetMode="External"/><Relationship Id="rId221" Type="http://schemas.openxmlformats.org/officeDocument/2006/relationships/hyperlink" Target="https://www.governor.ny.gov/news/governor-cuomo-updates-new-yorkers-states-progress-during-covid-19-pandemic-40" TargetMode="External"/><Relationship Id="rId342" Type="http://schemas.openxmlformats.org/officeDocument/2006/relationships/hyperlink" Target="https://www.governor.ny.gov/news/governor-cuomo-updates-new-yorkers-states-progress-during-covid-19-pandemic-120" TargetMode="External"/><Relationship Id="rId463" Type="http://schemas.openxmlformats.org/officeDocument/2006/relationships/hyperlink" Target="https://www.governor.ny.gov/news/governor-cuomo-announces-new-record-low-statewide-covid-positivity" TargetMode="External"/><Relationship Id="rId217" Type="http://schemas.openxmlformats.org/officeDocument/2006/relationships/hyperlink" Target="https://www.governor.ny.gov/news/governor-cuomo-updates-new-yorkers-states-progress-during-covid-19-pandemic-38" TargetMode="External"/><Relationship Id="rId338" Type="http://schemas.openxmlformats.org/officeDocument/2006/relationships/hyperlink" Target="https://www.governor.ny.gov/news/governor-cuomo-updates-new-yorkers-states-progress-during-covid-19-pandemic-117" TargetMode="External"/><Relationship Id="rId459" Type="http://schemas.openxmlformats.org/officeDocument/2006/relationships/hyperlink" Target="https://www.governor.ny.gov/news/governor-cuomo-announces-new-york-state-7-day-average-positivity-rate-lowest-nation" TargetMode="External"/><Relationship Id="rId216" Type="http://schemas.openxmlformats.org/officeDocument/2006/relationships/hyperlink" Target="https://www.governor.ny.gov/news/governor-cuomo-meet-orthodox-jewish-community-leaders-address-covid-19-clusters" TargetMode="External"/><Relationship Id="rId337" Type="http://schemas.openxmlformats.org/officeDocument/2006/relationships/hyperlink" Target="https://www.governor.ny.gov/news/governor-cuomo-announces-new-york-city-indoor-dining-can-reopen-25-percent-capacity-valentines" TargetMode="External"/><Relationship Id="rId458" Type="http://schemas.openxmlformats.org/officeDocument/2006/relationships/hyperlink" Target="https://www.governor.ny.gov/news/governor-cuomo-announces-7-day-average-covid-19-positivity-rate-continues-drop-new-lows" TargetMode="External"/><Relationship Id="rId215" Type="http://schemas.openxmlformats.org/officeDocument/2006/relationships/hyperlink" Target="https://www.governor.ny.gov/news/governor-cuomo-deploys-rapid-result-testing-machines-address-recent-uptick-cases-cluster-zip" TargetMode="External"/><Relationship Id="rId336" Type="http://schemas.openxmlformats.org/officeDocument/2006/relationships/hyperlink" Target="https://www.governor.ny.gov/news/governor-cuomo-updates-new-yorkers-states-progress-during-covid-19-pandemic-116" TargetMode="External"/><Relationship Id="rId457" Type="http://schemas.openxmlformats.org/officeDocument/2006/relationships/hyperlink" Target="https://www.governor.ny.gov/news/governor-cuomo-announces-7-day-average-covid-19-positivity-rate-drops-new-low" TargetMode="External"/><Relationship Id="rId214" Type="http://schemas.openxmlformats.org/officeDocument/2006/relationships/hyperlink" Target="https://www.governor.ny.gov/news/governor-cuomo-updates-new-yorkers-states-progress-during-covid-19-pandemic-37" TargetMode="External"/><Relationship Id="rId335" Type="http://schemas.openxmlformats.org/officeDocument/2006/relationships/hyperlink" Target="https://www.governor.ny.gov/news/governor-cuomo-updates-new-yorkers-states-progress-during-covid-19-pandemic-115" TargetMode="External"/><Relationship Id="rId456" Type="http://schemas.openxmlformats.org/officeDocument/2006/relationships/hyperlink" Target="https://www.governor.ny.gov/news/governor-cuomo-announces-new-record-low-7-day-average-covid-19-positivity-rate" TargetMode="External"/><Relationship Id="rId219" Type="http://schemas.openxmlformats.org/officeDocument/2006/relationships/hyperlink" Target="https://www.governor.ny.gov/news/governor-cuomo-announces-record-number-covid-19-tests-reported" TargetMode="External"/><Relationship Id="rId218" Type="http://schemas.openxmlformats.org/officeDocument/2006/relationships/hyperlink" Target="https://www.governor.ny.gov/news/governor-cuomo-updates-new-yorkers-states-progress-during-covid-19-pandemic-39" TargetMode="External"/><Relationship Id="rId339" Type="http://schemas.openxmlformats.org/officeDocument/2006/relationships/hyperlink" Target="https://www.governor.ny.gov/news/governor-cuomo-announces-new-yorks-covid-19-positivity-rate-has-declined-23-straight-days" TargetMode="External"/><Relationship Id="rId330" Type="http://schemas.openxmlformats.org/officeDocument/2006/relationships/hyperlink" Target="https://www.governor.ny.gov/news/governor-cuomo-updates-new-yorkers-states-progress-during-covid-19-pandemic-111" TargetMode="External"/><Relationship Id="rId451" Type="http://schemas.openxmlformats.org/officeDocument/2006/relationships/hyperlink" Target="https://www.governor.ny.gov/news/governor-cuomo-announces-statewide-7-day-average-positivity-has-declined-50-consecutive-days" TargetMode="External"/><Relationship Id="rId450" Type="http://schemas.openxmlformats.org/officeDocument/2006/relationships/hyperlink" Target="https://www.governor.ny.gov/news/governor-cuomo-announces-statewide-7-day-average-positivity-falls-090-lowest-september-21" TargetMode="External"/><Relationship Id="rId213" Type="http://schemas.openxmlformats.org/officeDocument/2006/relationships/hyperlink" Target="https://www.governor.ny.gov/news/governor-cuomo-updates-new-yorkers-states-progress-during-covid-19-pandemic-36" TargetMode="External"/><Relationship Id="rId334" Type="http://schemas.openxmlformats.org/officeDocument/2006/relationships/hyperlink" Target="https://www.governor.ny.gov/news/governor-cuomo-updates-new-yorkers-states-progress-during-covid-19-pandemic-114" TargetMode="External"/><Relationship Id="rId455" Type="http://schemas.openxmlformats.org/officeDocument/2006/relationships/hyperlink" Target="https://www.governor.ny.gov/news/governor-cuomo-announces-new-york-states-7-day-average-positivity-falls-073-percent-lowest" TargetMode="External"/><Relationship Id="rId212" Type="http://schemas.openxmlformats.org/officeDocument/2006/relationships/hyperlink" Target="https://www.governor.ny.gov/news/governor-cuomo-updates-new-yorkers-states-progress-during-covid-19-pandemic-35" TargetMode="External"/><Relationship Id="rId333" Type="http://schemas.openxmlformats.org/officeDocument/2006/relationships/hyperlink" Target="https://www.governor.ny.gov/news/governor-cuomo-announces-new-york-states-rate-transmission-has-dropped-below-one" TargetMode="External"/><Relationship Id="rId454" Type="http://schemas.openxmlformats.org/officeDocument/2006/relationships/hyperlink" Target="https://www.governor.ny.gov/news/governor-cuomo-announces-new-york-states-lowest-daily-positivity-rate-covid-19-crisis-began" TargetMode="External"/><Relationship Id="rId211" Type="http://schemas.openxmlformats.org/officeDocument/2006/relationships/hyperlink" Target="https://www.governor.ny.gov/news/governor-cuomo-updates-new-yorkers-states-progress-during-covid-19-pandemic-34" TargetMode="External"/><Relationship Id="rId332" Type="http://schemas.openxmlformats.org/officeDocument/2006/relationships/hyperlink" Target="https://www.governor.ny.gov/news/governor-cuomo-updates-new-yorkers-states-progress-during-covid-19-pandemic-113" TargetMode="External"/><Relationship Id="rId453" Type="http://schemas.openxmlformats.org/officeDocument/2006/relationships/hyperlink" Target="https://www.governor.ny.gov/news/governor-cuomo-announces-lowest-statewide-positivity-rate-august-27" TargetMode="External"/><Relationship Id="rId210" Type="http://schemas.openxmlformats.org/officeDocument/2006/relationships/hyperlink" Target="https://www.governor.ny.gov/news/governor-cuomo-updates-new-yorkers-states-progress-during-covid-19-pandemic-33" TargetMode="External"/><Relationship Id="rId331" Type="http://schemas.openxmlformats.org/officeDocument/2006/relationships/hyperlink" Target="https://www.governor.ny.gov/news/governor-cuomo-updates-new-yorkers-states-progress-during-covid-19-pandemic-112" TargetMode="External"/><Relationship Id="rId452" Type="http://schemas.openxmlformats.org/officeDocument/2006/relationships/hyperlink" Target="https://www.governor.ny.gov/news/governor-cuomo-announces-statewide-positivity-rate-70-lowest-august-30" TargetMode="External"/><Relationship Id="rId370" Type="http://schemas.openxmlformats.org/officeDocument/2006/relationships/hyperlink" Target="https://www.governor.ny.gov/news/governor-cuomo-announces-event-arts-and-entertainment-venues-can-reopen-33-percent-capacity" TargetMode="External"/><Relationship Id="rId491" Type="http://schemas.openxmlformats.org/officeDocument/2006/relationships/hyperlink" Target="https://www.governor.ny.gov/news/governor-cuomo-updates-new-yorkers-states-progress-combating-covid-19-6" TargetMode="External"/><Relationship Id="rId490" Type="http://schemas.openxmlformats.org/officeDocument/2006/relationships/hyperlink" Target="https://www.governor.ny.gov/news/governor-cuomo-updates-new-yorkers-states-progress-combating-covid-19-5" TargetMode="External"/><Relationship Id="rId129" Type="http://schemas.openxmlformats.org/officeDocument/2006/relationships/hyperlink" Target="https://www.governor.ny.gov/news/governor-cuomo-updates-new-yorkers-states-progress-during-covid-19-pandemic-3" TargetMode="External"/><Relationship Id="rId128" Type="http://schemas.openxmlformats.org/officeDocument/2006/relationships/hyperlink" Target="https://www.governor.ny.gov/news/governor-cuomo-updates-new-yorkers-states-progress-during-covid-19-pandemic-2" TargetMode="External"/><Relationship Id="rId249" Type="http://schemas.openxmlformats.org/officeDocument/2006/relationships/hyperlink" Target="https://www.governor.ny.gov/news/governor-cuomo-updates-new-yorkers-states-progress-during-covid-19-pandemic-56" TargetMode="External"/><Relationship Id="rId127" Type="http://schemas.openxmlformats.org/officeDocument/2006/relationships/hyperlink" Target="https://www.governor.ny.gov/news/governor-cuomo-updates-new-yorkers-states-progress-during-covid-19-pandemic-1" TargetMode="External"/><Relationship Id="rId248" Type="http://schemas.openxmlformats.org/officeDocument/2006/relationships/hyperlink" Target="https://www.governor.ny.gov/news/governor-cuomo-updates-new-yorkers-states-progress-during-covid-19-pandemic-55" TargetMode="External"/><Relationship Id="rId369" Type="http://schemas.openxmlformats.org/officeDocument/2006/relationships/hyperlink" Target="https://www.governor.ny.gov/news/governor-cuomo-updates-new-yorkers-states-progress-during-covid-19-pandemic-132" TargetMode="External"/><Relationship Id="rId126" Type="http://schemas.openxmlformats.org/officeDocument/2006/relationships/hyperlink" Target="https://www.governor.ny.gov/news/governor-cuomo-announces-phase-three-indoor-dining-postponed-new-york-city" TargetMode="External"/><Relationship Id="rId247" Type="http://schemas.openxmlformats.org/officeDocument/2006/relationships/hyperlink" Target="https://www.governor.ny.gov/news/governor-cuomo-updates-new-yorkers-states-progress-during-covid-19-pandemic-54" TargetMode="External"/><Relationship Id="rId368" Type="http://schemas.openxmlformats.org/officeDocument/2006/relationships/hyperlink" Target="https://www.governor.ny.gov/news/governor-cuomo-updates-new-yorkers-states-progress-during-covid-19-pandemic-131" TargetMode="External"/><Relationship Id="rId489" Type="http://schemas.openxmlformats.org/officeDocument/2006/relationships/hyperlink" Target="https://www.governor.ny.gov/news/governor-cuomo-updates-new-yorkers-states-progress-during-covid-19-pandemic-195" TargetMode="External"/><Relationship Id="rId121" Type="http://schemas.openxmlformats.org/officeDocument/2006/relationships/hyperlink" Target="https://www.governor.ny.gov/news/governor-cuomo-announces-new-york-state-assist-states-high-infection-rates" TargetMode="External"/><Relationship Id="rId242" Type="http://schemas.openxmlformats.org/officeDocument/2006/relationships/hyperlink" Target="https://www.governor.ny.gov/news/governor-cuomo-updates-new-yorkers-states-progress-during-covid-19-pandemic-52" TargetMode="External"/><Relationship Id="rId363" Type="http://schemas.openxmlformats.org/officeDocument/2006/relationships/hyperlink" Target="https://www.governor.ny.gov/news/governor-cuomo-announces-lowest-single-day-covid-19-positivity-rate-november-21" TargetMode="External"/><Relationship Id="rId484" Type="http://schemas.openxmlformats.org/officeDocument/2006/relationships/hyperlink" Target="https://www.governor.ny.gov/news/governor-cuomo-updates-new-yorkers-states-progress-combating-covid-19-2" TargetMode="External"/><Relationship Id="rId120" Type="http://schemas.openxmlformats.org/officeDocument/2006/relationships/hyperlink" Target="https://www.governor.ny.gov/news/governor-cuomo-announces-hospitalizations-drop-below-1000-first-time-march-18-0" TargetMode="External"/><Relationship Id="rId241" Type="http://schemas.openxmlformats.org/officeDocument/2006/relationships/hyperlink" Target="https://www.governor.ny.gov/news/governor-cuomo-updates-new-yorkers-states-progress-during-covid-19-pandemic-51" TargetMode="External"/><Relationship Id="rId362" Type="http://schemas.openxmlformats.org/officeDocument/2006/relationships/hyperlink" Target="https://www.governor.ny.gov/news/governor-cuomo-updates-new-yorkers-states-progress-during-covid-19-pandemic-128" TargetMode="External"/><Relationship Id="rId483" Type="http://schemas.openxmlformats.org/officeDocument/2006/relationships/hyperlink" Target="https://www.governor.ny.gov/news/governor-cuomo-updates-new-yorkers-states-progress-during-covid-19-pandemic-192" TargetMode="External"/><Relationship Id="rId240" Type="http://schemas.openxmlformats.org/officeDocument/2006/relationships/hyperlink" Target="https://www.governor.ny.gov/news/governor-cuomo-updates-new-yorkers-states-progress-during-covid-19-pandemic-50" TargetMode="External"/><Relationship Id="rId361" Type="http://schemas.openxmlformats.org/officeDocument/2006/relationships/hyperlink" Target="https://www.governor.ny.gov/news/governor-cuomo-updates-new-yorkers-states-progress-during-covid-19-pandemic-127" TargetMode="External"/><Relationship Id="rId482" Type="http://schemas.openxmlformats.org/officeDocument/2006/relationships/hyperlink" Target="https://www.governor.ny.gov/news/governor-cuomo-announces-covid-19-hospitalizations-statewide-drop-lowest-level-pandemic-began" TargetMode="External"/><Relationship Id="rId360" Type="http://schemas.openxmlformats.org/officeDocument/2006/relationships/hyperlink" Target="https://www.governor.ny.gov/news/governor-cuomo-announces-single-day-covid-19-positivity-rate-drops-below-3-percent-first-time" TargetMode="External"/><Relationship Id="rId481" Type="http://schemas.openxmlformats.org/officeDocument/2006/relationships/hyperlink" Target="https://www.governor.ny.gov/news/governor-cuomo-updates-new-yorkers-states-progress-combating-covid-19-1" TargetMode="External"/><Relationship Id="rId125" Type="http://schemas.openxmlformats.org/officeDocument/2006/relationships/hyperlink" Target="https://www.governor.ny.gov/news/governor-cuomo-announces-individuals-traveling-new-york-eight-additional-states-will-be" TargetMode="External"/><Relationship Id="rId246" Type="http://schemas.openxmlformats.org/officeDocument/2006/relationships/hyperlink" Target="https://www.governor.ny.gov/news/governor-cuomo-announces-new-record-high-number-covid-19-tests-reported-0" TargetMode="External"/><Relationship Id="rId367" Type="http://schemas.openxmlformats.org/officeDocument/2006/relationships/hyperlink" Target="https://www.governor.ny.gov/news/governor-cuomo-updates-new-yorkers-state-s-progress-during-covid-19-pandemic-2" TargetMode="External"/><Relationship Id="rId488" Type="http://schemas.openxmlformats.org/officeDocument/2006/relationships/hyperlink" Target="https://www.governor.ny.gov/news/governor-cuomo-updates-new-yorkers-states-progress-during-covid-19-pandemic-194" TargetMode="External"/><Relationship Id="rId124" Type="http://schemas.openxmlformats.org/officeDocument/2006/relationships/hyperlink" Target="https://www.governor.ny.gov/news/governor-cuomo-announces-state-decide-wednesday-whether-slow-reopening-indoor-dining-new-york" TargetMode="External"/><Relationship Id="rId245" Type="http://schemas.openxmlformats.org/officeDocument/2006/relationships/hyperlink" Target="https://www.governor.ny.gov/news/governor-cuomo-announces-orange-county-micro-cluster-focus-area-meets-metrics-exit-red-zone" TargetMode="External"/><Relationship Id="rId366" Type="http://schemas.openxmlformats.org/officeDocument/2006/relationships/hyperlink" Target="https://www.governor.ny.gov/news/governor-cuomo-updates-new-yorkers-states-progress-during-covid-19-pandemic-130" TargetMode="External"/><Relationship Id="rId487" Type="http://schemas.openxmlformats.org/officeDocument/2006/relationships/hyperlink" Target="https://www.governor.ny.gov/news/governor-cuomo-updates-new-yorkers-states-progress-combating-covid-19-4" TargetMode="External"/><Relationship Id="rId123" Type="http://schemas.openxmlformats.org/officeDocument/2006/relationships/hyperlink" Target="https://www.governor.ny.gov/news/governor-cuomo-announces-lowest-covid-19-deaths-and-hospitalizations-new-york-pandemic-began" TargetMode="External"/><Relationship Id="rId244" Type="http://schemas.openxmlformats.org/officeDocument/2006/relationships/hyperlink" Target="https://www.governor.ny.gov/news/governor-cuomo-announces-travel-advisory-requiring-14-day-quarantine-0" TargetMode="External"/><Relationship Id="rId365" Type="http://schemas.openxmlformats.org/officeDocument/2006/relationships/hyperlink" Target="https://www.governor.ny.gov/news/governor-cuomo-announces-covid-19-hospitalizations-drop-lowest-level-december-12" TargetMode="External"/><Relationship Id="rId486" Type="http://schemas.openxmlformats.org/officeDocument/2006/relationships/hyperlink" Target="https://www.governor.ny.gov/news/governor-cuomo-updates-new-yorkers-states-progress-during-covid-19-pandemic-193" TargetMode="External"/><Relationship Id="rId122" Type="http://schemas.openxmlformats.org/officeDocument/2006/relationships/hyperlink" Target="https://www.governor.ny.gov/news/governor-cuomo-updates-new-yorkers-states-progress-during-covid-19-pandemic-0" TargetMode="External"/><Relationship Id="rId243" Type="http://schemas.openxmlformats.org/officeDocument/2006/relationships/hyperlink" Target="https://www.governor.ny.gov/news/governor-cuomo-updates-new-yorkers-states-progress-during-covid-19-pandemic-53" TargetMode="External"/><Relationship Id="rId364" Type="http://schemas.openxmlformats.org/officeDocument/2006/relationships/hyperlink" Target="https://www.governor.ny.gov/news/governor-cuomo-updates-new-yorkers-states-progress-during-covid-19-pandemic-129" TargetMode="External"/><Relationship Id="rId485" Type="http://schemas.openxmlformats.org/officeDocument/2006/relationships/hyperlink" Target="https://www.governor.ny.gov/news/governor-cuomo-updates-new-yorkers-states-progress-combating-covid-19-3" TargetMode="External"/><Relationship Id="rId95" Type="http://schemas.openxmlformats.org/officeDocument/2006/relationships/hyperlink" Target="https://www.governor.ny.gov/news/governor-cuomo-announces-dentists-can-reopen-statewide-tomorrow-and-updates-new-yorkers-states" TargetMode="External"/><Relationship Id="rId94" Type="http://schemas.openxmlformats.org/officeDocument/2006/relationships/hyperlink" Target="https://www.governor.ny.gov/news/governor-cuomo-signs-law-new-measure-providing-death-benefits-families-frontline-government" TargetMode="External"/><Relationship Id="rId97" Type="http://schemas.openxmlformats.org/officeDocument/2006/relationships/hyperlink" Target="https://www.governor.ny.gov/news/governor-cuomo-announces-western-new-york-enters-phase-2-reopening-today" TargetMode="External"/><Relationship Id="rId96" Type="http://schemas.openxmlformats.org/officeDocument/2006/relationships/hyperlink" Target="https://www.governor.ny.gov/news/governor-cuomo-announces-western-new-york-expected-enter-phase-2-reopening-tomorrow-and-capital" TargetMode="External"/><Relationship Id="rId99" Type="http://schemas.openxmlformats.org/officeDocument/2006/relationships/hyperlink" Target="https://www.governor.ny.gov/news/governor-cuomo-announces-state-expanding-covid-19-testing-criteria-include-anyone-who-attended" TargetMode="External"/><Relationship Id="rId480" Type="http://schemas.openxmlformats.org/officeDocument/2006/relationships/hyperlink" Target="https://www.governor.ny.gov/news/governor-cuomo-updates-new-yorkers-states-progress-combating-covid-19-0" TargetMode="External"/><Relationship Id="rId98" Type="http://schemas.openxmlformats.org/officeDocument/2006/relationships/hyperlink" Target="https://www.governor.ny.gov/news/governor-cuomo-announces-outdoor-dining-restaurants-will-be-permitted-phase-two-reopening" TargetMode="External"/><Relationship Id="rId91" Type="http://schemas.openxmlformats.org/officeDocument/2006/relationships/hyperlink" Target="https://www.governor.ny.gov/news/amid-ongoing-covid-19-pandemic-governor-cuomo-calls-us-senate-pass-coronavirus-relief-bill" TargetMode="External"/><Relationship Id="rId90" Type="http://schemas.openxmlformats.org/officeDocument/2006/relationships/hyperlink" Target="https://www.governor.ny.gov/news/amid-ongoing-covid-19-pandemic-governor-cuomo-announces-eighth-region-hits-benchmark-begin" TargetMode="External"/><Relationship Id="rId93" Type="http://schemas.openxmlformats.org/officeDocument/2006/relationships/hyperlink" Target="https://www.governor.ny.gov/news/governor-cuomo-announces-new-york-city-enter-phase-1-reopening-june-8-and-five-regions-enter" TargetMode="External"/><Relationship Id="rId92" Type="http://schemas.openxmlformats.org/officeDocument/2006/relationships/hyperlink" Target="https://www.governor.ny.gov/news/amid-ongoing-covid-19-pandemic-governor-cuomo-issues-executive-order-authorizing-businesses" TargetMode="External"/><Relationship Id="rId118" Type="http://schemas.openxmlformats.org/officeDocument/2006/relationships/hyperlink" Target="https://www.governor.ny.gov/news/governor-cuomo-announces-65-million-ny-forward-child-care-expansion-incentive" TargetMode="External"/><Relationship Id="rId239" Type="http://schemas.openxmlformats.org/officeDocument/2006/relationships/hyperlink" Target="https://www.governor.ny.gov/news/governor-cuomo-updates-new-yorkers-states-progress-during-covid-19-pandemic-49" TargetMode="External"/><Relationship Id="rId117" Type="http://schemas.openxmlformats.org/officeDocument/2006/relationships/hyperlink" Target="https://www.governor.ny.gov/news/governor-cuomo-updates-new-yorkers-states-progress-during-covid-19-pandemic" TargetMode="External"/><Relationship Id="rId238" Type="http://schemas.openxmlformats.org/officeDocument/2006/relationships/hyperlink" Target="https://www.governor.ny.gov/news/governor-cuomo-details-covid-19-micro-cluster-metrics" TargetMode="External"/><Relationship Id="rId359" Type="http://schemas.openxmlformats.org/officeDocument/2006/relationships/hyperlink" Target="https://www.governor.ny.gov/news/governor-cuomo-announces-lowest-single-day-covid-19-positivity-rate-november-23-0" TargetMode="External"/><Relationship Id="rId116" Type="http://schemas.openxmlformats.org/officeDocument/2006/relationships/hyperlink" Target="https://www.governor.ny.gov/news/governor-cuomo-updates-new-yorkers-state-s-progress-during-covid-19-pandemic" TargetMode="External"/><Relationship Id="rId237" Type="http://schemas.openxmlformats.org/officeDocument/2006/relationships/hyperlink" Target="https://www.governor.ny.gov/news/governor-cuomo-announces-travel-advisory-requiring-14-day-quarantine" TargetMode="External"/><Relationship Id="rId358" Type="http://schemas.openxmlformats.org/officeDocument/2006/relationships/hyperlink" Target="https://www.governor.ny.gov/news/governor-cuomo-announces-nursing-home-visitations-resume-accordance-cms-and-cdc-guidelines" TargetMode="External"/><Relationship Id="rId479" Type="http://schemas.openxmlformats.org/officeDocument/2006/relationships/hyperlink" Target="https://www.governor.ny.gov/news/governor-cuomo-announces-new-york-ending-covid-19-state-disaster-emergency-june-24" TargetMode="External"/><Relationship Id="rId115" Type="http://schemas.openxmlformats.org/officeDocument/2006/relationships/hyperlink" Target="https://www.governor.ny.gov/news/governor-cuomo-announces-yankees-and-mets-will-hold-spring-training-new-york-year" TargetMode="External"/><Relationship Id="rId236" Type="http://schemas.openxmlformats.org/officeDocument/2006/relationships/hyperlink" Target="https://www.governor.ny.gov/news/governor-cuomo-updates-new-yorkers-states-progress-during-covid-19-pandemic-48" TargetMode="External"/><Relationship Id="rId357" Type="http://schemas.openxmlformats.org/officeDocument/2006/relationships/hyperlink" Target="https://www.governor.ny.gov/news/governor-cuomo-announces-lowest-single-day-covid-19-positivity-rate-november-23" TargetMode="External"/><Relationship Id="rId478" Type="http://schemas.openxmlformats.org/officeDocument/2006/relationships/hyperlink" Target="https://www.governor.ny.gov/news/governor-cuomo-updates-new-yorkers-states-progress-combating-covid-19" TargetMode="External"/><Relationship Id="rId119" Type="http://schemas.openxmlformats.org/officeDocument/2006/relationships/hyperlink" Target="https://www.governor.ny.gov/news/governor-cuomo-announces-five-regions-track-enter-phase-iv-reopening-friday" TargetMode="External"/><Relationship Id="rId110" Type="http://schemas.openxmlformats.org/officeDocument/2006/relationships/hyperlink" Target="https://www.governor.ny.gov/news/governor-cuomo-announces-gatherings-25-people-will-be-allowed-phase-three-reopening-0" TargetMode="External"/><Relationship Id="rId231" Type="http://schemas.openxmlformats.org/officeDocument/2006/relationships/hyperlink" Target="https://www.governor.ny.gov/news/governor-cuomo-announces-state-will-withhold-funds-localities-and-schools-covid-19-cluster" TargetMode="External"/><Relationship Id="rId352" Type="http://schemas.openxmlformats.org/officeDocument/2006/relationships/hyperlink" Target="https://www.governor.ny.gov/news/governor-cuomo-announces-covid-19-7-day-average-positivity-rate-drops-below-4-first-time" TargetMode="External"/><Relationship Id="rId473" Type="http://schemas.openxmlformats.org/officeDocument/2006/relationships/hyperlink" Target="https://www.governor.ny.gov/news/governor-cuomo-updates-new-yorkers-states-progress-during-covid-19-pandemic-189" TargetMode="External"/><Relationship Id="rId230" Type="http://schemas.openxmlformats.org/officeDocument/2006/relationships/hyperlink" Target="https://www.governor.ny.gov/news/governor-cuomo-announces-three-states-added-travel-advisory" TargetMode="External"/><Relationship Id="rId351" Type="http://schemas.openxmlformats.org/officeDocument/2006/relationships/hyperlink" Target="https://www.governor.ny.gov/news/governor-cuomo-announces-restaurant-and-bar-closing-times-be-extended-11-pm-statewide-beginning" TargetMode="External"/><Relationship Id="rId472" Type="http://schemas.openxmlformats.org/officeDocument/2006/relationships/hyperlink" Target="https://www.governor.ny.gov/news/governor-cuomo-updates-new-yorkers-states-progress-during-covid-19-pandemic-188" TargetMode="External"/><Relationship Id="rId350" Type="http://schemas.openxmlformats.org/officeDocument/2006/relationships/hyperlink" Target="https://www.governor.ny.gov/news/governor-cuomo-announces-statewide-positivity-354-lowest-november-25" TargetMode="External"/><Relationship Id="rId471" Type="http://schemas.openxmlformats.org/officeDocument/2006/relationships/hyperlink" Target="https://www.governor.ny.gov/news/after-472-days-governor-cuomo-announces-700-adult-new-yorkers-have-received-least-one-vaccine" TargetMode="External"/><Relationship Id="rId470" Type="http://schemas.openxmlformats.org/officeDocument/2006/relationships/hyperlink" Target="https://www.governor.ny.gov/news/governor-cuomo-announces-new-york-states-single-day-covid-19-positivity-rate-drops-record-low" TargetMode="External"/><Relationship Id="rId114" Type="http://schemas.openxmlformats.org/officeDocument/2006/relationships/hyperlink" Target="https://www.governor.ny.gov/news/governor-cuomo-announces-new-york-city-cleared-global-public-health-experts-begin-phase-two" TargetMode="External"/><Relationship Id="rId235" Type="http://schemas.openxmlformats.org/officeDocument/2006/relationships/hyperlink" Target="https://www.governor.ny.gov/news/governor-cuomo-announces-ski-resorts-allowed-reopen-50-percent-indoor-capacity-beginning" TargetMode="External"/><Relationship Id="rId356" Type="http://schemas.openxmlformats.org/officeDocument/2006/relationships/hyperlink" Target="https://www.governor.ny.gov/news/governor-cuomo-announces-covid-19-7-day-average-positivity-rate-declines-40th-straight-day" TargetMode="External"/><Relationship Id="rId477" Type="http://schemas.openxmlformats.org/officeDocument/2006/relationships/hyperlink" Target="https://www.governor.ny.gov/news/governor-cuomo-updates-new-yorkers-states-progress-during-covid-19-pandemic-191" TargetMode="External"/><Relationship Id="rId113" Type="http://schemas.openxmlformats.org/officeDocument/2006/relationships/hyperlink" Target="https://www.governor.ny.gov/news/governor-cuomo-issues-executive-order-strengthening-state-enforcement-during-phased-reopening" TargetMode="External"/><Relationship Id="rId234" Type="http://schemas.openxmlformats.org/officeDocument/2006/relationships/hyperlink" Target="https://www.governor.ny.gov/news/governor-cuomo-announces-most-movie-theaters-outside-new-york-city-can-reopen-october-23" TargetMode="External"/><Relationship Id="rId355" Type="http://schemas.openxmlformats.org/officeDocument/2006/relationships/hyperlink" Target="https://www.governor.ny.gov/news/governor-cuomo-announces-lowest-7-day-average-covid-19-positivity-rate-november-28" TargetMode="External"/><Relationship Id="rId476" Type="http://schemas.openxmlformats.org/officeDocument/2006/relationships/hyperlink" Target="https://www.governor.ny.gov/news/governor-cuomo-announces-statewide-positivity-drops-below-030-first-time-start-covid-19" TargetMode="External"/><Relationship Id="rId112" Type="http://schemas.openxmlformats.org/officeDocument/2006/relationships/hyperlink" Target="https://www.governor.ny.gov/news/governor-cuomo-announces-lowest-percentage-positive-covid-19-test-results-pandemic-began" TargetMode="External"/><Relationship Id="rId233" Type="http://schemas.openxmlformats.org/officeDocument/2006/relationships/hyperlink" Target="https://www.governor.ny.gov/news/governor-cuomo-updates-new-yorkers-states-progress-during-covid-19-pandemic-47" TargetMode="External"/><Relationship Id="rId354" Type="http://schemas.openxmlformats.org/officeDocument/2006/relationships/hyperlink" Target="https://www.governor.ny.gov/news/governor-cuomo-updates-new-yorkers-states-progress-during-covid-19-pandemic-126" TargetMode="External"/><Relationship Id="rId475" Type="http://schemas.openxmlformats.org/officeDocument/2006/relationships/hyperlink" Target="https://www.governor.ny.gov/news/governor-cuomo-updates-new-yorkers-states-progress-combatting-covid-19" TargetMode="External"/><Relationship Id="rId111" Type="http://schemas.openxmlformats.org/officeDocument/2006/relationships/hyperlink" Target="https://www.governor.ny.gov/news/governor-cuomo-announces-us-open-be-held-without-fans-august-31st-september-13th" TargetMode="External"/><Relationship Id="rId232" Type="http://schemas.openxmlformats.org/officeDocument/2006/relationships/hyperlink" Target="https://www.governor.ny.gov/news/governor-cuomo-announces-state-provide-200000-rapid-test-kits-new-york-city-schools-yellow" TargetMode="External"/><Relationship Id="rId353" Type="http://schemas.openxmlformats.org/officeDocument/2006/relationships/hyperlink" Target="https://www.governor.ny.gov/news/governor-cuomo-updates-new-yorkers-states-progress-during-covid-19-pandemic-125" TargetMode="External"/><Relationship Id="rId474" Type="http://schemas.openxmlformats.org/officeDocument/2006/relationships/hyperlink" Target="https://www.governor.ny.gov/news/governor-cuomo-updates-new-yorkers-states-progress-during-covid-19-pandemic-190" TargetMode="External"/><Relationship Id="rId305" Type="http://schemas.openxmlformats.org/officeDocument/2006/relationships/hyperlink" Target="https://www.governor.ny.gov/news/governor-cuomo-updates-new-yorkers-states-progress-during-covid-19-pandemic-89" TargetMode="External"/><Relationship Id="rId426" Type="http://schemas.openxmlformats.org/officeDocument/2006/relationships/hyperlink" Target="https://www.governor.ny.gov/news/governor-cuomo-updates-new-yorkers-states-progress-during-covid-19-pandemic-178" TargetMode="External"/><Relationship Id="rId304" Type="http://schemas.openxmlformats.org/officeDocument/2006/relationships/hyperlink" Target="https://www.governor.ny.gov/news/governor-cuomo-updates-new-yorkers-states-progress-during-covid-19-pandemic-88" TargetMode="External"/><Relationship Id="rId425" Type="http://schemas.openxmlformats.org/officeDocument/2006/relationships/hyperlink" Target="https://www.governor.ny.gov/news/governor-cuomo-updates-new-yorkers-states-progress-during-covid-19-pandemic-177" TargetMode="External"/><Relationship Id="rId303" Type="http://schemas.openxmlformats.org/officeDocument/2006/relationships/hyperlink" Target="https://www.governor.ny.gov/news/governor-cuomo-updates-new-yorkers-states-progress-day-300-covid-19-pandemic" TargetMode="External"/><Relationship Id="rId424" Type="http://schemas.openxmlformats.org/officeDocument/2006/relationships/hyperlink" Target="https://www.governor.ny.gov/news/governor-cuomo-updates-new-yorkers-states-progress-during-covid-19-pandemic-176" TargetMode="External"/><Relationship Id="rId302" Type="http://schemas.openxmlformats.org/officeDocument/2006/relationships/hyperlink" Target="https://www.governor.ny.gov/news/governor-cuomo-updates-new-yorkers-states-progress-during-covid-19-pandemic-87" TargetMode="External"/><Relationship Id="rId423" Type="http://schemas.openxmlformats.org/officeDocument/2006/relationships/hyperlink" Target="https://www.governor.ny.gov/news/governor-cuomo-announces-additional-reopening-guidance-and-updates-new-yorkers-states-progress" TargetMode="External"/><Relationship Id="rId309" Type="http://schemas.openxmlformats.org/officeDocument/2006/relationships/hyperlink" Target="https://www.governor.ny.gov/news/governor-cuomo-updates-new-yorkers-states-progress-during-covid-19-pandemic-90" TargetMode="External"/><Relationship Id="rId308" Type="http://schemas.openxmlformats.org/officeDocument/2006/relationships/hyperlink" Target="https://www.governor.ny.gov/news/governor-cuomo-announces-updated-quarantine-guidelines-align-cdc-recommendations" TargetMode="External"/><Relationship Id="rId429" Type="http://schemas.openxmlformats.org/officeDocument/2006/relationships/hyperlink" Target="https://www.governor.ny.gov/news/governor-cuomo-announces-single-day-covid-19-positivity-rate-drops-below-15-percent-first-time" TargetMode="External"/><Relationship Id="rId307" Type="http://schemas.openxmlformats.org/officeDocument/2006/relationships/hyperlink" Target="https://www.governor.ny.gov/news/governor-cuomo-announces-updated-quarantine-guidelines-align-cdc-recommendations" TargetMode="External"/><Relationship Id="rId428" Type="http://schemas.openxmlformats.org/officeDocument/2006/relationships/hyperlink" Target="https://www.governor.ny.gov/news/governor-cuomo-announces-lowest-single-day-covid-19-positivity-rate-november-3" TargetMode="External"/><Relationship Id="rId306" Type="http://schemas.openxmlformats.org/officeDocument/2006/relationships/hyperlink" Target="https://www.governor.ny.gov/news/governor-cuomo-announces-140000-new-yorkers-have-received-first-vaccine-dose" TargetMode="External"/><Relationship Id="rId427" Type="http://schemas.openxmlformats.org/officeDocument/2006/relationships/hyperlink" Target="https://www.governor.ny.gov/news/governor-cuomo-updates-new-yorkers-states-progress-during-covid-19-pandemic-179" TargetMode="External"/><Relationship Id="rId301" Type="http://schemas.openxmlformats.org/officeDocument/2006/relationships/hyperlink" Target="https://www.governor.ny.gov/news/governor-cuomo-announces-89000-new-yorkers-have-received-first-covid-19-vaccine-dose" TargetMode="External"/><Relationship Id="rId422" Type="http://schemas.openxmlformats.org/officeDocument/2006/relationships/hyperlink" Target="https://www.governor.ny.gov/news/governor-cuomo-updates-new-yorkers-states-progress-during-covid-19-pandemic-175" TargetMode="External"/><Relationship Id="rId300" Type="http://schemas.openxmlformats.org/officeDocument/2006/relationships/hyperlink" Target="https://www.governor.ny.gov/news/governor-cuomo-announces-wadsworth-laboratory-has-begun-research-new-covid-19-strain" TargetMode="External"/><Relationship Id="rId421" Type="http://schemas.openxmlformats.org/officeDocument/2006/relationships/hyperlink" Target="https://www.governor.ny.gov/news/governor-cuomo-announces-statewide-covid-19-positivity-rate-drops-below-2-percent-lowest-rate" TargetMode="External"/><Relationship Id="rId420" Type="http://schemas.openxmlformats.org/officeDocument/2006/relationships/hyperlink" Target="https://www.governor.ny.gov/news/governor-cuomo-updates-new-yorkers-states-progress-during-covid-19-pandemic-174" TargetMode="External"/><Relationship Id="rId415" Type="http://schemas.openxmlformats.org/officeDocument/2006/relationships/hyperlink" Target="https://www.governor.ny.gov/news/governor-cuomo-announces-covid-19-positivity-rate-drops-lowest-level-november-7" TargetMode="External"/><Relationship Id="rId414" Type="http://schemas.openxmlformats.org/officeDocument/2006/relationships/hyperlink" Target="https://www.governor.ny.gov/news/governor-cuomo-updates-new-yorkers-states-progress-during-covid-19-pandemic-172" TargetMode="External"/><Relationship Id="rId413" Type="http://schemas.openxmlformats.org/officeDocument/2006/relationships/hyperlink" Target="https://www.governor.ny.gov/news/governor-cuomo-announces-lowest-covid-19-hospitalizations-november-30" TargetMode="External"/><Relationship Id="rId412" Type="http://schemas.openxmlformats.org/officeDocument/2006/relationships/hyperlink" Target="https://www.governor.ny.gov/news/governor-cuomo-announces-spectators-will-be-allowed-horse-and-auto-races-20-percent-capacity" TargetMode="External"/><Relationship Id="rId419" Type="http://schemas.openxmlformats.org/officeDocument/2006/relationships/hyperlink" Target="https://www.governor.ny.gov/news/governor-cuomo-announces-lowest-one-day-positivity-november-5-2020" TargetMode="External"/><Relationship Id="rId418" Type="http://schemas.openxmlformats.org/officeDocument/2006/relationships/hyperlink" Target="https://www.governor.ny.gov/news/governor-cuomo-announces-statewide-covid-19-positivity-rate-drops-lowest-level-november-5" TargetMode="External"/><Relationship Id="rId417" Type="http://schemas.openxmlformats.org/officeDocument/2006/relationships/hyperlink" Target="https://www.governor.ny.gov/news/governor-cuomo-announces-statewide-7-day-average-covid-19-positivity-rate-drops-lowest-level" TargetMode="External"/><Relationship Id="rId416" Type="http://schemas.openxmlformats.org/officeDocument/2006/relationships/hyperlink" Target="https://www.governor.ny.gov/news/governor-cuomo-updates-new-yorkers-states-progress-during-covid-19-pandemic-173" TargetMode="External"/><Relationship Id="rId411" Type="http://schemas.openxmlformats.org/officeDocument/2006/relationships/hyperlink" Target="https://www.governor.ny.gov/news/governor-cuomo-updates-new-yorkers-states-progress-during-covid-19-pandemic-171" TargetMode="External"/><Relationship Id="rId410" Type="http://schemas.openxmlformats.org/officeDocument/2006/relationships/hyperlink" Target="https://www.governor.ny.gov/news/governor-cuomo-updates-new-yorkers-states-progress-during-covid-19-pandemic-168" TargetMode="External"/><Relationship Id="rId206" Type="http://schemas.openxmlformats.org/officeDocument/2006/relationships/hyperlink" Target="https://www.governor.ny.gov/news/governor-cuomo-announces-new-record-high-number-covid-19-tests-reported-new-york-state-1" TargetMode="External"/><Relationship Id="rId327" Type="http://schemas.openxmlformats.org/officeDocument/2006/relationships/hyperlink" Target="https://www.governor.ny.gov/news/governor-cuomo-updates-new-yorkers-states-progress-during-covid-19-pandemic-107" TargetMode="External"/><Relationship Id="rId448" Type="http://schemas.openxmlformats.org/officeDocument/2006/relationships/hyperlink" Target="https://www.governor.ny.gov/news/governor-cuomo-announces-lowest-single-day-covid-19-positivity-rate-september-4" TargetMode="External"/><Relationship Id="rId205" Type="http://schemas.openxmlformats.org/officeDocument/2006/relationships/hyperlink" Target="https://www.governor.ny.gov/news/governor-cuomo-announces-covid-19-infection-rate-below-1-percent-0" TargetMode="External"/><Relationship Id="rId326" Type="http://schemas.openxmlformats.org/officeDocument/2006/relationships/hyperlink" Target="https://www.governor.ny.gov/news/governor-cuomo-updates-new-yorkers-states-progress-during-covid-19-pandemic-106" TargetMode="External"/><Relationship Id="rId447" Type="http://schemas.openxmlformats.org/officeDocument/2006/relationships/hyperlink" Target="https://www.governor.ny.gov/news/governor-cuomo-announces-statewide-7-day-average-covid-19-positivity-rate-drops-below-1" TargetMode="External"/><Relationship Id="rId204" Type="http://schemas.openxmlformats.org/officeDocument/2006/relationships/hyperlink" Target="https://www.governor.ny.gov/news/governor-cuomo-announces-covid-19-infection-rate-below-1-percent" TargetMode="External"/><Relationship Id="rId325" Type="http://schemas.openxmlformats.org/officeDocument/2006/relationships/hyperlink" Target="https://www.governor.ny.gov/news/governor-cuomo-updates-new-yorkers-states-progress-during-covid-19-pandemic-105" TargetMode="External"/><Relationship Id="rId446" Type="http://schemas.openxmlformats.org/officeDocument/2006/relationships/hyperlink" Target="https://www.governor.ny.gov/news/governor-cuomo-announces-statewide-covid-19-positivity-rate-drops-below-1-percent-lowest-level" TargetMode="External"/><Relationship Id="rId203" Type="http://schemas.openxmlformats.org/officeDocument/2006/relationships/hyperlink" Target="https://www.governor.ny.gov/news/governor-cuomo-announces-infection-rate-drops-below-one-percent" TargetMode="External"/><Relationship Id="rId324" Type="http://schemas.openxmlformats.org/officeDocument/2006/relationships/hyperlink" Target="https://www.governor.ny.gov/news/governor-cuomo-updates-new-yorkers-state-s-progress-during-covid-19-pandemic-1" TargetMode="External"/><Relationship Id="rId445" Type="http://schemas.openxmlformats.org/officeDocument/2006/relationships/hyperlink" Target="https://www.governor.ny.gov/news/governor-cuomo-announces-7-day-average-covid-19-positivity-rate-drops-lowest-level-september" TargetMode="External"/><Relationship Id="rId209" Type="http://schemas.openxmlformats.org/officeDocument/2006/relationships/hyperlink" Target="https://www.governor.ny.gov/news/governor-cuomo-announces-five-states-added-travel-advisory-and-10-million-covid-19-diagnostic" TargetMode="External"/><Relationship Id="rId208" Type="http://schemas.openxmlformats.org/officeDocument/2006/relationships/hyperlink" Target="https://www.governor.ny.gov/news/governor-cuomo-updates-new-yorkers-states-progress-during-covid-19-pandemic-32" TargetMode="External"/><Relationship Id="rId329" Type="http://schemas.openxmlformats.org/officeDocument/2006/relationships/hyperlink" Target="https://www.governor.ny.gov/news/governor-cuomo-updates-new-yorkers-states-progress-during-covid-19-pandemic-110" TargetMode="External"/><Relationship Id="rId207" Type="http://schemas.openxmlformats.org/officeDocument/2006/relationships/hyperlink" Target="https://www.governor.ny.gov/news/governor-cuomo-updates-new-yorkers-states-progress-during-covid-19-pandemic-31" TargetMode="External"/><Relationship Id="rId328" Type="http://schemas.openxmlformats.org/officeDocument/2006/relationships/hyperlink" Target="https://www.governor.ny.gov/news/governor-cuomo-updates-new-yorkers-states-progress-during-covid-19-pandemic-109" TargetMode="External"/><Relationship Id="rId449" Type="http://schemas.openxmlformats.org/officeDocument/2006/relationships/hyperlink" Target="https://www.governor.ny.gov/news/governor-cuomo-announces-lowest-single-day-covid-19-positivity-rate-august-29-2020" TargetMode="External"/><Relationship Id="rId440" Type="http://schemas.openxmlformats.org/officeDocument/2006/relationships/hyperlink" Target="https://www.governor.ny.gov/news/governor-cuomo-announces-lowest-single-day-covid-19-positivity-rate-october-10" TargetMode="External"/><Relationship Id="rId202" Type="http://schemas.openxmlformats.org/officeDocument/2006/relationships/hyperlink" Target="https://www.governor.ny.gov/news/governor-cuomo-announces-six-states-removed-travel-advisory-requiring-14-day-quarantines" TargetMode="External"/><Relationship Id="rId323" Type="http://schemas.openxmlformats.org/officeDocument/2006/relationships/hyperlink" Target="https://www.governor.ny.gov/news/governor-cuomo-announces-new-record-high-number-covid-19-test-results-reported" TargetMode="External"/><Relationship Id="rId444" Type="http://schemas.openxmlformats.org/officeDocument/2006/relationships/hyperlink" Target="https://www.governor.ny.gov/news/governor-cuomo-announces-lowest-statewide-7-day-average-positivity-rate-september-29-42" TargetMode="External"/><Relationship Id="rId201" Type="http://schemas.openxmlformats.org/officeDocument/2006/relationships/hyperlink" Target="https://www.governor.ny.gov/news/governor-cuomo-announces-38th-straight-day-covid-19-infection-rate-below-1-percent" TargetMode="External"/><Relationship Id="rId322" Type="http://schemas.openxmlformats.org/officeDocument/2006/relationships/hyperlink" Target="https://www.governor.ny.gov/news/governor-cuomo-updates-new-yorkers-states-progress-during-covid-19-pandemic-104" TargetMode="External"/><Relationship Id="rId443" Type="http://schemas.openxmlformats.org/officeDocument/2006/relationships/hyperlink" Target="https://www.governor.ny.gov/news/governor-cuomo-announces-lowest-single-day-positivity-rate-october-10th" TargetMode="External"/><Relationship Id="rId200" Type="http://schemas.openxmlformats.org/officeDocument/2006/relationships/hyperlink" Target="https://www.governor.ny.gov/news/governor-cuomo-updates-new-yorkers-states-progress-during-covid-19-pandemic-30" TargetMode="External"/><Relationship Id="rId321" Type="http://schemas.openxmlformats.org/officeDocument/2006/relationships/hyperlink" Target="https://www.governor.ny.gov/news/governor-cuomo-updates-new-yorkers-states-progress-during-covid-19-pandemic-103" TargetMode="External"/><Relationship Id="rId442" Type="http://schemas.openxmlformats.org/officeDocument/2006/relationships/hyperlink" Target="https://www.governor.ny.gov/news/governor-cuomo-updates-new-yorkers-states-progress-during-covid-19-pandemic-187" TargetMode="External"/><Relationship Id="rId320" Type="http://schemas.openxmlformats.org/officeDocument/2006/relationships/hyperlink" Target="https://www.governor.ny.gov/news/governor-cuomo-updates-new-yorkers-states-progress-during-covid-19-pandemic-102" TargetMode="External"/><Relationship Id="rId441" Type="http://schemas.openxmlformats.org/officeDocument/2006/relationships/hyperlink" Target="https://www.governor.ny.gov/news/governor-cuomo-updates-new-yorkers-states-progress-during-covid-19-pandemic-186" TargetMode="External"/><Relationship Id="rId316" Type="http://schemas.openxmlformats.org/officeDocument/2006/relationships/hyperlink" Target="https://www.governor.ny.gov/news/governor-cuomo-updates-new-yorkers-states-progress-during-covid-19-pandemic-99" TargetMode="External"/><Relationship Id="rId437" Type="http://schemas.openxmlformats.org/officeDocument/2006/relationships/hyperlink" Target="https://www.governor.ny.gov/news/governor-cuomo-updates-new-yorkers-states-progress-during-covid-19-pandemic-184" TargetMode="External"/><Relationship Id="rId315" Type="http://schemas.openxmlformats.org/officeDocument/2006/relationships/hyperlink" Target="https://www.governor.ny.gov/news/governor-cuomo-updates-new-yorkers-states-progress-during-covid-19-pandemic-98" TargetMode="External"/><Relationship Id="rId436" Type="http://schemas.openxmlformats.org/officeDocument/2006/relationships/hyperlink" Target="https://www.governor.ny.gov/news/governor-cuomo-updates-new-yorkers-states-progress-during-covid-19-pandemic-183" TargetMode="External"/><Relationship Id="rId314" Type="http://schemas.openxmlformats.org/officeDocument/2006/relationships/hyperlink" Target="https://www.governor.ny.gov/news/governor-cuomo-updates-new-yorkers-states-progress-during-covid-19-pandemic-97" TargetMode="External"/><Relationship Id="rId435" Type="http://schemas.openxmlformats.org/officeDocument/2006/relationships/hyperlink" Target="https://www.governor.ny.gov/news/governor-cuomo-updates-new-yorkers-states-progress-during-covid-19-pandemic-182" TargetMode="External"/><Relationship Id="rId313" Type="http://schemas.openxmlformats.org/officeDocument/2006/relationships/hyperlink" Target="https://www.governor.ny.gov/news/governor-cuomo-updates-new-yorkers-states-progress-during-covid-19-pandemic-95" TargetMode="External"/><Relationship Id="rId434" Type="http://schemas.openxmlformats.org/officeDocument/2006/relationships/hyperlink" Target="https://www.governor.ny.gov/news/governor-cuomo-updates-new-yorkers-states-progress-during-covid-19-pandemic-181" TargetMode="External"/><Relationship Id="rId319" Type="http://schemas.openxmlformats.org/officeDocument/2006/relationships/hyperlink" Target="https://www.governor.ny.gov/news/governor-cuomo-updates-new-yorkers-states-progress-during-covid-19-pandemic-101" TargetMode="External"/><Relationship Id="rId318" Type="http://schemas.openxmlformats.org/officeDocument/2006/relationships/hyperlink" Target="https://www.governor.ny.gov/news/governor-cuomo-updates-new-yorkers-states-progress-during-covid-19-pandemic-100" TargetMode="External"/><Relationship Id="rId439" Type="http://schemas.openxmlformats.org/officeDocument/2006/relationships/hyperlink" Target="https://www.governor.ny.gov/news/governor-cuomo-announces-beaches-and-pools-operate-six-foot-social-distancing" TargetMode="External"/><Relationship Id="rId317" Type="http://schemas.openxmlformats.org/officeDocument/2006/relationships/hyperlink" Target="https://www.governor.ny.gov/news/governor-cuomo-announces-new-record-high-number-covid-19-tests-reported-2" TargetMode="External"/><Relationship Id="rId438" Type="http://schemas.openxmlformats.org/officeDocument/2006/relationships/hyperlink" Target="https://www.governor.ny.gov/news/governor-cuomo-updates-new-yorkers-states-progress-during-covid-19-pandemic-185" TargetMode="External"/><Relationship Id="rId312" Type="http://schemas.openxmlformats.org/officeDocument/2006/relationships/hyperlink" Target="https://www.governor.ny.gov/news/governor-cuomo-updates-new-yorkers-states-progress-during-covid-19-pandemic-94" TargetMode="External"/><Relationship Id="rId433" Type="http://schemas.openxmlformats.org/officeDocument/2006/relationships/hyperlink" Target="https://www.governor.ny.gov/news/governor-cuomo-announces-lowest-single-day-covid-19-positivity-rate-october-22" TargetMode="External"/><Relationship Id="rId311" Type="http://schemas.openxmlformats.org/officeDocument/2006/relationships/hyperlink" Target="https://www.governor.ny.gov/news/governor-cuomo-updates-new-yorkers-states-progress-during-covid-19-pandemic-92" TargetMode="External"/><Relationship Id="rId432" Type="http://schemas.openxmlformats.org/officeDocument/2006/relationships/hyperlink" Target="https://www.governor.ny.gov/news/governor-cuomo-announces-lowest-single-day-covid-19-positivity-rate-october-28" TargetMode="External"/><Relationship Id="rId310" Type="http://schemas.openxmlformats.org/officeDocument/2006/relationships/hyperlink" Target="https://www.governor.ny.gov/news/governor-cuomo-updates-new-yorkers-states-progress-during-covid-19-pandemic-91" TargetMode="External"/><Relationship Id="rId431" Type="http://schemas.openxmlformats.org/officeDocument/2006/relationships/hyperlink" Target="https://www.governor.ny.gov/news/governor-cuomo-updates-new-yorkers-states-progress-during-covid-19-pandemic-180" TargetMode="External"/><Relationship Id="rId430" Type="http://schemas.openxmlformats.org/officeDocument/2006/relationships/hyperlink" Target="https://www.governor.ny.gov/news/governor-cuomo-announces-7-day-average-hospitalizations-2839-lowest-november-26-20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H1" s="2" t="s">
        <v>4</v>
      </c>
      <c r="I1" s="2" t="s">
        <v>5</v>
      </c>
      <c r="J1" s="3" t="s">
        <v>6</v>
      </c>
    </row>
    <row r="2">
      <c r="A2" s="4">
        <v>43891.0</v>
      </c>
      <c r="B2" s="5" t="s">
        <v>7</v>
      </c>
      <c r="C2" s="2" t="s">
        <v>8</v>
      </c>
      <c r="D2" s="6" t="b">
        <v>0</v>
      </c>
      <c r="I2" s="2" t="s">
        <v>9</v>
      </c>
    </row>
    <row r="3">
      <c r="A3" s="4">
        <v>43892.0</v>
      </c>
      <c r="B3" s="7" t="s">
        <v>10</v>
      </c>
      <c r="C3" s="2" t="s">
        <v>8</v>
      </c>
      <c r="D3" s="6" t="b">
        <v>0</v>
      </c>
      <c r="E3" s="1" t="s">
        <v>11</v>
      </c>
      <c r="I3" s="3" t="s">
        <v>12</v>
      </c>
    </row>
    <row r="4">
      <c r="A4" s="4">
        <v>43893.0</v>
      </c>
      <c r="B4" s="8" t="s">
        <v>13</v>
      </c>
      <c r="C4" s="2" t="s">
        <v>8</v>
      </c>
      <c r="D4" s="6" t="b">
        <v>0</v>
      </c>
      <c r="I4" s="2" t="s">
        <v>14</v>
      </c>
    </row>
    <row r="5">
      <c r="A5" s="4">
        <v>43894.0</v>
      </c>
      <c r="B5" s="5" t="s">
        <v>15</v>
      </c>
      <c r="C5" s="2" t="s">
        <v>8</v>
      </c>
      <c r="D5" s="6" t="b">
        <v>0</v>
      </c>
      <c r="I5" s="2" t="s">
        <v>16</v>
      </c>
    </row>
    <row r="6">
      <c r="A6" s="4">
        <v>43895.0</v>
      </c>
      <c r="B6" s="5" t="s">
        <v>17</v>
      </c>
      <c r="C6" s="2" t="s">
        <v>8</v>
      </c>
      <c r="D6" s="6" t="b">
        <v>0</v>
      </c>
      <c r="I6" s="2" t="s">
        <v>18</v>
      </c>
    </row>
    <row r="7">
      <c r="A7" s="4">
        <v>43896.0</v>
      </c>
      <c r="B7" s="5" t="s">
        <v>19</v>
      </c>
      <c r="C7" s="2" t="s">
        <v>8</v>
      </c>
      <c r="D7" s="6" t="b">
        <v>0</v>
      </c>
      <c r="I7" s="2" t="s">
        <v>20</v>
      </c>
    </row>
    <row r="8">
      <c r="A8" s="4">
        <v>43897.0</v>
      </c>
      <c r="B8" s="5" t="s">
        <v>21</v>
      </c>
      <c r="C8" s="2" t="s">
        <v>8</v>
      </c>
      <c r="D8" s="6" t="b">
        <v>0</v>
      </c>
      <c r="I8" s="9" t="s">
        <v>22</v>
      </c>
    </row>
    <row r="9">
      <c r="A9" s="4">
        <v>43898.0</v>
      </c>
      <c r="B9" s="5" t="s">
        <v>23</v>
      </c>
      <c r="C9" s="2" t="s">
        <v>8</v>
      </c>
      <c r="D9" s="6" t="b">
        <v>0</v>
      </c>
    </row>
    <row r="10">
      <c r="A10" s="4">
        <v>43899.0</v>
      </c>
      <c r="B10" s="5" t="s">
        <v>24</v>
      </c>
      <c r="C10" s="2" t="s">
        <v>25</v>
      </c>
      <c r="D10" s="6" t="b">
        <v>0</v>
      </c>
    </row>
    <row r="11">
      <c r="A11" s="4">
        <v>43900.0</v>
      </c>
      <c r="B11" s="5" t="s">
        <v>26</v>
      </c>
      <c r="C11" s="2" t="s">
        <v>25</v>
      </c>
      <c r="D11" s="6" t="b">
        <v>0</v>
      </c>
    </row>
    <row r="12">
      <c r="A12" s="4">
        <v>43901.0</v>
      </c>
      <c r="B12" s="5" t="s">
        <v>27</v>
      </c>
      <c r="C12" s="2" t="s">
        <v>25</v>
      </c>
      <c r="D12" s="6" t="b">
        <v>0</v>
      </c>
    </row>
    <row r="13">
      <c r="A13" s="4">
        <v>43902.0</v>
      </c>
      <c r="B13" s="5" t="s">
        <v>28</v>
      </c>
      <c r="C13" s="2" t="s">
        <v>25</v>
      </c>
      <c r="D13" s="6" t="b">
        <v>0</v>
      </c>
    </row>
    <row r="14">
      <c r="A14" s="4">
        <v>43903.0</v>
      </c>
      <c r="B14" s="5" t="s">
        <v>29</v>
      </c>
      <c r="C14" s="2" t="s">
        <v>30</v>
      </c>
      <c r="D14" s="6" t="b">
        <v>0</v>
      </c>
    </row>
    <row r="15">
      <c r="A15" s="4">
        <v>43904.0</v>
      </c>
      <c r="B15" s="5" t="s">
        <v>31</v>
      </c>
      <c r="C15" s="2" t="s">
        <v>25</v>
      </c>
      <c r="D15" s="6" t="b">
        <v>0</v>
      </c>
    </row>
    <row r="16">
      <c r="A16" s="4">
        <v>43905.0</v>
      </c>
      <c r="B16" s="5" t="s">
        <v>32</v>
      </c>
      <c r="C16" s="2" t="s">
        <v>25</v>
      </c>
      <c r="D16" s="6" t="b">
        <v>0</v>
      </c>
    </row>
    <row r="17">
      <c r="A17" s="4">
        <v>43906.0</v>
      </c>
      <c r="B17" s="5" t="s">
        <v>33</v>
      </c>
      <c r="C17" s="2" t="s">
        <v>8</v>
      </c>
      <c r="D17" s="6" t="b">
        <v>0</v>
      </c>
    </row>
    <row r="18">
      <c r="A18" s="4">
        <v>43907.0</v>
      </c>
      <c r="B18" s="5" t="s">
        <v>34</v>
      </c>
      <c r="C18" s="2" t="s">
        <v>25</v>
      </c>
      <c r="D18" s="6" t="b">
        <v>0</v>
      </c>
    </row>
    <row r="19">
      <c r="A19" s="4">
        <v>43908.0</v>
      </c>
      <c r="B19" s="5" t="s">
        <v>35</v>
      </c>
      <c r="C19" s="2" t="s">
        <v>25</v>
      </c>
      <c r="D19" s="6" t="b">
        <v>0</v>
      </c>
    </row>
    <row r="20">
      <c r="A20" s="4">
        <v>43909.0</v>
      </c>
      <c r="B20" s="5" t="s">
        <v>36</v>
      </c>
      <c r="C20" s="2" t="s">
        <v>37</v>
      </c>
      <c r="D20" s="6" t="b">
        <v>0</v>
      </c>
    </row>
    <row r="21">
      <c r="A21" s="4">
        <v>43910.0</v>
      </c>
      <c r="B21" s="10" t="s">
        <v>38</v>
      </c>
      <c r="C21" s="2" t="s">
        <v>8</v>
      </c>
      <c r="D21" s="6" t="b">
        <v>0</v>
      </c>
    </row>
    <row r="22">
      <c r="A22" s="4">
        <v>43911.0</v>
      </c>
      <c r="B22" s="5" t="s">
        <v>39</v>
      </c>
      <c r="C22" s="2" t="s">
        <v>37</v>
      </c>
      <c r="D22" s="6" t="b">
        <v>0</v>
      </c>
    </row>
    <row r="23">
      <c r="A23" s="4">
        <v>43912.0</v>
      </c>
      <c r="B23" s="5" t="s">
        <v>40</v>
      </c>
      <c r="C23" s="2" t="s">
        <v>37</v>
      </c>
      <c r="D23" s="6" t="b">
        <v>0</v>
      </c>
    </row>
    <row r="24">
      <c r="A24" s="4">
        <v>43913.0</v>
      </c>
      <c r="B24" s="5" t="s">
        <v>41</v>
      </c>
      <c r="C24" s="2" t="s">
        <v>37</v>
      </c>
      <c r="D24" s="6" t="b">
        <v>0</v>
      </c>
    </row>
    <row r="25">
      <c r="A25" s="4">
        <v>43914.0</v>
      </c>
      <c r="B25" s="5" t="s">
        <v>42</v>
      </c>
      <c r="C25" s="2" t="s">
        <v>37</v>
      </c>
      <c r="D25" s="6" t="b">
        <v>0</v>
      </c>
    </row>
    <row r="26">
      <c r="A26" s="4">
        <v>43915.0</v>
      </c>
      <c r="B26" s="5" t="s">
        <v>43</v>
      </c>
      <c r="C26" s="2" t="s">
        <v>37</v>
      </c>
      <c r="D26" s="6" t="b">
        <v>0</v>
      </c>
    </row>
    <row r="27">
      <c r="A27" s="4">
        <v>43916.0</v>
      </c>
      <c r="B27" s="5" t="s">
        <v>44</v>
      </c>
      <c r="C27" s="2" t="s">
        <v>37</v>
      </c>
      <c r="D27" s="6" t="b">
        <v>0</v>
      </c>
    </row>
    <row r="28">
      <c r="A28" s="4">
        <v>43917.0</v>
      </c>
      <c r="B28" s="5" t="s">
        <v>45</v>
      </c>
      <c r="C28" s="2" t="s">
        <v>37</v>
      </c>
      <c r="D28" s="6" t="b">
        <v>0</v>
      </c>
    </row>
    <row r="29">
      <c r="A29" s="4">
        <v>43918.0</v>
      </c>
      <c r="B29" s="5" t="s">
        <v>46</v>
      </c>
      <c r="C29" s="2" t="s">
        <v>37</v>
      </c>
      <c r="D29" s="6" t="b">
        <v>0</v>
      </c>
    </row>
    <row r="30">
      <c r="A30" s="4">
        <v>43919.0</v>
      </c>
      <c r="B30" s="5" t="s">
        <v>47</v>
      </c>
      <c r="C30" s="2" t="s">
        <v>37</v>
      </c>
      <c r="D30" s="6" t="b">
        <v>0</v>
      </c>
    </row>
    <row r="31">
      <c r="A31" s="4">
        <v>43920.0</v>
      </c>
      <c r="B31" s="5" t="s">
        <v>48</v>
      </c>
      <c r="C31" s="2" t="s">
        <v>37</v>
      </c>
      <c r="D31" s="6" t="b">
        <v>0</v>
      </c>
    </row>
    <row r="32">
      <c r="A32" s="4">
        <v>43921.0</v>
      </c>
      <c r="B32" s="5" t="s">
        <v>49</v>
      </c>
      <c r="C32" s="2" t="s">
        <v>37</v>
      </c>
      <c r="D32" s="6" t="b">
        <v>0</v>
      </c>
    </row>
    <row r="33">
      <c r="A33" s="4">
        <v>43922.0</v>
      </c>
      <c r="B33" s="5" t="s">
        <v>50</v>
      </c>
      <c r="C33" s="2" t="s">
        <v>37</v>
      </c>
      <c r="D33" s="6" t="b">
        <v>0</v>
      </c>
    </row>
    <row r="34">
      <c r="A34" s="4">
        <v>43923.0</v>
      </c>
      <c r="B34" s="5" t="s">
        <v>51</v>
      </c>
      <c r="C34" s="2" t="s">
        <v>37</v>
      </c>
      <c r="D34" s="6" t="b">
        <v>0</v>
      </c>
    </row>
    <row r="35">
      <c r="A35" s="4">
        <v>43924.0</v>
      </c>
      <c r="B35" s="5" t="s">
        <v>52</v>
      </c>
      <c r="C35" s="2" t="s">
        <v>37</v>
      </c>
      <c r="D35" s="6" t="b">
        <v>0</v>
      </c>
    </row>
    <row r="36">
      <c r="A36" s="4">
        <v>43925.0</v>
      </c>
      <c r="B36" s="5" t="s">
        <v>53</v>
      </c>
      <c r="C36" s="2" t="s">
        <v>37</v>
      </c>
      <c r="D36" s="6" t="b">
        <v>0</v>
      </c>
    </row>
    <row r="37">
      <c r="A37" s="4">
        <v>43926.0</v>
      </c>
      <c r="B37" s="5" t="s">
        <v>54</v>
      </c>
      <c r="C37" s="2" t="s">
        <v>37</v>
      </c>
      <c r="D37" s="6" t="b">
        <v>0</v>
      </c>
    </row>
    <row r="38">
      <c r="A38" s="4">
        <v>43927.0</v>
      </c>
      <c r="B38" s="5" t="s">
        <v>55</v>
      </c>
      <c r="C38" s="2" t="s">
        <v>37</v>
      </c>
      <c r="D38" s="6" t="b">
        <v>0</v>
      </c>
    </row>
    <row r="39">
      <c r="A39" s="4">
        <v>43928.0</v>
      </c>
      <c r="B39" s="5" t="s">
        <v>56</v>
      </c>
      <c r="C39" s="2" t="s">
        <v>37</v>
      </c>
      <c r="D39" s="6" t="b">
        <v>0</v>
      </c>
    </row>
    <row r="40">
      <c r="A40" s="4">
        <v>43929.0</v>
      </c>
      <c r="B40" s="5" t="s">
        <v>57</v>
      </c>
      <c r="C40" s="2" t="s">
        <v>37</v>
      </c>
      <c r="D40" s="6" t="b">
        <v>0</v>
      </c>
    </row>
    <row r="41">
      <c r="A41" s="4">
        <v>43930.0</v>
      </c>
      <c r="B41" s="5" t="s">
        <v>58</v>
      </c>
      <c r="C41" s="2" t="s">
        <v>37</v>
      </c>
      <c r="D41" s="6" t="b">
        <v>0</v>
      </c>
    </row>
    <row r="42">
      <c r="A42" s="4">
        <v>43931.0</v>
      </c>
      <c r="B42" s="5" t="s">
        <v>59</v>
      </c>
      <c r="C42" s="2" t="s">
        <v>37</v>
      </c>
      <c r="D42" s="6" t="b">
        <v>0</v>
      </c>
    </row>
    <row r="43">
      <c r="A43" s="4">
        <v>43932.0</v>
      </c>
      <c r="B43" s="5" t="s">
        <v>60</v>
      </c>
      <c r="C43" s="2" t="s">
        <v>37</v>
      </c>
      <c r="D43" s="6" t="b">
        <v>0</v>
      </c>
    </row>
    <row r="44">
      <c r="A44" s="4">
        <v>43933.0</v>
      </c>
      <c r="B44" s="5" t="s">
        <v>61</v>
      </c>
      <c r="C44" s="2" t="s">
        <v>37</v>
      </c>
      <c r="D44" s="6" t="b">
        <v>0</v>
      </c>
    </row>
    <row r="45">
      <c r="A45" s="4">
        <v>43934.0</v>
      </c>
      <c r="B45" s="5" t="s">
        <v>62</v>
      </c>
      <c r="C45" s="2" t="s">
        <v>8</v>
      </c>
      <c r="D45" s="6" t="b">
        <v>0</v>
      </c>
    </row>
    <row r="46">
      <c r="A46" s="4">
        <v>43935.0</v>
      </c>
      <c r="B46" s="5" t="s">
        <v>63</v>
      </c>
      <c r="C46" s="2" t="s">
        <v>8</v>
      </c>
      <c r="D46" s="6" t="b">
        <v>0</v>
      </c>
    </row>
    <row r="47">
      <c r="A47" s="4">
        <v>43936.0</v>
      </c>
      <c r="B47" s="5" t="s">
        <v>64</v>
      </c>
      <c r="C47" s="2" t="s">
        <v>37</v>
      </c>
      <c r="D47" s="6" t="b">
        <v>0</v>
      </c>
    </row>
    <row r="48">
      <c r="A48" s="4">
        <v>43937.0</v>
      </c>
      <c r="B48" s="5" t="s">
        <v>65</v>
      </c>
      <c r="C48" s="2" t="s">
        <v>37</v>
      </c>
      <c r="D48" s="6" t="b">
        <v>0</v>
      </c>
    </row>
    <row r="49">
      <c r="A49" s="4">
        <v>43938.0</v>
      </c>
      <c r="B49" s="5" t="s">
        <v>66</v>
      </c>
      <c r="C49" s="2" t="s">
        <v>37</v>
      </c>
      <c r="D49" s="6" t="b">
        <v>0</v>
      </c>
    </row>
    <row r="50">
      <c r="A50" s="4">
        <v>43939.0</v>
      </c>
      <c r="B50" s="5" t="s">
        <v>67</v>
      </c>
      <c r="C50" s="2" t="s">
        <v>37</v>
      </c>
      <c r="D50" s="6" t="b">
        <v>0</v>
      </c>
    </row>
    <row r="51">
      <c r="A51" s="4">
        <v>43940.0</v>
      </c>
      <c r="B51" s="5" t="s">
        <v>68</v>
      </c>
      <c r="C51" s="2" t="s">
        <v>37</v>
      </c>
      <c r="D51" s="6" t="b">
        <v>0</v>
      </c>
    </row>
    <row r="52">
      <c r="A52" s="4">
        <v>43941.0</v>
      </c>
      <c r="B52" s="5" t="s">
        <v>69</v>
      </c>
      <c r="C52" s="2" t="s">
        <v>37</v>
      </c>
      <c r="D52" s="6" t="b">
        <v>0</v>
      </c>
    </row>
    <row r="53">
      <c r="A53" s="4">
        <v>43942.0</v>
      </c>
      <c r="B53" s="5" t="s">
        <v>70</v>
      </c>
      <c r="C53" s="2" t="s">
        <v>37</v>
      </c>
      <c r="D53" s="6" t="b">
        <v>0</v>
      </c>
    </row>
    <row r="54">
      <c r="A54" s="4">
        <v>43943.0</v>
      </c>
      <c r="B54" s="5" t="s">
        <v>71</v>
      </c>
      <c r="C54" s="2" t="s">
        <v>37</v>
      </c>
      <c r="D54" s="6" t="b">
        <v>0</v>
      </c>
    </row>
    <row r="55">
      <c r="A55" s="4">
        <v>43944.0</v>
      </c>
      <c r="B55" s="5" t="s">
        <v>72</v>
      </c>
      <c r="C55" s="2" t="s">
        <v>37</v>
      </c>
      <c r="D55" s="6" t="b">
        <v>0</v>
      </c>
    </row>
    <row r="56">
      <c r="A56" s="4">
        <v>43945.0</v>
      </c>
      <c r="B56" s="5" t="s">
        <v>73</v>
      </c>
      <c r="C56" s="2" t="s">
        <v>37</v>
      </c>
      <c r="D56" s="6" t="b">
        <v>0</v>
      </c>
    </row>
    <row r="57">
      <c r="A57" s="4">
        <v>43946.0</v>
      </c>
      <c r="B57" s="5" t="s">
        <v>74</v>
      </c>
      <c r="C57" s="2" t="s">
        <v>37</v>
      </c>
      <c r="D57" s="6" t="b">
        <v>0</v>
      </c>
    </row>
    <row r="58">
      <c r="A58" s="4">
        <v>43947.0</v>
      </c>
      <c r="B58" s="5" t="s">
        <v>75</v>
      </c>
      <c r="C58" s="2" t="s">
        <v>37</v>
      </c>
      <c r="D58" s="6" t="b">
        <v>0</v>
      </c>
    </row>
    <row r="59">
      <c r="A59" s="4">
        <v>43948.0</v>
      </c>
      <c r="B59" s="5" t="s">
        <v>76</v>
      </c>
      <c r="C59" s="2" t="s">
        <v>37</v>
      </c>
      <c r="D59" s="6" t="b">
        <v>0</v>
      </c>
    </row>
    <row r="60">
      <c r="A60" s="11">
        <v>43949.0</v>
      </c>
      <c r="B60" s="5" t="s">
        <v>77</v>
      </c>
      <c r="C60" s="2" t="s">
        <v>37</v>
      </c>
      <c r="D60" s="6" t="b">
        <v>0</v>
      </c>
    </row>
    <row r="61">
      <c r="A61" s="11">
        <v>43950.0</v>
      </c>
      <c r="B61" s="5" t="s">
        <v>78</v>
      </c>
      <c r="C61" s="2" t="s">
        <v>37</v>
      </c>
      <c r="D61" s="6" t="b">
        <v>0</v>
      </c>
    </row>
    <row r="62">
      <c r="A62" s="11">
        <v>43951.0</v>
      </c>
      <c r="B62" s="10" t="s">
        <v>79</v>
      </c>
      <c r="C62" s="2" t="s">
        <v>8</v>
      </c>
      <c r="D62" s="6" t="b">
        <v>0</v>
      </c>
    </row>
    <row r="63">
      <c r="A63" s="11">
        <v>43952.0</v>
      </c>
      <c r="B63" s="10" t="s">
        <v>80</v>
      </c>
      <c r="C63" s="2" t="s">
        <v>37</v>
      </c>
      <c r="D63" s="6" t="b">
        <v>0</v>
      </c>
    </row>
    <row r="64">
      <c r="A64" s="11">
        <v>43953.0</v>
      </c>
      <c r="B64" s="5" t="s">
        <v>81</v>
      </c>
      <c r="C64" s="2" t="s">
        <v>37</v>
      </c>
      <c r="D64" s="6" t="b">
        <v>0</v>
      </c>
    </row>
    <row r="65">
      <c r="A65" s="11">
        <v>43954.0</v>
      </c>
      <c r="B65" s="5" t="s">
        <v>82</v>
      </c>
      <c r="C65" s="2" t="s">
        <v>8</v>
      </c>
      <c r="D65" s="6" t="b">
        <v>0</v>
      </c>
    </row>
    <row r="66">
      <c r="A66" s="11">
        <v>43955.0</v>
      </c>
      <c r="B66" s="5" t="s">
        <v>83</v>
      </c>
      <c r="C66" s="2" t="s">
        <v>37</v>
      </c>
      <c r="D66" s="6" t="b">
        <v>0</v>
      </c>
    </row>
    <row r="67">
      <c r="A67" s="11">
        <v>43956.0</v>
      </c>
      <c r="B67" s="5" t="s">
        <v>84</v>
      </c>
      <c r="C67" s="2" t="s">
        <v>37</v>
      </c>
      <c r="D67" s="6" t="b">
        <v>0</v>
      </c>
    </row>
    <row r="68">
      <c r="A68" s="11">
        <v>43957.0</v>
      </c>
      <c r="B68" s="10" t="s">
        <v>85</v>
      </c>
      <c r="C68" s="2" t="s">
        <v>37</v>
      </c>
      <c r="D68" s="6" t="b">
        <v>0</v>
      </c>
    </row>
    <row r="69">
      <c r="A69" s="11">
        <v>43958.0</v>
      </c>
      <c r="B69" s="5" t="s">
        <v>86</v>
      </c>
      <c r="C69" s="2" t="s">
        <v>37</v>
      </c>
      <c r="D69" s="6" t="b">
        <v>0</v>
      </c>
    </row>
    <row r="70">
      <c r="A70" s="11">
        <v>43959.0</v>
      </c>
      <c r="B70" s="5" t="s">
        <v>87</v>
      </c>
      <c r="C70" s="2" t="s">
        <v>37</v>
      </c>
      <c r="D70" s="6" t="b">
        <v>0</v>
      </c>
    </row>
    <row r="71">
      <c r="A71" s="11">
        <v>43960.0</v>
      </c>
      <c r="B71" s="5" t="s">
        <v>88</v>
      </c>
      <c r="C71" s="2" t="s">
        <v>37</v>
      </c>
      <c r="D71" s="6" t="b">
        <v>0</v>
      </c>
    </row>
    <row r="72">
      <c r="A72" s="11">
        <v>43961.0</v>
      </c>
      <c r="B72" s="5" t="s">
        <v>89</v>
      </c>
      <c r="C72" s="2" t="s">
        <v>37</v>
      </c>
      <c r="D72" s="6" t="b">
        <v>0</v>
      </c>
    </row>
    <row r="73">
      <c r="A73" s="11">
        <v>43962.0</v>
      </c>
      <c r="B73" s="5" t="s">
        <v>90</v>
      </c>
      <c r="C73" s="2" t="s">
        <v>37</v>
      </c>
      <c r="D73" s="2" t="b">
        <v>0</v>
      </c>
    </row>
    <row r="74">
      <c r="A74" s="11">
        <v>43963.0</v>
      </c>
      <c r="B74" s="5" t="s">
        <v>91</v>
      </c>
      <c r="C74" s="2" t="s">
        <v>37</v>
      </c>
      <c r="D74" s="6" t="b">
        <v>0</v>
      </c>
    </row>
    <row r="75">
      <c r="A75" s="11">
        <v>43964.0</v>
      </c>
      <c r="B75" s="5" t="s">
        <v>92</v>
      </c>
      <c r="C75" s="2" t="s">
        <v>37</v>
      </c>
      <c r="D75" s="6" t="b">
        <v>0</v>
      </c>
    </row>
    <row r="76">
      <c r="A76" s="11">
        <v>43965.0</v>
      </c>
      <c r="B76" s="5" t="s">
        <v>93</v>
      </c>
      <c r="C76" s="2" t="s">
        <v>37</v>
      </c>
      <c r="D76" s="6" t="b">
        <v>0</v>
      </c>
    </row>
    <row r="77">
      <c r="A77" s="11">
        <v>43966.0</v>
      </c>
      <c r="B77" s="5" t="s">
        <v>94</v>
      </c>
      <c r="C77" s="2" t="s">
        <v>37</v>
      </c>
      <c r="D77" s="6" t="b">
        <v>0</v>
      </c>
    </row>
    <row r="78">
      <c r="A78" s="11">
        <v>43967.0</v>
      </c>
      <c r="B78" s="5" t="s">
        <v>95</v>
      </c>
      <c r="C78" s="2" t="s">
        <v>37</v>
      </c>
      <c r="D78" s="6" t="b">
        <v>0</v>
      </c>
    </row>
    <row r="79">
      <c r="A79" s="11">
        <v>43968.0</v>
      </c>
      <c r="B79" s="5" t="s">
        <v>96</v>
      </c>
      <c r="C79" s="2" t="s">
        <v>37</v>
      </c>
      <c r="D79" s="6" t="b">
        <v>0</v>
      </c>
    </row>
    <row r="80">
      <c r="A80" s="11">
        <v>43969.0</v>
      </c>
      <c r="B80" s="5" t="s">
        <v>97</v>
      </c>
      <c r="C80" s="2" t="s">
        <v>37</v>
      </c>
      <c r="D80" s="6" t="b">
        <v>0</v>
      </c>
    </row>
    <row r="81">
      <c r="A81" s="11">
        <v>43970.0</v>
      </c>
      <c r="B81" s="10" t="s">
        <v>98</v>
      </c>
      <c r="C81" s="2" t="s">
        <v>37</v>
      </c>
      <c r="D81" s="6" t="b">
        <v>0</v>
      </c>
    </row>
    <row r="82">
      <c r="A82" s="11">
        <v>43971.0</v>
      </c>
      <c r="B82" s="5" t="s">
        <v>99</v>
      </c>
      <c r="C82" s="2" t="s">
        <v>37</v>
      </c>
      <c r="D82" s="6" t="b">
        <v>0</v>
      </c>
    </row>
    <row r="83">
      <c r="A83" s="11">
        <v>43972.0</v>
      </c>
      <c r="B83" s="5" t="s">
        <v>100</v>
      </c>
      <c r="C83" s="2" t="s">
        <v>37</v>
      </c>
      <c r="D83" s="6" t="b">
        <v>0</v>
      </c>
    </row>
    <row r="84">
      <c r="A84" s="11">
        <v>43973.0</v>
      </c>
      <c r="B84" s="5" t="s">
        <v>101</v>
      </c>
      <c r="C84" s="2" t="s">
        <v>37</v>
      </c>
      <c r="D84" s="6" t="b">
        <v>0</v>
      </c>
    </row>
    <row r="85">
      <c r="A85" s="11">
        <v>43974.0</v>
      </c>
      <c r="B85" s="5" t="s">
        <v>102</v>
      </c>
      <c r="C85" s="2" t="s">
        <v>37</v>
      </c>
      <c r="D85" s="6" t="b">
        <v>0</v>
      </c>
    </row>
    <row r="86">
      <c r="A86" s="11">
        <v>43975.0</v>
      </c>
      <c r="B86" s="5" t="s">
        <v>103</v>
      </c>
      <c r="C86" s="2" t="s">
        <v>37</v>
      </c>
      <c r="D86" s="6" t="b">
        <v>0</v>
      </c>
    </row>
    <row r="87">
      <c r="A87" s="11">
        <v>43976.0</v>
      </c>
      <c r="B87" s="5" t="s">
        <v>104</v>
      </c>
      <c r="C87" s="2" t="s">
        <v>37</v>
      </c>
      <c r="D87" s="6" t="b">
        <v>0</v>
      </c>
    </row>
    <row r="88">
      <c r="A88" s="11">
        <v>43977.0</v>
      </c>
      <c r="B88" s="5" t="s">
        <v>105</v>
      </c>
      <c r="C88" s="2" t="s">
        <v>37</v>
      </c>
      <c r="D88" s="6" t="b">
        <v>0</v>
      </c>
    </row>
    <row r="89">
      <c r="A89" s="11">
        <v>43978.0</v>
      </c>
      <c r="B89" s="5" t="s">
        <v>106</v>
      </c>
      <c r="C89" s="2" t="s">
        <v>37</v>
      </c>
      <c r="D89" s="6" t="b">
        <v>0</v>
      </c>
    </row>
    <row r="90">
      <c r="A90" s="11">
        <v>43979.0</v>
      </c>
      <c r="B90" s="10" t="s">
        <v>107</v>
      </c>
      <c r="C90" s="2" t="s">
        <v>37</v>
      </c>
      <c r="D90" s="6" t="b">
        <v>0</v>
      </c>
    </row>
    <row r="91">
      <c r="A91" s="11">
        <v>43980.0</v>
      </c>
      <c r="B91" s="5" t="s">
        <v>108</v>
      </c>
      <c r="C91" s="2" t="s">
        <v>37</v>
      </c>
      <c r="D91" s="6" t="b">
        <v>0</v>
      </c>
    </row>
    <row r="92">
      <c r="A92" s="11">
        <v>43981.0</v>
      </c>
      <c r="B92" s="5" t="s">
        <v>109</v>
      </c>
      <c r="C92" s="2" t="s">
        <v>37</v>
      </c>
      <c r="D92" s="6" t="b">
        <v>0</v>
      </c>
    </row>
    <row r="93">
      <c r="A93" s="11">
        <v>43982.0</v>
      </c>
      <c r="B93" s="5" t="s">
        <v>110</v>
      </c>
      <c r="C93" s="2" t="s">
        <v>37</v>
      </c>
      <c r="D93" s="6" t="b">
        <v>0</v>
      </c>
    </row>
    <row r="94">
      <c r="A94" s="11">
        <v>43983.0</v>
      </c>
      <c r="B94" s="5" t="s">
        <v>111</v>
      </c>
      <c r="C94" s="2" t="s">
        <v>37</v>
      </c>
      <c r="D94" s="6" t="b">
        <v>0</v>
      </c>
    </row>
    <row r="95">
      <c r="A95" s="11">
        <v>43984.0</v>
      </c>
      <c r="B95" s="5" t="s">
        <v>112</v>
      </c>
      <c r="C95" s="2" t="s">
        <v>37</v>
      </c>
      <c r="D95" s="6" t="b">
        <v>0</v>
      </c>
    </row>
    <row r="96">
      <c r="A96" s="11">
        <v>43985.0</v>
      </c>
      <c r="B96" s="5" t="s">
        <v>113</v>
      </c>
      <c r="C96" s="2" t="s">
        <v>37</v>
      </c>
      <c r="D96" s="6" t="b">
        <v>0</v>
      </c>
    </row>
    <row r="97">
      <c r="A97" s="11">
        <v>43986.0</v>
      </c>
      <c r="B97" s="5" t="s">
        <v>114</v>
      </c>
      <c r="C97" s="2" t="s">
        <v>37</v>
      </c>
      <c r="D97" s="6" t="b">
        <v>0</v>
      </c>
    </row>
    <row r="98">
      <c r="A98" s="11">
        <v>43987.0</v>
      </c>
      <c r="B98" s="5" t="s">
        <v>115</v>
      </c>
      <c r="C98" s="2" t="s">
        <v>37</v>
      </c>
      <c r="D98" s="6" t="b">
        <v>0</v>
      </c>
    </row>
    <row r="99">
      <c r="A99" s="11">
        <v>43988.0</v>
      </c>
      <c r="B99" s="5" t="s">
        <v>116</v>
      </c>
      <c r="C99" s="2" t="s">
        <v>37</v>
      </c>
      <c r="D99" s="6" t="b">
        <v>0</v>
      </c>
    </row>
    <row r="100">
      <c r="A100" s="11">
        <v>43989.0</v>
      </c>
      <c r="B100" s="5" t="s">
        <v>117</v>
      </c>
      <c r="C100" s="2" t="s">
        <v>37</v>
      </c>
      <c r="D100" s="6" t="b">
        <v>0</v>
      </c>
    </row>
    <row r="101">
      <c r="A101" s="11">
        <v>43990.0</v>
      </c>
      <c r="B101" s="5" t="s">
        <v>118</v>
      </c>
      <c r="C101" s="2" t="s">
        <v>37</v>
      </c>
      <c r="D101" s="6" t="b">
        <v>0</v>
      </c>
    </row>
    <row r="102">
      <c r="A102" s="11">
        <v>43991.0</v>
      </c>
      <c r="B102" s="5" t="s">
        <v>119</v>
      </c>
      <c r="C102" s="2" t="s">
        <v>37</v>
      </c>
      <c r="D102" s="6" t="b">
        <v>0</v>
      </c>
    </row>
    <row r="103">
      <c r="A103" s="11">
        <v>43992.0</v>
      </c>
      <c r="B103" s="5" t="s">
        <v>120</v>
      </c>
      <c r="C103" s="2" t="s">
        <v>37</v>
      </c>
      <c r="D103" s="6" t="b">
        <v>0</v>
      </c>
    </row>
    <row r="104">
      <c r="A104" s="11">
        <v>43993.0</v>
      </c>
      <c r="B104" s="5" t="s">
        <v>121</v>
      </c>
      <c r="C104" s="2" t="s">
        <v>37</v>
      </c>
      <c r="D104" s="6" t="b">
        <v>0</v>
      </c>
    </row>
    <row r="105">
      <c r="A105" s="11">
        <v>43994.0</v>
      </c>
      <c r="B105" s="5" t="s">
        <v>122</v>
      </c>
      <c r="C105" s="2" t="s">
        <v>37</v>
      </c>
      <c r="D105" s="6" t="b">
        <v>0</v>
      </c>
    </row>
    <row r="106">
      <c r="A106" s="11">
        <v>43995.0</v>
      </c>
      <c r="B106" s="5" t="s">
        <v>123</v>
      </c>
      <c r="C106" s="2" t="s">
        <v>37</v>
      </c>
      <c r="D106" s="6" t="b">
        <v>0</v>
      </c>
    </row>
    <row r="107">
      <c r="A107" s="11">
        <v>43996.0</v>
      </c>
      <c r="B107" s="5" t="s">
        <v>124</v>
      </c>
      <c r="C107" s="2" t="s">
        <v>37</v>
      </c>
      <c r="D107" s="6" t="b">
        <v>0</v>
      </c>
    </row>
    <row r="108">
      <c r="A108" s="11">
        <v>43997.0</v>
      </c>
      <c r="B108" s="5" t="s">
        <v>125</v>
      </c>
      <c r="C108" s="2" t="s">
        <v>37</v>
      </c>
      <c r="D108" s="6" t="b">
        <v>0</v>
      </c>
    </row>
    <row r="109">
      <c r="A109" s="11">
        <v>43998.0</v>
      </c>
      <c r="B109" s="5" t="s">
        <v>126</v>
      </c>
      <c r="C109" s="2" t="s">
        <v>37</v>
      </c>
      <c r="D109" s="6" t="b">
        <v>0</v>
      </c>
    </row>
    <row r="110">
      <c r="A110" s="11">
        <v>43999.0</v>
      </c>
      <c r="B110" s="5" t="s">
        <v>127</v>
      </c>
      <c r="C110" s="2" t="s">
        <v>37</v>
      </c>
      <c r="D110" s="6" t="b">
        <v>0</v>
      </c>
    </row>
    <row r="111">
      <c r="A111" s="11">
        <v>44000.0</v>
      </c>
      <c r="B111" s="5" t="s">
        <v>128</v>
      </c>
      <c r="C111" s="2" t="s">
        <v>37</v>
      </c>
      <c r="D111" s="6" t="b">
        <v>0</v>
      </c>
    </row>
    <row r="112">
      <c r="A112" s="11">
        <v>44001.0</v>
      </c>
      <c r="B112" s="5" t="s">
        <v>129</v>
      </c>
      <c r="C112" s="2" t="s">
        <v>37</v>
      </c>
      <c r="D112" s="6" t="b">
        <v>0</v>
      </c>
    </row>
    <row r="113">
      <c r="A113" s="11">
        <v>44002.0</v>
      </c>
      <c r="B113" s="5" t="s">
        <v>130</v>
      </c>
      <c r="C113" s="2" t="s">
        <v>37</v>
      </c>
      <c r="D113" s="6" t="b">
        <v>0</v>
      </c>
    </row>
    <row r="114">
      <c r="A114" s="11">
        <v>44003.0</v>
      </c>
      <c r="B114" s="5" t="s">
        <v>131</v>
      </c>
      <c r="C114" s="2" t="s">
        <v>37</v>
      </c>
      <c r="D114" s="6" t="b">
        <v>0</v>
      </c>
    </row>
    <row r="115">
      <c r="A115" s="11">
        <v>44004.0</v>
      </c>
      <c r="B115" s="5" t="s">
        <v>132</v>
      </c>
      <c r="C115" s="2" t="s">
        <v>37</v>
      </c>
      <c r="D115" s="6" t="b">
        <v>0</v>
      </c>
    </row>
    <row r="116">
      <c r="A116" s="11">
        <v>44005.0</v>
      </c>
      <c r="B116" s="5" t="s">
        <v>133</v>
      </c>
      <c r="C116" s="2" t="s">
        <v>37</v>
      </c>
      <c r="D116" s="6" t="b">
        <v>0</v>
      </c>
    </row>
    <row r="117">
      <c r="A117" s="11">
        <v>44006.0</v>
      </c>
      <c r="B117" s="5" t="s">
        <v>134</v>
      </c>
      <c r="C117" s="2" t="s">
        <v>37</v>
      </c>
      <c r="D117" s="6" t="b">
        <v>0</v>
      </c>
    </row>
    <row r="118">
      <c r="A118" s="11">
        <v>44007.0</v>
      </c>
      <c r="B118" s="5" t="s">
        <v>135</v>
      </c>
      <c r="C118" s="2" t="s">
        <v>37</v>
      </c>
      <c r="D118" s="6" t="b">
        <v>0</v>
      </c>
    </row>
    <row r="119">
      <c r="A119" s="11">
        <v>44008.0</v>
      </c>
      <c r="B119" s="5" t="s">
        <v>136</v>
      </c>
      <c r="C119" s="2" t="s">
        <v>37</v>
      </c>
      <c r="D119" s="6" t="b">
        <v>0</v>
      </c>
    </row>
    <row r="120">
      <c r="A120" s="11">
        <v>44009.0</v>
      </c>
      <c r="B120" s="5" t="s">
        <v>137</v>
      </c>
      <c r="C120" s="2" t="s">
        <v>37</v>
      </c>
      <c r="D120" s="6" t="b">
        <v>0</v>
      </c>
    </row>
    <row r="121">
      <c r="A121" s="11">
        <v>44010.0</v>
      </c>
      <c r="B121" s="5" t="s">
        <v>138</v>
      </c>
      <c r="C121" s="2" t="s">
        <v>37</v>
      </c>
      <c r="D121" s="6" t="b">
        <v>0</v>
      </c>
    </row>
    <row r="122">
      <c r="A122" s="11">
        <v>44011.0</v>
      </c>
      <c r="B122" s="5" t="s">
        <v>139</v>
      </c>
      <c r="C122" s="2" t="s">
        <v>37</v>
      </c>
      <c r="D122" s="6" t="b">
        <v>0</v>
      </c>
    </row>
    <row r="123">
      <c r="A123" s="11">
        <v>44012.0</v>
      </c>
      <c r="B123" s="5" t="s">
        <v>140</v>
      </c>
      <c r="C123" s="2" t="s">
        <v>37</v>
      </c>
      <c r="D123" s="6" t="b">
        <v>0</v>
      </c>
    </row>
    <row r="124">
      <c r="A124" s="11">
        <v>44013.0</v>
      </c>
      <c r="B124" s="5" t="s">
        <v>141</v>
      </c>
      <c r="C124" s="2" t="s">
        <v>37</v>
      </c>
      <c r="D124" s="6" t="b">
        <v>0</v>
      </c>
    </row>
    <row r="125">
      <c r="A125" s="11">
        <v>44014.0</v>
      </c>
      <c r="B125" s="5" t="s">
        <v>142</v>
      </c>
      <c r="C125" s="2" t="s">
        <v>37</v>
      </c>
      <c r="D125" s="6" t="b">
        <v>0</v>
      </c>
    </row>
    <row r="126">
      <c r="A126" s="11">
        <v>44015.0</v>
      </c>
      <c r="B126" s="5" t="s">
        <v>143</v>
      </c>
      <c r="C126" s="2" t="s">
        <v>37</v>
      </c>
      <c r="D126" s="6" t="b">
        <v>0</v>
      </c>
    </row>
    <row r="127">
      <c r="A127" s="11">
        <v>44016.0</v>
      </c>
      <c r="B127" s="5" t="s">
        <v>144</v>
      </c>
      <c r="C127" s="2" t="s">
        <v>37</v>
      </c>
      <c r="D127" s="6" t="b">
        <v>0</v>
      </c>
    </row>
    <row r="128">
      <c r="A128" s="11">
        <v>44017.0</v>
      </c>
      <c r="B128" s="5" t="s">
        <v>145</v>
      </c>
      <c r="C128" s="2" t="s">
        <v>37</v>
      </c>
      <c r="D128" s="6" t="b">
        <v>0</v>
      </c>
    </row>
    <row r="129">
      <c r="A129" s="11">
        <v>44018.0</v>
      </c>
      <c r="B129" s="5" t="s">
        <v>146</v>
      </c>
      <c r="C129" s="2" t="s">
        <v>37</v>
      </c>
      <c r="D129" s="6" t="b">
        <v>0</v>
      </c>
    </row>
    <row r="130">
      <c r="A130" s="11">
        <v>44019.0</v>
      </c>
      <c r="B130" s="5" t="s">
        <v>147</v>
      </c>
      <c r="C130" s="2" t="s">
        <v>37</v>
      </c>
      <c r="D130" s="6" t="b">
        <v>0</v>
      </c>
    </row>
    <row r="131">
      <c r="A131" s="11">
        <v>44020.0</v>
      </c>
      <c r="B131" s="5" t="s">
        <v>148</v>
      </c>
      <c r="C131" s="2" t="s">
        <v>37</v>
      </c>
      <c r="D131" s="6" t="b">
        <v>0</v>
      </c>
    </row>
    <row r="132">
      <c r="A132" s="11">
        <v>44021.0</v>
      </c>
      <c r="B132" s="5" t="s">
        <v>149</v>
      </c>
      <c r="C132" s="2" t="s">
        <v>37</v>
      </c>
      <c r="D132" s="6" t="b">
        <v>0</v>
      </c>
    </row>
    <row r="133">
      <c r="A133" s="11">
        <v>44022.0</v>
      </c>
      <c r="B133" s="5" t="s">
        <v>150</v>
      </c>
      <c r="C133" s="2" t="s">
        <v>37</v>
      </c>
      <c r="D133" s="6" t="b">
        <v>0</v>
      </c>
    </row>
    <row r="134">
      <c r="A134" s="12">
        <v>44023.0</v>
      </c>
      <c r="B134" s="5" t="s">
        <v>151</v>
      </c>
      <c r="C134" s="2" t="s">
        <v>37</v>
      </c>
      <c r="D134" s="6" t="b">
        <v>0</v>
      </c>
    </row>
    <row r="135">
      <c r="A135" s="12">
        <v>44024.0</v>
      </c>
      <c r="B135" s="5" t="s">
        <v>152</v>
      </c>
      <c r="C135" s="2" t="s">
        <v>37</v>
      </c>
      <c r="D135" s="6" t="b">
        <v>0</v>
      </c>
    </row>
    <row r="136">
      <c r="A136" s="12">
        <v>44025.0</v>
      </c>
      <c r="B136" s="5" t="s">
        <v>153</v>
      </c>
      <c r="C136" s="2" t="s">
        <v>37</v>
      </c>
      <c r="D136" s="6" t="b">
        <v>0</v>
      </c>
    </row>
    <row r="137">
      <c r="A137" s="12">
        <v>44026.0</v>
      </c>
      <c r="B137" s="5" t="s">
        <v>154</v>
      </c>
      <c r="C137" s="2" t="s">
        <v>37</v>
      </c>
      <c r="D137" s="6" t="b">
        <v>0</v>
      </c>
    </row>
    <row r="138">
      <c r="A138" s="12">
        <v>44027.0</v>
      </c>
      <c r="B138" s="5" t="s">
        <v>155</v>
      </c>
      <c r="C138" s="2" t="s">
        <v>37</v>
      </c>
      <c r="D138" s="6" t="b">
        <v>0</v>
      </c>
    </row>
    <row r="139">
      <c r="A139" s="12">
        <v>44028.0</v>
      </c>
      <c r="B139" s="5" t="s">
        <v>156</v>
      </c>
      <c r="C139" s="2" t="s">
        <v>37</v>
      </c>
      <c r="D139" s="6" t="b">
        <v>0</v>
      </c>
    </row>
    <row r="140">
      <c r="A140" s="12">
        <v>44029.0</v>
      </c>
      <c r="B140" s="5" t="s">
        <v>157</v>
      </c>
      <c r="C140" s="2" t="s">
        <v>37</v>
      </c>
      <c r="D140" s="6" t="b">
        <v>0</v>
      </c>
    </row>
    <row r="141">
      <c r="A141" s="12">
        <v>44030.0</v>
      </c>
      <c r="B141" s="5" t="s">
        <v>158</v>
      </c>
      <c r="C141" s="2" t="s">
        <v>37</v>
      </c>
      <c r="D141" s="6" t="b">
        <v>0</v>
      </c>
    </row>
    <row r="142">
      <c r="A142" s="12">
        <v>44031.0</v>
      </c>
      <c r="B142" s="5" t="s">
        <v>159</v>
      </c>
      <c r="C142" s="2" t="s">
        <v>37</v>
      </c>
      <c r="D142" s="6" t="b">
        <v>0</v>
      </c>
    </row>
    <row r="143">
      <c r="A143" s="12">
        <v>44032.0</v>
      </c>
      <c r="B143" s="5" t="s">
        <v>160</v>
      </c>
      <c r="C143" s="2" t="s">
        <v>37</v>
      </c>
      <c r="D143" s="6" t="b">
        <v>0</v>
      </c>
    </row>
    <row r="144">
      <c r="A144" s="12">
        <v>44033.0</v>
      </c>
      <c r="B144" s="5" t="s">
        <v>161</v>
      </c>
      <c r="C144" s="2" t="s">
        <v>37</v>
      </c>
      <c r="D144" s="6" t="b">
        <v>0</v>
      </c>
    </row>
    <row r="145">
      <c r="A145" s="12">
        <v>44034.0</v>
      </c>
      <c r="B145" s="5" t="s">
        <v>162</v>
      </c>
      <c r="C145" s="2" t="s">
        <v>37</v>
      </c>
      <c r="D145" s="6" t="b">
        <v>0</v>
      </c>
    </row>
    <row r="146">
      <c r="A146" s="12">
        <v>44035.0</v>
      </c>
      <c r="B146" s="5" t="s">
        <v>163</v>
      </c>
      <c r="C146" s="2" t="s">
        <v>37</v>
      </c>
      <c r="D146" s="6" t="b">
        <v>0</v>
      </c>
    </row>
    <row r="147">
      <c r="A147" s="12">
        <v>44036.0</v>
      </c>
      <c r="B147" s="5" t="s">
        <v>164</v>
      </c>
      <c r="C147" s="2" t="s">
        <v>37</v>
      </c>
      <c r="D147" s="6" t="b">
        <v>0</v>
      </c>
    </row>
    <row r="148">
      <c r="A148" s="12">
        <v>44037.0</v>
      </c>
      <c r="B148" s="5" t="s">
        <v>165</v>
      </c>
      <c r="C148" s="2" t="s">
        <v>37</v>
      </c>
      <c r="D148" s="6" t="b">
        <v>0</v>
      </c>
    </row>
    <row r="149">
      <c r="A149" s="12">
        <v>44038.0</v>
      </c>
      <c r="B149" s="5" t="s">
        <v>166</v>
      </c>
      <c r="C149" s="2" t="s">
        <v>37</v>
      </c>
      <c r="D149" s="6" t="b">
        <v>0</v>
      </c>
    </row>
    <row r="150">
      <c r="A150" s="12">
        <v>44039.0</v>
      </c>
      <c r="B150" s="5" t="s">
        <v>167</v>
      </c>
      <c r="C150" s="2" t="s">
        <v>37</v>
      </c>
      <c r="D150" s="6" t="b">
        <v>0</v>
      </c>
    </row>
    <row r="151">
      <c r="A151" s="12">
        <v>44040.0</v>
      </c>
      <c r="B151" s="5" t="s">
        <v>168</v>
      </c>
      <c r="C151" s="2" t="s">
        <v>37</v>
      </c>
      <c r="D151" s="6" t="b">
        <v>0</v>
      </c>
    </row>
    <row r="152">
      <c r="A152" s="12">
        <v>44041.0</v>
      </c>
      <c r="B152" s="5" t="s">
        <v>169</v>
      </c>
      <c r="C152" s="2" t="s">
        <v>37</v>
      </c>
      <c r="D152" s="6" t="b">
        <v>0</v>
      </c>
    </row>
    <row r="153">
      <c r="A153" s="12">
        <v>44042.0</v>
      </c>
      <c r="B153" s="5" t="s">
        <v>170</v>
      </c>
      <c r="C153" s="2" t="s">
        <v>37</v>
      </c>
      <c r="D153" s="6" t="b">
        <v>0</v>
      </c>
    </row>
    <row r="154">
      <c r="A154" s="12">
        <v>44043.0</v>
      </c>
      <c r="B154" s="5" t="s">
        <v>171</v>
      </c>
      <c r="C154" s="2" t="s">
        <v>37</v>
      </c>
      <c r="D154" s="6" t="b">
        <v>0</v>
      </c>
    </row>
    <row r="155">
      <c r="A155" s="12">
        <v>44044.0</v>
      </c>
      <c r="B155" s="5" t="s">
        <v>172</v>
      </c>
      <c r="C155" s="2" t="s">
        <v>37</v>
      </c>
      <c r="D155" s="6" t="b">
        <v>0</v>
      </c>
    </row>
    <row r="156">
      <c r="A156" s="12">
        <v>44045.0</v>
      </c>
      <c r="B156" s="5" t="s">
        <v>173</v>
      </c>
      <c r="C156" s="2" t="s">
        <v>37</v>
      </c>
      <c r="D156" s="6" t="b">
        <v>0</v>
      </c>
    </row>
    <row r="157">
      <c r="A157" s="12">
        <v>44046.0</v>
      </c>
      <c r="B157" s="5" t="s">
        <v>174</v>
      </c>
      <c r="C157" s="2" t="s">
        <v>37</v>
      </c>
      <c r="D157" s="6" t="b">
        <v>0</v>
      </c>
    </row>
    <row r="158">
      <c r="A158" s="12">
        <v>44047.0</v>
      </c>
      <c r="B158" s="5" t="s">
        <v>175</v>
      </c>
      <c r="C158" s="2" t="s">
        <v>37</v>
      </c>
      <c r="D158" s="6" t="b">
        <v>0</v>
      </c>
    </row>
    <row r="159">
      <c r="A159" s="12">
        <v>44048.0</v>
      </c>
      <c r="B159" s="5" t="s">
        <v>176</v>
      </c>
      <c r="C159" s="2" t="s">
        <v>37</v>
      </c>
      <c r="D159" s="6" t="b">
        <v>0</v>
      </c>
    </row>
    <row r="160">
      <c r="A160" s="12">
        <v>44049.0</v>
      </c>
      <c r="B160" s="5" t="s">
        <v>177</v>
      </c>
      <c r="C160" s="2" t="s">
        <v>37</v>
      </c>
      <c r="D160" s="6" t="b">
        <v>0</v>
      </c>
    </row>
    <row r="161">
      <c r="A161" s="12">
        <v>44050.0</v>
      </c>
      <c r="B161" s="5" t="s">
        <v>178</v>
      </c>
      <c r="C161" s="2" t="s">
        <v>37</v>
      </c>
      <c r="D161" s="6" t="b">
        <v>0</v>
      </c>
    </row>
    <row r="162">
      <c r="A162" s="12">
        <v>44051.0</v>
      </c>
      <c r="B162" s="5" t="s">
        <v>179</v>
      </c>
      <c r="C162" s="2" t="s">
        <v>37</v>
      </c>
      <c r="D162" s="6" t="b">
        <v>0</v>
      </c>
    </row>
    <row r="163">
      <c r="A163" s="12">
        <v>44052.0</v>
      </c>
      <c r="B163" s="5" t="s">
        <v>180</v>
      </c>
      <c r="C163" s="2" t="s">
        <v>37</v>
      </c>
      <c r="D163" s="6" t="b">
        <v>0</v>
      </c>
    </row>
    <row r="164">
      <c r="A164" s="12">
        <v>44053.0</v>
      </c>
      <c r="B164" s="5" t="s">
        <v>181</v>
      </c>
      <c r="C164" s="2" t="s">
        <v>37</v>
      </c>
      <c r="D164" s="6" t="b">
        <v>0</v>
      </c>
    </row>
    <row r="165">
      <c r="A165" s="12">
        <v>44054.0</v>
      </c>
      <c r="B165" s="5" t="s">
        <v>182</v>
      </c>
      <c r="C165" s="2" t="s">
        <v>37</v>
      </c>
      <c r="D165" s="6" t="b">
        <v>0</v>
      </c>
    </row>
    <row r="166">
      <c r="A166" s="12">
        <v>44055.0</v>
      </c>
      <c r="B166" s="5" t="s">
        <v>183</v>
      </c>
      <c r="C166" s="2" t="s">
        <v>37</v>
      </c>
      <c r="D166" s="6" t="b">
        <v>0</v>
      </c>
    </row>
    <row r="167">
      <c r="A167" s="12">
        <v>44056.0</v>
      </c>
      <c r="B167" s="5" t="s">
        <v>184</v>
      </c>
      <c r="C167" s="2" t="s">
        <v>37</v>
      </c>
      <c r="D167" s="6" t="b">
        <v>0</v>
      </c>
    </row>
    <row r="168">
      <c r="A168" s="12">
        <v>44057.0</v>
      </c>
      <c r="B168" s="5" t="s">
        <v>185</v>
      </c>
      <c r="C168" s="2" t="s">
        <v>37</v>
      </c>
      <c r="D168" s="6" t="b">
        <v>0</v>
      </c>
    </row>
    <row r="169">
      <c r="A169" s="12">
        <v>44058.0</v>
      </c>
      <c r="B169" s="5" t="s">
        <v>186</v>
      </c>
      <c r="C169" s="2" t="s">
        <v>37</v>
      </c>
      <c r="D169" s="6" t="b">
        <v>0</v>
      </c>
    </row>
    <row r="170">
      <c r="A170" s="12">
        <v>44059.0</v>
      </c>
      <c r="B170" s="5" t="s">
        <v>187</v>
      </c>
      <c r="C170" s="2" t="s">
        <v>37</v>
      </c>
      <c r="D170" s="6" t="b">
        <v>0</v>
      </c>
    </row>
    <row r="171">
      <c r="A171" s="13">
        <v>44060.0</v>
      </c>
      <c r="B171" s="5" t="s">
        <v>188</v>
      </c>
      <c r="C171" s="2" t="s">
        <v>37</v>
      </c>
      <c r="D171" s="6" t="b">
        <v>0</v>
      </c>
    </row>
    <row r="172">
      <c r="A172" s="13">
        <v>44061.0</v>
      </c>
      <c r="B172" s="5" t="s">
        <v>189</v>
      </c>
      <c r="C172" s="2" t="s">
        <v>37</v>
      </c>
      <c r="D172" s="6" t="b">
        <v>0</v>
      </c>
    </row>
    <row r="173">
      <c r="A173" s="13">
        <v>44062.0</v>
      </c>
      <c r="B173" s="5" t="s">
        <v>190</v>
      </c>
      <c r="C173" s="2" t="s">
        <v>37</v>
      </c>
      <c r="D173" s="6" t="b">
        <v>0</v>
      </c>
    </row>
    <row r="174">
      <c r="A174" s="13">
        <v>44063.0</v>
      </c>
      <c r="B174" s="5" t="s">
        <v>191</v>
      </c>
      <c r="C174" s="2" t="s">
        <v>37</v>
      </c>
      <c r="D174" s="6" t="b">
        <v>0</v>
      </c>
    </row>
    <row r="175">
      <c r="A175" s="13">
        <v>44064.0</v>
      </c>
      <c r="B175" s="5" t="s">
        <v>192</v>
      </c>
      <c r="C175" s="2" t="s">
        <v>37</v>
      </c>
      <c r="D175" s="6" t="b">
        <v>0</v>
      </c>
    </row>
    <row r="176">
      <c r="A176" s="13">
        <v>44065.0</v>
      </c>
      <c r="B176" s="5" t="s">
        <v>193</v>
      </c>
      <c r="C176" s="2" t="s">
        <v>37</v>
      </c>
      <c r="D176" s="6" t="b">
        <v>0</v>
      </c>
    </row>
    <row r="177">
      <c r="A177" s="13">
        <v>44066.0</v>
      </c>
      <c r="B177" s="5" t="s">
        <v>194</v>
      </c>
      <c r="C177" s="2" t="s">
        <v>37</v>
      </c>
      <c r="D177" s="6" t="b">
        <v>0</v>
      </c>
    </row>
    <row r="178">
      <c r="A178" s="13">
        <v>44067.0</v>
      </c>
      <c r="B178" s="5" t="s">
        <v>195</v>
      </c>
      <c r="C178" s="2" t="s">
        <v>37</v>
      </c>
      <c r="D178" s="6" t="b">
        <v>0</v>
      </c>
    </row>
    <row r="179">
      <c r="A179" s="13">
        <v>44068.0</v>
      </c>
      <c r="B179" s="10" t="s">
        <v>196</v>
      </c>
      <c r="C179" s="2" t="s">
        <v>37</v>
      </c>
      <c r="D179" s="6" t="b">
        <v>0</v>
      </c>
    </row>
    <row r="180">
      <c r="A180" s="13">
        <v>44069.0</v>
      </c>
      <c r="B180" s="5" t="s">
        <v>197</v>
      </c>
      <c r="C180" s="2" t="s">
        <v>37</v>
      </c>
      <c r="D180" s="6" t="b">
        <v>0</v>
      </c>
    </row>
    <row r="181">
      <c r="A181" s="13">
        <v>44070.0</v>
      </c>
      <c r="B181" s="5" t="s">
        <v>198</v>
      </c>
      <c r="C181" s="2" t="s">
        <v>37</v>
      </c>
      <c r="D181" s="6" t="b">
        <v>0</v>
      </c>
    </row>
    <row r="182">
      <c r="A182" s="13">
        <v>44071.0</v>
      </c>
      <c r="B182" s="5" t="s">
        <v>199</v>
      </c>
      <c r="C182" s="2" t="s">
        <v>37</v>
      </c>
      <c r="D182" s="6" t="b">
        <v>0</v>
      </c>
    </row>
    <row r="183">
      <c r="A183" s="13">
        <v>44072.0</v>
      </c>
      <c r="B183" s="5" t="s">
        <v>200</v>
      </c>
      <c r="C183" s="2" t="s">
        <v>37</v>
      </c>
      <c r="D183" s="6" t="b">
        <v>0</v>
      </c>
    </row>
    <row r="184">
      <c r="A184" s="13">
        <v>44073.0</v>
      </c>
      <c r="B184" s="5" t="s">
        <v>201</v>
      </c>
      <c r="C184" s="2" t="s">
        <v>37</v>
      </c>
      <c r="D184" s="6" t="b">
        <v>0</v>
      </c>
    </row>
    <row r="185">
      <c r="A185" s="13">
        <v>44074.0</v>
      </c>
      <c r="B185" s="5" t="s">
        <v>202</v>
      </c>
      <c r="C185" s="2" t="s">
        <v>37</v>
      </c>
      <c r="D185" s="6" t="b">
        <v>0</v>
      </c>
    </row>
    <row r="186">
      <c r="A186" s="13">
        <v>44075.0</v>
      </c>
      <c r="B186" s="5" t="s">
        <v>203</v>
      </c>
      <c r="C186" s="2" t="s">
        <v>37</v>
      </c>
      <c r="D186" s="6" t="b">
        <v>0</v>
      </c>
    </row>
    <row r="187">
      <c r="A187" s="13">
        <v>44076.0</v>
      </c>
      <c r="B187" s="10" t="s">
        <v>204</v>
      </c>
      <c r="C187" s="2" t="s">
        <v>37</v>
      </c>
      <c r="D187" s="6" t="b">
        <v>0</v>
      </c>
    </row>
    <row r="188">
      <c r="A188" s="13">
        <v>44077.0</v>
      </c>
      <c r="B188" s="10" t="s">
        <v>205</v>
      </c>
      <c r="C188" s="2" t="s">
        <v>37</v>
      </c>
      <c r="D188" s="6" t="b">
        <v>0</v>
      </c>
    </row>
    <row r="189">
      <c r="A189" s="13">
        <v>44078.0</v>
      </c>
      <c r="B189" s="5" t="s">
        <v>206</v>
      </c>
      <c r="C189" s="2" t="s">
        <v>37</v>
      </c>
      <c r="D189" s="6" t="b">
        <v>0</v>
      </c>
    </row>
    <row r="190">
      <c r="A190" s="13">
        <v>44079.0</v>
      </c>
      <c r="B190" s="5" t="s">
        <v>207</v>
      </c>
      <c r="C190" s="2" t="s">
        <v>37</v>
      </c>
      <c r="D190" s="6" t="b">
        <v>0</v>
      </c>
    </row>
    <row r="191">
      <c r="A191" s="13">
        <v>44080.0</v>
      </c>
      <c r="B191" s="5" t="s">
        <v>208</v>
      </c>
      <c r="C191" s="2" t="s">
        <v>37</v>
      </c>
      <c r="D191" s="6" t="b">
        <v>0</v>
      </c>
    </row>
    <row r="192">
      <c r="A192" s="13">
        <v>44081.0</v>
      </c>
      <c r="B192" s="5" t="s">
        <v>209</v>
      </c>
      <c r="C192" s="2" t="s">
        <v>37</v>
      </c>
      <c r="D192" s="6" t="b">
        <v>0</v>
      </c>
    </row>
    <row r="193">
      <c r="A193" s="13">
        <v>44082.0</v>
      </c>
      <c r="B193" s="5" t="s">
        <v>210</v>
      </c>
      <c r="C193" s="2" t="s">
        <v>37</v>
      </c>
      <c r="D193" s="6" t="b">
        <v>0</v>
      </c>
    </row>
    <row r="194">
      <c r="A194" s="13">
        <v>44083.0</v>
      </c>
      <c r="B194" s="5" t="s">
        <v>211</v>
      </c>
      <c r="C194" s="2" t="s">
        <v>37</v>
      </c>
      <c r="D194" s="6" t="b">
        <v>0</v>
      </c>
    </row>
    <row r="195">
      <c r="A195" s="13">
        <v>44084.0</v>
      </c>
      <c r="B195" s="5" t="s">
        <v>212</v>
      </c>
      <c r="C195" s="2" t="s">
        <v>37</v>
      </c>
      <c r="D195" s="6" t="b">
        <v>0</v>
      </c>
    </row>
    <row r="196">
      <c r="A196" s="13">
        <v>44085.0</v>
      </c>
      <c r="B196" s="5" t="s">
        <v>213</v>
      </c>
      <c r="C196" s="2" t="s">
        <v>37</v>
      </c>
    </row>
    <row r="197">
      <c r="A197" s="13">
        <v>44086.0</v>
      </c>
      <c r="B197" s="5" t="s">
        <v>214</v>
      </c>
      <c r="C197" s="2" t="s">
        <v>37</v>
      </c>
    </row>
    <row r="198">
      <c r="A198" s="13">
        <v>44087.0</v>
      </c>
      <c r="B198" s="5" t="s">
        <v>215</v>
      </c>
      <c r="C198" s="2" t="s">
        <v>37</v>
      </c>
    </row>
    <row r="199">
      <c r="A199" s="13">
        <v>44088.0</v>
      </c>
      <c r="B199" s="5" t="s">
        <v>216</v>
      </c>
      <c r="C199" s="2" t="s">
        <v>37</v>
      </c>
    </row>
    <row r="200">
      <c r="A200" s="13">
        <v>44089.0</v>
      </c>
      <c r="B200" s="5" t="s">
        <v>217</v>
      </c>
      <c r="C200" s="2" t="s">
        <v>37</v>
      </c>
    </row>
    <row r="201">
      <c r="A201" s="13">
        <v>44090.0</v>
      </c>
      <c r="B201" s="5" t="s">
        <v>218</v>
      </c>
      <c r="C201" s="2" t="s">
        <v>37</v>
      </c>
    </row>
    <row r="202">
      <c r="A202" s="13">
        <v>44091.0</v>
      </c>
      <c r="B202" s="5" t="s">
        <v>219</v>
      </c>
      <c r="C202" s="2" t="s">
        <v>37</v>
      </c>
    </row>
    <row r="203">
      <c r="A203" s="13">
        <v>44092.0</v>
      </c>
      <c r="B203" s="5" t="s">
        <v>220</v>
      </c>
      <c r="C203" s="2" t="s">
        <v>37</v>
      </c>
    </row>
    <row r="204">
      <c r="A204" s="14">
        <v>44093.0</v>
      </c>
      <c r="B204" s="5" t="s">
        <v>221</v>
      </c>
      <c r="C204" s="2" t="s">
        <v>37</v>
      </c>
    </row>
    <row r="205">
      <c r="A205" s="14">
        <v>44094.0</v>
      </c>
      <c r="B205" s="5" t="s">
        <v>222</v>
      </c>
      <c r="C205" s="2" t="s">
        <v>37</v>
      </c>
    </row>
    <row r="206">
      <c r="A206" s="14">
        <v>44095.0</v>
      </c>
      <c r="B206" s="5" t="s">
        <v>223</v>
      </c>
      <c r="C206" s="2" t="s">
        <v>37</v>
      </c>
    </row>
    <row r="207">
      <c r="A207" s="14">
        <v>44096.0</v>
      </c>
      <c r="B207" s="5" t="s">
        <v>224</v>
      </c>
      <c r="C207" s="2" t="s">
        <v>37</v>
      </c>
    </row>
    <row r="208">
      <c r="A208" s="14">
        <v>44097.0</v>
      </c>
      <c r="B208" s="5" t="s">
        <v>225</v>
      </c>
      <c r="C208" s="2" t="s">
        <v>37</v>
      </c>
    </row>
    <row r="209">
      <c r="A209" s="14">
        <v>44098.0</v>
      </c>
      <c r="B209" s="5" t="s">
        <v>226</v>
      </c>
      <c r="C209" s="2" t="s">
        <v>37</v>
      </c>
    </row>
    <row r="210">
      <c r="A210" s="14">
        <v>44099.0</v>
      </c>
      <c r="B210" s="5" t="s">
        <v>227</v>
      </c>
      <c r="C210" s="2" t="s">
        <v>37</v>
      </c>
    </row>
    <row r="211">
      <c r="A211" s="14">
        <v>44100.0</v>
      </c>
      <c r="B211" s="5" t="s">
        <v>228</v>
      </c>
      <c r="C211" s="2" t="s">
        <v>37</v>
      </c>
    </row>
    <row r="212">
      <c r="A212" s="14">
        <v>44101.0</v>
      </c>
      <c r="B212" s="5" t="s">
        <v>229</v>
      </c>
      <c r="C212" s="2" t="s">
        <v>37</v>
      </c>
    </row>
    <row r="213">
      <c r="A213" s="11">
        <v>44102.0</v>
      </c>
      <c r="B213" s="5" t="s">
        <v>230</v>
      </c>
      <c r="C213" s="2" t="s">
        <v>37</v>
      </c>
    </row>
    <row r="214">
      <c r="A214" s="11">
        <v>44103.0</v>
      </c>
      <c r="B214" s="5" t="s">
        <v>231</v>
      </c>
      <c r="C214" s="2" t="s">
        <v>37</v>
      </c>
    </row>
    <row r="215">
      <c r="A215" s="11">
        <v>44104.0</v>
      </c>
      <c r="B215" s="10" t="s">
        <v>232</v>
      </c>
      <c r="C215" s="2" t="s">
        <v>37</v>
      </c>
    </row>
    <row r="216">
      <c r="A216" s="11">
        <v>44105.0</v>
      </c>
      <c r="B216" s="5" t="s">
        <v>233</v>
      </c>
      <c r="C216" s="2" t="s">
        <v>37</v>
      </c>
    </row>
    <row r="217">
      <c r="A217" s="11">
        <v>44106.0</v>
      </c>
      <c r="B217" s="5" t="s">
        <v>234</v>
      </c>
      <c r="C217" s="2" t="s">
        <v>37</v>
      </c>
    </row>
    <row r="218">
      <c r="A218" s="11">
        <v>44107.0</v>
      </c>
      <c r="B218" s="5" t="s">
        <v>235</v>
      </c>
      <c r="C218" s="2" t="s">
        <v>37</v>
      </c>
    </row>
    <row r="219">
      <c r="A219" s="11">
        <v>44108.0</v>
      </c>
      <c r="B219" s="10" t="s">
        <v>236</v>
      </c>
      <c r="C219" s="2" t="s">
        <v>37</v>
      </c>
    </row>
    <row r="220">
      <c r="A220" s="11">
        <v>44109.0</v>
      </c>
      <c r="B220" s="5" t="s">
        <v>237</v>
      </c>
      <c r="C220" s="2" t="s">
        <v>37</v>
      </c>
    </row>
    <row r="221">
      <c r="A221" s="11">
        <v>44110.0</v>
      </c>
      <c r="B221" s="5" t="s">
        <v>238</v>
      </c>
      <c r="C221" s="2" t="s">
        <v>37</v>
      </c>
    </row>
    <row r="222">
      <c r="A222" s="11">
        <v>44111.0</v>
      </c>
      <c r="B222" s="5" t="s">
        <v>239</v>
      </c>
      <c r="C222" s="2" t="s">
        <v>37</v>
      </c>
    </row>
    <row r="223">
      <c r="A223" s="11">
        <v>44112.0</v>
      </c>
      <c r="B223" s="10" t="s">
        <v>240</v>
      </c>
      <c r="C223" s="2" t="s">
        <v>37</v>
      </c>
    </row>
    <row r="224">
      <c r="A224" s="11">
        <v>44113.0</v>
      </c>
      <c r="B224" s="5" t="s">
        <v>241</v>
      </c>
      <c r="C224" s="2" t="s">
        <v>37</v>
      </c>
    </row>
    <row r="225">
      <c r="A225" s="11">
        <v>44114.0</v>
      </c>
      <c r="B225" s="5" t="s">
        <v>242</v>
      </c>
      <c r="C225" s="2" t="s">
        <v>37</v>
      </c>
    </row>
    <row r="226">
      <c r="A226" s="11">
        <v>44115.0</v>
      </c>
      <c r="B226" s="5" t="s">
        <v>243</v>
      </c>
      <c r="C226" s="2" t="s">
        <v>37</v>
      </c>
    </row>
    <row r="227">
      <c r="A227" s="11">
        <v>44116.0</v>
      </c>
      <c r="B227" s="5" t="s">
        <v>244</v>
      </c>
      <c r="C227" s="2" t="s">
        <v>37</v>
      </c>
    </row>
    <row r="228">
      <c r="A228" s="11">
        <v>44117.0</v>
      </c>
      <c r="B228" s="5" t="s">
        <v>245</v>
      </c>
      <c r="C228" s="2" t="s">
        <v>37</v>
      </c>
    </row>
    <row r="229">
      <c r="A229" s="11">
        <v>44118.0</v>
      </c>
      <c r="B229" s="5" t="s">
        <v>246</v>
      </c>
      <c r="C229" s="2" t="s">
        <v>37</v>
      </c>
    </row>
    <row r="230">
      <c r="A230" s="11">
        <v>44119.0</v>
      </c>
      <c r="B230" s="5" t="s">
        <v>247</v>
      </c>
      <c r="C230" s="2" t="s">
        <v>37</v>
      </c>
    </row>
    <row r="231">
      <c r="A231" s="11">
        <v>44120.0</v>
      </c>
      <c r="B231" s="5" t="s">
        <v>248</v>
      </c>
      <c r="C231" s="2" t="s">
        <v>37</v>
      </c>
    </row>
    <row r="232">
      <c r="A232" s="11">
        <v>44121.0</v>
      </c>
      <c r="B232" s="5" t="s">
        <v>249</v>
      </c>
      <c r="C232" s="2" t="s">
        <v>37</v>
      </c>
    </row>
    <row r="233">
      <c r="A233" s="11">
        <v>44122.0</v>
      </c>
      <c r="B233" s="5" t="s">
        <v>250</v>
      </c>
      <c r="C233" s="2" t="s">
        <v>37</v>
      </c>
    </row>
    <row r="234">
      <c r="A234" s="11">
        <v>44123.0</v>
      </c>
      <c r="B234" s="5" t="s">
        <v>251</v>
      </c>
      <c r="C234" s="2" t="s">
        <v>37</v>
      </c>
    </row>
    <row r="235">
      <c r="A235" s="11">
        <v>44124.0</v>
      </c>
      <c r="B235" s="5" t="s">
        <v>252</v>
      </c>
      <c r="C235" s="2" t="s">
        <v>37</v>
      </c>
    </row>
    <row r="236">
      <c r="A236" s="11">
        <v>44125.0</v>
      </c>
      <c r="B236" s="5" t="s">
        <v>253</v>
      </c>
      <c r="C236" s="2" t="s">
        <v>37</v>
      </c>
    </row>
    <row r="237">
      <c r="A237" s="11">
        <v>44126.0</v>
      </c>
      <c r="B237" s="5" t="s">
        <v>254</v>
      </c>
      <c r="C237" s="2" t="s">
        <v>37</v>
      </c>
    </row>
    <row r="238">
      <c r="A238" s="11">
        <v>44127.0</v>
      </c>
      <c r="B238" s="5" t="s">
        <v>255</v>
      </c>
      <c r="C238" s="2" t="s">
        <v>37</v>
      </c>
    </row>
    <row r="239">
      <c r="A239" s="11">
        <v>44128.0</v>
      </c>
      <c r="B239" s="5" t="s">
        <v>256</v>
      </c>
      <c r="C239" s="2" t="s">
        <v>37</v>
      </c>
    </row>
    <row r="240">
      <c r="A240" s="11">
        <v>44129.0</v>
      </c>
      <c r="B240" s="5" t="s">
        <v>257</v>
      </c>
      <c r="C240" s="2" t="s">
        <v>37</v>
      </c>
    </row>
    <row r="241">
      <c r="A241" s="11">
        <v>44130.0</v>
      </c>
      <c r="B241" s="5" t="s">
        <v>258</v>
      </c>
      <c r="C241" s="2" t="s">
        <v>37</v>
      </c>
    </row>
    <row r="242">
      <c r="A242" s="11">
        <v>44131.0</v>
      </c>
      <c r="B242" s="5" t="s">
        <v>259</v>
      </c>
      <c r="C242" s="2" t="s">
        <v>37</v>
      </c>
    </row>
    <row r="243">
      <c r="A243" s="11">
        <v>44132.0</v>
      </c>
      <c r="B243" s="5" t="s">
        <v>260</v>
      </c>
      <c r="C243" s="2" t="s">
        <v>37</v>
      </c>
    </row>
    <row r="244">
      <c r="A244" s="11">
        <v>44133.0</v>
      </c>
      <c r="B244" s="5" t="s">
        <v>261</v>
      </c>
      <c r="C244" s="2" t="s">
        <v>37</v>
      </c>
    </row>
    <row r="245">
      <c r="A245" s="11">
        <v>44134.0</v>
      </c>
      <c r="B245" s="5" t="s">
        <v>262</v>
      </c>
      <c r="C245" s="2" t="s">
        <v>37</v>
      </c>
    </row>
    <row r="246">
      <c r="A246" s="11">
        <v>44135.0</v>
      </c>
      <c r="B246" s="5" t="s">
        <v>263</v>
      </c>
      <c r="C246" s="2" t="s">
        <v>37</v>
      </c>
    </row>
    <row r="247">
      <c r="A247" s="11">
        <v>44136.0</v>
      </c>
      <c r="B247" s="5" t="s">
        <v>264</v>
      </c>
      <c r="C247" s="2" t="s">
        <v>37</v>
      </c>
    </row>
    <row r="248">
      <c r="A248" s="11">
        <v>44137.0</v>
      </c>
      <c r="B248" s="5" t="s">
        <v>265</v>
      </c>
      <c r="C248" s="2" t="s">
        <v>37</v>
      </c>
    </row>
    <row r="249">
      <c r="A249" s="11">
        <v>44138.0</v>
      </c>
      <c r="B249" s="5" t="s">
        <v>266</v>
      </c>
      <c r="C249" s="2" t="s">
        <v>37</v>
      </c>
    </row>
    <row r="250">
      <c r="A250" s="11">
        <v>44139.0</v>
      </c>
      <c r="B250" s="5" t="s">
        <v>267</v>
      </c>
      <c r="C250" s="2" t="s">
        <v>37</v>
      </c>
    </row>
    <row r="251">
      <c r="A251" s="11">
        <v>44140.0</v>
      </c>
      <c r="B251" s="5" t="s">
        <v>268</v>
      </c>
      <c r="C251" s="2" t="s">
        <v>37</v>
      </c>
    </row>
    <row r="252">
      <c r="A252" s="11">
        <v>44141.0</v>
      </c>
      <c r="B252" s="5" t="s">
        <v>269</v>
      </c>
      <c r="C252" s="2" t="s">
        <v>37</v>
      </c>
    </row>
    <row r="253">
      <c r="A253" s="11">
        <v>44142.0</v>
      </c>
      <c r="B253" s="5" t="s">
        <v>270</v>
      </c>
      <c r="C253" s="2" t="s">
        <v>37</v>
      </c>
    </row>
    <row r="254">
      <c r="A254" s="11">
        <v>44143.0</v>
      </c>
      <c r="B254" s="5" t="s">
        <v>271</v>
      </c>
      <c r="C254" s="2" t="s">
        <v>37</v>
      </c>
    </row>
    <row r="255">
      <c r="A255" s="11">
        <v>44144.0</v>
      </c>
      <c r="B255" s="5" t="s">
        <v>272</v>
      </c>
      <c r="C255" s="2" t="s">
        <v>37</v>
      </c>
    </row>
    <row r="256">
      <c r="A256" s="11">
        <v>44145.0</v>
      </c>
      <c r="B256" s="5" t="s">
        <v>273</v>
      </c>
      <c r="C256" s="2" t="s">
        <v>37</v>
      </c>
    </row>
    <row r="257">
      <c r="A257" s="11">
        <v>44146.0</v>
      </c>
      <c r="B257" s="5" t="s">
        <v>274</v>
      </c>
      <c r="C257" s="2" t="s">
        <v>37</v>
      </c>
    </row>
    <row r="258">
      <c r="A258" s="11">
        <v>44147.0</v>
      </c>
      <c r="B258" s="5" t="s">
        <v>275</v>
      </c>
      <c r="C258" s="2" t="s">
        <v>37</v>
      </c>
    </row>
    <row r="259">
      <c r="A259" s="11">
        <v>44148.0</v>
      </c>
      <c r="B259" s="5" t="s">
        <v>276</v>
      </c>
      <c r="C259" s="2" t="s">
        <v>37</v>
      </c>
    </row>
    <row r="260">
      <c r="A260" s="11">
        <v>44149.0</v>
      </c>
      <c r="B260" s="5" t="s">
        <v>277</v>
      </c>
      <c r="C260" s="2" t="s">
        <v>37</v>
      </c>
    </row>
    <row r="261">
      <c r="A261" s="11">
        <v>44150.0</v>
      </c>
      <c r="B261" s="5" t="s">
        <v>278</v>
      </c>
      <c r="C261" s="2" t="s">
        <v>37</v>
      </c>
    </row>
    <row r="262">
      <c r="A262" s="11">
        <v>44151.0</v>
      </c>
      <c r="B262" s="5" t="s">
        <v>279</v>
      </c>
      <c r="C262" s="2" t="s">
        <v>37</v>
      </c>
    </row>
    <row r="263">
      <c r="A263" s="11">
        <v>44152.0</v>
      </c>
      <c r="B263" s="5" t="s">
        <v>280</v>
      </c>
      <c r="C263" s="2" t="s">
        <v>37</v>
      </c>
    </row>
    <row r="264">
      <c r="A264" s="15">
        <v>44153.0</v>
      </c>
      <c r="B264" s="5" t="s">
        <v>281</v>
      </c>
      <c r="C264" s="2" t="s">
        <v>37</v>
      </c>
    </row>
    <row r="265">
      <c r="A265" s="15">
        <v>44154.0</v>
      </c>
      <c r="B265" s="5" t="s">
        <v>282</v>
      </c>
      <c r="C265" s="2" t="s">
        <v>37</v>
      </c>
    </row>
    <row r="266">
      <c r="A266" s="15">
        <v>44155.0</v>
      </c>
      <c r="B266" s="5" t="s">
        <v>283</v>
      </c>
      <c r="C266" s="2" t="s">
        <v>37</v>
      </c>
    </row>
    <row r="267">
      <c r="A267" s="15">
        <v>44156.0</v>
      </c>
      <c r="B267" s="5" t="s">
        <v>284</v>
      </c>
      <c r="C267" s="2" t="s">
        <v>37</v>
      </c>
    </row>
    <row r="268">
      <c r="A268" s="15">
        <v>44157.0</v>
      </c>
      <c r="B268" s="5" t="s">
        <v>285</v>
      </c>
      <c r="C268" s="2" t="s">
        <v>37</v>
      </c>
    </row>
    <row r="269">
      <c r="A269" s="15">
        <v>44158.0</v>
      </c>
      <c r="B269" s="5" t="s">
        <v>286</v>
      </c>
      <c r="C269" s="2" t="s">
        <v>37</v>
      </c>
    </row>
    <row r="270">
      <c r="A270" s="15">
        <v>44159.0</v>
      </c>
      <c r="B270" s="5" t="s">
        <v>287</v>
      </c>
      <c r="C270" s="2" t="s">
        <v>37</v>
      </c>
    </row>
    <row r="271">
      <c r="A271" s="15">
        <v>44160.0</v>
      </c>
      <c r="B271" s="5" t="s">
        <v>288</v>
      </c>
      <c r="C271" s="2" t="s">
        <v>37</v>
      </c>
    </row>
    <row r="272">
      <c r="A272" s="15">
        <v>44161.0</v>
      </c>
      <c r="B272" s="5" t="s">
        <v>289</v>
      </c>
      <c r="C272" s="2" t="s">
        <v>37</v>
      </c>
    </row>
    <row r="273">
      <c r="A273" s="15">
        <v>44162.0</v>
      </c>
      <c r="B273" s="5" t="s">
        <v>290</v>
      </c>
      <c r="C273" s="2" t="s">
        <v>37</v>
      </c>
    </row>
    <row r="274">
      <c r="A274" s="15">
        <v>44163.0</v>
      </c>
      <c r="B274" s="5" t="s">
        <v>291</v>
      </c>
      <c r="C274" s="2" t="s">
        <v>37</v>
      </c>
    </row>
    <row r="275">
      <c r="A275" s="15">
        <v>44164.0</v>
      </c>
      <c r="B275" s="5" t="s">
        <v>292</v>
      </c>
      <c r="C275" s="2" t="s">
        <v>37</v>
      </c>
    </row>
    <row r="276">
      <c r="A276" s="15">
        <v>44165.0</v>
      </c>
      <c r="B276" s="5" t="s">
        <v>293</v>
      </c>
      <c r="C276" s="2" t="s">
        <v>37</v>
      </c>
    </row>
    <row r="277">
      <c r="A277" s="15">
        <v>44166.0</v>
      </c>
      <c r="B277" s="5" t="s">
        <v>294</v>
      </c>
      <c r="C277" s="2" t="s">
        <v>37</v>
      </c>
    </row>
    <row r="278">
      <c r="A278" s="15">
        <v>44167.0</v>
      </c>
      <c r="B278" s="5" t="s">
        <v>295</v>
      </c>
      <c r="C278" s="2" t="s">
        <v>37</v>
      </c>
    </row>
    <row r="279">
      <c r="A279" s="14">
        <v>44168.0</v>
      </c>
      <c r="B279" s="5" t="s">
        <v>296</v>
      </c>
      <c r="C279" s="2" t="s">
        <v>37</v>
      </c>
    </row>
    <row r="280">
      <c r="A280" s="14">
        <v>44169.0</v>
      </c>
      <c r="B280" s="5" t="s">
        <v>297</v>
      </c>
      <c r="C280" s="2" t="s">
        <v>37</v>
      </c>
    </row>
    <row r="281">
      <c r="A281" s="14">
        <v>44170.0</v>
      </c>
      <c r="B281" s="5" t="s">
        <v>298</v>
      </c>
      <c r="C281" s="2" t="s">
        <v>37</v>
      </c>
    </row>
    <row r="282">
      <c r="A282" s="14">
        <v>44171.0</v>
      </c>
      <c r="B282" s="5" t="s">
        <v>299</v>
      </c>
      <c r="C282" s="2" t="s">
        <v>37</v>
      </c>
    </row>
    <row r="283">
      <c r="A283" s="14">
        <v>44172.0</v>
      </c>
      <c r="B283" s="5" t="s">
        <v>300</v>
      </c>
      <c r="C283" s="2" t="s">
        <v>37</v>
      </c>
    </row>
    <row r="284">
      <c r="A284" s="14">
        <v>44173.0</v>
      </c>
      <c r="B284" s="5" t="s">
        <v>301</v>
      </c>
      <c r="C284" s="2" t="s">
        <v>37</v>
      </c>
    </row>
    <row r="285">
      <c r="A285" s="14">
        <v>44174.0</v>
      </c>
      <c r="B285" s="5" t="s">
        <v>302</v>
      </c>
      <c r="C285" s="2" t="s">
        <v>37</v>
      </c>
    </row>
    <row r="286">
      <c r="A286" s="14">
        <v>44175.0</v>
      </c>
      <c r="B286" s="5" t="s">
        <v>303</v>
      </c>
      <c r="C286" s="2" t="s">
        <v>37</v>
      </c>
    </row>
    <row r="287">
      <c r="A287" s="14">
        <v>44176.0</v>
      </c>
      <c r="B287" s="5" t="s">
        <v>304</v>
      </c>
      <c r="C287" s="2" t="s">
        <v>37</v>
      </c>
    </row>
    <row r="288">
      <c r="A288" s="14">
        <v>44177.0</v>
      </c>
      <c r="B288" s="5" t="s">
        <v>305</v>
      </c>
      <c r="C288" s="2" t="s">
        <v>37</v>
      </c>
    </row>
    <row r="289">
      <c r="A289" s="14">
        <v>44178.0</v>
      </c>
      <c r="B289" s="5" t="s">
        <v>306</v>
      </c>
      <c r="C289" s="2" t="s">
        <v>37</v>
      </c>
    </row>
    <row r="290">
      <c r="A290" s="14">
        <v>44179.0</v>
      </c>
      <c r="B290" s="5" t="s">
        <v>307</v>
      </c>
      <c r="C290" s="2" t="s">
        <v>37</v>
      </c>
    </row>
    <row r="291">
      <c r="A291" s="14">
        <v>44180.0</v>
      </c>
      <c r="B291" s="5" t="s">
        <v>308</v>
      </c>
      <c r="C291" s="2" t="s">
        <v>37</v>
      </c>
    </row>
    <row r="292">
      <c r="A292" s="14">
        <v>44181.0</v>
      </c>
      <c r="B292" s="5" t="s">
        <v>309</v>
      </c>
      <c r="C292" s="2" t="s">
        <v>37</v>
      </c>
    </row>
    <row r="293">
      <c r="A293" s="14">
        <v>44182.0</v>
      </c>
      <c r="B293" s="5" t="s">
        <v>310</v>
      </c>
      <c r="C293" s="2" t="s">
        <v>37</v>
      </c>
    </row>
    <row r="294">
      <c r="A294" s="14">
        <v>44183.0</v>
      </c>
      <c r="B294" s="5" t="s">
        <v>311</v>
      </c>
      <c r="C294" s="2" t="s">
        <v>37</v>
      </c>
    </row>
    <row r="295">
      <c r="A295" s="14">
        <v>44184.0</v>
      </c>
      <c r="B295" s="5" t="s">
        <v>312</v>
      </c>
      <c r="C295" s="2" t="s">
        <v>37</v>
      </c>
    </row>
    <row r="296">
      <c r="A296" s="14">
        <v>44185.0</v>
      </c>
      <c r="B296" s="5" t="s">
        <v>313</v>
      </c>
      <c r="C296" s="2" t="s">
        <v>37</v>
      </c>
    </row>
    <row r="297">
      <c r="A297" s="14">
        <v>44186.0</v>
      </c>
      <c r="B297" s="5" t="s">
        <v>314</v>
      </c>
      <c r="C297" s="2" t="s">
        <v>37</v>
      </c>
    </row>
    <row r="298">
      <c r="A298" s="14">
        <v>44187.0</v>
      </c>
      <c r="B298" s="5" t="s">
        <v>315</v>
      </c>
      <c r="C298" s="2" t="s">
        <v>37</v>
      </c>
    </row>
    <row r="299">
      <c r="A299" s="14">
        <v>44188.0</v>
      </c>
      <c r="B299" s="5" t="s">
        <v>316</v>
      </c>
      <c r="C299" s="2" t="s">
        <v>37</v>
      </c>
    </row>
    <row r="300">
      <c r="A300" s="14">
        <v>44189.0</v>
      </c>
      <c r="B300" s="5" t="s">
        <v>317</v>
      </c>
      <c r="C300" s="2" t="s">
        <v>37</v>
      </c>
    </row>
    <row r="301">
      <c r="A301" s="14">
        <v>44190.0</v>
      </c>
      <c r="B301" s="5" t="s">
        <v>318</v>
      </c>
      <c r="C301" s="2" t="s">
        <v>37</v>
      </c>
    </row>
    <row r="302">
      <c r="A302" s="14">
        <v>44191.0</v>
      </c>
      <c r="B302" s="5" t="s">
        <v>319</v>
      </c>
      <c r="C302" s="2" t="s">
        <v>37</v>
      </c>
    </row>
    <row r="303">
      <c r="A303" s="14">
        <v>44192.0</v>
      </c>
      <c r="B303" s="5" t="s">
        <v>320</v>
      </c>
      <c r="C303" s="2" t="s">
        <v>37</v>
      </c>
    </row>
    <row r="304">
      <c r="A304" s="14">
        <v>44193.0</v>
      </c>
      <c r="B304" s="5" t="s">
        <v>321</v>
      </c>
      <c r="C304" s="2" t="s">
        <v>37</v>
      </c>
    </row>
    <row r="305">
      <c r="A305" s="14">
        <v>44194.0</v>
      </c>
      <c r="B305" s="5" t="s">
        <v>322</v>
      </c>
      <c r="C305" s="2" t="s">
        <v>37</v>
      </c>
    </row>
    <row r="306">
      <c r="A306" s="14">
        <v>44195.0</v>
      </c>
      <c r="B306" s="5" t="s">
        <v>322</v>
      </c>
      <c r="C306" s="2" t="s">
        <v>37</v>
      </c>
    </row>
    <row r="307">
      <c r="A307" s="14">
        <v>44196.0</v>
      </c>
      <c r="B307" s="5" t="s">
        <v>323</v>
      </c>
      <c r="C307" s="2" t="s">
        <v>37</v>
      </c>
    </row>
    <row r="308">
      <c r="A308" s="14">
        <v>44197.0</v>
      </c>
      <c r="B308" s="5" t="s">
        <v>324</v>
      </c>
      <c r="C308" s="2" t="s">
        <v>37</v>
      </c>
    </row>
    <row r="309">
      <c r="A309" s="14">
        <v>44198.0</v>
      </c>
      <c r="B309" s="5" t="s">
        <v>325</v>
      </c>
      <c r="C309" s="2" t="s">
        <v>37</v>
      </c>
    </row>
    <row r="310">
      <c r="A310" s="14">
        <v>44199.0</v>
      </c>
      <c r="B310" s="16" t="s">
        <v>326</v>
      </c>
      <c r="C310" s="2" t="s">
        <v>37</v>
      </c>
    </row>
    <row r="311">
      <c r="A311" s="14">
        <v>44200.0</v>
      </c>
      <c r="B311" s="5" t="s">
        <v>327</v>
      </c>
      <c r="C311" s="2" t="s">
        <v>37</v>
      </c>
    </row>
    <row r="312">
      <c r="A312" s="14">
        <v>44201.0</v>
      </c>
      <c r="B312" s="5" t="s">
        <v>328</v>
      </c>
      <c r="C312" s="2" t="s">
        <v>37</v>
      </c>
    </row>
    <row r="313">
      <c r="A313" s="14">
        <v>44202.0</v>
      </c>
      <c r="B313" s="5" t="s">
        <v>329</v>
      </c>
      <c r="C313" s="2" t="s">
        <v>37</v>
      </c>
    </row>
    <row r="314">
      <c r="A314" s="14">
        <v>44203.0</v>
      </c>
      <c r="B314" s="5" t="s">
        <v>330</v>
      </c>
      <c r="C314" s="2" t="s">
        <v>37</v>
      </c>
    </row>
    <row r="315">
      <c r="A315" s="14">
        <v>44204.0</v>
      </c>
      <c r="B315" s="5" t="s">
        <v>331</v>
      </c>
      <c r="C315" s="2" t="s">
        <v>37</v>
      </c>
    </row>
    <row r="316">
      <c r="A316" s="14">
        <v>44205.0</v>
      </c>
      <c r="B316" s="5" t="s">
        <v>332</v>
      </c>
      <c r="C316" s="2" t="s">
        <v>37</v>
      </c>
    </row>
    <row r="317">
      <c r="A317" s="14">
        <v>44206.0</v>
      </c>
      <c r="B317" s="5" t="s">
        <v>333</v>
      </c>
      <c r="C317" s="2" t="s">
        <v>37</v>
      </c>
    </row>
    <row r="318">
      <c r="A318" s="14">
        <v>44207.0</v>
      </c>
      <c r="B318" s="5" t="s">
        <v>334</v>
      </c>
      <c r="C318" s="2" t="s">
        <v>37</v>
      </c>
    </row>
    <row r="319">
      <c r="A319" s="14">
        <v>44208.0</v>
      </c>
      <c r="B319" s="5" t="s">
        <v>335</v>
      </c>
      <c r="C319" s="2" t="s">
        <v>37</v>
      </c>
    </row>
    <row r="320">
      <c r="A320" s="14">
        <v>44209.0</v>
      </c>
      <c r="B320" s="5" t="s">
        <v>336</v>
      </c>
      <c r="C320" s="2" t="s">
        <v>37</v>
      </c>
    </row>
    <row r="321">
      <c r="A321" s="14">
        <v>44210.0</v>
      </c>
      <c r="B321" s="5" t="s">
        <v>337</v>
      </c>
      <c r="C321" s="2" t="s">
        <v>37</v>
      </c>
    </row>
    <row r="322">
      <c r="A322" s="14">
        <v>44211.0</v>
      </c>
      <c r="B322" s="5" t="s">
        <v>338</v>
      </c>
      <c r="C322" s="2" t="s">
        <v>37</v>
      </c>
    </row>
    <row r="323">
      <c r="A323" s="14">
        <v>44212.0</v>
      </c>
      <c r="B323" s="5" t="s">
        <v>339</v>
      </c>
      <c r="C323" s="2" t="s">
        <v>37</v>
      </c>
    </row>
    <row r="324">
      <c r="A324" s="14">
        <v>44213.0</v>
      </c>
      <c r="B324" s="5" t="s">
        <v>340</v>
      </c>
      <c r="C324" s="2" t="s">
        <v>37</v>
      </c>
    </row>
    <row r="325">
      <c r="A325" s="14">
        <v>44214.0</v>
      </c>
      <c r="B325" s="5" t="s">
        <v>341</v>
      </c>
      <c r="C325" s="2" t="s">
        <v>37</v>
      </c>
    </row>
    <row r="326">
      <c r="A326" s="14">
        <v>44215.0</v>
      </c>
      <c r="B326" s="5" t="s">
        <v>342</v>
      </c>
      <c r="C326" s="2" t="s">
        <v>37</v>
      </c>
    </row>
    <row r="327">
      <c r="A327" s="14">
        <v>44216.0</v>
      </c>
      <c r="B327" s="5" t="s">
        <v>343</v>
      </c>
      <c r="C327" s="2" t="s">
        <v>37</v>
      </c>
    </row>
    <row r="328">
      <c r="A328" s="14">
        <v>44217.0</v>
      </c>
      <c r="B328" s="5" t="s">
        <v>344</v>
      </c>
      <c r="C328" s="2" t="s">
        <v>37</v>
      </c>
    </row>
    <row r="329">
      <c r="A329" s="14">
        <v>44218.0</v>
      </c>
      <c r="B329" s="5" t="s">
        <v>345</v>
      </c>
      <c r="C329" s="2" t="s">
        <v>37</v>
      </c>
    </row>
    <row r="330">
      <c r="A330" s="14">
        <v>44219.0</v>
      </c>
      <c r="B330" s="5" t="s">
        <v>346</v>
      </c>
      <c r="C330" s="2" t="s">
        <v>37</v>
      </c>
    </row>
    <row r="331">
      <c r="A331" s="14">
        <v>44220.0</v>
      </c>
      <c r="B331" s="5" t="s">
        <v>347</v>
      </c>
      <c r="C331" s="2" t="s">
        <v>37</v>
      </c>
    </row>
    <row r="332">
      <c r="A332" s="14">
        <v>44221.0</v>
      </c>
      <c r="B332" s="5" t="s">
        <v>348</v>
      </c>
      <c r="C332" s="2" t="s">
        <v>37</v>
      </c>
    </row>
    <row r="333">
      <c r="A333" s="14">
        <v>44222.0</v>
      </c>
      <c r="B333" s="5" t="s">
        <v>349</v>
      </c>
      <c r="C333" s="2" t="s">
        <v>37</v>
      </c>
    </row>
    <row r="334">
      <c r="A334" s="14">
        <v>44223.0</v>
      </c>
      <c r="B334" s="5" t="s">
        <v>350</v>
      </c>
      <c r="C334" s="2" t="s">
        <v>37</v>
      </c>
    </row>
    <row r="335">
      <c r="A335" s="14">
        <v>44224.0</v>
      </c>
      <c r="B335" s="5" t="s">
        <v>351</v>
      </c>
      <c r="C335" s="2" t="s">
        <v>37</v>
      </c>
    </row>
    <row r="336">
      <c r="A336" s="14">
        <v>44225.0</v>
      </c>
      <c r="B336" s="5" t="s">
        <v>352</v>
      </c>
      <c r="C336" s="2" t="s">
        <v>37</v>
      </c>
    </row>
    <row r="337">
      <c r="A337" s="14">
        <v>44226.0</v>
      </c>
      <c r="B337" s="5" t="s">
        <v>353</v>
      </c>
      <c r="C337" s="2" t="s">
        <v>37</v>
      </c>
    </row>
    <row r="338">
      <c r="A338" s="14">
        <v>44227.0</v>
      </c>
      <c r="B338" s="5" t="s">
        <v>354</v>
      </c>
      <c r="C338" s="2" t="s">
        <v>37</v>
      </c>
    </row>
    <row r="339">
      <c r="A339" s="14">
        <v>44228.0</v>
      </c>
      <c r="B339" s="10" t="s">
        <v>355</v>
      </c>
      <c r="C339" s="2" t="s">
        <v>37</v>
      </c>
    </row>
    <row r="340">
      <c r="A340" s="14">
        <v>44229.0</v>
      </c>
      <c r="B340" s="10" t="s">
        <v>356</v>
      </c>
      <c r="C340" s="2" t="s">
        <v>37</v>
      </c>
    </row>
    <row r="341">
      <c r="A341" s="14">
        <v>44230.0</v>
      </c>
      <c r="B341" s="5" t="s">
        <v>357</v>
      </c>
      <c r="C341" s="2" t="s">
        <v>37</v>
      </c>
    </row>
    <row r="342">
      <c r="A342" s="14">
        <v>44231.0</v>
      </c>
      <c r="B342" s="10" t="s">
        <v>358</v>
      </c>
      <c r="C342" s="2" t="s">
        <v>37</v>
      </c>
    </row>
    <row r="343">
      <c r="A343" s="14">
        <v>44232.0</v>
      </c>
      <c r="B343" s="10" t="s">
        <v>359</v>
      </c>
      <c r="C343" s="2" t="s">
        <v>37</v>
      </c>
    </row>
    <row r="344">
      <c r="A344" s="14">
        <v>44233.0</v>
      </c>
      <c r="B344" s="10" t="s">
        <v>360</v>
      </c>
      <c r="C344" s="2" t="s">
        <v>37</v>
      </c>
    </row>
    <row r="345">
      <c r="A345" s="14">
        <v>44234.0</v>
      </c>
      <c r="B345" s="5" t="s">
        <v>361</v>
      </c>
      <c r="C345" s="2" t="s">
        <v>37</v>
      </c>
    </row>
    <row r="346">
      <c r="A346" s="14">
        <v>44235.0</v>
      </c>
      <c r="B346" s="5" t="s">
        <v>362</v>
      </c>
      <c r="C346" s="2" t="s">
        <v>37</v>
      </c>
    </row>
    <row r="347">
      <c r="A347" s="14">
        <v>44236.0</v>
      </c>
      <c r="B347" s="5" t="s">
        <v>363</v>
      </c>
      <c r="C347" s="2" t="s">
        <v>37</v>
      </c>
    </row>
    <row r="348">
      <c r="A348" s="14">
        <v>44237.0</v>
      </c>
      <c r="B348" s="5" t="s">
        <v>364</v>
      </c>
      <c r="C348" s="2" t="s">
        <v>37</v>
      </c>
    </row>
    <row r="349">
      <c r="A349" s="14">
        <v>44238.0</v>
      </c>
      <c r="B349" s="5" t="s">
        <v>365</v>
      </c>
      <c r="C349" s="2" t="s">
        <v>37</v>
      </c>
    </row>
    <row r="350">
      <c r="A350" s="14">
        <v>44239.0</v>
      </c>
      <c r="B350" s="5" t="s">
        <v>366</v>
      </c>
      <c r="C350" s="2" t="s">
        <v>37</v>
      </c>
    </row>
    <row r="351">
      <c r="A351" s="14">
        <v>44240.0</v>
      </c>
      <c r="B351" s="5" t="s">
        <v>367</v>
      </c>
      <c r="C351" s="2" t="s">
        <v>37</v>
      </c>
    </row>
    <row r="352">
      <c r="A352" s="14">
        <v>44241.0</v>
      </c>
      <c r="B352" s="5" t="s">
        <v>368</v>
      </c>
      <c r="C352" s="2" t="s">
        <v>37</v>
      </c>
    </row>
    <row r="353">
      <c r="A353" s="14">
        <v>44242.0</v>
      </c>
      <c r="B353" s="5" t="s">
        <v>369</v>
      </c>
      <c r="C353" s="2" t="s">
        <v>37</v>
      </c>
    </row>
    <row r="354">
      <c r="A354" s="14">
        <v>44243.0</v>
      </c>
      <c r="B354" s="5" t="s">
        <v>370</v>
      </c>
      <c r="C354" s="2" t="s">
        <v>37</v>
      </c>
    </row>
    <row r="355">
      <c r="A355" s="14">
        <v>44244.0</v>
      </c>
      <c r="B355" s="5" t="s">
        <v>371</v>
      </c>
      <c r="C355" s="2" t="s">
        <v>37</v>
      </c>
    </row>
    <row r="356">
      <c r="A356" s="14">
        <v>44245.0</v>
      </c>
      <c r="B356" s="5" t="s">
        <v>372</v>
      </c>
      <c r="C356" s="2" t="s">
        <v>37</v>
      </c>
    </row>
    <row r="357">
      <c r="A357" s="14">
        <v>44246.0</v>
      </c>
      <c r="B357" s="5" t="s">
        <v>373</v>
      </c>
      <c r="C357" s="2" t="s">
        <v>37</v>
      </c>
    </row>
    <row r="358">
      <c r="A358" s="14">
        <v>44247.0</v>
      </c>
      <c r="B358" s="5" t="s">
        <v>374</v>
      </c>
      <c r="C358" s="2" t="s">
        <v>37</v>
      </c>
    </row>
    <row r="359">
      <c r="A359" s="14">
        <v>44248.0</v>
      </c>
      <c r="B359" s="5" t="s">
        <v>375</v>
      </c>
      <c r="C359" s="2" t="s">
        <v>37</v>
      </c>
    </row>
    <row r="360">
      <c r="A360" s="14">
        <v>44249.0</v>
      </c>
      <c r="B360" s="5" t="s">
        <v>376</v>
      </c>
      <c r="C360" s="2" t="s">
        <v>37</v>
      </c>
    </row>
    <row r="361">
      <c r="A361" s="14">
        <v>44250.0</v>
      </c>
      <c r="B361" s="5" t="s">
        <v>377</v>
      </c>
      <c r="C361" s="2" t="s">
        <v>37</v>
      </c>
    </row>
    <row r="362">
      <c r="A362" s="14">
        <v>44251.0</v>
      </c>
      <c r="B362" s="5" t="s">
        <v>378</v>
      </c>
      <c r="C362" s="2" t="s">
        <v>37</v>
      </c>
    </row>
    <row r="363">
      <c r="A363" s="14">
        <v>44252.0</v>
      </c>
      <c r="B363" s="5" t="s">
        <v>379</v>
      </c>
      <c r="C363" s="2" t="s">
        <v>37</v>
      </c>
    </row>
    <row r="364">
      <c r="A364" s="14">
        <v>44253.0</v>
      </c>
      <c r="B364" s="5" t="s">
        <v>380</v>
      </c>
      <c r="C364" s="2" t="s">
        <v>37</v>
      </c>
    </row>
    <row r="365">
      <c r="A365" s="14">
        <v>44254.0</v>
      </c>
      <c r="B365" s="5" t="s">
        <v>381</v>
      </c>
      <c r="C365" s="2" t="s">
        <v>37</v>
      </c>
    </row>
    <row r="366">
      <c r="A366" s="14">
        <v>44255.0</v>
      </c>
      <c r="B366" s="5" t="s">
        <v>382</v>
      </c>
      <c r="C366" s="2" t="s">
        <v>37</v>
      </c>
    </row>
    <row r="367">
      <c r="A367" s="14">
        <v>44256.0</v>
      </c>
      <c r="B367" s="5" t="s">
        <v>383</v>
      </c>
      <c r="C367" s="2" t="s">
        <v>37</v>
      </c>
    </row>
    <row r="368">
      <c r="A368" s="14">
        <v>44257.0</v>
      </c>
      <c r="B368" s="5" t="s">
        <v>384</v>
      </c>
      <c r="C368" s="2" t="s">
        <v>37</v>
      </c>
    </row>
    <row r="369">
      <c r="A369" s="14">
        <v>44258.0</v>
      </c>
      <c r="B369" s="5" t="s">
        <v>385</v>
      </c>
      <c r="C369" s="2" t="s">
        <v>37</v>
      </c>
    </row>
    <row r="370">
      <c r="A370" s="14">
        <v>44259.0</v>
      </c>
      <c r="B370" s="5" t="s">
        <v>386</v>
      </c>
      <c r="C370" s="2" t="s">
        <v>37</v>
      </c>
    </row>
    <row r="371">
      <c r="A371" s="14">
        <v>44260.0</v>
      </c>
      <c r="B371" s="5" t="s">
        <v>387</v>
      </c>
      <c r="C371" s="2" t="s">
        <v>37</v>
      </c>
    </row>
    <row r="372">
      <c r="A372" s="14">
        <v>44261.0</v>
      </c>
      <c r="B372" s="5" t="s">
        <v>388</v>
      </c>
      <c r="C372" s="2" t="s">
        <v>37</v>
      </c>
    </row>
    <row r="373">
      <c r="A373" s="14">
        <v>44262.0</v>
      </c>
      <c r="B373" s="5" t="s">
        <v>389</v>
      </c>
      <c r="C373" s="2" t="s">
        <v>37</v>
      </c>
    </row>
    <row r="374">
      <c r="A374" s="14">
        <v>44263.0</v>
      </c>
      <c r="B374" s="5" t="s">
        <v>390</v>
      </c>
      <c r="C374" s="2" t="s">
        <v>37</v>
      </c>
    </row>
    <row r="375">
      <c r="A375" s="14">
        <v>44264.0</v>
      </c>
      <c r="B375" s="5" t="s">
        <v>391</v>
      </c>
      <c r="C375" s="2" t="s">
        <v>37</v>
      </c>
    </row>
    <row r="376">
      <c r="A376" s="14">
        <v>44265.0</v>
      </c>
      <c r="B376" s="5" t="s">
        <v>392</v>
      </c>
      <c r="C376" s="2" t="s">
        <v>37</v>
      </c>
    </row>
    <row r="377">
      <c r="A377" s="14">
        <v>44266.0</v>
      </c>
      <c r="B377" s="5" t="s">
        <v>393</v>
      </c>
      <c r="C377" s="2" t="s">
        <v>37</v>
      </c>
    </row>
    <row r="378">
      <c r="A378" s="14">
        <v>44267.0</v>
      </c>
      <c r="B378" s="5" t="s">
        <v>394</v>
      </c>
      <c r="C378" s="2" t="s">
        <v>37</v>
      </c>
    </row>
    <row r="379">
      <c r="A379" s="14">
        <v>44268.0</v>
      </c>
      <c r="B379" s="5" t="s">
        <v>395</v>
      </c>
      <c r="C379" s="2" t="s">
        <v>37</v>
      </c>
    </row>
    <row r="380">
      <c r="A380" s="14">
        <v>44269.0</v>
      </c>
      <c r="B380" s="5" t="s">
        <v>396</v>
      </c>
      <c r="C380" s="2" t="s">
        <v>37</v>
      </c>
    </row>
    <row r="381">
      <c r="A381" s="14">
        <v>44270.0</v>
      </c>
      <c r="B381" s="5" t="s">
        <v>397</v>
      </c>
      <c r="C381" s="2" t="s">
        <v>37</v>
      </c>
    </row>
    <row r="382">
      <c r="A382" s="14">
        <v>44271.0</v>
      </c>
      <c r="B382" s="5" t="s">
        <v>398</v>
      </c>
      <c r="C382" s="2" t="s">
        <v>37</v>
      </c>
    </row>
    <row r="383">
      <c r="A383" s="14">
        <v>44272.0</v>
      </c>
      <c r="B383" s="5" t="s">
        <v>399</v>
      </c>
      <c r="C383" s="2" t="s">
        <v>37</v>
      </c>
    </row>
    <row r="384">
      <c r="A384" s="14">
        <v>44273.0</v>
      </c>
      <c r="B384" s="5" t="s">
        <v>400</v>
      </c>
      <c r="C384" s="2" t="s">
        <v>37</v>
      </c>
    </row>
    <row r="385">
      <c r="A385" s="14">
        <v>44274.0</v>
      </c>
      <c r="B385" s="5" t="s">
        <v>401</v>
      </c>
      <c r="C385" s="2" t="s">
        <v>37</v>
      </c>
    </row>
    <row r="386">
      <c r="A386" s="14">
        <v>44275.0</v>
      </c>
      <c r="B386" s="5" t="s">
        <v>402</v>
      </c>
      <c r="C386" s="2" t="s">
        <v>37</v>
      </c>
    </row>
    <row r="387">
      <c r="A387" s="14">
        <v>44276.0</v>
      </c>
      <c r="B387" s="5" t="s">
        <v>403</v>
      </c>
      <c r="C387" s="2" t="s">
        <v>37</v>
      </c>
    </row>
    <row r="388">
      <c r="A388" s="14">
        <v>44277.0</v>
      </c>
      <c r="B388" s="5" t="s">
        <v>404</v>
      </c>
      <c r="C388" s="2" t="s">
        <v>37</v>
      </c>
    </row>
    <row r="389">
      <c r="A389" s="14">
        <v>44278.0</v>
      </c>
      <c r="B389" s="5" t="s">
        <v>405</v>
      </c>
      <c r="C389" s="2" t="s">
        <v>37</v>
      </c>
    </row>
    <row r="390">
      <c r="A390" s="14">
        <v>44279.0</v>
      </c>
      <c r="B390" s="5" t="s">
        <v>406</v>
      </c>
      <c r="C390" s="2" t="s">
        <v>37</v>
      </c>
    </row>
    <row r="391">
      <c r="A391" s="14">
        <v>44280.0</v>
      </c>
      <c r="B391" s="5" t="s">
        <v>407</v>
      </c>
      <c r="C391" s="2" t="s">
        <v>37</v>
      </c>
    </row>
    <row r="392">
      <c r="A392" s="14">
        <v>44281.0</v>
      </c>
      <c r="B392" s="5" t="s">
        <v>408</v>
      </c>
      <c r="C392" s="2" t="s">
        <v>37</v>
      </c>
    </row>
    <row r="393">
      <c r="A393" s="14">
        <v>44282.0</v>
      </c>
      <c r="B393" s="5" t="s">
        <v>409</v>
      </c>
      <c r="C393" s="2" t="s">
        <v>37</v>
      </c>
    </row>
    <row r="394">
      <c r="A394" s="14">
        <v>44283.0</v>
      </c>
      <c r="B394" s="5" t="s">
        <v>410</v>
      </c>
      <c r="C394" s="2" t="s">
        <v>37</v>
      </c>
    </row>
    <row r="395">
      <c r="A395" s="14">
        <v>44284.0</v>
      </c>
      <c r="B395" s="5" t="s">
        <v>411</v>
      </c>
      <c r="C395" s="2" t="s">
        <v>37</v>
      </c>
    </row>
    <row r="396">
      <c r="A396" s="14">
        <v>44285.0</v>
      </c>
      <c r="B396" s="5" t="s">
        <v>412</v>
      </c>
      <c r="C396" s="2" t="s">
        <v>37</v>
      </c>
    </row>
    <row r="397">
      <c r="A397" s="14">
        <v>44286.0</v>
      </c>
      <c r="B397" s="5" t="s">
        <v>413</v>
      </c>
      <c r="C397" s="2" t="s">
        <v>37</v>
      </c>
    </row>
    <row r="398">
      <c r="A398" s="14">
        <v>44287.0</v>
      </c>
      <c r="B398" s="5" t="s">
        <v>414</v>
      </c>
      <c r="C398" s="2" t="s">
        <v>37</v>
      </c>
    </row>
    <row r="399">
      <c r="A399" s="14">
        <v>44288.0</v>
      </c>
      <c r="B399" s="5" t="s">
        <v>415</v>
      </c>
      <c r="C399" s="2" t="s">
        <v>37</v>
      </c>
    </row>
    <row r="400">
      <c r="A400" s="14">
        <v>44289.0</v>
      </c>
      <c r="B400" s="5" t="s">
        <v>416</v>
      </c>
      <c r="C400" s="2" t="s">
        <v>37</v>
      </c>
    </row>
    <row r="401">
      <c r="A401" s="14">
        <v>44290.0</v>
      </c>
      <c r="B401" s="5" t="s">
        <v>417</v>
      </c>
      <c r="C401" s="2" t="s">
        <v>37</v>
      </c>
    </row>
    <row r="402">
      <c r="A402" s="14">
        <v>44291.0</v>
      </c>
      <c r="B402" s="5" t="s">
        <v>418</v>
      </c>
      <c r="C402" s="2" t="s">
        <v>37</v>
      </c>
    </row>
    <row r="403">
      <c r="A403" s="14">
        <v>44292.0</v>
      </c>
      <c r="B403" s="5" t="s">
        <v>419</v>
      </c>
      <c r="C403" s="2" t="s">
        <v>37</v>
      </c>
    </row>
    <row r="404">
      <c r="A404" s="14">
        <v>44293.0</v>
      </c>
      <c r="B404" s="5" t="s">
        <v>420</v>
      </c>
      <c r="C404" s="2" t="s">
        <v>37</v>
      </c>
    </row>
    <row r="405">
      <c r="A405" s="14">
        <v>44294.0</v>
      </c>
      <c r="B405" s="5" t="s">
        <v>421</v>
      </c>
      <c r="C405" s="2" t="s">
        <v>37</v>
      </c>
    </row>
    <row r="406">
      <c r="A406" s="14">
        <v>44295.0</v>
      </c>
      <c r="B406" s="5" t="s">
        <v>422</v>
      </c>
      <c r="C406" s="2" t="s">
        <v>37</v>
      </c>
    </row>
    <row r="407">
      <c r="A407" s="14">
        <v>44296.0</v>
      </c>
      <c r="B407" s="10" t="s">
        <v>423</v>
      </c>
      <c r="C407" s="2" t="s">
        <v>37</v>
      </c>
    </row>
    <row r="408">
      <c r="A408" s="14">
        <v>44297.0</v>
      </c>
      <c r="B408" s="5" t="s">
        <v>424</v>
      </c>
      <c r="C408" s="2" t="s">
        <v>37</v>
      </c>
    </row>
    <row r="409">
      <c r="A409" s="14">
        <v>44298.0</v>
      </c>
      <c r="B409" s="5" t="s">
        <v>425</v>
      </c>
      <c r="C409" s="2" t="s">
        <v>37</v>
      </c>
    </row>
    <row r="410">
      <c r="A410" s="14">
        <v>44299.0</v>
      </c>
      <c r="B410" s="5" t="s">
        <v>426</v>
      </c>
      <c r="C410" s="2" t="s">
        <v>37</v>
      </c>
    </row>
    <row r="411">
      <c r="A411" s="14">
        <v>44300.0</v>
      </c>
      <c r="B411" s="5" t="s">
        <v>427</v>
      </c>
      <c r="C411" s="2" t="s">
        <v>37</v>
      </c>
    </row>
    <row r="412">
      <c r="A412" s="14">
        <v>44301.0</v>
      </c>
      <c r="B412" s="17"/>
      <c r="C412" s="2" t="s">
        <v>37</v>
      </c>
    </row>
    <row r="413">
      <c r="A413" s="14">
        <v>44302.0</v>
      </c>
      <c r="B413" s="5" t="s">
        <v>428</v>
      </c>
      <c r="C413" s="2" t="s">
        <v>37</v>
      </c>
    </row>
    <row r="414">
      <c r="A414" s="14">
        <v>44303.0</v>
      </c>
      <c r="B414" s="5" t="s">
        <v>429</v>
      </c>
      <c r="C414" s="2" t="s">
        <v>37</v>
      </c>
    </row>
    <row r="415">
      <c r="A415" s="14">
        <v>44304.0</v>
      </c>
      <c r="B415" s="5" t="s">
        <v>430</v>
      </c>
      <c r="C415" s="2" t="s">
        <v>37</v>
      </c>
    </row>
    <row r="416">
      <c r="A416" s="14">
        <v>44305.0</v>
      </c>
      <c r="B416" s="5" t="s">
        <v>431</v>
      </c>
      <c r="C416" s="2" t="s">
        <v>37</v>
      </c>
    </row>
    <row r="417">
      <c r="A417" s="14">
        <v>44306.0</v>
      </c>
      <c r="B417" s="5" t="s">
        <v>432</v>
      </c>
      <c r="C417" s="2" t="s">
        <v>37</v>
      </c>
    </row>
    <row r="418">
      <c r="A418" s="14">
        <v>44307.0</v>
      </c>
      <c r="B418" s="5" t="s">
        <v>433</v>
      </c>
      <c r="C418" s="2" t="s">
        <v>37</v>
      </c>
    </row>
    <row r="419">
      <c r="A419" s="14">
        <v>44308.0</v>
      </c>
      <c r="B419" s="5" t="s">
        <v>434</v>
      </c>
      <c r="C419" s="2" t="s">
        <v>37</v>
      </c>
    </row>
    <row r="420">
      <c r="A420" s="14">
        <v>44309.0</v>
      </c>
      <c r="B420" s="5" t="s">
        <v>435</v>
      </c>
      <c r="C420" s="2" t="s">
        <v>37</v>
      </c>
    </row>
    <row r="421">
      <c r="A421" s="14">
        <v>44310.0</v>
      </c>
      <c r="B421" s="5" t="s">
        <v>436</v>
      </c>
      <c r="C421" s="2" t="s">
        <v>37</v>
      </c>
    </row>
    <row r="422">
      <c r="A422" s="14">
        <v>44311.0</v>
      </c>
      <c r="B422" s="5" t="s">
        <v>437</v>
      </c>
      <c r="C422" s="2" t="s">
        <v>37</v>
      </c>
    </row>
    <row r="423">
      <c r="A423" s="14">
        <v>44312.0</v>
      </c>
      <c r="B423" s="5" t="s">
        <v>438</v>
      </c>
      <c r="C423" s="2" t="s">
        <v>37</v>
      </c>
    </row>
    <row r="424">
      <c r="A424" s="14">
        <v>44313.0</v>
      </c>
      <c r="B424" s="5" t="s">
        <v>439</v>
      </c>
      <c r="C424" s="2" t="s">
        <v>37</v>
      </c>
    </row>
    <row r="425">
      <c r="A425" s="14">
        <v>44314.0</v>
      </c>
      <c r="B425" s="5" t="s">
        <v>440</v>
      </c>
      <c r="C425" s="2" t="s">
        <v>37</v>
      </c>
    </row>
    <row r="426">
      <c r="A426" s="14">
        <v>44315.0</v>
      </c>
      <c r="B426" s="5" t="s">
        <v>441</v>
      </c>
      <c r="C426" s="2" t="s">
        <v>37</v>
      </c>
    </row>
    <row r="427">
      <c r="A427" s="14">
        <v>44316.0</v>
      </c>
      <c r="B427" s="5" t="s">
        <v>442</v>
      </c>
      <c r="C427" s="2" t="s">
        <v>37</v>
      </c>
    </row>
    <row r="428">
      <c r="A428" s="14">
        <v>44317.0</v>
      </c>
      <c r="B428" s="5" t="s">
        <v>443</v>
      </c>
      <c r="C428" s="2" t="s">
        <v>37</v>
      </c>
    </row>
    <row r="429">
      <c r="A429" s="14">
        <v>44318.0</v>
      </c>
      <c r="B429" s="5" t="s">
        <v>444</v>
      </c>
      <c r="C429" s="2" t="s">
        <v>37</v>
      </c>
    </row>
    <row r="430">
      <c r="A430" s="14">
        <v>44319.0</v>
      </c>
      <c r="B430" s="10" t="s">
        <v>445</v>
      </c>
      <c r="C430" s="2" t="s">
        <v>37</v>
      </c>
    </row>
    <row r="431">
      <c r="A431" s="14">
        <v>44320.0</v>
      </c>
      <c r="B431" s="5" t="s">
        <v>446</v>
      </c>
      <c r="C431" s="2" t="s">
        <v>37</v>
      </c>
    </row>
    <row r="432">
      <c r="A432" s="14">
        <v>44321.0</v>
      </c>
      <c r="B432" s="5" t="s">
        <v>447</v>
      </c>
      <c r="C432" s="2" t="s">
        <v>37</v>
      </c>
    </row>
    <row r="433">
      <c r="A433" s="14">
        <v>44322.0</v>
      </c>
      <c r="B433" s="5" t="s">
        <v>448</v>
      </c>
      <c r="C433" s="2" t="s">
        <v>37</v>
      </c>
    </row>
    <row r="434">
      <c r="A434" s="14">
        <v>44323.0</v>
      </c>
      <c r="B434" s="5" t="s">
        <v>449</v>
      </c>
      <c r="C434" s="2" t="s">
        <v>37</v>
      </c>
    </row>
    <row r="435">
      <c r="A435" s="14">
        <v>44324.0</v>
      </c>
      <c r="B435" s="5" t="s">
        <v>450</v>
      </c>
      <c r="C435" s="2" t="s">
        <v>37</v>
      </c>
    </row>
    <row r="436">
      <c r="A436" s="14">
        <v>44325.0</v>
      </c>
      <c r="B436" s="5" t="s">
        <v>451</v>
      </c>
      <c r="C436" s="2" t="s">
        <v>37</v>
      </c>
    </row>
    <row r="437">
      <c r="A437" s="14">
        <v>44326.0</v>
      </c>
      <c r="B437" s="5" t="s">
        <v>452</v>
      </c>
      <c r="C437" s="2" t="s">
        <v>37</v>
      </c>
    </row>
    <row r="438">
      <c r="A438" s="14">
        <v>44327.0</v>
      </c>
      <c r="B438" s="5" t="s">
        <v>453</v>
      </c>
      <c r="C438" s="2" t="s">
        <v>37</v>
      </c>
    </row>
    <row r="439">
      <c r="A439" s="14">
        <v>44328.0</v>
      </c>
      <c r="B439" s="5" t="s">
        <v>454</v>
      </c>
      <c r="C439" s="2" t="s">
        <v>37</v>
      </c>
    </row>
    <row r="440">
      <c r="A440" s="14">
        <v>44329.0</v>
      </c>
      <c r="B440" s="5" t="s">
        <v>455</v>
      </c>
      <c r="C440" s="2" t="s">
        <v>37</v>
      </c>
    </row>
    <row r="441">
      <c r="A441" s="14">
        <v>44330.0</v>
      </c>
      <c r="B441" s="5" t="s">
        <v>456</v>
      </c>
      <c r="C441" s="2" t="s">
        <v>37</v>
      </c>
    </row>
    <row r="442">
      <c r="A442" s="14">
        <v>44331.0</v>
      </c>
      <c r="B442" s="5" t="s">
        <v>457</v>
      </c>
      <c r="C442" s="2" t="s">
        <v>37</v>
      </c>
    </row>
    <row r="443">
      <c r="A443" s="14">
        <v>44332.0</v>
      </c>
      <c r="B443" s="5" t="s">
        <v>458</v>
      </c>
      <c r="C443" s="2" t="s">
        <v>37</v>
      </c>
    </row>
    <row r="444">
      <c r="A444" s="14">
        <v>44333.0</v>
      </c>
      <c r="B444" s="5" t="s">
        <v>459</v>
      </c>
      <c r="C444" s="2" t="s">
        <v>37</v>
      </c>
    </row>
    <row r="445">
      <c r="A445" s="14">
        <v>44334.0</v>
      </c>
      <c r="B445" s="5" t="s">
        <v>460</v>
      </c>
      <c r="C445" s="2" t="s">
        <v>37</v>
      </c>
    </row>
    <row r="446">
      <c r="A446" s="14">
        <v>44335.0</v>
      </c>
      <c r="B446" s="17"/>
      <c r="C446" s="2" t="s">
        <v>37</v>
      </c>
    </row>
    <row r="447">
      <c r="A447" s="14">
        <v>44336.0</v>
      </c>
      <c r="B447" s="5" t="s">
        <v>461</v>
      </c>
      <c r="C447" s="2" t="s">
        <v>37</v>
      </c>
    </row>
    <row r="448">
      <c r="A448" s="14">
        <v>44337.0</v>
      </c>
      <c r="B448" s="5" t="s">
        <v>462</v>
      </c>
      <c r="C448" s="2" t="s">
        <v>37</v>
      </c>
    </row>
    <row r="449">
      <c r="A449" s="14">
        <v>44338.0</v>
      </c>
      <c r="B449" s="5" t="s">
        <v>463</v>
      </c>
      <c r="C449" s="2" t="s">
        <v>37</v>
      </c>
    </row>
    <row r="450">
      <c r="A450" s="14">
        <v>44339.0</v>
      </c>
      <c r="B450" s="5" t="s">
        <v>464</v>
      </c>
      <c r="C450" s="2" t="s">
        <v>37</v>
      </c>
    </row>
    <row r="451">
      <c r="A451" s="14">
        <v>44340.0</v>
      </c>
      <c r="B451" s="5" t="s">
        <v>465</v>
      </c>
      <c r="C451" s="2" t="s">
        <v>37</v>
      </c>
    </row>
    <row r="452">
      <c r="A452" s="14">
        <v>44341.0</v>
      </c>
      <c r="B452" s="5" t="s">
        <v>466</v>
      </c>
      <c r="C452" s="2" t="s">
        <v>37</v>
      </c>
    </row>
    <row r="453">
      <c r="A453" s="14">
        <v>44342.0</v>
      </c>
      <c r="B453" s="5" t="s">
        <v>467</v>
      </c>
      <c r="C453" s="2" t="s">
        <v>37</v>
      </c>
    </row>
    <row r="454">
      <c r="A454" s="14">
        <v>44343.0</v>
      </c>
      <c r="B454" s="10" t="s">
        <v>468</v>
      </c>
      <c r="C454" s="2" t="s">
        <v>37</v>
      </c>
    </row>
    <row r="455">
      <c r="A455" s="14">
        <v>44344.0</v>
      </c>
      <c r="B455" s="5" t="s">
        <v>469</v>
      </c>
      <c r="C455" s="2" t="s">
        <v>37</v>
      </c>
    </row>
    <row r="456">
      <c r="A456" s="14">
        <v>44345.0</v>
      </c>
      <c r="B456" s="5" t="s">
        <v>470</v>
      </c>
      <c r="C456" s="2" t="s">
        <v>37</v>
      </c>
    </row>
    <row r="457">
      <c r="A457" s="14">
        <v>44346.0</v>
      </c>
      <c r="B457" s="5" t="s">
        <v>471</v>
      </c>
      <c r="C457" s="2" t="s">
        <v>37</v>
      </c>
    </row>
    <row r="458">
      <c r="A458" s="14">
        <v>44347.0</v>
      </c>
      <c r="B458" s="5" t="s">
        <v>472</v>
      </c>
      <c r="C458" s="2" t="s">
        <v>37</v>
      </c>
    </row>
    <row r="459">
      <c r="A459" s="14">
        <v>44348.0</v>
      </c>
      <c r="B459" s="5" t="s">
        <v>473</v>
      </c>
      <c r="C459" s="2" t="s">
        <v>37</v>
      </c>
    </row>
    <row r="460">
      <c r="A460" s="14">
        <v>44349.0</v>
      </c>
      <c r="B460" s="5" t="s">
        <v>474</v>
      </c>
      <c r="C460" s="2" t="s">
        <v>37</v>
      </c>
    </row>
    <row r="461">
      <c r="A461" s="14">
        <v>44350.0</v>
      </c>
      <c r="B461" s="5" t="s">
        <v>475</v>
      </c>
      <c r="C461" s="2" t="s">
        <v>37</v>
      </c>
    </row>
    <row r="462">
      <c r="A462" s="14">
        <v>44351.0</v>
      </c>
      <c r="B462" s="5" t="s">
        <v>476</v>
      </c>
      <c r="C462" s="2" t="s">
        <v>37</v>
      </c>
    </row>
    <row r="463">
      <c r="A463" s="14">
        <v>44352.0</v>
      </c>
      <c r="B463" s="5" t="s">
        <v>477</v>
      </c>
      <c r="C463" s="2" t="s">
        <v>37</v>
      </c>
    </row>
    <row r="464">
      <c r="A464" s="14">
        <v>44353.0</v>
      </c>
      <c r="B464" s="5" t="s">
        <v>478</v>
      </c>
      <c r="C464" s="2" t="s">
        <v>37</v>
      </c>
    </row>
    <row r="465">
      <c r="A465" s="14">
        <v>44354.0</v>
      </c>
      <c r="B465" s="5" t="s">
        <v>479</v>
      </c>
      <c r="C465" s="2" t="s">
        <v>37</v>
      </c>
    </row>
    <row r="466">
      <c r="A466" s="14">
        <v>44355.0</v>
      </c>
      <c r="B466" s="5" t="s">
        <v>480</v>
      </c>
      <c r="C466" s="2" t="s">
        <v>37</v>
      </c>
    </row>
    <row r="467">
      <c r="A467" s="14">
        <v>44356.0</v>
      </c>
      <c r="B467" s="5" t="s">
        <v>481</v>
      </c>
      <c r="C467" s="2" t="s">
        <v>37</v>
      </c>
    </row>
    <row r="468">
      <c r="A468" s="14">
        <v>44357.0</v>
      </c>
      <c r="B468" s="5" t="s">
        <v>482</v>
      </c>
      <c r="C468" s="2" t="s">
        <v>37</v>
      </c>
    </row>
    <row r="469">
      <c r="A469" s="14">
        <v>44358.0</v>
      </c>
      <c r="B469" s="5" t="s">
        <v>483</v>
      </c>
      <c r="C469" s="2" t="s">
        <v>37</v>
      </c>
    </row>
    <row r="470">
      <c r="A470" s="14">
        <v>44359.0</v>
      </c>
      <c r="B470" s="5" t="s">
        <v>484</v>
      </c>
      <c r="C470" s="2" t="s">
        <v>37</v>
      </c>
    </row>
    <row r="471">
      <c r="A471" s="14">
        <v>44360.0</v>
      </c>
      <c r="B471" s="5" t="s">
        <v>485</v>
      </c>
      <c r="C471" s="2" t="s">
        <v>37</v>
      </c>
    </row>
    <row r="472">
      <c r="A472" s="14">
        <v>44361.0</v>
      </c>
      <c r="B472" s="17"/>
      <c r="C472" s="2" t="s">
        <v>37</v>
      </c>
    </row>
    <row r="473">
      <c r="A473" s="14">
        <v>44362.0</v>
      </c>
      <c r="B473" s="5" t="s">
        <v>486</v>
      </c>
      <c r="C473" s="2" t="s">
        <v>37</v>
      </c>
    </row>
    <row r="474">
      <c r="A474" s="14">
        <v>44363.0</v>
      </c>
      <c r="B474" s="5" t="s">
        <v>487</v>
      </c>
      <c r="C474" s="2" t="s">
        <v>37</v>
      </c>
    </row>
    <row r="475">
      <c r="A475" s="14">
        <v>44364.0</v>
      </c>
      <c r="B475" s="5" t="s">
        <v>488</v>
      </c>
      <c r="C475" s="2" t="s">
        <v>37</v>
      </c>
    </row>
    <row r="476">
      <c r="A476" s="14">
        <v>44365.0</v>
      </c>
      <c r="B476" s="5" t="s">
        <v>489</v>
      </c>
      <c r="C476" s="2" t="s">
        <v>37</v>
      </c>
    </row>
    <row r="477">
      <c r="A477" s="14">
        <v>44366.0</v>
      </c>
      <c r="B477" s="10" t="s">
        <v>490</v>
      </c>
      <c r="C477" s="2" t="s">
        <v>37</v>
      </c>
    </row>
    <row r="478">
      <c r="A478" s="14">
        <v>44367.0</v>
      </c>
      <c r="B478" s="5" t="s">
        <v>491</v>
      </c>
      <c r="C478" s="2" t="s">
        <v>37</v>
      </c>
    </row>
    <row r="479">
      <c r="A479" s="14">
        <v>44368.0</v>
      </c>
      <c r="B479" s="5" t="s">
        <v>492</v>
      </c>
      <c r="C479" s="2" t="s">
        <v>37</v>
      </c>
    </row>
    <row r="480">
      <c r="A480" s="14">
        <v>44369.0</v>
      </c>
      <c r="B480" s="5" t="s">
        <v>493</v>
      </c>
      <c r="C480" s="2" t="s">
        <v>37</v>
      </c>
    </row>
    <row r="481">
      <c r="A481" s="14">
        <v>44370.0</v>
      </c>
      <c r="B481" s="5" t="s">
        <v>494</v>
      </c>
      <c r="C481" s="2" t="s">
        <v>37</v>
      </c>
    </row>
    <row r="482">
      <c r="A482" s="14">
        <v>44371.0</v>
      </c>
      <c r="B482" s="5" t="s">
        <v>495</v>
      </c>
      <c r="C482" s="2" t="s">
        <v>37</v>
      </c>
    </row>
    <row r="483">
      <c r="A483" s="14">
        <v>44372.0</v>
      </c>
      <c r="B483" s="5" t="s">
        <v>496</v>
      </c>
      <c r="C483" s="2" t="s">
        <v>37</v>
      </c>
    </row>
    <row r="484">
      <c r="A484" s="14">
        <v>44373.0</v>
      </c>
      <c r="B484" s="5" t="s">
        <v>497</v>
      </c>
      <c r="C484" s="2" t="s">
        <v>37</v>
      </c>
    </row>
    <row r="485">
      <c r="A485" s="14">
        <v>44374.0</v>
      </c>
      <c r="B485" s="5" t="s">
        <v>498</v>
      </c>
      <c r="C485" s="2" t="s">
        <v>37</v>
      </c>
    </row>
    <row r="486">
      <c r="A486" s="14">
        <v>44375.0</v>
      </c>
      <c r="B486" s="5" t="s">
        <v>499</v>
      </c>
      <c r="C486" s="2" t="s">
        <v>37</v>
      </c>
    </row>
    <row r="487">
      <c r="A487" s="14">
        <v>44376.0</v>
      </c>
      <c r="B487" s="5" t="s">
        <v>500</v>
      </c>
      <c r="C487" s="2" t="s">
        <v>37</v>
      </c>
    </row>
    <row r="488">
      <c r="A488" s="14">
        <v>44377.0</v>
      </c>
      <c r="B488" s="5" t="s">
        <v>501</v>
      </c>
      <c r="C488" s="2" t="s">
        <v>37</v>
      </c>
    </row>
    <row r="489">
      <c r="A489" s="18">
        <v>44378.0</v>
      </c>
      <c r="B489" s="5" t="s">
        <v>502</v>
      </c>
      <c r="C489" s="2" t="s">
        <v>37</v>
      </c>
    </row>
    <row r="490">
      <c r="A490" s="18">
        <v>44379.0</v>
      </c>
      <c r="B490" s="5" t="s">
        <v>503</v>
      </c>
      <c r="C490" s="19" t="s">
        <v>37</v>
      </c>
    </row>
    <row r="491">
      <c r="A491" s="18">
        <v>44380.0</v>
      </c>
      <c r="B491" s="5" t="s">
        <v>504</v>
      </c>
      <c r="C491" s="2" t="s">
        <v>37</v>
      </c>
    </row>
    <row r="492">
      <c r="A492" s="18">
        <v>44381.0</v>
      </c>
      <c r="B492" s="5" t="s">
        <v>505</v>
      </c>
      <c r="C492" s="2" t="s">
        <v>37</v>
      </c>
    </row>
    <row r="493">
      <c r="A493" s="18">
        <v>44382.0</v>
      </c>
      <c r="B493" s="5" t="s">
        <v>506</v>
      </c>
      <c r="C493" s="2" t="s">
        <v>37</v>
      </c>
    </row>
    <row r="494">
      <c r="A494" s="18">
        <v>44383.0</v>
      </c>
      <c r="B494" s="5" t="s">
        <v>507</v>
      </c>
      <c r="C494" s="2" t="s">
        <v>37</v>
      </c>
    </row>
    <row r="495">
      <c r="A495" s="18">
        <v>44384.0</v>
      </c>
      <c r="B495" s="5" t="s">
        <v>508</v>
      </c>
      <c r="C495" s="2" t="s">
        <v>37</v>
      </c>
    </row>
    <row r="496">
      <c r="A496" s="18">
        <v>44385.0</v>
      </c>
      <c r="B496" s="5" t="s">
        <v>509</v>
      </c>
      <c r="C496" s="2" t="s">
        <v>37</v>
      </c>
    </row>
    <row r="497">
      <c r="A497" s="18">
        <v>44386.0</v>
      </c>
      <c r="B497" s="5" t="s">
        <v>510</v>
      </c>
      <c r="C497" s="2" t="s">
        <v>37</v>
      </c>
    </row>
    <row r="498">
      <c r="A498" s="18"/>
      <c r="B498" s="17"/>
    </row>
    <row r="499">
      <c r="A499" s="18"/>
      <c r="B499" s="17"/>
    </row>
    <row r="500">
      <c r="A500" s="20"/>
      <c r="B500" s="17"/>
    </row>
    <row r="501">
      <c r="A501" s="20"/>
      <c r="B501" s="17"/>
    </row>
    <row r="502">
      <c r="A502" s="20"/>
      <c r="B502" s="17"/>
    </row>
    <row r="503">
      <c r="A503" s="20"/>
      <c r="B503" s="17"/>
    </row>
    <row r="504">
      <c r="A504" s="20"/>
      <c r="B504" s="17"/>
    </row>
    <row r="505">
      <c r="A505" s="20"/>
      <c r="B505" s="17"/>
    </row>
    <row r="506">
      <c r="A506" s="20"/>
      <c r="B506" s="17"/>
    </row>
    <row r="507">
      <c r="A507" s="20"/>
      <c r="B507" s="17"/>
    </row>
    <row r="508">
      <c r="A508" s="20"/>
      <c r="B508" s="17"/>
    </row>
    <row r="509">
      <c r="A509" s="20"/>
      <c r="B509" s="17"/>
    </row>
    <row r="510">
      <c r="A510" s="20"/>
      <c r="B510" s="17"/>
    </row>
    <row r="511">
      <c r="A511" s="20"/>
      <c r="B511" s="17"/>
    </row>
    <row r="512">
      <c r="A512" s="20"/>
      <c r="B512" s="17"/>
    </row>
    <row r="513">
      <c r="A513" s="20"/>
      <c r="B513" s="17"/>
    </row>
    <row r="514">
      <c r="A514" s="20"/>
      <c r="B514" s="17"/>
    </row>
    <row r="515">
      <c r="A515" s="20"/>
      <c r="B515" s="17"/>
    </row>
    <row r="516">
      <c r="A516" s="20"/>
      <c r="B516" s="17"/>
    </row>
    <row r="517">
      <c r="A517" s="20"/>
      <c r="B517" s="17"/>
    </row>
    <row r="518">
      <c r="A518" s="20"/>
      <c r="B518" s="17"/>
    </row>
    <row r="519">
      <c r="A519" s="20"/>
      <c r="B519" s="17"/>
    </row>
    <row r="520">
      <c r="A520" s="20"/>
      <c r="B520" s="17"/>
    </row>
    <row r="521">
      <c r="A521" s="20"/>
      <c r="B521" s="17"/>
    </row>
    <row r="522">
      <c r="A522" s="20"/>
      <c r="B522" s="17"/>
    </row>
    <row r="523">
      <c r="A523" s="20"/>
      <c r="B523" s="17"/>
    </row>
    <row r="524">
      <c r="A524" s="20"/>
      <c r="B524" s="17"/>
    </row>
    <row r="525">
      <c r="A525" s="20"/>
      <c r="B525" s="17"/>
    </row>
    <row r="526">
      <c r="A526" s="20"/>
      <c r="B526" s="17"/>
    </row>
    <row r="527">
      <c r="A527" s="20"/>
      <c r="B527" s="17"/>
    </row>
    <row r="528">
      <c r="A528" s="20"/>
      <c r="B528" s="17"/>
    </row>
    <row r="529">
      <c r="A529" s="20"/>
      <c r="B529" s="17"/>
    </row>
    <row r="530">
      <c r="A530" s="20"/>
      <c r="B530" s="17"/>
    </row>
    <row r="531">
      <c r="A531" s="20"/>
      <c r="B531" s="17"/>
    </row>
    <row r="532">
      <c r="A532" s="20"/>
      <c r="B532" s="17"/>
    </row>
    <row r="533">
      <c r="A533" s="20"/>
      <c r="B533" s="17"/>
    </row>
    <row r="534">
      <c r="A534" s="20"/>
      <c r="B534" s="17"/>
    </row>
    <row r="535">
      <c r="A535" s="20"/>
      <c r="B535" s="17"/>
    </row>
    <row r="536">
      <c r="A536" s="20"/>
      <c r="B536" s="17"/>
    </row>
    <row r="537">
      <c r="A537" s="20"/>
      <c r="B537" s="17"/>
    </row>
    <row r="538">
      <c r="A538" s="20"/>
      <c r="B538" s="17"/>
    </row>
    <row r="539">
      <c r="A539" s="20"/>
      <c r="B539" s="17"/>
    </row>
    <row r="540">
      <c r="A540" s="20"/>
      <c r="B540" s="17"/>
    </row>
    <row r="541">
      <c r="A541" s="20"/>
      <c r="B541" s="17"/>
    </row>
    <row r="542">
      <c r="A542" s="20"/>
      <c r="B542" s="17"/>
    </row>
    <row r="543">
      <c r="A543" s="20"/>
      <c r="B543" s="17"/>
    </row>
    <row r="544">
      <c r="A544" s="20"/>
      <c r="B544" s="17"/>
    </row>
    <row r="545">
      <c r="A545" s="20"/>
      <c r="B545" s="17"/>
    </row>
    <row r="546">
      <c r="A546" s="20"/>
      <c r="B546" s="17"/>
    </row>
    <row r="547">
      <c r="A547" s="20"/>
      <c r="B547" s="17"/>
    </row>
    <row r="548">
      <c r="A548" s="20"/>
      <c r="B548" s="17"/>
    </row>
    <row r="549">
      <c r="A549" s="20"/>
      <c r="B549" s="17"/>
    </row>
    <row r="550">
      <c r="A550" s="20"/>
      <c r="B550" s="17"/>
    </row>
    <row r="551">
      <c r="A551" s="20"/>
      <c r="B551" s="17"/>
    </row>
    <row r="552">
      <c r="A552" s="20"/>
      <c r="B552" s="17"/>
    </row>
    <row r="553">
      <c r="A553" s="20"/>
      <c r="B553" s="17"/>
    </row>
    <row r="554">
      <c r="A554" s="20"/>
      <c r="B554" s="17"/>
    </row>
    <row r="555">
      <c r="A555" s="20"/>
      <c r="B555" s="17"/>
    </row>
    <row r="556">
      <c r="A556" s="20"/>
      <c r="B556" s="17"/>
    </row>
    <row r="557">
      <c r="A557" s="20"/>
      <c r="B557" s="17"/>
    </row>
    <row r="558">
      <c r="A558" s="20"/>
      <c r="B558" s="17"/>
    </row>
    <row r="559">
      <c r="A559" s="20"/>
      <c r="B559" s="17"/>
    </row>
    <row r="560">
      <c r="A560" s="20"/>
      <c r="B560" s="17"/>
    </row>
    <row r="561">
      <c r="A561" s="20"/>
      <c r="B561" s="17"/>
    </row>
    <row r="562">
      <c r="A562" s="20"/>
      <c r="B562" s="17"/>
    </row>
    <row r="563">
      <c r="A563" s="20"/>
      <c r="B563" s="17"/>
    </row>
    <row r="564">
      <c r="A564" s="20"/>
      <c r="B564" s="17"/>
    </row>
    <row r="565">
      <c r="A565" s="20"/>
      <c r="B565" s="17"/>
    </row>
    <row r="566">
      <c r="A566" s="20"/>
      <c r="B566" s="17"/>
    </row>
    <row r="567">
      <c r="A567" s="20"/>
      <c r="B567" s="17"/>
    </row>
    <row r="568">
      <c r="A568" s="20"/>
      <c r="B568" s="17"/>
    </row>
    <row r="569">
      <c r="A569" s="20"/>
      <c r="B569" s="17"/>
    </row>
    <row r="570">
      <c r="A570" s="20"/>
      <c r="B570" s="17"/>
    </row>
    <row r="571">
      <c r="A571" s="20"/>
      <c r="B571" s="17"/>
    </row>
    <row r="572">
      <c r="A572" s="20"/>
      <c r="B572" s="17"/>
    </row>
    <row r="573">
      <c r="A573" s="20"/>
      <c r="B573" s="17"/>
    </row>
    <row r="574">
      <c r="A574" s="20"/>
      <c r="B574" s="17"/>
    </row>
    <row r="575">
      <c r="A575" s="20"/>
      <c r="B575" s="17"/>
    </row>
    <row r="576">
      <c r="A576" s="20"/>
      <c r="B576" s="17"/>
    </row>
    <row r="577">
      <c r="A577" s="20"/>
      <c r="B577" s="17"/>
    </row>
    <row r="578">
      <c r="A578" s="20"/>
      <c r="B578" s="17"/>
    </row>
    <row r="579">
      <c r="A579" s="20"/>
      <c r="B579" s="17"/>
    </row>
    <row r="580">
      <c r="A580" s="20"/>
      <c r="B580" s="17"/>
    </row>
    <row r="581">
      <c r="A581" s="20"/>
      <c r="B581" s="17"/>
    </row>
    <row r="582">
      <c r="A582" s="20"/>
      <c r="B582" s="17"/>
    </row>
    <row r="583">
      <c r="A583" s="20"/>
      <c r="B583" s="17"/>
    </row>
    <row r="584">
      <c r="A584" s="20"/>
      <c r="B584" s="17"/>
    </row>
    <row r="585">
      <c r="A585" s="20"/>
      <c r="B585" s="17"/>
    </row>
    <row r="586">
      <c r="A586" s="20"/>
      <c r="B586" s="17"/>
    </row>
    <row r="587">
      <c r="A587" s="20"/>
      <c r="B587" s="17"/>
    </row>
    <row r="588">
      <c r="A588" s="20"/>
      <c r="B588" s="17"/>
    </row>
    <row r="589">
      <c r="A589" s="20"/>
      <c r="B589" s="17"/>
    </row>
    <row r="590">
      <c r="A590" s="20"/>
      <c r="B590" s="17"/>
    </row>
    <row r="591">
      <c r="A591" s="20"/>
      <c r="B591" s="17"/>
    </row>
    <row r="592">
      <c r="A592" s="20"/>
      <c r="B592" s="17"/>
    </row>
    <row r="593">
      <c r="A593" s="20"/>
      <c r="B593" s="17"/>
    </row>
    <row r="594">
      <c r="A594" s="20"/>
      <c r="B594" s="17"/>
    </row>
    <row r="595">
      <c r="A595" s="20"/>
      <c r="B595" s="17"/>
    </row>
    <row r="596">
      <c r="A596" s="20"/>
      <c r="B596" s="17"/>
    </row>
    <row r="597">
      <c r="A597" s="20"/>
      <c r="B597" s="17"/>
    </row>
    <row r="598">
      <c r="A598" s="20"/>
      <c r="B598" s="17"/>
    </row>
    <row r="599">
      <c r="A599" s="20"/>
      <c r="B599" s="17"/>
    </row>
    <row r="600">
      <c r="A600" s="20"/>
      <c r="B600" s="17"/>
    </row>
    <row r="601">
      <c r="A601" s="20"/>
      <c r="B601" s="17"/>
    </row>
    <row r="602">
      <c r="A602" s="20"/>
      <c r="B602" s="17"/>
    </row>
    <row r="603">
      <c r="A603" s="20"/>
      <c r="B603" s="17"/>
    </row>
    <row r="604">
      <c r="A604" s="20"/>
      <c r="B604" s="17"/>
    </row>
    <row r="605">
      <c r="A605" s="20"/>
      <c r="B605" s="17"/>
    </row>
    <row r="606">
      <c r="A606" s="20"/>
      <c r="B606" s="17"/>
    </row>
    <row r="607">
      <c r="A607" s="20"/>
      <c r="B607" s="17"/>
    </row>
    <row r="608">
      <c r="A608" s="20"/>
      <c r="B608" s="17"/>
    </row>
    <row r="609">
      <c r="A609" s="20"/>
      <c r="B609" s="17"/>
    </row>
    <row r="610">
      <c r="A610" s="20"/>
      <c r="B610" s="17"/>
    </row>
    <row r="611">
      <c r="A611" s="20"/>
      <c r="B611" s="17"/>
    </row>
    <row r="612">
      <c r="A612" s="20"/>
      <c r="B612" s="17"/>
    </row>
    <row r="613">
      <c r="A613" s="20"/>
      <c r="B613" s="17"/>
    </row>
    <row r="614">
      <c r="A614" s="20"/>
      <c r="B614" s="17"/>
    </row>
    <row r="615">
      <c r="A615" s="20"/>
      <c r="B615" s="17"/>
    </row>
    <row r="616">
      <c r="A616" s="20"/>
      <c r="B616" s="17"/>
    </row>
    <row r="617">
      <c r="A617" s="20"/>
      <c r="B617" s="17"/>
    </row>
    <row r="618">
      <c r="A618" s="20"/>
      <c r="B618" s="17"/>
    </row>
    <row r="619">
      <c r="A619" s="20"/>
      <c r="B619" s="17"/>
    </row>
    <row r="620">
      <c r="A620" s="20"/>
      <c r="B620" s="17"/>
    </row>
    <row r="621">
      <c r="A621" s="20"/>
      <c r="B621" s="17"/>
    </row>
    <row r="622">
      <c r="A622" s="20"/>
      <c r="B622" s="17"/>
    </row>
    <row r="623">
      <c r="A623" s="20"/>
      <c r="B623" s="17"/>
    </row>
    <row r="624">
      <c r="A624" s="20"/>
      <c r="B624" s="17"/>
    </row>
    <row r="625">
      <c r="A625" s="20"/>
      <c r="B625" s="17"/>
    </row>
    <row r="626">
      <c r="A626" s="20"/>
      <c r="B626" s="17"/>
    </row>
    <row r="627">
      <c r="A627" s="20"/>
      <c r="B627" s="17"/>
    </row>
    <row r="628">
      <c r="A628" s="20"/>
      <c r="B628" s="17"/>
    </row>
    <row r="629">
      <c r="A629" s="20"/>
      <c r="B629" s="17"/>
    </row>
    <row r="630">
      <c r="A630" s="20"/>
      <c r="B630" s="17"/>
    </row>
    <row r="631">
      <c r="A631" s="20"/>
      <c r="B631" s="17"/>
    </row>
    <row r="632">
      <c r="A632" s="20"/>
      <c r="B632" s="17"/>
    </row>
    <row r="633">
      <c r="A633" s="20"/>
      <c r="B633" s="17"/>
    </row>
    <row r="634">
      <c r="A634" s="20"/>
      <c r="B634" s="17"/>
    </row>
    <row r="635">
      <c r="A635" s="20"/>
      <c r="B635" s="17"/>
    </row>
    <row r="636">
      <c r="A636" s="20"/>
      <c r="B636" s="17"/>
    </row>
    <row r="637">
      <c r="A637" s="20"/>
      <c r="B637" s="17"/>
    </row>
    <row r="638">
      <c r="A638" s="20"/>
      <c r="B638" s="17"/>
    </row>
    <row r="639">
      <c r="A639" s="20"/>
      <c r="B639" s="17"/>
    </row>
    <row r="640">
      <c r="A640" s="20"/>
      <c r="B640" s="17"/>
    </row>
    <row r="641">
      <c r="A641" s="20"/>
      <c r="B641" s="17"/>
    </row>
    <row r="642">
      <c r="A642" s="20"/>
      <c r="B642" s="17"/>
    </row>
    <row r="643">
      <c r="A643" s="20"/>
      <c r="B643" s="17"/>
    </row>
    <row r="644">
      <c r="A644" s="20"/>
      <c r="B644" s="17"/>
    </row>
    <row r="645">
      <c r="A645" s="20"/>
      <c r="B645" s="17"/>
    </row>
    <row r="646">
      <c r="A646" s="20"/>
      <c r="B646" s="17"/>
    </row>
    <row r="647">
      <c r="A647" s="20"/>
      <c r="B647" s="17"/>
    </row>
    <row r="648">
      <c r="A648" s="20"/>
      <c r="B648" s="17"/>
    </row>
    <row r="649">
      <c r="A649" s="20"/>
      <c r="B649" s="17"/>
    </row>
    <row r="650">
      <c r="A650" s="20"/>
      <c r="B650" s="17"/>
    </row>
    <row r="651">
      <c r="A651" s="20"/>
      <c r="B651" s="17"/>
    </row>
    <row r="652">
      <c r="A652" s="20"/>
      <c r="B652" s="17"/>
    </row>
    <row r="653">
      <c r="A653" s="20"/>
      <c r="B653" s="17"/>
    </row>
    <row r="654">
      <c r="A654" s="20"/>
      <c r="B654" s="17"/>
    </row>
    <row r="655">
      <c r="A655" s="20"/>
      <c r="B655" s="17"/>
    </row>
    <row r="656">
      <c r="A656" s="20"/>
      <c r="B656" s="17"/>
    </row>
    <row r="657">
      <c r="A657" s="20"/>
      <c r="B657" s="17"/>
    </row>
    <row r="658">
      <c r="A658" s="20"/>
      <c r="B658" s="17"/>
    </row>
    <row r="659">
      <c r="A659" s="20"/>
      <c r="B659" s="17"/>
    </row>
    <row r="660">
      <c r="A660" s="20"/>
      <c r="B660" s="17"/>
    </row>
    <row r="661">
      <c r="A661" s="20"/>
      <c r="B661" s="17"/>
    </row>
    <row r="662">
      <c r="A662" s="20"/>
      <c r="B662" s="17"/>
    </row>
    <row r="663">
      <c r="A663" s="20"/>
      <c r="B663" s="17"/>
    </row>
    <row r="664">
      <c r="A664" s="20"/>
      <c r="B664" s="17"/>
    </row>
    <row r="665">
      <c r="A665" s="20"/>
      <c r="B665" s="17"/>
    </row>
    <row r="666">
      <c r="A666" s="20"/>
      <c r="B666" s="17"/>
    </row>
    <row r="667">
      <c r="A667" s="20"/>
      <c r="B667" s="17"/>
    </row>
    <row r="668">
      <c r="A668" s="20"/>
      <c r="B668" s="17"/>
    </row>
    <row r="669">
      <c r="A669" s="20"/>
      <c r="B669" s="17"/>
    </row>
    <row r="670">
      <c r="A670" s="20"/>
      <c r="B670" s="17"/>
    </row>
    <row r="671">
      <c r="A671" s="20"/>
      <c r="B671" s="17"/>
    </row>
    <row r="672">
      <c r="A672" s="20"/>
      <c r="B672" s="17"/>
    </row>
    <row r="673">
      <c r="A673" s="20"/>
      <c r="B673" s="17"/>
    </row>
    <row r="674">
      <c r="A674" s="20"/>
      <c r="B674" s="17"/>
    </row>
    <row r="675">
      <c r="A675" s="20"/>
      <c r="B675" s="17"/>
    </row>
    <row r="676">
      <c r="A676" s="20"/>
      <c r="B676" s="17"/>
    </row>
    <row r="677">
      <c r="A677" s="20"/>
      <c r="B677" s="17"/>
    </row>
    <row r="678">
      <c r="A678" s="20"/>
      <c r="B678" s="17"/>
    </row>
    <row r="679">
      <c r="A679" s="20"/>
      <c r="B679" s="17"/>
    </row>
    <row r="680">
      <c r="A680" s="20"/>
      <c r="B680" s="17"/>
    </row>
    <row r="681">
      <c r="A681" s="20"/>
      <c r="B681" s="17"/>
    </row>
    <row r="682">
      <c r="A682" s="20"/>
      <c r="B682" s="17"/>
    </row>
    <row r="683">
      <c r="A683" s="20"/>
      <c r="B683" s="17"/>
    </row>
    <row r="684">
      <c r="A684" s="20"/>
      <c r="B684" s="17"/>
    </row>
    <row r="685">
      <c r="A685" s="20"/>
      <c r="B685" s="17"/>
    </row>
    <row r="686">
      <c r="A686" s="20"/>
      <c r="B686" s="17"/>
    </row>
    <row r="687">
      <c r="A687" s="20"/>
      <c r="B687" s="17"/>
    </row>
    <row r="688">
      <c r="A688" s="20"/>
      <c r="B688" s="17"/>
    </row>
    <row r="689">
      <c r="A689" s="20"/>
      <c r="B689" s="17"/>
    </row>
    <row r="690">
      <c r="A690" s="20"/>
      <c r="B690" s="17"/>
    </row>
    <row r="691">
      <c r="A691" s="20"/>
      <c r="B691" s="17"/>
    </row>
    <row r="692">
      <c r="A692" s="20"/>
      <c r="B692" s="17"/>
    </row>
    <row r="693">
      <c r="A693" s="20"/>
      <c r="B693" s="17"/>
    </row>
    <row r="694">
      <c r="A694" s="20"/>
      <c r="B694" s="17"/>
    </row>
    <row r="695">
      <c r="A695" s="20"/>
      <c r="B695" s="17"/>
    </row>
    <row r="696">
      <c r="A696" s="20"/>
      <c r="B696" s="17"/>
    </row>
    <row r="697">
      <c r="A697" s="20"/>
      <c r="B697" s="17"/>
    </row>
    <row r="698">
      <c r="A698" s="20"/>
      <c r="B698" s="17"/>
    </row>
    <row r="699">
      <c r="A699" s="20"/>
      <c r="B699" s="17"/>
    </row>
    <row r="700">
      <c r="A700" s="20"/>
      <c r="B700" s="17"/>
    </row>
    <row r="701">
      <c r="A701" s="20"/>
      <c r="B701" s="17"/>
    </row>
    <row r="702">
      <c r="A702" s="20"/>
      <c r="B702" s="17"/>
    </row>
    <row r="703">
      <c r="A703" s="20"/>
      <c r="B703" s="17"/>
    </row>
    <row r="704">
      <c r="A704" s="20"/>
      <c r="B704" s="17"/>
    </row>
    <row r="705">
      <c r="A705" s="20"/>
      <c r="B705" s="17"/>
    </row>
    <row r="706">
      <c r="A706" s="20"/>
      <c r="B706" s="17"/>
    </row>
    <row r="707">
      <c r="A707" s="20"/>
      <c r="B707" s="17"/>
    </row>
    <row r="708">
      <c r="A708" s="20"/>
      <c r="B708" s="17"/>
    </row>
    <row r="709">
      <c r="A709" s="20"/>
      <c r="B709" s="17"/>
    </row>
    <row r="710">
      <c r="A710" s="20"/>
      <c r="B710" s="17"/>
    </row>
    <row r="711">
      <c r="A711" s="20"/>
      <c r="B711" s="17"/>
    </row>
    <row r="712">
      <c r="A712" s="20"/>
      <c r="B712" s="17"/>
    </row>
    <row r="713">
      <c r="A713" s="20"/>
      <c r="B713" s="17"/>
    </row>
    <row r="714">
      <c r="A714" s="20"/>
      <c r="B714" s="17"/>
    </row>
    <row r="715">
      <c r="A715" s="20"/>
      <c r="B715" s="17"/>
    </row>
    <row r="716">
      <c r="A716" s="20"/>
      <c r="B716" s="17"/>
    </row>
    <row r="717">
      <c r="A717" s="20"/>
      <c r="B717" s="17"/>
    </row>
    <row r="718">
      <c r="A718" s="20"/>
      <c r="B718" s="17"/>
    </row>
    <row r="719">
      <c r="A719" s="20"/>
      <c r="B719" s="17"/>
    </row>
    <row r="720">
      <c r="A720" s="20"/>
      <c r="B720" s="17"/>
    </row>
    <row r="721">
      <c r="A721" s="20"/>
      <c r="B721" s="17"/>
    </row>
    <row r="722">
      <c r="A722" s="20"/>
      <c r="B722" s="17"/>
    </row>
    <row r="723">
      <c r="A723" s="20"/>
      <c r="B723" s="17"/>
    </row>
    <row r="724">
      <c r="A724" s="20"/>
      <c r="B724" s="17"/>
    </row>
    <row r="725">
      <c r="A725" s="20"/>
      <c r="B725" s="17"/>
    </row>
    <row r="726">
      <c r="A726" s="20"/>
      <c r="B726" s="17"/>
    </row>
    <row r="727">
      <c r="A727" s="20"/>
      <c r="B727" s="17"/>
    </row>
    <row r="728">
      <c r="A728" s="20"/>
      <c r="B728" s="17"/>
    </row>
    <row r="729">
      <c r="A729" s="20"/>
      <c r="B729" s="17"/>
    </row>
    <row r="730">
      <c r="A730" s="20"/>
      <c r="B730" s="17"/>
    </row>
    <row r="731">
      <c r="A731" s="20"/>
      <c r="B731" s="17"/>
    </row>
    <row r="732">
      <c r="A732" s="20"/>
      <c r="B732" s="17"/>
    </row>
    <row r="733">
      <c r="A733" s="20"/>
      <c r="B733" s="17"/>
    </row>
    <row r="734">
      <c r="A734" s="20"/>
      <c r="B734" s="17"/>
    </row>
    <row r="735">
      <c r="A735" s="20"/>
      <c r="B735" s="17"/>
    </row>
    <row r="736">
      <c r="A736" s="20"/>
      <c r="B736" s="17"/>
    </row>
    <row r="737">
      <c r="A737" s="20"/>
      <c r="B737" s="17"/>
    </row>
    <row r="738">
      <c r="A738" s="20"/>
      <c r="B738" s="17"/>
    </row>
    <row r="739">
      <c r="A739" s="20"/>
      <c r="B739" s="17"/>
    </row>
    <row r="740">
      <c r="A740" s="20"/>
      <c r="B740" s="17"/>
    </row>
    <row r="741">
      <c r="A741" s="20"/>
      <c r="B741" s="17"/>
    </row>
    <row r="742">
      <c r="A742" s="20"/>
      <c r="B742" s="17"/>
    </row>
    <row r="743">
      <c r="A743" s="20"/>
      <c r="B743" s="17"/>
    </row>
    <row r="744">
      <c r="A744" s="20"/>
      <c r="B744" s="17"/>
    </row>
    <row r="745">
      <c r="A745" s="20"/>
      <c r="B745" s="17"/>
    </row>
    <row r="746">
      <c r="A746" s="20"/>
      <c r="B746" s="17"/>
    </row>
    <row r="747">
      <c r="A747" s="20"/>
      <c r="B747" s="17"/>
    </row>
    <row r="748">
      <c r="A748" s="20"/>
      <c r="B748" s="17"/>
    </row>
    <row r="749">
      <c r="A749" s="20"/>
      <c r="B749" s="17"/>
    </row>
    <row r="750">
      <c r="A750" s="20"/>
      <c r="B750" s="17"/>
    </row>
    <row r="751">
      <c r="A751" s="20"/>
      <c r="B751" s="17"/>
    </row>
    <row r="752">
      <c r="A752" s="20"/>
      <c r="B752" s="17"/>
    </row>
    <row r="753">
      <c r="A753" s="20"/>
      <c r="B753" s="17"/>
    </row>
    <row r="754">
      <c r="A754" s="20"/>
      <c r="B754" s="17"/>
    </row>
    <row r="755">
      <c r="A755" s="20"/>
      <c r="B755" s="17"/>
    </row>
    <row r="756">
      <c r="A756" s="20"/>
      <c r="B756" s="17"/>
    </row>
    <row r="757">
      <c r="A757" s="20"/>
      <c r="B757" s="17"/>
    </row>
    <row r="758">
      <c r="A758" s="20"/>
      <c r="B758" s="17"/>
    </row>
    <row r="759">
      <c r="A759" s="20"/>
      <c r="B759" s="17"/>
    </row>
    <row r="760">
      <c r="A760" s="20"/>
      <c r="B760" s="17"/>
    </row>
    <row r="761">
      <c r="A761" s="20"/>
      <c r="B761" s="17"/>
    </row>
    <row r="762">
      <c r="A762" s="20"/>
      <c r="B762" s="17"/>
    </row>
    <row r="763">
      <c r="A763" s="20"/>
      <c r="B763" s="17"/>
    </row>
    <row r="764">
      <c r="A764" s="20"/>
      <c r="B764" s="17"/>
    </row>
    <row r="765">
      <c r="A765" s="20"/>
      <c r="B765" s="17"/>
    </row>
    <row r="766">
      <c r="A766" s="20"/>
      <c r="B766" s="17"/>
    </row>
    <row r="767">
      <c r="A767" s="20"/>
      <c r="B767" s="17"/>
    </row>
    <row r="768">
      <c r="A768" s="20"/>
      <c r="B768" s="17"/>
    </row>
    <row r="769">
      <c r="A769" s="20"/>
      <c r="B769" s="17"/>
    </row>
    <row r="770">
      <c r="A770" s="20"/>
      <c r="B770" s="17"/>
    </row>
    <row r="771">
      <c r="A771" s="20"/>
      <c r="B771" s="17"/>
    </row>
    <row r="772">
      <c r="A772" s="20"/>
      <c r="B772" s="17"/>
    </row>
    <row r="773">
      <c r="A773" s="20"/>
      <c r="B773" s="17"/>
    </row>
    <row r="774">
      <c r="A774" s="20"/>
      <c r="B774" s="17"/>
    </row>
    <row r="775">
      <c r="A775" s="20"/>
      <c r="B775" s="17"/>
    </row>
    <row r="776">
      <c r="A776" s="20"/>
      <c r="B776" s="17"/>
    </row>
    <row r="777">
      <c r="A777" s="20"/>
      <c r="B777" s="17"/>
    </row>
    <row r="778">
      <c r="A778" s="20"/>
      <c r="B778" s="17"/>
    </row>
    <row r="779">
      <c r="A779" s="20"/>
      <c r="B779" s="17"/>
    </row>
    <row r="780">
      <c r="A780" s="20"/>
      <c r="B780" s="17"/>
    </row>
    <row r="781">
      <c r="A781" s="20"/>
      <c r="B781" s="17"/>
    </row>
    <row r="782">
      <c r="A782" s="20"/>
      <c r="B782" s="17"/>
    </row>
    <row r="783">
      <c r="A783" s="20"/>
      <c r="B783" s="17"/>
    </row>
    <row r="784">
      <c r="A784" s="20"/>
      <c r="B784" s="17"/>
    </row>
    <row r="785">
      <c r="A785" s="20"/>
      <c r="B785" s="17"/>
    </row>
    <row r="786">
      <c r="A786" s="20"/>
      <c r="B786" s="17"/>
    </row>
    <row r="787">
      <c r="A787" s="20"/>
      <c r="B787" s="17"/>
    </row>
    <row r="788">
      <c r="A788" s="20"/>
      <c r="B788" s="17"/>
    </row>
    <row r="789">
      <c r="A789" s="20"/>
      <c r="B789" s="17"/>
    </row>
    <row r="790">
      <c r="A790" s="20"/>
      <c r="B790" s="17"/>
    </row>
    <row r="791">
      <c r="A791" s="20"/>
      <c r="B791" s="17"/>
    </row>
    <row r="792">
      <c r="A792" s="20"/>
      <c r="B792" s="17"/>
    </row>
    <row r="793">
      <c r="A793" s="20"/>
      <c r="B793" s="17"/>
    </row>
    <row r="794">
      <c r="A794" s="20"/>
      <c r="B794" s="17"/>
    </row>
    <row r="795">
      <c r="A795" s="20"/>
      <c r="B795" s="17"/>
    </row>
    <row r="796">
      <c r="A796" s="20"/>
      <c r="B796" s="17"/>
    </row>
    <row r="797">
      <c r="A797" s="20"/>
      <c r="B797" s="17"/>
    </row>
    <row r="798">
      <c r="A798" s="20"/>
      <c r="B798" s="17"/>
    </row>
    <row r="799">
      <c r="A799" s="20"/>
      <c r="B799" s="17"/>
    </row>
    <row r="800">
      <c r="A800" s="20"/>
      <c r="B800" s="17"/>
    </row>
    <row r="801">
      <c r="A801" s="20"/>
      <c r="B801" s="17"/>
    </row>
    <row r="802">
      <c r="A802" s="20"/>
      <c r="B802" s="17"/>
    </row>
    <row r="803">
      <c r="A803" s="20"/>
      <c r="B803" s="17"/>
    </row>
    <row r="804">
      <c r="A804" s="20"/>
      <c r="B804" s="17"/>
    </row>
    <row r="805">
      <c r="A805" s="20"/>
      <c r="B805" s="17"/>
    </row>
    <row r="806">
      <c r="A806" s="20"/>
      <c r="B806" s="17"/>
    </row>
    <row r="807">
      <c r="A807" s="20"/>
      <c r="B807" s="17"/>
    </row>
    <row r="808">
      <c r="A808" s="20"/>
      <c r="B808" s="17"/>
    </row>
    <row r="809">
      <c r="A809" s="20"/>
      <c r="B809" s="17"/>
    </row>
    <row r="810">
      <c r="A810" s="20"/>
      <c r="B810" s="17"/>
    </row>
    <row r="811">
      <c r="A811" s="20"/>
      <c r="B811" s="17"/>
    </row>
    <row r="812">
      <c r="A812" s="20"/>
      <c r="B812" s="17"/>
    </row>
    <row r="813">
      <c r="A813" s="20"/>
      <c r="B813" s="17"/>
    </row>
    <row r="814">
      <c r="A814" s="20"/>
      <c r="B814" s="17"/>
    </row>
    <row r="815">
      <c r="A815" s="20"/>
      <c r="B815" s="17"/>
    </row>
    <row r="816">
      <c r="A816" s="20"/>
      <c r="B816" s="17"/>
    </row>
    <row r="817">
      <c r="A817" s="20"/>
      <c r="B817" s="17"/>
    </row>
    <row r="818">
      <c r="A818" s="20"/>
      <c r="B818" s="17"/>
    </row>
    <row r="819">
      <c r="A819" s="20"/>
      <c r="B819" s="17"/>
    </row>
    <row r="820">
      <c r="A820" s="20"/>
      <c r="B820" s="17"/>
    </row>
    <row r="821">
      <c r="A821" s="20"/>
      <c r="B821" s="17"/>
    </row>
    <row r="822">
      <c r="A822" s="20"/>
      <c r="B822" s="17"/>
    </row>
    <row r="823">
      <c r="A823" s="20"/>
      <c r="B823" s="17"/>
    </row>
    <row r="824">
      <c r="A824" s="20"/>
      <c r="B824" s="17"/>
    </row>
    <row r="825">
      <c r="A825" s="20"/>
      <c r="B825" s="17"/>
    </row>
    <row r="826">
      <c r="A826" s="20"/>
      <c r="B826" s="17"/>
    </row>
    <row r="827">
      <c r="A827" s="20"/>
      <c r="B827" s="17"/>
    </row>
    <row r="828">
      <c r="A828" s="20"/>
      <c r="B828" s="17"/>
    </row>
    <row r="829">
      <c r="A829" s="20"/>
      <c r="B829" s="17"/>
    </row>
    <row r="830">
      <c r="A830" s="20"/>
      <c r="B830" s="17"/>
    </row>
    <row r="831">
      <c r="A831" s="20"/>
      <c r="B831" s="17"/>
    </row>
    <row r="832">
      <c r="A832" s="20"/>
      <c r="B832" s="17"/>
    </row>
    <row r="833">
      <c r="A833" s="20"/>
      <c r="B833" s="17"/>
    </row>
    <row r="834">
      <c r="A834" s="20"/>
      <c r="B834" s="17"/>
    </row>
    <row r="835">
      <c r="A835" s="20"/>
      <c r="B835" s="17"/>
    </row>
    <row r="836">
      <c r="A836" s="20"/>
      <c r="B836" s="17"/>
    </row>
    <row r="837">
      <c r="A837" s="20"/>
      <c r="B837" s="17"/>
    </row>
    <row r="838">
      <c r="A838" s="20"/>
      <c r="B838" s="17"/>
    </row>
    <row r="839">
      <c r="A839" s="20"/>
      <c r="B839" s="17"/>
    </row>
    <row r="840">
      <c r="A840" s="20"/>
      <c r="B840" s="17"/>
    </row>
    <row r="841">
      <c r="A841" s="20"/>
      <c r="B841" s="17"/>
    </row>
    <row r="842">
      <c r="A842" s="20"/>
      <c r="B842" s="17"/>
    </row>
    <row r="843">
      <c r="A843" s="20"/>
      <c r="B843" s="17"/>
    </row>
    <row r="844">
      <c r="A844" s="20"/>
      <c r="B844" s="17"/>
    </row>
    <row r="845">
      <c r="A845" s="20"/>
      <c r="B845" s="17"/>
    </row>
    <row r="846">
      <c r="A846" s="20"/>
      <c r="B846" s="17"/>
    </row>
    <row r="847">
      <c r="A847" s="20"/>
      <c r="B847" s="17"/>
    </row>
    <row r="848">
      <c r="A848" s="20"/>
      <c r="B848" s="17"/>
    </row>
    <row r="849">
      <c r="A849" s="20"/>
      <c r="B849" s="17"/>
    </row>
    <row r="850">
      <c r="A850" s="20"/>
      <c r="B850" s="17"/>
    </row>
    <row r="851">
      <c r="A851" s="20"/>
      <c r="B851" s="17"/>
    </row>
    <row r="852">
      <c r="A852" s="20"/>
      <c r="B852" s="17"/>
    </row>
    <row r="853">
      <c r="A853" s="20"/>
      <c r="B853" s="17"/>
    </row>
    <row r="854">
      <c r="A854" s="20"/>
      <c r="B854" s="17"/>
    </row>
    <row r="855">
      <c r="A855" s="20"/>
      <c r="B855" s="17"/>
    </row>
    <row r="856">
      <c r="A856" s="20"/>
      <c r="B856" s="17"/>
    </row>
    <row r="857">
      <c r="A857" s="20"/>
      <c r="B857" s="17"/>
    </row>
    <row r="858">
      <c r="A858" s="20"/>
      <c r="B858" s="17"/>
    </row>
    <row r="859">
      <c r="A859" s="20"/>
      <c r="B859" s="17"/>
    </row>
    <row r="860">
      <c r="A860" s="20"/>
      <c r="B860" s="17"/>
    </row>
    <row r="861">
      <c r="A861" s="20"/>
      <c r="B861" s="17"/>
    </row>
    <row r="862">
      <c r="A862" s="20"/>
      <c r="B862" s="17"/>
    </row>
    <row r="863">
      <c r="A863" s="20"/>
      <c r="B863" s="17"/>
    </row>
    <row r="864">
      <c r="A864" s="20"/>
      <c r="B864" s="17"/>
    </row>
    <row r="865">
      <c r="A865" s="20"/>
      <c r="B865" s="17"/>
    </row>
    <row r="866">
      <c r="A866" s="20"/>
      <c r="B866" s="17"/>
    </row>
    <row r="867">
      <c r="A867" s="20"/>
      <c r="B867" s="17"/>
    </row>
    <row r="868">
      <c r="A868" s="20"/>
      <c r="B868" s="17"/>
    </row>
    <row r="869">
      <c r="A869" s="20"/>
      <c r="B869" s="17"/>
    </row>
    <row r="870">
      <c r="A870" s="20"/>
      <c r="B870" s="17"/>
    </row>
    <row r="871">
      <c r="A871" s="20"/>
      <c r="B871" s="17"/>
    </row>
    <row r="872">
      <c r="A872" s="20"/>
      <c r="B872" s="17"/>
    </row>
    <row r="873">
      <c r="A873" s="20"/>
      <c r="B873" s="17"/>
    </row>
    <row r="874">
      <c r="A874" s="20"/>
      <c r="B874" s="17"/>
    </row>
    <row r="875">
      <c r="A875" s="20"/>
      <c r="B875" s="17"/>
    </row>
    <row r="876">
      <c r="A876" s="20"/>
      <c r="B876" s="17"/>
    </row>
    <row r="877">
      <c r="A877" s="20"/>
      <c r="B877" s="17"/>
    </row>
    <row r="878">
      <c r="A878" s="20"/>
      <c r="B878" s="17"/>
    </row>
    <row r="879">
      <c r="A879" s="20"/>
      <c r="B879" s="17"/>
    </row>
    <row r="880">
      <c r="A880" s="20"/>
      <c r="B880" s="17"/>
    </row>
    <row r="881">
      <c r="A881" s="20"/>
      <c r="B881" s="17"/>
    </row>
    <row r="882">
      <c r="A882" s="20"/>
      <c r="B882" s="17"/>
    </row>
    <row r="883">
      <c r="A883" s="20"/>
      <c r="B883" s="17"/>
    </row>
    <row r="884">
      <c r="A884" s="20"/>
      <c r="B884" s="17"/>
    </row>
    <row r="885">
      <c r="A885" s="20"/>
      <c r="B885" s="17"/>
    </row>
    <row r="886">
      <c r="A886" s="20"/>
      <c r="B886" s="17"/>
    </row>
    <row r="887">
      <c r="A887" s="20"/>
      <c r="B887" s="17"/>
    </row>
    <row r="888">
      <c r="A888" s="20"/>
      <c r="B888" s="17"/>
    </row>
    <row r="889">
      <c r="A889" s="20"/>
      <c r="B889" s="17"/>
    </row>
    <row r="890">
      <c r="A890" s="20"/>
      <c r="B890" s="17"/>
    </row>
    <row r="891">
      <c r="A891" s="20"/>
      <c r="B891" s="17"/>
    </row>
    <row r="892">
      <c r="A892" s="20"/>
      <c r="B892" s="17"/>
    </row>
    <row r="893">
      <c r="A893" s="20"/>
      <c r="B893" s="17"/>
    </row>
    <row r="894">
      <c r="A894" s="20"/>
      <c r="B894" s="17"/>
    </row>
    <row r="895">
      <c r="A895" s="20"/>
      <c r="B895" s="17"/>
    </row>
    <row r="896">
      <c r="A896" s="20"/>
      <c r="B896" s="17"/>
    </row>
    <row r="897">
      <c r="A897" s="20"/>
      <c r="B897" s="17"/>
    </row>
    <row r="898">
      <c r="A898" s="20"/>
      <c r="B898" s="17"/>
    </row>
    <row r="899">
      <c r="A899" s="20"/>
      <c r="B899" s="17"/>
    </row>
    <row r="900">
      <c r="A900" s="20"/>
      <c r="B900" s="17"/>
    </row>
    <row r="901">
      <c r="A901" s="20"/>
      <c r="B901" s="17"/>
    </row>
    <row r="902">
      <c r="A902" s="20"/>
      <c r="B902" s="17"/>
    </row>
    <row r="903">
      <c r="A903" s="20"/>
      <c r="B903" s="17"/>
    </row>
    <row r="904">
      <c r="A904" s="20"/>
      <c r="B904" s="17"/>
    </row>
    <row r="905">
      <c r="A905" s="20"/>
      <c r="B905" s="17"/>
    </row>
    <row r="906">
      <c r="A906" s="20"/>
      <c r="B906" s="17"/>
    </row>
    <row r="907">
      <c r="A907" s="20"/>
      <c r="B907" s="17"/>
    </row>
    <row r="908">
      <c r="A908" s="20"/>
      <c r="B908" s="17"/>
    </row>
    <row r="909">
      <c r="A909" s="20"/>
      <c r="B909" s="17"/>
    </row>
    <row r="910">
      <c r="A910" s="20"/>
      <c r="B910" s="17"/>
    </row>
    <row r="911">
      <c r="A911" s="20"/>
      <c r="B911" s="17"/>
    </row>
    <row r="912">
      <c r="A912" s="20"/>
      <c r="B912" s="17"/>
    </row>
    <row r="913">
      <c r="A913" s="20"/>
      <c r="B913" s="17"/>
    </row>
    <row r="914">
      <c r="A914" s="20"/>
      <c r="B914" s="17"/>
    </row>
    <row r="915">
      <c r="A915" s="20"/>
      <c r="B915" s="17"/>
    </row>
    <row r="916">
      <c r="A916" s="20"/>
      <c r="B916" s="17"/>
    </row>
    <row r="917">
      <c r="A917" s="20"/>
      <c r="B917" s="17"/>
    </row>
    <row r="918">
      <c r="A918" s="20"/>
      <c r="B918" s="17"/>
    </row>
    <row r="919">
      <c r="A919" s="20"/>
      <c r="B919" s="17"/>
    </row>
    <row r="920">
      <c r="A920" s="20"/>
      <c r="B920" s="17"/>
    </row>
    <row r="921">
      <c r="A921" s="20"/>
      <c r="B921" s="17"/>
    </row>
    <row r="922">
      <c r="A922" s="20"/>
      <c r="B922" s="17"/>
    </row>
    <row r="923">
      <c r="A923" s="20"/>
      <c r="B923" s="17"/>
    </row>
    <row r="924">
      <c r="A924" s="20"/>
      <c r="B924" s="17"/>
    </row>
    <row r="925">
      <c r="A925" s="20"/>
      <c r="B925" s="17"/>
    </row>
    <row r="926">
      <c r="A926" s="20"/>
      <c r="B926" s="17"/>
    </row>
    <row r="927">
      <c r="A927" s="20"/>
      <c r="B927" s="17"/>
    </row>
    <row r="928">
      <c r="A928" s="20"/>
      <c r="B928" s="17"/>
    </row>
    <row r="929">
      <c r="A929" s="20"/>
      <c r="B929" s="17"/>
    </row>
    <row r="930">
      <c r="A930" s="20"/>
      <c r="B930" s="17"/>
    </row>
    <row r="931">
      <c r="A931" s="20"/>
      <c r="B931" s="17"/>
    </row>
    <row r="932">
      <c r="A932" s="20"/>
      <c r="B932" s="17"/>
    </row>
    <row r="933">
      <c r="A933" s="20"/>
      <c r="B933" s="17"/>
    </row>
    <row r="934">
      <c r="A934" s="20"/>
      <c r="B934" s="17"/>
    </row>
    <row r="935">
      <c r="A935" s="20"/>
      <c r="B935" s="17"/>
    </row>
    <row r="936">
      <c r="A936" s="20"/>
      <c r="B936" s="17"/>
    </row>
    <row r="937">
      <c r="A937" s="20"/>
      <c r="B937" s="17"/>
    </row>
    <row r="938">
      <c r="A938" s="20"/>
      <c r="B938" s="17"/>
    </row>
    <row r="939">
      <c r="A939" s="20"/>
      <c r="B939" s="17"/>
    </row>
    <row r="940">
      <c r="A940" s="20"/>
      <c r="B940" s="17"/>
    </row>
    <row r="941">
      <c r="A941" s="20"/>
      <c r="B941" s="17"/>
    </row>
    <row r="942">
      <c r="A942" s="20"/>
      <c r="B942" s="17"/>
    </row>
    <row r="943">
      <c r="A943" s="20"/>
      <c r="B943" s="17"/>
    </row>
    <row r="944">
      <c r="A944" s="20"/>
      <c r="B944" s="17"/>
    </row>
    <row r="945">
      <c r="A945" s="20"/>
      <c r="B945" s="17"/>
    </row>
    <row r="946">
      <c r="A946" s="20"/>
      <c r="B946" s="17"/>
    </row>
    <row r="947">
      <c r="A947" s="20"/>
      <c r="B947" s="17"/>
    </row>
    <row r="948">
      <c r="A948" s="20"/>
      <c r="B948" s="17"/>
    </row>
    <row r="949">
      <c r="A949" s="20"/>
      <c r="B949" s="17"/>
    </row>
    <row r="950">
      <c r="A950" s="20"/>
      <c r="B950" s="17"/>
    </row>
    <row r="951">
      <c r="A951" s="20"/>
      <c r="B951" s="17"/>
    </row>
    <row r="952">
      <c r="A952" s="20"/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</sheetData>
  <hyperlinks>
    <hyperlink r:id="rId2" ref="J1"/>
    <hyperlink r:id="rId3" ref="B2"/>
    <hyperlink r:id="rId4" ref="B3"/>
    <hyperlink r:id="rId5" ref="I3"/>
    <hyperlink r:id="rId6" ref="B4"/>
    <hyperlink r:id="rId7" ref="B5"/>
    <hyperlink r:id="rId8" ref="B6"/>
    <hyperlink r:id="rId9" ref="B7"/>
    <hyperlink r:id="rId10" ref="B8"/>
    <hyperlink r:id="rId11" ref="B9"/>
    <hyperlink r:id="rId12" ref="B10"/>
    <hyperlink r:id="rId13" ref="B11"/>
    <hyperlink r:id="rId14" ref="B12"/>
    <hyperlink r:id="rId15" ref="B13"/>
    <hyperlink r:id="rId16" ref="B14"/>
    <hyperlink r:id="rId17" ref="B15"/>
    <hyperlink r:id="rId18" ref="B16"/>
    <hyperlink r:id="rId19" ref="B17"/>
    <hyperlink r:id="rId20" ref="B18"/>
    <hyperlink r:id="rId21" ref="B19"/>
    <hyperlink r:id="rId22" ref="B20"/>
    <hyperlink r:id="rId23" ref="B21"/>
    <hyperlink r:id="rId24" ref="B22"/>
    <hyperlink r:id="rId25" ref="B23"/>
    <hyperlink r:id="rId26" ref="B24"/>
    <hyperlink r:id="rId27" ref="B25"/>
    <hyperlink r:id="rId28" ref="B26"/>
    <hyperlink r:id="rId29" ref="B27"/>
    <hyperlink r:id="rId30" ref="B28"/>
    <hyperlink r:id="rId31" ref="B29"/>
    <hyperlink r:id="rId32" ref="B30"/>
    <hyperlink r:id="rId33" ref="B31"/>
    <hyperlink r:id="rId34" ref="B32"/>
    <hyperlink r:id="rId35" ref="B33"/>
    <hyperlink r:id="rId36" ref="B34"/>
    <hyperlink r:id="rId37" ref="B35"/>
    <hyperlink r:id="rId38" ref="B36"/>
    <hyperlink r:id="rId39" ref="B37"/>
    <hyperlink r:id="rId40" ref="B38"/>
    <hyperlink r:id="rId41" ref="B39"/>
    <hyperlink r:id="rId42" ref="B40"/>
    <hyperlink r:id="rId43" ref="B41"/>
    <hyperlink r:id="rId44" ref="B42"/>
    <hyperlink r:id="rId45" ref="B43"/>
    <hyperlink r:id="rId46" ref="B44"/>
    <hyperlink r:id="rId47" ref="B45"/>
    <hyperlink r:id="rId48" ref="B46"/>
    <hyperlink r:id="rId49" ref="B47"/>
    <hyperlink r:id="rId50" ref="B48"/>
    <hyperlink r:id="rId51" ref="B49"/>
    <hyperlink r:id="rId52" ref="B50"/>
    <hyperlink r:id="rId53" ref="B51"/>
    <hyperlink r:id="rId54" ref="B52"/>
    <hyperlink r:id="rId55" ref="B53"/>
    <hyperlink r:id="rId56" ref="B54"/>
    <hyperlink r:id="rId57" ref="B55"/>
    <hyperlink r:id="rId58" ref="B56"/>
    <hyperlink r:id="rId59" ref="B57"/>
    <hyperlink r:id="rId60" ref="B58"/>
    <hyperlink r:id="rId61" ref="B59"/>
    <hyperlink r:id="rId62" ref="B60"/>
    <hyperlink r:id="rId63" ref="B61"/>
    <hyperlink r:id="rId64" ref="B62"/>
    <hyperlink r:id="rId65" ref="B63"/>
    <hyperlink r:id="rId66" ref="B64"/>
    <hyperlink r:id="rId67" ref="B65"/>
    <hyperlink r:id="rId68" ref="B66"/>
    <hyperlink r:id="rId69" ref="B67"/>
    <hyperlink r:id="rId70" ref="B68"/>
    <hyperlink r:id="rId71" ref="B69"/>
    <hyperlink r:id="rId72" ref="B70"/>
    <hyperlink r:id="rId73" ref="B71"/>
    <hyperlink r:id="rId74" ref="B72"/>
    <hyperlink r:id="rId75" ref="B73"/>
    <hyperlink r:id="rId76" ref="B74"/>
    <hyperlink r:id="rId77" ref="B75"/>
    <hyperlink r:id="rId78" ref="B76"/>
    <hyperlink r:id="rId79" ref="B77"/>
    <hyperlink r:id="rId80" ref="B78"/>
    <hyperlink r:id="rId81" ref="B79"/>
    <hyperlink r:id="rId82" ref="B80"/>
    <hyperlink r:id="rId83" ref="B81"/>
    <hyperlink r:id="rId84" ref="B82"/>
    <hyperlink r:id="rId85" ref="B83"/>
    <hyperlink r:id="rId86" ref="B84"/>
    <hyperlink r:id="rId87" ref="B85"/>
    <hyperlink r:id="rId88" ref="B86"/>
    <hyperlink r:id="rId89" ref="B87"/>
    <hyperlink r:id="rId90" ref="B88"/>
    <hyperlink r:id="rId91" ref="B89"/>
    <hyperlink r:id="rId92" ref="B90"/>
    <hyperlink r:id="rId93" ref="B91"/>
    <hyperlink r:id="rId94" ref="B92"/>
    <hyperlink r:id="rId95" ref="B93"/>
    <hyperlink r:id="rId96" ref="B94"/>
    <hyperlink r:id="rId97" ref="B95"/>
    <hyperlink r:id="rId98" ref="B96"/>
    <hyperlink r:id="rId99" ref="B97"/>
    <hyperlink r:id="rId100" ref="B98"/>
    <hyperlink r:id="rId101" ref="B99"/>
    <hyperlink r:id="rId102" ref="B100"/>
    <hyperlink r:id="rId103" ref="B101"/>
    <hyperlink r:id="rId104" ref="B102"/>
    <hyperlink r:id="rId105" ref="B103"/>
    <hyperlink r:id="rId106" ref="B104"/>
    <hyperlink r:id="rId107" ref="B105"/>
    <hyperlink r:id="rId108" ref="B106"/>
    <hyperlink r:id="rId109" ref="B107"/>
    <hyperlink r:id="rId110" ref="B108"/>
    <hyperlink r:id="rId111" ref="B109"/>
    <hyperlink r:id="rId112" ref="B110"/>
    <hyperlink r:id="rId113" ref="B111"/>
    <hyperlink r:id="rId114" ref="B112"/>
    <hyperlink r:id="rId115" ref="B113"/>
    <hyperlink r:id="rId116" ref="B114"/>
    <hyperlink r:id="rId117" ref="B115"/>
    <hyperlink r:id="rId118" ref="B116"/>
    <hyperlink r:id="rId119" ref="B117"/>
    <hyperlink r:id="rId120" ref="B118"/>
    <hyperlink r:id="rId121" ref="B119"/>
    <hyperlink r:id="rId122" ref="B120"/>
    <hyperlink r:id="rId123" ref="B121"/>
    <hyperlink r:id="rId124" ref="B122"/>
    <hyperlink r:id="rId125" ref="B123"/>
    <hyperlink r:id="rId126" ref="B124"/>
    <hyperlink r:id="rId127" ref="B125"/>
    <hyperlink r:id="rId128" ref="B126"/>
    <hyperlink r:id="rId129" ref="B127"/>
    <hyperlink r:id="rId130" ref="B128"/>
    <hyperlink r:id="rId131" ref="B129"/>
    <hyperlink r:id="rId132" ref="B130"/>
    <hyperlink r:id="rId133" ref="B131"/>
    <hyperlink r:id="rId134" ref="B132"/>
    <hyperlink r:id="rId135" ref="B133"/>
    <hyperlink r:id="rId136" ref="B134"/>
    <hyperlink r:id="rId137" ref="B135"/>
    <hyperlink r:id="rId138" ref="B136"/>
    <hyperlink r:id="rId139" ref="B137"/>
    <hyperlink r:id="rId140" ref="B138"/>
    <hyperlink r:id="rId141" ref="B139"/>
    <hyperlink r:id="rId142" ref="B140"/>
    <hyperlink r:id="rId143" ref="B141"/>
    <hyperlink r:id="rId144" ref="B142"/>
    <hyperlink r:id="rId145" ref="B143"/>
    <hyperlink r:id="rId146" ref="B144"/>
    <hyperlink r:id="rId147" ref="B145"/>
    <hyperlink r:id="rId148" ref="B146"/>
    <hyperlink r:id="rId149" ref="B147"/>
    <hyperlink r:id="rId150" ref="B148"/>
    <hyperlink r:id="rId151" ref="B149"/>
    <hyperlink r:id="rId152" ref="B150"/>
    <hyperlink r:id="rId153" ref="B151"/>
    <hyperlink r:id="rId154" ref="B152"/>
    <hyperlink r:id="rId155" ref="B153"/>
    <hyperlink r:id="rId156" ref="B154"/>
    <hyperlink r:id="rId157" ref="B155"/>
    <hyperlink r:id="rId158" ref="B156"/>
    <hyperlink r:id="rId159" ref="B157"/>
    <hyperlink r:id="rId160" ref="B158"/>
    <hyperlink r:id="rId161" ref="B159"/>
    <hyperlink r:id="rId162" ref="B160"/>
    <hyperlink r:id="rId163" ref="B161"/>
    <hyperlink r:id="rId164" ref="B162"/>
    <hyperlink r:id="rId165" ref="B163"/>
    <hyperlink r:id="rId166" ref="B164"/>
    <hyperlink r:id="rId167" ref="B165"/>
    <hyperlink r:id="rId168" ref="B166"/>
    <hyperlink r:id="rId169" ref="B167"/>
    <hyperlink r:id="rId170" ref="B168"/>
    <hyperlink r:id="rId171" ref="B169"/>
    <hyperlink r:id="rId172" ref="B170"/>
    <hyperlink r:id="rId173" ref="B171"/>
    <hyperlink r:id="rId174" ref="B172"/>
    <hyperlink r:id="rId175" ref="B173"/>
    <hyperlink r:id="rId176" ref="B174"/>
    <hyperlink r:id="rId177" ref="B175"/>
    <hyperlink r:id="rId178" ref="B176"/>
    <hyperlink r:id="rId179" ref="B177"/>
    <hyperlink r:id="rId180" ref="B178"/>
    <hyperlink r:id="rId181" ref="B179"/>
    <hyperlink r:id="rId182" ref="B180"/>
    <hyperlink r:id="rId183" ref="B181"/>
    <hyperlink r:id="rId184" ref="B182"/>
    <hyperlink r:id="rId185" ref="B183"/>
    <hyperlink r:id="rId186" ref="B184"/>
    <hyperlink r:id="rId187" ref="B185"/>
    <hyperlink r:id="rId188" ref="B186"/>
    <hyperlink r:id="rId189" ref="B187"/>
    <hyperlink r:id="rId190" ref="B188"/>
    <hyperlink r:id="rId191" ref="B189"/>
    <hyperlink r:id="rId192" ref="B190"/>
    <hyperlink r:id="rId193" ref="B191"/>
    <hyperlink r:id="rId194" ref="B192"/>
    <hyperlink r:id="rId195" ref="B193"/>
    <hyperlink r:id="rId196" ref="B194"/>
    <hyperlink r:id="rId197" ref="B195"/>
    <hyperlink r:id="rId198" ref="B196"/>
    <hyperlink r:id="rId199" ref="B197"/>
    <hyperlink r:id="rId200" ref="B198"/>
    <hyperlink r:id="rId201" ref="B199"/>
    <hyperlink r:id="rId202" ref="B200"/>
    <hyperlink r:id="rId203" ref="B201"/>
    <hyperlink r:id="rId204" ref="B202"/>
    <hyperlink r:id="rId205" ref="B203"/>
    <hyperlink r:id="rId206" ref="B204"/>
    <hyperlink r:id="rId207" ref="B205"/>
    <hyperlink r:id="rId208" ref="B206"/>
    <hyperlink r:id="rId209" ref="B207"/>
    <hyperlink r:id="rId210" ref="B208"/>
    <hyperlink r:id="rId211" ref="B209"/>
    <hyperlink r:id="rId212" ref="B210"/>
    <hyperlink r:id="rId213" ref="B211"/>
    <hyperlink r:id="rId214" ref="B212"/>
    <hyperlink r:id="rId215" ref="B213"/>
    <hyperlink r:id="rId216" ref="B214"/>
    <hyperlink r:id="rId217" ref="B215"/>
    <hyperlink r:id="rId218" ref="B216"/>
    <hyperlink r:id="rId219" ref="B217"/>
    <hyperlink r:id="rId220" ref="B218"/>
    <hyperlink r:id="rId221" ref="B219"/>
    <hyperlink r:id="rId222" ref="B220"/>
    <hyperlink r:id="rId223" ref="B221"/>
    <hyperlink r:id="rId224" ref="B222"/>
    <hyperlink r:id="rId225" ref="B223"/>
    <hyperlink r:id="rId226" ref="B224"/>
    <hyperlink r:id="rId227" ref="B225"/>
    <hyperlink r:id="rId228" ref="B226"/>
    <hyperlink r:id="rId229" ref="B227"/>
    <hyperlink r:id="rId230" ref="B228"/>
    <hyperlink r:id="rId231" ref="B229"/>
    <hyperlink r:id="rId232" ref="B230"/>
    <hyperlink r:id="rId233" ref="B231"/>
    <hyperlink r:id="rId234" ref="B232"/>
    <hyperlink r:id="rId235" ref="B233"/>
    <hyperlink r:id="rId236" ref="B234"/>
    <hyperlink r:id="rId237" ref="B235"/>
    <hyperlink r:id="rId238" ref="B236"/>
    <hyperlink r:id="rId239" ref="B237"/>
    <hyperlink r:id="rId240" ref="B238"/>
    <hyperlink r:id="rId241" ref="B239"/>
    <hyperlink r:id="rId242" ref="B240"/>
    <hyperlink r:id="rId243" ref="B241"/>
    <hyperlink r:id="rId244" ref="B242"/>
    <hyperlink r:id="rId245" ref="B243"/>
    <hyperlink r:id="rId246" ref="B244"/>
    <hyperlink r:id="rId247" ref="B245"/>
    <hyperlink r:id="rId248" ref="B246"/>
    <hyperlink r:id="rId249" ref="B247"/>
    <hyperlink r:id="rId250" ref="B248"/>
    <hyperlink r:id="rId251" ref="B249"/>
    <hyperlink r:id="rId252" ref="B250"/>
    <hyperlink r:id="rId253" ref="B251"/>
    <hyperlink r:id="rId254" ref="B252"/>
    <hyperlink r:id="rId255" ref="B253"/>
    <hyperlink r:id="rId256" ref="B254"/>
    <hyperlink r:id="rId257" ref="B255"/>
    <hyperlink r:id="rId258" ref="B256"/>
    <hyperlink r:id="rId259" ref="B257"/>
    <hyperlink r:id="rId260" ref="B258"/>
    <hyperlink r:id="rId261" ref="B259"/>
    <hyperlink r:id="rId262" ref="B260"/>
    <hyperlink r:id="rId263" ref="B261"/>
    <hyperlink r:id="rId264" ref="B262"/>
    <hyperlink r:id="rId265" ref="B263"/>
    <hyperlink r:id="rId266" ref="B264"/>
    <hyperlink r:id="rId267" ref="B265"/>
    <hyperlink r:id="rId268" ref="B266"/>
    <hyperlink r:id="rId269" ref="B267"/>
    <hyperlink r:id="rId270" ref="B268"/>
    <hyperlink r:id="rId271" ref="B269"/>
    <hyperlink r:id="rId272" ref="B270"/>
    <hyperlink r:id="rId273" ref="B271"/>
    <hyperlink r:id="rId274" ref="B272"/>
    <hyperlink r:id="rId275" ref="B273"/>
    <hyperlink r:id="rId276" ref="B274"/>
    <hyperlink r:id="rId277" ref="B275"/>
    <hyperlink r:id="rId278" ref="B276"/>
    <hyperlink r:id="rId279" ref="B277"/>
    <hyperlink r:id="rId280" ref="B278"/>
    <hyperlink r:id="rId281" ref="B279"/>
    <hyperlink r:id="rId282" ref="B280"/>
    <hyperlink r:id="rId283" ref="B281"/>
    <hyperlink r:id="rId284" ref="B282"/>
    <hyperlink r:id="rId285" ref="B283"/>
    <hyperlink r:id="rId286" ref="B284"/>
    <hyperlink r:id="rId287" ref="B285"/>
    <hyperlink r:id="rId288" ref="B286"/>
    <hyperlink r:id="rId289" ref="B287"/>
    <hyperlink r:id="rId290" ref="B288"/>
    <hyperlink r:id="rId291" ref="B289"/>
    <hyperlink r:id="rId292" ref="B290"/>
    <hyperlink r:id="rId293" ref="B291"/>
    <hyperlink r:id="rId294" ref="B292"/>
    <hyperlink r:id="rId295" ref="B293"/>
    <hyperlink r:id="rId296" ref="B294"/>
    <hyperlink r:id="rId297" ref="B295"/>
    <hyperlink r:id="rId298" ref="B296"/>
    <hyperlink r:id="rId299" ref="B297"/>
    <hyperlink r:id="rId300" ref="B298"/>
    <hyperlink r:id="rId301" ref="B299"/>
    <hyperlink r:id="rId302" ref="B300"/>
    <hyperlink r:id="rId303" ref="B301"/>
    <hyperlink r:id="rId304" ref="B302"/>
    <hyperlink r:id="rId305" ref="B303"/>
    <hyperlink r:id="rId306" ref="B304"/>
    <hyperlink r:id="rId307" ref="B305"/>
    <hyperlink r:id="rId308" ref="B306"/>
    <hyperlink r:id="rId309" ref="B307"/>
    <hyperlink r:id="rId310" ref="B308"/>
    <hyperlink r:id="rId311" ref="B309"/>
    <hyperlink r:id="rId312" ref="B311"/>
    <hyperlink r:id="rId313" ref="B312"/>
    <hyperlink r:id="rId314" ref="B313"/>
    <hyperlink r:id="rId315" ref="B314"/>
    <hyperlink r:id="rId316" ref="B315"/>
    <hyperlink r:id="rId317" ref="B316"/>
    <hyperlink r:id="rId318" ref="B317"/>
    <hyperlink r:id="rId319" ref="B318"/>
    <hyperlink r:id="rId320" ref="B319"/>
    <hyperlink r:id="rId321" ref="B320"/>
    <hyperlink r:id="rId322" ref="B321"/>
    <hyperlink r:id="rId323" ref="B322"/>
    <hyperlink r:id="rId324" ref="B323"/>
    <hyperlink r:id="rId325" ref="B324"/>
    <hyperlink r:id="rId326" ref="B325"/>
    <hyperlink r:id="rId327" ref="B326"/>
    <hyperlink r:id="rId328" ref="B327"/>
    <hyperlink r:id="rId329" ref="B328"/>
    <hyperlink r:id="rId330" ref="B329"/>
    <hyperlink r:id="rId331" ref="B330"/>
    <hyperlink r:id="rId332" ref="B331"/>
    <hyperlink r:id="rId333" ref="B332"/>
    <hyperlink r:id="rId334" ref="B333"/>
    <hyperlink r:id="rId335" ref="B334"/>
    <hyperlink r:id="rId336" ref="B335"/>
    <hyperlink r:id="rId337" ref="B336"/>
    <hyperlink r:id="rId338" ref="B337"/>
    <hyperlink r:id="rId339" ref="B338"/>
    <hyperlink r:id="rId340" ref="B339"/>
    <hyperlink r:id="rId341" ref="B340"/>
    <hyperlink r:id="rId342" ref="B341"/>
    <hyperlink r:id="rId343" ref="B342"/>
    <hyperlink r:id="rId344" ref="B343"/>
    <hyperlink r:id="rId345" ref="B344"/>
    <hyperlink r:id="rId346" ref="B345"/>
    <hyperlink r:id="rId347" ref="B346"/>
    <hyperlink r:id="rId348" ref="B347"/>
    <hyperlink r:id="rId349" ref="B348"/>
    <hyperlink r:id="rId350" ref="B349"/>
    <hyperlink r:id="rId351" ref="B350"/>
    <hyperlink r:id="rId352" ref="B351"/>
    <hyperlink r:id="rId353" ref="B352"/>
    <hyperlink r:id="rId354" ref="B353"/>
    <hyperlink r:id="rId355" ref="B354"/>
    <hyperlink r:id="rId356" ref="B355"/>
    <hyperlink r:id="rId357" ref="B356"/>
    <hyperlink r:id="rId358" ref="B357"/>
    <hyperlink r:id="rId359" ref="B358"/>
    <hyperlink r:id="rId360" ref="B359"/>
    <hyperlink r:id="rId361" ref="B360"/>
    <hyperlink r:id="rId362" ref="B361"/>
    <hyperlink r:id="rId363" ref="B362"/>
    <hyperlink r:id="rId364" ref="B363"/>
    <hyperlink r:id="rId365" ref="B364"/>
    <hyperlink r:id="rId366" ref="B365"/>
    <hyperlink r:id="rId367" ref="B366"/>
    <hyperlink r:id="rId368" ref="B367"/>
    <hyperlink r:id="rId369" ref="B368"/>
    <hyperlink r:id="rId370" ref="B369"/>
    <hyperlink r:id="rId371" ref="B370"/>
    <hyperlink r:id="rId372" ref="B371"/>
    <hyperlink r:id="rId373" ref="B372"/>
    <hyperlink r:id="rId374" ref="B373"/>
    <hyperlink r:id="rId375" ref="B374"/>
    <hyperlink r:id="rId376" ref="B375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3"/>
    <hyperlink r:id="rId472" ref="B474"/>
    <hyperlink r:id="rId473" ref="B475"/>
    <hyperlink r:id="rId474" ref="B476"/>
    <hyperlink r:id="rId475" ref="B477"/>
    <hyperlink r:id="rId476" ref="B478"/>
    <hyperlink r:id="rId477" ref="B479"/>
    <hyperlink r:id="rId478" ref="B480"/>
    <hyperlink r:id="rId479" ref="B481"/>
    <hyperlink r:id="rId480" ref="B482"/>
    <hyperlink r:id="rId481" ref="B483"/>
    <hyperlink r:id="rId482" ref="B484"/>
    <hyperlink r:id="rId483" ref="B485"/>
    <hyperlink r:id="rId484" ref="B486"/>
    <hyperlink r:id="rId485" ref="B487"/>
    <hyperlink r:id="rId486" ref="B488"/>
    <hyperlink r:id="rId487" ref="B489"/>
    <hyperlink r:id="rId488" ref="B490"/>
    <hyperlink r:id="rId489" ref="B491"/>
    <hyperlink r:id="rId490" ref="B492"/>
    <hyperlink r:id="rId491" ref="B493"/>
    <hyperlink r:id="rId492" ref="B494"/>
    <hyperlink r:id="rId493" ref="B495"/>
    <hyperlink r:id="rId494" ref="B496"/>
    <hyperlink r:id="rId495" ref="B497"/>
  </hyperlinks>
  <drawing r:id="rId496"/>
  <legacyDrawing r:id="rId4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7.14"/>
  </cols>
  <sheetData>
    <row r="2">
      <c r="A2" s="20">
        <v>44068.0</v>
      </c>
      <c r="B2" s="21" t="s">
        <v>511</v>
      </c>
      <c r="F2" s="20">
        <v>44067.0</v>
      </c>
    </row>
    <row r="3">
      <c r="A3" s="6" t="str">
        <f>IFERROR(__xludf.DUMMYFUNCTION("importhtml(""https://www.governor.ny.gov/news/governor-cuomo-announces-five-states-removed-covid-19-travel-advisory-requiring-14-day"",""table"",""2"")"),"County")</f>
        <v>County</v>
      </c>
      <c r="B3" s="6" t="str">
        <f>IFERROR(__xludf.DUMMYFUNCTION("""COMPUTED_VALUE"""),"Total Positive")</f>
        <v>Total Positive</v>
      </c>
      <c r="C3" s="6" t="str">
        <f>IFERROR(__xludf.DUMMYFUNCTION("""COMPUTED_VALUE"""),"New Positive")</f>
        <v>New Positive</v>
      </c>
    </row>
    <row r="4">
      <c r="A4" s="6" t="str">
        <f>IFERROR(__xludf.DUMMYFUNCTION("""COMPUTED_VALUE"""),"Albany")</f>
        <v>Albany</v>
      </c>
      <c r="B4" s="22">
        <f>IFERROR(__xludf.DUMMYFUNCTION("""COMPUTED_VALUE"""),2711.0)</f>
        <v>2711</v>
      </c>
      <c r="C4" s="6">
        <f>IFERROR(__xludf.DUMMYFUNCTION("""COMPUTED_VALUE"""),10.0)</f>
        <v>10</v>
      </c>
      <c r="F4" s="2" t="s">
        <v>512</v>
      </c>
      <c r="G4" s="23">
        <v>2458.0</v>
      </c>
      <c r="H4" s="24">
        <v>0.0</v>
      </c>
      <c r="I4" s="23">
        <v>131.0</v>
      </c>
      <c r="J4" s="25">
        <v>0.0</v>
      </c>
      <c r="L4" s="22">
        <f t="shared" ref="L4:L61" si="1">B4-sum(G4:H4)</f>
        <v>253</v>
      </c>
    </row>
    <row r="5">
      <c r="A5" s="6" t="str">
        <f>IFERROR(__xludf.DUMMYFUNCTION("""COMPUTED_VALUE"""),"Allegany")</f>
        <v>Allegany</v>
      </c>
      <c r="B5" s="6">
        <f>IFERROR(__xludf.DUMMYFUNCTION("""COMPUTED_VALUE"""),86.0)</f>
        <v>86</v>
      </c>
      <c r="C5" s="6">
        <f>IFERROR(__xludf.DUMMYFUNCTION("""COMPUTED_VALUE"""),1.0)</f>
        <v>1</v>
      </c>
      <c r="F5" s="2" t="s">
        <v>513</v>
      </c>
      <c r="G5" s="23">
        <v>90.0</v>
      </c>
      <c r="H5" s="24">
        <v>0.0</v>
      </c>
      <c r="I5" s="23">
        <v>1.0</v>
      </c>
      <c r="J5" s="25">
        <v>0.0</v>
      </c>
      <c r="L5" s="6">
        <f t="shared" si="1"/>
        <v>-4</v>
      </c>
    </row>
    <row r="6">
      <c r="A6" s="6" t="str">
        <f>IFERROR(__xludf.DUMMYFUNCTION("""COMPUTED_VALUE"""),"Broome")</f>
        <v>Broome</v>
      </c>
      <c r="B6" s="22">
        <f>IFERROR(__xludf.DUMMYFUNCTION("""COMPUTED_VALUE"""),1256.0)</f>
        <v>1256</v>
      </c>
      <c r="C6" s="6">
        <f>IFERROR(__xludf.DUMMYFUNCTION("""COMPUTED_VALUE"""),6.0)</f>
        <v>6</v>
      </c>
      <c r="F6" s="2" t="s">
        <v>514</v>
      </c>
      <c r="G6" s="23">
        <v>1165.0</v>
      </c>
      <c r="H6" s="24">
        <v>0.0</v>
      </c>
      <c r="I6" s="23">
        <v>75.0</v>
      </c>
      <c r="J6" s="25">
        <v>0.0</v>
      </c>
      <c r="L6" s="22">
        <f t="shared" si="1"/>
        <v>91</v>
      </c>
    </row>
    <row r="7">
      <c r="A7" s="6" t="str">
        <f>IFERROR(__xludf.DUMMYFUNCTION("""COMPUTED_VALUE"""),"Cattaraugus")</f>
        <v>Cattaraugus</v>
      </c>
      <c r="B7" s="6">
        <f>IFERROR(__xludf.DUMMYFUNCTION("""COMPUTED_VALUE"""),184.0)</f>
        <v>184</v>
      </c>
      <c r="C7" s="6">
        <f>IFERROR(__xludf.DUMMYFUNCTION("""COMPUTED_VALUE"""),2.0)</f>
        <v>2</v>
      </c>
      <c r="F7" s="2" t="s">
        <v>515</v>
      </c>
      <c r="G7" s="23">
        <v>145.0</v>
      </c>
      <c r="H7" s="24">
        <v>0.0</v>
      </c>
      <c r="I7" s="23">
        <v>4.0</v>
      </c>
      <c r="J7" s="25">
        <v>0.0</v>
      </c>
      <c r="L7" s="6">
        <f t="shared" si="1"/>
        <v>39</v>
      </c>
    </row>
    <row r="8">
      <c r="A8" s="6" t="str">
        <f>IFERROR(__xludf.DUMMYFUNCTION("""COMPUTED_VALUE"""),"Cayuga")</f>
        <v>Cayuga</v>
      </c>
      <c r="B8" s="6">
        <f>IFERROR(__xludf.DUMMYFUNCTION("""COMPUTED_VALUE"""),174.0)</f>
        <v>174</v>
      </c>
      <c r="C8" s="6">
        <f>IFERROR(__xludf.DUMMYFUNCTION("""COMPUTED_VALUE"""),7.0)</f>
        <v>7</v>
      </c>
      <c r="F8" s="2" t="s">
        <v>516</v>
      </c>
      <c r="G8" s="23">
        <v>170.0</v>
      </c>
      <c r="H8" s="24">
        <v>0.0</v>
      </c>
      <c r="I8" s="23">
        <v>3.0</v>
      </c>
      <c r="J8" s="25">
        <v>0.0</v>
      </c>
      <c r="L8" s="6">
        <f t="shared" si="1"/>
        <v>4</v>
      </c>
    </row>
    <row r="9">
      <c r="A9" s="6" t="str">
        <f>IFERROR(__xludf.DUMMYFUNCTION("""COMPUTED_VALUE"""),"Chautauqua")</f>
        <v>Chautauqua</v>
      </c>
      <c r="B9" s="6">
        <f>IFERROR(__xludf.DUMMYFUNCTION("""COMPUTED_VALUE"""),305.0)</f>
        <v>305</v>
      </c>
      <c r="C9" s="6">
        <f>IFERROR(__xludf.DUMMYFUNCTION("""COMPUTED_VALUE"""),16.0)</f>
        <v>16</v>
      </c>
      <c r="F9" s="2" t="s">
        <v>517</v>
      </c>
      <c r="G9" s="23">
        <v>301.0</v>
      </c>
      <c r="H9" s="24">
        <v>0.0</v>
      </c>
      <c r="I9" s="23">
        <v>9.0</v>
      </c>
      <c r="J9" s="25">
        <v>0.0</v>
      </c>
      <c r="L9" s="6">
        <f t="shared" si="1"/>
        <v>4</v>
      </c>
    </row>
    <row r="10">
      <c r="A10" s="6" t="str">
        <f>IFERROR(__xludf.DUMMYFUNCTION("""COMPUTED_VALUE"""),"Chemung")</f>
        <v>Chemung</v>
      </c>
      <c r="B10" s="6">
        <f>IFERROR(__xludf.DUMMYFUNCTION("""COMPUTED_VALUE"""),194.0)</f>
        <v>194</v>
      </c>
      <c r="C10" s="6">
        <f>IFERROR(__xludf.DUMMYFUNCTION("""COMPUTED_VALUE"""),0.0)</f>
        <v>0</v>
      </c>
      <c r="F10" s="2" t="s">
        <v>518</v>
      </c>
      <c r="G10" s="23">
        <v>164.0</v>
      </c>
      <c r="H10" s="24">
        <v>0.0</v>
      </c>
      <c r="I10" s="23">
        <v>3.0</v>
      </c>
      <c r="J10" s="25">
        <v>0.0</v>
      </c>
      <c r="L10" s="6">
        <f t="shared" si="1"/>
        <v>30</v>
      </c>
    </row>
    <row r="11">
      <c r="A11" s="6" t="str">
        <f>IFERROR(__xludf.DUMMYFUNCTION("""COMPUTED_VALUE"""),"Chenango")</f>
        <v>Chenango</v>
      </c>
      <c r="B11" s="6">
        <f>IFERROR(__xludf.DUMMYFUNCTION("""COMPUTED_VALUE"""),223.0)</f>
        <v>223</v>
      </c>
      <c r="C11" s="6">
        <f>IFERROR(__xludf.DUMMYFUNCTION("""COMPUTED_VALUE"""),0.0)</f>
        <v>0</v>
      </c>
      <c r="F11" s="2" t="s">
        <v>519</v>
      </c>
      <c r="G11" s="23">
        <v>223.0</v>
      </c>
      <c r="H11" s="24">
        <v>0.0</v>
      </c>
      <c r="I11" s="23">
        <v>7.0</v>
      </c>
      <c r="J11" s="25">
        <v>0.0</v>
      </c>
      <c r="L11" s="6">
        <f t="shared" si="1"/>
        <v>0</v>
      </c>
    </row>
    <row r="12">
      <c r="A12" s="6" t="str">
        <f>IFERROR(__xludf.DUMMYFUNCTION("""COMPUTED_VALUE"""),"Clinton")</f>
        <v>Clinton</v>
      </c>
      <c r="B12" s="6">
        <f>IFERROR(__xludf.DUMMYFUNCTION("""COMPUTED_VALUE"""),146.0)</f>
        <v>146</v>
      </c>
      <c r="C12" s="6">
        <f>IFERROR(__xludf.DUMMYFUNCTION("""COMPUTED_VALUE"""),4.0)</f>
        <v>4</v>
      </c>
      <c r="F12" s="2" t="s">
        <v>520</v>
      </c>
      <c r="G12" s="23">
        <v>148.0</v>
      </c>
      <c r="H12" s="23">
        <v>118.0</v>
      </c>
      <c r="I12" s="23">
        <v>4.0</v>
      </c>
      <c r="J12" s="26">
        <v>1.0</v>
      </c>
      <c r="L12" s="6">
        <f t="shared" si="1"/>
        <v>-120</v>
      </c>
    </row>
    <row r="13">
      <c r="A13" s="6" t="str">
        <f>IFERROR(__xludf.DUMMYFUNCTION("""COMPUTED_VALUE"""),"Columbia")</f>
        <v>Columbia</v>
      </c>
      <c r="B13" s="6">
        <f>IFERROR(__xludf.DUMMYFUNCTION("""COMPUTED_VALUE"""),564.0)</f>
        <v>564</v>
      </c>
      <c r="C13" s="6">
        <f>IFERROR(__xludf.DUMMYFUNCTION("""COMPUTED_VALUE"""),2.0)</f>
        <v>2</v>
      </c>
      <c r="F13" s="2" t="s">
        <v>521</v>
      </c>
      <c r="G13" s="23">
        <v>535.0</v>
      </c>
      <c r="H13" s="24">
        <v>0.0</v>
      </c>
      <c r="I13" s="23">
        <v>37.0</v>
      </c>
      <c r="J13" s="25">
        <v>0.0</v>
      </c>
      <c r="L13" s="6">
        <f t="shared" si="1"/>
        <v>29</v>
      </c>
    </row>
    <row r="14">
      <c r="A14" s="6" t="str">
        <f>IFERROR(__xludf.DUMMYFUNCTION("""COMPUTED_VALUE"""),"Cortland")</f>
        <v>Cortland</v>
      </c>
      <c r="B14" s="6">
        <f>IFERROR(__xludf.DUMMYFUNCTION("""COMPUTED_VALUE"""),98.0)</f>
        <v>98</v>
      </c>
      <c r="C14" s="6">
        <f>IFERROR(__xludf.DUMMYFUNCTION("""COMPUTED_VALUE"""),0.0)</f>
        <v>0</v>
      </c>
      <c r="F14" s="2" t="s">
        <v>522</v>
      </c>
      <c r="G14" s="23">
        <v>92.0</v>
      </c>
      <c r="H14" s="24">
        <v>0.0</v>
      </c>
      <c r="I14" s="24">
        <v>0.0</v>
      </c>
      <c r="J14" s="25">
        <v>0.0</v>
      </c>
      <c r="L14" s="6">
        <f t="shared" si="1"/>
        <v>6</v>
      </c>
    </row>
    <row r="15">
      <c r="A15" s="6" t="str">
        <f>IFERROR(__xludf.DUMMYFUNCTION("""COMPUTED_VALUE"""),"Delaware")</f>
        <v>Delaware</v>
      </c>
      <c r="B15" s="6">
        <f>IFERROR(__xludf.DUMMYFUNCTION("""COMPUTED_VALUE"""),109.0)</f>
        <v>109</v>
      </c>
      <c r="C15" s="6">
        <f>IFERROR(__xludf.DUMMYFUNCTION("""COMPUTED_VALUE"""),0.0)</f>
        <v>0</v>
      </c>
      <c r="F15" s="2" t="s">
        <v>523</v>
      </c>
      <c r="G15" s="23">
        <v>101.0</v>
      </c>
      <c r="H15" s="24">
        <v>0.0</v>
      </c>
      <c r="I15" s="23">
        <v>6.0</v>
      </c>
      <c r="J15" s="25">
        <v>0.0</v>
      </c>
      <c r="L15" s="6">
        <f t="shared" si="1"/>
        <v>8</v>
      </c>
    </row>
    <row r="16">
      <c r="A16" s="6" t="str">
        <f>IFERROR(__xludf.DUMMYFUNCTION("""COMPUTED_VALUE"""),"Dutchess")</f>
        <v>Dutchess</v>
      </c>
      <c r="B16" s="22">
        <f>IFERROR(__xludf.DUMMYFUNCTION("""COMPUTED_VALUE"""),4790.0)</f>
        <v>4790</v>
      </c>
      <c r="C16" s="6">
        <f>IFERROR(__xludf.DUMMYFUNCTION("""COMPUTED_VALUE"""),13.0)</f>
        <v>13</v>
      </c>
      <c r="F16" s="2" t="s">
        <v>524</v>
      </c>
      <c r="G16" s="27"/>
      <c r="H16" s="27"/>
      <c r="I16" s="27"/>
      <c r="J16" s="27"/>
      <c r="L16" s="22">
        <f t="shared" si="1"/>
        <v>4790</v>
      </c>
    </row>
    <row r="17">
      <c r="A17" s="6" t="str">
        <f>IFERROR(__xludf.DUMMYFUNCTION("""COMPUTED_VALUE"""),"Erie")</f>
        <v>Erie</v>
      </c>
      <c r="B17" s="22">
        <f>IFERROR(__xludf.DUMMYFUNCTION("""COMPUTED_VALUE"""),9546.0)</f>
        <v>9546</v>
      </c>
      <c r="C17" s="6">
        <f>IFERROR(__xludf.DUMMYFUNCTION("""COMPUTED_VALUE"""),55.0)</f>
        <v>55</v>
      </c>
      <c r="F17" s="2" t="s">
        <v>525</v>
      </c>
      <c r="G17" s="23">
        <v>9313.0</v>
      </c>
      <c r="H17" s="24">
        <v>0.0</v>
      </c>
      <c r="I17" s="23">
        <v>676.0</v>
      </c>
      <c r="J17" s="25">
        <v>0.0</v>
      </c>
      <c r="L17" s="22">
        <f t="shared" si="1"/>
        <v>233</v>
      </c>
    </row>
    <row r="18">
      <c r="A18" s="6" t="str">
        <f>IFERROR(__xludf.DUMMYFUNCTION("""COMPUTED_VALUE"""),"Essex")</f>
        <v>Essex</v>
      </c>
      <c r="B18" s="6">
        <f>IFERROR(__xludf.DUMMYFUNCTION("""COMPUTED_VALUE"""),101.0)</f>
        <v>101</v>
      </c>
      <c r="C18" s="6">
        <f>IFERROR(__xludf.DUMMYFUNCTION("""COMPUTED_VALUE"""),1.0)</f>
        <v>1</v>
      </c>
      <c r="F18" s="2" t="s">
        <v>526</v>
      </c>
      <c r="G18" s="27"/>
      <c r="H18" s="27"/>
      <c r="I18" s="27"/>
      <c r="J18" s="27"/>
      <c r="L18" s="6">
        <f t="shared" si="1"/>
        <v>101</v>
      </c>
    </row>
    <row r="19">
      <c r="A19" s="6" t="str">
        <f>IFERROR(__xludf.DUMMYFUNCTION("""COMPUTED_VALUE"""),"Franklin")</f>
        <v>Franklin</v>
      </c>
      <c r="B19" s="6">
        <f>IFERROR(__xludf.DUMMYFUNCTION("""COMPUTED_VALUE"""),56.0)</f>
        <v>56</v>
      </c>
      <c r="C19" s="6">
        <f>IFERROR(__xludf.DUMMYFUNCTION("""COMPUTED_VALUE"""),0.0)</f>
        <v>0</v>
      </c>
      <c r="F19" s="2" t="s">
        <v>527</v>
      </c>
      <c r="G19" s="23">
        <v>52.0</v>
      </c>
      <c r="H19" s="23">
        <v>103.0</v>
      </c>
      <c r="I19" s="23">
        <v>1.0</v>
      </c>
      <c r="J19" s="25">
        <v>0.0</v>
      </c>
      <c r="L19" s="6">
        <f t="shared" si="1"/>
        <v>-99</v>
      </c>
    </row>
    <row r="20">
      <c r="A20" s="6" t="str">
        <f>IFERROR(__xludf.DUMMYFUNCTION("""COMPUTED_VALUE"""),"Fulton")</f>
        <v>Fulton</v>
      </c>
      <c r="B20" s="6">
        <f>IFERROR(__xludf.DUMMYFUNCTION("""COMPUTED_VALUE"""),309.0)</f>
        <v>309</v>
      </c>
      <c r="C20" s="6">
        <f>IFERROR(__xludf.DUMMYFUNCTION("""COMPUTED_VALUE"""),0.0)</f>
        <v>0</v>
      </c>
      <c r="F20" s="2" t="s">
        <v>528</v>
      </c>
      <c r="G20" s="27"/>
      <c r="H20" s="27"/>
      <c r="I20" s="27"/>
      <c r="J20" s="27"/>
      <c r="L20" s="6">
        <f t="shared" si="1"/>
        <v>309</v>
      </c>
    </row>
    <row r="21">
      <c r="A21" s="6" t="str">
        <f>IFERROR(__xludf.DUMMYFUNCTION("""COMPUTED_VALUE"""),"Genesee")</f>
        <v>Genesee</v>
      </c>
      <c r="B21" s="6">
        <f>IFERROR(__xludf.DUMMYFUNCTION("""COMPUTED_VALUE"""),291.0)</f>
        <v>291</v>
      </c>
      <c r="C21" s="6">
        <f>IFERROR(__xludf.DUMMYFUNCTION("""COMPUTED_VALUE"""),1.0)</f>
        <v>1</v>
      </c>
      <c r="F21" s="2" t="s">
        <v>529</v>
      </c>
      <c r="G21" s="23">
        <v>275.0</v>
      </c>
      <c r="H21" s="24">
        <v>0.0</v>
      </c>
      <c r="I21" s="23">
        <v>5.0</v>
      </c>
      <c r="J21" s="25">
        <v>0.0</v>
      </c>
      <c r="L21" s="6">
        <f t="shared" si="1"/>
        <v>16</v>
      </c>
    </row>
    <row r="22">
      <c r="A22" s="6" t="str">
        <f>IFERROR(__xludf.DUMMYFUNCTION("""COMPUTED_VALUE"""),"Greene")</f>
        <v>Greene</v>
      </c>
      <c r="B22" s="6">
        <f>IFERROR(__xludf.DUMMYFUNCTION("""COMPUTED_VALUE"""),305.0)</f>
        <v>305</v>
      </c>
      <c r="C22" s="6">
        <f>IFERROR(__xludf.DUMMYFUNCTION("""COMPUTED_VALUE"""),0.0)</f>
        <v>0</v>
      </c>
      <c r="F22" s="2" t="s">
        <v>530</v>
      </c>
      <c r="G22" s="23">
        <v>307.0</v>
      </c>
      <c r="H22" s="24">
        <v>0.0</v>
      </c>
      <c r="I22" s="23">
        <v>18.0</v>
      </c>
      <c r="J22" s="25">
        <v>0.0</v>
      </c>
      <c r="L22" s="6">
        <f t="shared" si="1"/>
        <v>-2</v>
      </c>
    </row>
    <row r="23">
      <c r="A23" s="6" t="str">
        <f>IFERROR(__xludf.DUMMYFUNCTION("""COMPUTED_VALUE"""),"Hamilton")</f>
        <v>Hamilton</v>
      </c>
      <c r="B23" s="6">
        <f>IFERROR(__xludf.DUMMYFUNCTION("""COMPUTED_VALUE"""),13.0)</f>
        <v>13</v>
      </c>
      <c r="C23" s="6">
        <f>IFERROR(__xludf.DUMMYFUNCTION("""COMPUTED_VALUE"""),1.0)</f>
        <v>1</v>
      </c>
      <c r="F23" s="2" t="s">
        <v>531</v>
      </c>
      <c r="G23" s="27"/>
      <c r="H23" s="27"/>
      <c r="I23" s="27"/>
      <c r="J23" s="27"/>
      <c r="L23" s="6">
        <f t="shared" si="1"/>
        <v>13</v>
      </c>
    </row>
    <row r="24">
      <c r="A24" s="6" t="str">
        <f>IFERROR(__xludf.DUMMYFUNCTION("""COMPUTED_VALUE"""),"Herkimer")</f>
        <v>Herkimer</v>
      </c>
      <c r="B24" s="6">
        <f>IFERROR(__xludf.DUMMYFUNCTION("""COMPUTED_VALUE"""),290.0)</f>
        <v>290</v>
      </c>
      <c r="C24" s="6">
        <f>IFERROR(__xludf.DUMMYFUNCTION("""COMPUTED_VALUE"""),1.0)</f>
        <v>1</v>
      </c>
      <c r="F24" s="2" t="s">
        <v>532</v>
      </c>
      <c r="G24" s="23">
        <v>301.0</v>
      </c>
      <c r="H24" s="24">
        <v>0.0</v>
      </c>
      <c r="I24" s="23">
        <v>8.0</v>
      </c>
      <c r="J24" s="25">
        <v>0.0</v>
      </c>
      <c r="L24" s="6">
        <f t="shared" si="1"/>
        <v>-11</v>
      </c>
    </row>
    <row r="25">
      <c r="A25" s="6" t="str">
        <f>IFERROR(__xludf.DUMMYFUNCTION("""COMPUTED_VALUE"""),"Jefferson")</f>
        <v>Jefferson</v>
      </c>
      <c r="B25" s="6">
        <f>IFERROR(__xludf.DUMMYFUNCTION("""COMPUTED_VALUE"""),146.0)</f>
        <v>146</v>
      </c>
      <c r="C25" s="6">
        <f>IFERROR(__xludf.DUMMYFUNCTION("""COMPUTED_VALUE"""),1.0)</f>
        <v>1</v>
      </c>
      <c r="F25" s="2" t="s">
        <v>533</v>
      </c>
      <c r="G25" s="23">
        <v>229.0</v>
      </c>
      <c r="H25" s="24">
        <v>0.0</v>
      </c>
      <c r="I25" s="23">
        <v>1.0</v>
      </c>
      <c r="J25" s="25">
        <v>0.0</v>
      </c>
      <c r="L25" s="6">
        <f t="shared" si="1"/>
        <v>-83</v>
      </c>
    </row>
    <row r="26">
      <c r="A26" s="6" t="str">
        <f>IFERROR(__xludf.DUMMYFUNCTION("""COMPUTED_VALUE"""),"Lewis")</f>
        <v>Lewis</v>
      </c>
      <c r="B26" s="6">
        <f>IFERROR(__xludf.DUMMYFUNCTION("""COMPUTED_VALUE"""),47.0)</f>
        <v>47</v>
      </c>
      <c r="C26" s="6">
        <f>IFERROR(__xludf.DUMMYFUNCTION("""COMPUTED_VALUE"""),0.0)</f>
        <v>0</v>
      </c>
      <c r="F26" s="2" t="s">
        <v>534</v>
      </c>
      <c r="G26" s="23">
        <v>58.0</v>
      </c>
      <c r="H26" s="24">
        <v>0.0</v>
      </c>
      <c r="I26" s="24">
        <v>0.0</v>
      </c>
      <c r="J26" s="25">
        <v>0.0</v>
      </c>
      <c r="L26" s="6">
        <f t="shared" si="1"/>
        <v>-11</v>
      </c>
    </row>
    <row r="27">
      <c r="A27" s="6" t="str">
        <f>IFERROR(__xludf.DUMMYFUNCTION("""COMPUTED_VALUE"""),"Livingston")</f>
        <v>Livingston</v>
      </c>
      <c r="B27" s="6">
        <f>IFERROR(__xludf.DUMMYFUNCTION("""COMPUTED_VALUE"""),181.0)</f>
        <v>181</v>
      </c>
      <c r="C27" s="6">
        <f>IFERROR(__xludf.DUMMYFUNCTION("""COMPUTED_VALUE"""),1.0)</f>
        <v>1</v>
      </c>
      <c r="F27" s="2" t="s">
        <v>535</v>
      </c>
      <c r="G27" s="23">
        <v>180.0</v>
      </c>
      <c r="H27" s="24">
        <v>0.0</v>
      </c>
      <c r="I27" s="23">
        <v>8.0</v>
      </c>
      <c r="J27" s="25">
        <v>0.0</v>
      </c>
      <c r="L27" s="6">
        <f t="shared" si="1"/>
        <v>1</v>
      </c>
    </row>
    <row r="28">
      <c r="A28" s="6" t="str">
        <f>IFERROR(__xludf.DUMMYFUNCTION("""COMPUTED_VALUE"""),"Madison")</f>
        <v>Madison</v>
      </c>
      <c r="B28" s="6">
        <f>IFERROR(__xludf.DUMMYFUNCTION("""COMPUTED_VALUE"""),434.0)</f>
        <v>434</v>
      </c>
      <c r="C28" s="6">
        <f>IFERROR(__xludf.DUMMYFUNCTION("""COMPUTED_VALUE"""),2.0)</f>
        <v>2</v>
      </c>
      <c r="F28" s="2" t="s">
        <v>536</v>
      </c>
      <c r="G28" s="23">
        <v>455.0</v>
      </c>
      <c r="H28" s="24">
        <v>0.0</v>
      </c>
      <c r="I28" s="23">
        <v>17.0</v>
      </c>
      <c r="J28" s="25">
        <v>0.0</v>
      </c>
      <c r="L28" s="6">
        <f t="shared" si="1"/>
        <v>-21</v>
      </c>
    </row>
    <row r="29">
      <c r="A29" s="6" t="str">
        <f>IFERROR(__xludf.DUMMYFUNCTION("""COMPUTED_VALUE"""),"Monroe")</f>
        <v>Monroe</v>
      </c>
      <c r="B29" s="22">
        <f>IFERROR(__xludf.DUMMYFUNCTION("""COMPUTED_VALUE"""),5348.0)</f>
        <v>5348</v>
      </c>
      <c r="C29" s="6">
        <f>IFERROR(__xludf.DUMMYFUNCTION("""COMPUTED_VALUE"""),18.0)</f>
        <v>18</v>
      </c>
      <c r="F29" s="2" t="s">
        <v>537</v>
      </c>
      <c r="G29" s="23">
        <v>5092.0</v>
      </c>
      <c r="H29" s="24">
        <v>0.0</v>
      </c>
      <c r="I29" s="23">
        <v>289.0</v>
      </c>
      <c r="J29" s="25">
        <v>0.0</v>
      </c>
      <c r="L29" s="22">
        <f t="shared" si="1"/>
        <v>256</v>
      </c>
    </row>
    <row r="30">
      <c r="A30" s="6" t="str">
        <f>IFERROR(__xludf.DUMMYFUNCTION("""COMPUTED_VALUE"""),"Montgomery")</f>
        <v>Montgomery</v>
      </c>
      <c r="B30" s="6">
        <f>IFERROR(__xludf.DUMMYFUNCTION("""COMPUTED_VALUE"""),196.0)</f>
        <v>196</v>
      </c>
      <c r="C30" s="6">
        <f>IFERROR(__xludf.DUMMYFUNCTION("""COMPUTED_VALUE"""),0.0)</f>
        <v>0</v>
      </c>
      <c r="F30" s="2" t="s">
        <v>538</v>
      </c>
      <c r="G30" s="23">
        <v>185.0</v>
      </c>
      <c r="H30" s="24">
        <v>0.0</v>
      </c>
      <c r="I30" s="23">
        <v>2.0</v>
      </c>
      <c r="J30" s="25">
        <v>0.0</v>
      </c>
      <c r="L30" s="6">
        <f t="shared" si="1"/>
        <v>11</v>
      </c>
    </row>
    <row r="31">
      <c r="A31" s="6" t="str">
        <f>IFERROR(__xludf.DUMMYFUNCTION("""COMPUTED_VALUE"""),"Nassau")</f>
        <v>Nassau</v>
      </c>
      <c r="B31" s="22">
        <f>IFERROR(__xludf.DUMMYFUNCTION("""COMPUTED_VALUE"""),44348.0)</f>
        <v>44348</v>
      </c>
      <c r="C31" s="6">
        <f>IFERROR(__xludf.DUMMYFUNCTION("""COMPUTED_VALUE"""),64.0)</f>
        <v>64</v>
      </c>
      <c r="F31" s="2" t="s">
        <v>539</v>
      </c>
      <c r="G31" s="23">
        <v>44284.0</v>
      </c>
      <c r="H31" s="24">
        <v>0.0</v>
      </c>
      <c r="I31" s="23">
        <v>2196.0</v>
      </c>
      <c r="J31" s="25">
        <v>0.0</v>
      </c>
      <c r="L31" s="22">
        <f t="shared" si="1"/>
        <v>64</v>
      </c>
    </row>
    <row r="32">
      <c r="A32" s="6" t="str">
        <f>IFERROR(__xludf.DUMMYFUNCTION("""COMPUTED_VALUE"""),"Niagara")</f>
        <v>Niagara</v>
      </c>
      <c r="B32" s="22">
        <f>IFERROR(__xludf.DUMMYFUNCTION("""COMPUTED_VALUE"""),1586.0)</f>
        <v>1586</v>
      </c>
      <c r="C32" s="6">
        <f>IFERROR(__xludf.DUMMYFUNCTION("""COMPUTED_VALUE"""),10.0)</f>
        <v>10</v>
      </c>
      <c r="F32" s="2" t="s">
        <v>540</v>
      </c>
      <c r="G32" s="23">
        <v>1570.0</v>
      </c>
      <c r="H32" s="24">
        <v>0.0</v>
      </c>
      <c r="I32" s="23">
        <v>99.0</v>
      </c>
      <c r="J32" s="25">
        <v>0.0</v>
      </c>
      <c r="L32" s="22">
        <f t="shared" si="1"/>
        <v>16</v>
      </c>
    </row>
    <row r="33">
      <c r="A33" s="6" t="str">
        <f>IFERROR(__xludf.DUMMYFUNCTION("""COMPUTED_VALUE"""),"NYC")</f>
        <v>NYC</v>
      </c>
      <c r="B33" s="22">
        <f>IFERROR(__xludf.DUMMYFUNCTION("""COMPUTED_VALUE"""),232565.0)</f>
        <v>232565</v>
      </c>
      <c r="C33" s="6">
        <f>IFERROR(__xludf.DUMMYFUNCTION("""COMPUTED_VALUE"""),231.0)</f>
        <v>231</v>
      </c>
      <c r="F33" s="2" t="s">
        <v>541</v>
      </c>
      <c r="G33" s="27"/>
      <c r="H33" s="27"/>
      <c r="I33" s="27"/>
      <c r="J33" s="27"/>
      <c r="L33" s="22">
        <f t="shared" si="1"/>
        <v>232565</v>
      </c>
    </row>
    <row r="34">
      <c r="A34" s="6" t="str">
        <f>IFERROR(__xludf.DUMMYFUNCTION("""COMPUTED_VALUE"""),"Oneida")</f>
        <v>Oneida</v>
      </c>
      <c r="B34" s="22">
        <f>IFERROR(__xludf.DUMMYFUNCTION("""COMPUTED_VALUE"""),2256.0)</f>
        <v>2256</v>
      </c>
      <c r="C34" s="6">
        <f>IFERROR(__xludf.DUMMYFUNCTION("""COMPUTED_VALUE"""),11.0)</f>
        <v>11</v>
      </c>
      <c r="F34" s="2" t="s">
        <v>542</v>
      </c>
      <c r="G34" s="23">
        <v>2220.0</v>
      </c>
      <c r="H34" s="24">
        <v>0.0</v>
      </c>
      <c r="I34" s="23">
        <v>120.0</v>
      </c>
      <c r="J34" s="25">
        <v>0.0</v>
      </c>
      <c r="L34" s="22">
        <f t="shared" si="1"/>
        <v>36</v>
      </c>
    </row>
    <row r="35">
      <c r="A35" s="6" t="str">
        <f>IFERROR(__xludf.DUMMYFUNCTION("""COMPUTED_VALUE"""),"Onondaga")</f>
        <v>Onondaga</v>
      </c>
      <c r="B35" s="22">
        <f>IFERROR(__xludf.DUMMYFUNCTION("""COMPUTED_VALUE"""),3792.0)</f>
        <v>3792</v>
      </c>
      <c r="C35" s="6">
        <f>IFERROR(__xludf.DUMMYFUNCTION("""COMPUTED_VALUE"""),24.0)</f>
        <v>24</v>
      </c>
      <c r="F35" s="2" t="s">
        <v>543</v>
      </c>
      <c r="G35" s="23">
        <v>3646.0</v>
      </c>
      <c r="H35" s="24">
        <v>0.0</v>
      </c>
      <c r="I35" s="23">
        <v>204.0</v>
      </c>
      <c r="J35" s="25">
        <v>0.0</v>
      </c>
      <c r="L35" s="22">
        <f t="shared" si="1"/>
        <v>146</v>
      </c>
    </row>
    <row r="36">
      <c r="A36" s="6" t="str">
        <f>IFERROR(__xludf.DUMMYFUNCTION("""COMPUTED_VALUE"""),"Ontario")</f>
        <v>Ontario</v>
      </c>
      <c r="B36" s="6">
        <f>IFERROR(__xludf.DUMMYFUNCTION("""COMPUTED_VALUE"""),381.0)</f>
        <v>381</v>
      </c>
      <c r="C36" s="6">
        <f>IFERROR(__xludf.DUMMYFUNCTION("""COMPUTED_VALUE"""),0.0)</f>
        <v>0</v>
      </c>
      <c r="F36" s="2" t="s">
        <v>544</v>
      </c>
      <c r="G36" s="23">
        <v>373.0</v>
      </c>
      <c r="H36" s="24">
        <v>0.0</v>
      </c>
      <c r="I36" s="23">
        <v>35.0</v>
      </c>
      <c r="J36" s="25">
        <v>0.0</v>
      </c>
      <c r="L36" s="6">
        <f t="shared" si="1"/>
        <v>8</v>
      </c>
    </row>
    <row r="37">
      <c r="A37" s="6" t="str">
        <f>IFERROR(__xludf.DUMMYFUNCTION("""COMPUTED_VALUE"""),"Orange")</f>
        <v>Orange</v>
      </c>
      <c r="B37" s="22">
        <f>IFERROR(__xludf.DUMMYFUNCTION("""COMPUTED_VALUE"""),11354.0)</f>
        <v>11354</v>
      </c>
      <c r="C37" s="6">
        <f>IFERROR(__xludf.DUMMYFUNCTION("""COMPUTED_VALUE"""),11.0)</f>
        <v>11</v>
      </c>
      <c r="F37" s="2" t="s">
        <v>545</v>
      </c>
      <c r="G37" s="23">
        <v>11367.0</v>
      </c>
      <c r="H37" s="24">
        <v>0.0</v>
      </c>
      <c r="I37" s="23">
        <v>494.0</v>
      </c>
      <c r="J37" s="25">
        <v>0.0</v>
      </c>
      <c r="L37" s="22">
        <f t="shared" si="1"/>
        <v>-13</v>
      </c>
    </row>
    <row r="38">
      <c r="A38" s="6" t="str">
        <f>IFERROR(__xludf.DUMMYFUNCTION("""COMPUTED_VALUE"""),"Orleans")</f>
        <v>Orleans</v>
      </c>
      <c r="B38" s="6">
        <f>IFERROR(__xludf.DUMMYFUNCTION("""COMPUTED_VALUE"""),304.0)</f>
        <v>304</v>
      </c>
      <c r="C38" s="6">
        <f>IFERROR(__xludf.DUMMYFUNCTION("""COMPUTED_VALUE"""),0.0)</f>
        <v>0</v>
      </c>
      <c r="F38" s="2" t="s">
        <v>546</v>
      </c>
      <c r="G38" s="23">
        <v>286.0</v>
      </c>
      <c r="H38" s="24">
        <v>0.0</v>
      </c>
      <c r="I38" s="23">
        <v>55.0</v>
      </c>
      <c r="J38" s="25">
        <v>0.0</v>
      </c>
      <c r="L38" s="6">
        <f t="shared" si="1"/>
        <v>18</v>
      </c>
    </row>
    <row r="39">
      <c r="A39" s="6" t="str">
        <f>IFERROR(__xludf.DUMMYFUNCTION("""COMPUTED_VALUE"""),"Oswego")</f>
        <v>Oswego</v>
      </c>
      <c r="B39" s="6">
        <f>IFERROR(__xludf.DUMMYFUNCTION("""COMPUTED_VALUE"""),285.0)</f>
        <v>285</v>
      </c>
      <c r="C39" s="6">
        <f>IFERROR(__xludf.DUMMYFUNCTION("""COMPUTED_VALUE"""),3.0)</f>
        <v>3</v>
      </c>
      <c r="F39" s="2" t="s">
        <v>547</v>
      </c>
      <c r="G39" s="23">
        <v>286.0</v>
      </c>
      <c r="H39" s="24">
        <v>0.0</v>
      </c>
      <c r="I39" s="23">
        <v>4.0</v>
      </c>
      <c r="J39" s="25">
        <v>0.0</v>
      </c>
      <c r="L39" s="6">
        <f t="shared" si="1"/>
        <v>-1</v>
      </c>
    </row>
    <row r="40">
      <c r="A40" s="6" t="str">
        <f>IFERROR(__xludf.DUMMYFUNCTION("""COMPUTED_VALUE"""),"Otsego")</f>
        <v>Otsego</v>
      </c>
      <c r="B40" s="6">
        <f>IFERROR(__xludf.DUMMYFUNCTION("""COMPUTED_VALUE"""),124.0)</f>
        <v>124</v>
      </c>
      <c r="C40" s="6">
        <f>IFERROR(__xludf.DUMMYFUNCTION("""COMPUTED_VALUE"""),0.0)</f>
        <v>0</v>
      </c>
      <c r="F40" s="2" t="s">
        <v>548</v>
      </c>
      <c r="G40" s="27"/>
      <c r="H40" s="27"/>
      <c r="I40" s="27"/>
      <c r="J40" s="27"/>
      <c r="L40" s="6">
        <f t="shared" si="1"/>
        <v>124</v>
      </c>
    </row>
    <row r="41">
      <c r="A41" s="6" t="str">
        <f>IFERROR(__xludf.DUMMYFUNCTION("""COMPUTED_VALUE"""),"Putnam")</f>
        <v>Putnam</v>
      </c>
      <c r="B41" s="22">
        <f>IFERROR(__xludf.DUMMYFUNCTION("""COMPUTED_VALUE"""),1480.0)</f>
        <v>1480</v>
      </c>
      <c r="C41" s="6">
        <f>IFERROR(__xludf.DUMMYFUNCTION("""COMPUTED_VALUE"""),5.0)</f>
        <v>5</v>
      </c>
      <c r="F41" s="2" t="s">
        <v>549</v>
      </c>
      <c r="G41" s="23">
        <v>1670.0</v>
      </c>
      <c r="H41" s="24">
        <v>0.0</v>
      </c>
      <c r="I41" s="28">
        <v>1.0</v>
      </c>
      <c r="J41" s="25">
        <v>0.0</v>
      </c>
      <c r="L41" s="22">
        <f t="shared" si="1"/>
        <v>-190</v>
      </c>
    </row>
    <row r="42">
      <c r="A42" s="6" t="str">
        <f>IFERROR(__xludf.DUMMYFUNCTION("""COMPUTED_VALUE"""),"Rensselaer")</f>
        <v>Rensselaer</v>
      </c>
      <c r="B42" s="6">
        <f>IFERROR(__xludf.DUMMYFUNCTION("""COMPUTED_VALUE"""),819.0)</f>
        <v>819</v>
      </c>
      <c r="C42" s="6">
        <f>IFERROR(__xludf.DUMMYFUNCTION("""COMPUTED_VALUE"""),1.0)</f>
        <v>1</v>
      </c>
      <c r="F42" s="2" t="s">
        <v>550</v>
      </c>
      <c r="G42" s="23">
        <v>863.0</v>
      </c>
      <c r="H42" s="24">
        <v>0.0</v>
      </c>
      <c r="I42" s="23">
        <v>40.0</v>
      </c>
      <c r="J42" s="25">
        <v>0.0</v>
      </c>
      <c r="L42" s="6">
        <f t="shared" si="1"/>
        <v>-44</v>
      </c>
    </row>
    <row r="43">
      <c r="A43" s="6" t="str">
        <f>IFERROR(__xludf.DUMMYFUNCTION("""COMPUTED_VALUE"""),"Rockland")</f>
        <v>Rockland</v>
      </c>
      <c r="B43" s="22">
        <f>IFERROR(__xludf.DUMMYFUNCTION("""COMPUTED_VALUE"""),14149.0)</f>
        <v>14149</v>
      </c>
      <c r="C43" s="6">
        <f>IFERROR(__xludf.DUMMYFUNCTION("""COMPUTED_VALUE"""),10.0)</f>
        <v>10</v>
      </c>
      <c r="F43" s="2" t="s">
        <v>551</v>
      </c>
      <c r="G43" s="23">
        <v>14139.0</v>
      </c>
      <c r="H43" s="24">
        <v>0.0</v>
      </c>
      <c r="I43" s="23">
        <v>674.0</v>
      </c>
      <c r="J43" s="25">
        <v>0.0</v>
      </c>
      <c r="L43" s="22">
        <f t="shared" si="1"/>
        <v>10</v>
      </c>
    </row>
    <row r="44">
      <c r="A44" s="6" t="str">
        <f>IFERROR(__xludf.DUMMYFUNCTION("""COMPUTED_VALUE"""),"Saratoga")</f>
        <v>Saratoga</v>
      </c>
      <c r="B44" s="6">
        <f>IFERROR(__xludf.DUMMYFUNCTION("""COMPUTED_VALUE"""),824.0)</f>
        <v>824</v>
      </c>
      <c r="C44" s="6">
        <f>IFERROR(__xludf.DUMMYFUNCTION("""COMPUTED_VALUE"""),8.0)</f>
        <v>8</v>
      </c>
      <c r="F44" s="2" t="s">
        <v>552</v>
      </c>
      <c r="G44" s="23">
        <v>264.0</v>
      </c>
      <c r="H44" s="24">
        <v>0.0</v>
      </c>
      <c r="I44" s="23">
        <v>4.0</v>
      </c>
      <c r="J44" s="25">
        <v>0.0</v>
      </c>
      <c r="L44" s="6">
        <f t="shared" si="1"/>
        <v>560</v>
      </c>
    </row>
    <row r="45">
      <c r="A45" s="6" t="str">
        <f>IFERROR(__xludf.DUMMYFUNCTION("""COMPUTED_VALUE"""),"Schenectady")</f>
        <v>Schenectady</v>
      </c>
      <c r="B45" s="22">
        <f>IFERROR(__xludf.DUMMYFUNCTION("""COMPUTED_VALUE"""),1206.0)</f>
        <v>1206</v>
      </c>
      <c r="C45" s="6">
        <f>IFERROR(__xludf.DUMMYFUNCTION("""COMPUTED_VALUE"""),24.0)</f>
        <v>24</v>
      </c>
      <c r="F45" s="2" t="s">
        <v>553</v>
      </c>
      <c r="G45" s="23">
        <v>858.0</v>
      </c>
      <c r="H45" s="24">
        <v>0.0</v>
      </c>
      <c r="I45" s="23">
        <v>17.0</v>
      </c>
      <c r="J45" s="25">
        <v>0.0</v>
      </c>
      <c r="L45" s="22">
        <f t="shared" si="1"/>
        <v>348</v>
      </c>
    </row>
    <row r="46">
      <c r="A46" s="6" t="str">
        <f>IFERROR(__xludf.DUMMYFUNCTION("""COMPUTED_VALUE"""),"Schoharie")</f>
        <v>Schoharie</v>
      </c>
      <c r="B46" s="6">
        <f>IFERROR(__xludf.DUMMYFUNCTION("""COMPUTED_VALUE"""),69.0)</f>
        <v>69</v>
      </c>
      <c r="C46" s="6">
        <f>IFERROR(__xludf.DUMMYFUNCTION("""COMPUTED_VALUE"""),0.0)</f>
        <v>0</v>
      </c>
      <c r="F46" s="2" t="s">
        <v>554</v>
      </c>
      <c r="G46" s="23">
        <v>1182.0</v>
      </c>
      <c r="H46" s="24">
        <v>0.0</v>
      </c>
      <c r="I46" s="23">
        <v>44.0</v>
      </c>
      <c r="J46" s="25">
        <v>0.0</v>
      </c>
      <c r="L46" s="6">
        <f t="shared" si="1"/>
        <v>-1113</v>
      </c>
    </row>
    <row r="47">
      <c r="A47" s="6" t="str">
        <f>IFERROR(__xludf.DUMMYFUNCTION("""COMPUTED_VALUE"""),"Schuyler")</f>
        <v>Schuyler</v>
      </c>
      <c r="B47" s="6">
        <f>IFERROR(__xludf.DUMMYFUNCTION("""COMPUTED_VALUE"""),24.0)</f>
        <v>24</v>
      </c>
      <c r="C47" s="6">
        <f>IFERROR(__xludf.DUMMYFUNCTION("""COMPUTED_VALUE"""),0.0)</f>
        <v>0</v>
      </c>
      <c r="F47" s="2" t="s">
        <v>555</v>
      </c>
      <c r="G47" s="27"/>
      <c r="H47" s="27"/>
      <c r="I47" s="27"/>
      <c r="J47" s="27"/>
      <c r="L47" s="6">
        <f t="shared" si="1"/>
        <v>24</v>
      </c>
    </row>
    <row r="48">
      <c r="A48" s="6" t="str">
        <f>IFERROR(__xludf.DUMMYFUNCTION("""COMPUTED_VALUE"""),"Seneca")</f>
        <v>Seneca</v>
      </c>
      <c r="B48" s="6">
        <f>IFERROR(__xludf.DUMMYFUNCTION("""COMPUTED_VALUE"""),96.0)</f>
        <v>96</v>
      </c>
      <c r="C48" s="6">
        <f>IFERROR(__xludf.DUMMYFUNCTION("""COMPUTED_VALUE"""),1.0)</f>
        <v>1</v>
      </c>
      <c r="F48" s="2" t="s">
        <v>556</v>
      </c>
      <c r="G48" s="23">
        <v>25.0</v>
      </c>
      <c r="H48" s="24">
        <v>0.0</v>
      </c>
      <c r="I48" s="24">
        <v>0.0</v>
      </c>
      <c r="J48" s="25">
        <v>0.0</v>
      </c>
      <c r="L48" s="6">
        <f t="shared" si="1"/>
        <v>71</v>
      </c>
    </row>
    <row r="49">
      <c r="A49" s="6" t="str">
        <f>IFERROR(__xludf.DUMMYFUNCTION("""COMPUTED_VALUE"""),"St. Lawrence")</f>
        <v>St. Lawrence</v>
      </c>
      <c r="B49" s="6">
        <f>IFERROR(__xludf.DUMMYFUNCTION("""COMPUTED_VALUE"""),267.0)</f>
        <v>267</v>
      </c>
      <c r="C49" s="6">
        <f>IFERROR(__xludf.DUMMYFUNCTION("""COMPUTED_VALUE"""),0.0)</f>
        <v>0</v>
      </c>
      <c r="F49" s="2" t="s">
        <v>557</v>
      </c>
      <c r="G49" s="27"/>
      <c r="H49" s="27"/>
      <c r="I49" s="27"/>
      <c r="J49" s="27"/>
      <c r="L49" s="6">
        <f t="shared" si="1"/>
        <v>267</v>
      </c>
    </row>
    <row r="50">
      <c r="A50" s="6" t="str">
        <f>IFERROR(__xludf.DUMMYFUNCTION("""COMPUTED_VALUE"""),"Steuben")</f>
        <v>Steuben</v>
      </c>
      <c r="B50" s="6">
        <f>IFERROR(__xludf.DUMMYFUNCTION("""COMPUTED_VALUE"""),310.0)</f>
        <v>310</v>
      </c>
      <c r="C50" s="6">
        <f>IFERROR(__xludf.DUMMYFUNCTION("""COMPUTED_VALUE"""),0.0)</f>
        <v>0</v>
      </c>
      <c r="F50" s="2" t="s">
        <v>558</v>
      </c>
      <c r="G50" s="23">
        <v>323.0</v>
      </c>
      <c r="H50" s="24">
        <v>0.0</v>
      </c>
      <c r="I50" s="23">
        <v>42.0</v>
      </c>
      <c r="J50" s="25">
        <v>0.0</v>
      </c>
      <c r="L50" s="6">
        <f t="shared" si="1"/>
        <v>-13</v>
      </c>
    </row>
    <row r="51">
      <c r="A51" s="6" t="str">
        <f>IFERROR(__xludf.DUMMYFUNCTION("""COMPUTED_VALUE"""),"Suffolk")</f>
        <v>Suffolk</v>
      </c>
      <c r="B51" s="22">
        <f>IFERROR(__xludf.DUMMYFUNCTION("""COMPUTED_VALUE"""),44561.0)</f>
        <v>44561</v>
      </c>
      <c r="C51" s="6">
        <f>IFERROR(__xludf.DUMMYFUNCTION("""COMPUTED_VALUE"""),42.0)</f>
        <v>42</v>
      </c>
      <c r="F51" s="2" t="s">
        <v>559</v>
      </c>
      <c r="G51" s="23">
        <v>44519.0</v>
      </c>
      <c r="H51" s="24">
        <v>0.0</v>
      </c>
      <c r="I51" s="23">
        <v>2001.0</v>
      </c>
      <c r="J51" s="25">
        <v>0.0</v>
      </c>
      <c r="L51" s="22">
        <f t="shared" si="1"/>
        <v>42</v>
      </c>
    </row>
    <row r="52">
      <c r="A52" s="6" t="str">
        <f>IFERROR(__xludf.DUMMYFUNCTION("""COMPUTED_VALUE"""),"Sullivan")</f>
        <v>Sullivan</v>
      </c>
      <c r="B52" s="22">
        <f>IFERROR(__xludf.DUMMYFUNCTION("""COMPUTED_VALUE"""),1499.0)</f>
        <v>1499</v>
      </c>
      <c r="C52" s="6">
        <f>IFERROR(__xludf.DUMMYFUNCTION("""COMPUTED_VALUE"""),4.0)</f>
        <v>4</v>
      </c>
      <c r="F52" s="2" t="s">
        <v>560</v>
      </c>
      <c r="G52" s="23">
        <v>1469.0</v>
      </c>
      <c r="H52" s="24">
        <v>0.0</v>
      </c>
      <c r="I52" s="23">
        <v>50.0</v>
      </c>
      <c r="J52" s="25">
        <v>0.0</v>
      </c>
      <c r="L52" s="22">
        <f t="shared" si="1"/>
        <v>30</v>
      </c>
    </row>
    <row r="53">
      <c r="A53" s="6" t="str">
        <f>IFERROR(__xludf.DUMMYFUNCTION("""COMPUTED_VALUE"""),"Tioga")</f>
        <v>Tioga</v>
      </c>
      <c r="B53" s="6">
        <f>IFERROR(__xludf.DUMMYFUNCTION("""COMPUTED_VALUE"""),206.0)</f>
        <v>206</v>
      </c>
      <c r="C53" s="6">
        <f>IFERROR(__xludf.DUMMYFUNCTION("""COMPUTED_VALUE"""),0.0)</f>
        <v>0</v>
      </c>
      <c r="F53" s="2" t="s">
        <v>561</v>
      </c>
      <c r="G53" s="23">
        <v>219.0</v>
      </c>
      <c r="H53" s="24">
        <v>0.0</v>
      </c>
      <c r="I53" s="23">
        <v>25.0</v>
      </c>
      <c r="J53" s="25">
        <v>0.0</v>
      </c>
      <c r="L53" s="6">
        <f t="shared" si="1"/>
        <v>-13</v>
      </c>
    </row>
    <row r="54">
      <c r="A54" s="6" t="str">
        <f>IFERROR(__xludf.DUMMYFUNCTION("""COMPUTED_VALUE"""),"Tompkins")</f>
        <v>Tompkins</v>
      </c>
      <c r="B54" s="6">
        <f>IFERROR(__xludf.DUMMYFUNCTION("""COMPUTED_VALUE"""),245.0)</f>
        <v>245</v>
      </c>
      <c r="C54" s="6">
        <f>IFERROR(__xludf.DUMMYFUNCTION("""COMPUTED_VALUE"""),1.0)</f>
        <v>1</v>
      </c>
      <c r="F54" s="2" t="s">
        <v>562</v>
      </c>
      <c r="G54" s="23">
        <v>242.0</v>
      </c>
      <c r="H54" s="24">
        <v>0.0</v>
      </c>
      <c r="I54" s="24">
        <v>0.0</v>
      </c>
      <c r="J54" s="25">
        <v>0.0</v>
      </c>
      <c r="L54" s="6">
        <f t="shared" si="1"/>
        <v>3</v>
      </c>
    </row>
    <row r="55">
      <c r="A55" s="6" t="str">
        <f>IFERROR(__xludf.DUMMYFUNCTION("""COMPUTED_VALUE"""),"Ulster")</f>
        <v>Ulster</v>
      </c>
      <c r="B55" s="22">
        <f>IFERROR(__xludf.DUMMYFUNCTION("""COMPUTED_VALUE"""),2137.0)</f>
        <v>2137</v>
      </c>
      <c r="C55" s="6">
        <f>IFERROR(__xludf.DUMMYFUNCTION("""COMPUTED_VALUE"""),3.0)</f>
        <v>3</v>
      </c>
      <c r="F55" s="2" t="s">
        <v>563</v>
      </c>
      <c r="G55" s="23">
        <v>2144.0</v>
      </c>
      <c r="H55" s="24">
        <v>0.0</v>
      </c>
      <c r="I55" s="23">
        <v>94.0</v>
      </c>
      <c r="J55" s="25">
        <v>0.0</v>
      </c>
      <c r="L55" s="22">
        <f t="shared" si="1"/>
        <v>-7</v>
      </c>
    </row>
    <row r="56">
      <c r="A56" s="6" t="str">
        <f>IFERROR(__xludf.DUMMYFUNCTION("""COMPUTED_VALUE"""),"Warren")</f>
        <v>Warren</v>
      </c>
      <c r="B56" s="6">
        <f>IFERROR(__xludf.DUMMYFUNCTION("""COMPUTED_VALUE"""),316.0)</f>
        <v>316</v>
      </c>
      <c r="C56" s="6">
        <f>IFERROR(__xludf.DUMMYFUNCTION("""COMPUTED_VALUE"""),1.0)</f>
        <v>1</v>
      </c>
      <c r="F56" s="2" t="s">
        <v>564</v>
      </c>
      <c r="G56" s="23">
        <v>291.0</v>
      </c>
      <c r="H56" s="23">
        <v>26.0</v>
      </c>
      <c r="I56" s="23">
        <v>34.0</v>
      </c>
      <c r="J56" s="25">
        <v>0.0</v>
      </c>
      <c r="L56" s="6">
        <f t="shared" si="1"/>
        <v>-1</v>
      </c>
    </row>
    <row r="57">
      <c r="A57" s="6" t="str">
        <f>IFERROR(__xludf.DUMMYFUNCTION("""COMPUTED_VALUE"""),"Washington")</f>
        <v>Washington</v>
      </c>
      <c r="B57" s="6">
        <f>IFERROR(__xludf.DUMMYFUNCTION("""COMPUTED_VALUE"""),266.0)</f>
        <v>266</v>
      </c>
      <c r="C57" s="6">
        <f>IFERROR(__xludf.DUMMYFUNCTION("""COMPUTED_VALUE"""),0.0)</f>
        <v>0</v>
      </c>
      <c r="F57" s="2" t="s">
        <v>565</v>
      </c>
      <c r="G57" s="23">
        <v>253.0</v>
      </c>
      <c r="H57" s="24">
        <v>0.0</v>
      </c>
      <c r="I57" s="23">
        <v>13.0</v>
      </c>
      <c r="J57" s="25">
        <v>0.0</v>
      </c>
      <c r="L57" s="6">
        <f t="shared" si="1"/>
        <v>13</v>
      </c>
    </row>
    <row r="58">
      <c r="A58" s="6" t="str">
        <f>IFERROR(__xludf.DUMMYFUNCTION("""COMPUTED_VALUE"""),"Wayne")</f>
        <v>Wayne</v>
      </c>
      <c r="B58" s="6">
        <f>IFERROR(__xludf.DUMMYFUNCTION("""COMPUTED_VALUE"""),275.0)</f>
        <v>275</v>
      </c>
      <c r="C58" s="6">
        <f>IFERROR(__xludf.DUMMYFUNCTION("""COMPUTED_VALUE"""),0.0)</f>
        <v>0</v>
      </c>
      <c r="F58" s="2" t="s">
        <v>566</v>
      </c>
      <c r="G58" s="23">
        <v>258.0</v>
      </c>
      <c r="H58" s="24">
        <v>0.0</v>
      </c>
      <c r="I58" s="23">
        <v>5.0</v>
      </c>
      <c r="J58" s="25">
        <v>0.0</v>
      </c>
      <c r="L58" s="6">
        <f t="shared" si="1"/>
        <v>17</v>
      </c>
    </row>
    <row r="59">
      <c r="A59" s="6" t="str">
        <f>IFERROR(__xludf.DUMMYFUNCTION("""COMPUTED_VALUE"""),"Westchester")</f>
        <v>Westchester</v>
      </c>
      <c r="B59" s="22">
        <f>IFERROR(__xludf.DUMMYFUNCTION("""COMPUTED_VALUE"""),36742.0)</f>
        <v>36742</v>
      </c>
      <c r="C59" s="6">
        <f>IFERROR(__xludf.DUMMYFUNCTION("""COMPUTED_VALUE"""),32.0)</f>
        <v>32</v>
      </c>
      <c r="F59" s="2" t="s">
        <v>567</v>
      </c>
      <c r="G59" s="27"/>
      <c r="H59" s="27"/>
      <c r="I59" s="27"/>
      <c r="J59" s="27"/>
      <c r="L59" s="22">
        <f t="shared" si="1"/>
        <v>36742</v>
      </c>
    </row>
    <row r="60">
      <c r="A60" s="6" t="str">
        <f>IFERROR(__xludf.DUMMYFUNCTION("""COMPUTED_VALUE"""),"Wyoming")</f>
        <v>Wyoming</v>
      </c>
      <c r="B60" s="6">
        <f>IFERROR(__xludf.DUMMYFUNCTION("""COMPUTED_VALUE"""),125.0)</f>
        <v>125</v>
      </c>
      <c r="C60" s="6">
        <f>IFERROR(__xludf.DUMMYFUNCTION("""COMPUTED_VALUE"""),1.0)</f>
        <v>1</v>
      </c>
      <c r="F60" s="2" t="s">
        <v>568</v>
      </c>
      <c r="G60" s="23">
        <v>119.0</v>
      </c>
      <c r="H60" s="24">
        <v>0.0</v>
      </c>
      <c r="I60" s="23">
        <v>5.0</v>
      </c>
      <c r="J60" s="25">
        <v>0.0</v>
      </c>
      <c r="L60" s="6">
        <f t="shared" si="1"/>
        <v>6</v>
      </c>
    </row>
    <row r="61">
      <c r="A61" s="6" t="str">
        <f>IFERROR(__xludf.DUMMYFUNCTION("""COMPUTED_VALUE"""),"Yates")</f>
        <v>Yates</v>
      </c>
      <c r="B61" s="6">
        <f>IFERROR(__xludf.DUMMYFUNCTION("""COMPUTED_VALUE"""),60.0)</f>
        <v>60</v>
      </c>
      <c r="C61" s="6">
        <f>IFERROR(__xludf.DUMMYFUNCTION("""COMPUTED_VALUE"""),0.0)</f>
        <v>0</v>
      </c>
      <c r="F61" s="2" t="s">
        <v>569</v>
      </c>
      <c r="G61" s="23">
        <v>59.0</v>
      </c>
      <c r="H61" s="24">
        <v>0.0</v>
      </c>
      <c r="I61" s="23">
        <v>7.0</v>
      </c>
      <c r="J61" s="25">
        <v>0.0</v>
      </c>
      <c r="L61" s="6">
        <f t="shared" si="1"/>
        <v>1</v>
      </c>
    </row>
  </sheetData>
  <drawing r:id="rId1"/>
</worksheet>
</file>